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SQL\Export\"/>
    </mc:Choice>
  </mc:AlternateContent>
  <bookViews>
    <workbookView xWindow="0" yWindow="0" windowWidth="0" windowHeight="0"/>
  </bookViews>
  <sheets>
    <sheet name="Rekapitulace stavby" sheetId="1" r:id="rId1"/>
    <sheet name="D1.01.1 - Stavební" sheetId="2" r:id="rId2"/>
    <sheet name="D1.01.3 - Požárně bezpečn..." sheetId="3" r:id="rId3"/>
    <sheet name="D1.01.4a - Vytápění" sheetId="4" r:id="rId4"/>
    <sheet name="D1.01.4c - Vzduchotechnika" sheetId="5" r:id="rId5"/>
    <sheet name="D1.01.4d - Měření a regulace" sheetId="6" r:id="rId6"/>
    <sheet name="D1.01.4e - Zdravotně tech..." sheetId="7" r:id="rId7"/>
    <sheet name="D1.01.4g1 - Silnoproudé e..." sheetId="8" r:id="rId8"/>
    <sheet name="D1.01.4h1 - Slaboproudá e..." sheetId="9" r:id="rId9"/>
    <sheet name="D1.01.4h3 - Elektrická po..." sheetId="10" r:id="rId10"/>
    <sheet name="D1.06 - Medicinální plyny" sheetId="11" r:id="rId11"/>
    <sheet name="D1.09 - Lékařská technolo..." sheetId="12" r:id="rId12"/>
    <sheet name="OVN - Ostatní a vedlejší ..." sheetId="13" r:id="rId13"/>
    <sheet name="Seznam figur" sheetId="14" r:id="rId14"/>
  </sheets>
  <definedNames>
    <definedName name="_xlnm.Print_Area" localSheetId="0">'Rekapitulace stavby'!$D$4:$AO$76,'Rekapitulace stavby'!$C$82:$AQ$108</definedName>
    <definedName name="_xlnm.Print_Titles" localSheetId="0">'Rekapitulace stavby'!$92:$92</definedName>
    <definedName name="_xlnm._FilterDatabase" localSheetId="1" hidden="1">'D1.01.1 - Stavební'!$C$148:$K$2279</definedName>
    <definedName name="_xlnm.Print_Area" localSheetId="1">'D1.01.1 - Stavební'!$C$4:$J$76,'D1.01.1 - Stavební'!$C$82:$J$128,'D1.01.1 - Stavební'!$C$134:$K$2279</definedName>
    <definedName name="_xlnm.Print_Titles" localSheetId="1">'D1.01.1 - Stavební'!$148:$148</definedName>
    <definedName name="_xlnm._FilterDatabase" localSheetId="2" hidden="1">'D1.01.3 - Požárně bezpečn...'!$C$121:$K$191</definedName>
    <definedName name="_xlnm.Print_Area" localSheetId="2">'D1.01.3 - Požárně bezpečn...'!$C$4:$J$76,'D1.01.3 - Požárně bezpečn...'!$C$82:$J$101,'D1.01.3 - Požárně bezpečn...'!$C$107:$K$191</definedName>
    <definedName name="_xlnm.Print_Titles" localSheetId="2">'D1.01.3 - Požárně bezpečn...'!$121:$121</definedName>
    <definedName name="_xlnm._FilterDatabase" localSheetId="3" hidden="1">'D1.01.4a - Vytápění'!$C$128:$K$452</definedName>
    <definedName name="_xlnm.Print_Area" localSheetId="3">'D1.01.4a - Vytápění'!$C$4:$J$76,'D1.01.4a - Vytápění'!$C$82:$J$108,'D1.01.4a - Vytápění'!$C$114:$K$452</definedName>
    <definedName name="_xlnm.Print_Titles" localSheetId="3">'D1.01.4a - Vytápění'!$128:$128</definedName>
    <definedName name="_xlnm._FilterDatabase" localSheetId="4" hidden="1">'D1.01.4c - Vzduchotechnika'!$C$130:$K$626</definedName>
    <definedName name="_xlnm.Print_Area" localSheetId="4">'D1.01.4c - Vzduchotechnika'!$C$4:$J$76,'D1.01.4c - Vzduchotechnika'!$C$82:$J$110,'D1.01.4c - Vzduchotechnika'!$C$116:$K$626</definedName>
    <definedName name="_xlnm.Print_Titles" localSheetId="4">'D1.01.4c - Vzduchotechnika'!$130:$130</definedName>
    <definedName name="_xlnm._FilterDatabase" localSheetId="5" hidden="1">'D1.01.4d - Měření a regulace'!$C$124:$K$163</definedName>
    <definedName name="_xlnm.Print_Area" localSheetId="5">'D1.01.4d - Měření a regulace'!$C$4:$J$76,'D1.01.4d - Měření a regulace'!$C$82:$J$104,'D1.01.4d - Měření a regulace'!$C$110:$K$163</definedName>
    <definedName name="_xlnm.Print_Titles" localSheetId="5">'D1.01.4d - Měření a regulace'!$124:$124</definedName>
    <definedName name="_xlnm._FilterDatabase" localSheetId="6" hidden="1">'D1.01.4e - Zdravotně tech...'!$C$126:$K$507</definedName>
    <definedName name="_xlnm.Print_Area" localSheetId="6">'D1.01.4e - Zdravotně tech...'!$C$4:$J$76,'D1.01.4e - Zdravotně tech...'!$C$82:$J$106,'D1.01.4e - Zdravotně tech...'!$C$112:$K$507</definedName>
    <definedName name="_xlnm.Print_Titles" localSheetId="6">'D1.01.4e - Zdravotně tech...'!$126:$126</definedName>
    <definedName name="_xlnm._FilterDatabase" localSheetId="7" hidden="1">'D1.01.4g1 - Silnoproudé e...'!$C$140:$K$1189</definedName>
    <definedName name="_xlnm.Print_Area" localSheetId="7">'D1.01.4g1 - Silnoproudé e...'!$C$4:$J$76,'D1.01.4g1 - Silnoproudé e...'!$C$82:$J$120,'D1.01.4g1 - Silnoproudé e...'!$C$126:$K$1189</definedName>
    <definedName name="_xlnm.Print_Titles" localSheetId="7">'D1.01.4g1 - Silnoproudé e...'!$140:$140</definedName>
    <definedName name="_xlnm._FilterDatabase" localSheetId="8" hidden="1">'D1.01.4h1 - Slaboproudá e...'!$C$145:$K$311</definedName>
    <definedName name="_xlnm.Print_Area" localSheetId="8">'D1.01.4h1 - Slaboproudá e...'!$C$4:$J$76,'D1.01.4h1 - Slaboproudá e...'!$C$82:$J$125,'D1.01.4h1 - Slaboproudá e...'!$C$131:$K$311</definedName>
    <definedName name="_xlnm.Print_Titles" localSheetId="8">'D1.01.4h1 - Slaboproudá e...'!$145:$145</definedName>
    <definedName name="_xlnm._FilterDatabase" localSheetId="9" hidden="1">'D1.01.4h3 - Elektrická po...'!$C$127:$K$195</definedName>
    <definedName name="_xlnm.Print_Area" localSheetId="9">'D1.01.4h3 - Elektrická po...'!$C$4:$J$76,'D1.01.4h3 - Elektrická po...'!$C$82:$J$107,'D1.01.4h3 - Elektrická po...'!$C$113:$K$195</definedName>
    <definedName name="_xlnm.Print_Titles" localSheetId="9">'D1.01.4h3 - Elektrická po...'!$127:$127</definedName>
    <definedName name="_xlnm._FilterDatabase" localSheetId="10" hidden="1">'D1.06 - Medicinální plyny'!$C$119:$K$160</definedName>
    <definedName name="_xlnm.Print_Area" localSheetId="10">'D1.06 - Medicinální plyny'!$C$4:$J$76,'D1.06 - Medicinální plyny'!$C$82:$J$101,'D1.06 - Medicinální plyny'!$C$107:$K$160</definedName>
    <definedName name="_xlnm.Print_Titles" localSheetId="10">'D1.06 - Medicinální plyny'!$119:$119</definedName>
    <definedName name="_xlnm._FilterDatabase" localSheetId="11" hidden="1">'D1.09 - Lékařská technolo...'!$C$115:$K$188</definedName>
    <definedName name="_xlnm.Print_Area" localSheetId="11">'D1.09 - Lékařská technolo...'!$C$4:$J$76,'D1.09 - Lékařská technolo...'!$C$82:$J$97,'D1.09 - Lékařská technolo...'!$C$103:$K$188</definedName>
    <definedName name="_xlnm.Print_Titles" localSheetId="11">'D1.09 - Lékařská technolo...'!$115:$115</definedName>
    <definedName name="_xlnm._FilterDatabase" localSheetId="12" hidden="1">'OVN - Ostatní a vedlejší ...'!$C$122:$K$354</definedName>
    <definedName name="_xlnm.Print_Area" localSheetId="12">'OVN - Ostatní a vedlejší ...'!$C$4:$J$76,'OVN - Ostatní a vedlejší ...'!$C$82:$J$104,'OVN - Ostatní a vedlejší ...'!$C$110:$K$354</definedName>
    <definedName name="_xlnm.Print_Titles" localSheetId="12">'OVN - Ostatní a vedlejší ...'!$122:$122</definedName>
    <definedName name="_xlnm.Print_Area" localSheetId="13">'Seznam figur'!$C$4:$G$19</definedName>
    <definedName name="_xlnm.Print_Titles" localSheetId="13">'Seznam figur'!$9:$9</definedName>
  </definedNames>
  <calcPr/>
</workbook>
</file>

<file path=xl/calcChain.xml><?xml version="1.0" encoding="utf-8"?>
<calcChain xmlns="http://schemas.openxmlformats.org/spreadsheetml/2006/main">
  <c i="14" l="1" r="D7"/>
  <c i="13" r="P125"/>
  <c r="J37"/>
  <c r="J36"/>
  <c i="1" r="AY107"/>
  <c i="13" r="J35"/>
  <c i="1" r="AX107"/>
  <c i="13" r="BI351"/>
  <c r="BH351"/>
  <c r="BG351"/>
  <c r="BF351"/>
  <c r="T351"/>
  <c r="R351"/>
  <c r="P351"/>
  <c r="BI347"/>
  <c r="BH347"/>
  <c r="BG347"/>
  <c r="BF347"/>
  <c r="T347"/>
  <c r="R347"/>
  <c r="P347"/>
  <c r="BI343"/>
  <c r="BH343"/>
  <c r="BG343"/>
  <c r="BF343"/>
  <c r="T343"/>
  <c r="R343"/>
  <c r="P343"/>
  <c r="BI332"/>
  <c r="BH332"/>
  <c r="BG332"/>
  <c r="BF332"/>
  <c r="T332"/>
  <c r="R332"/>
  <c r="P332"/>
  <c r="BI329"/>
  <c r="BH329"/>
  <c r="BG329"/>
  <c r="BF329"/>
  <c r="T329"/>
  <c r="R329"/>
  <c r="P329"/>
  <c r="BI323"/>
  <c r="BH323"/>
  <c r="BG323"/>
  <c r="BF323"/>
  <c r="T323"/>
  <c r="R323"/>
  <c r="P323"/>
  <c r="BI311"/>
  <c r="BH311"/>
  <c r="BG311"/>
  <c r="BF311"/>
  <c r="T311"/>
  <c r="R311"/>
  <c r="P311"/>
  <c r="BI306"/>
  <c r="BH306"/>
  <c r="BG306"/>
  <c r="BF306"/>
  <c r="T306"/>
  <c r="R306"/>
  <c r="P306"/>
  <c r="BI300"/>
  <c r="BH300"/>
  <c r="BG300"/>
  <c r="BF300"/>
  <c r="T300"/>
  <c r="R300"/>
  <c r="P300"/>
  <c r="BI296"/>
  <c r="BH296"/>
  <c r="BG296"/>
  <c r="BF296"/>
  <c r="T296"/>
  <c r="R296"/>
  <c r="P296"/>
  <c r="BI293"/>
  <c r="BH293"/>
  <c r="BG293"/>
  <c r="BF293"/>
  <c r="T293"/>
  <c r="R293"/>
  <c r="P293"/>
  <c r="BI281"/>
  <c r="BH281"/>
  <c r="BG281"/>
  <c r="BF281"/>
  <c r="T281"/>
  <c r="R281"/>
  <c r="P281"/>
  <c r="BI270"/>
  <c r="BH270"/>
  <c r="BG270"/>
  <c r="BF270"/>
  <c r="T270"/>
  <c r="R270"/>
  <c r="P270"/>
  <c r="BI263"/>
  <c r="BH263"/>
  <c r="BG263"/>
  <c r="BF263"/>
  <c r="T263"/>
  <c r="R263"/>
  <c r="P263"/>
  <c r="BI255"/>
  <c r="BH255"/>
  <c r="BG255"/>
  <c r="BF255"/>
  <c r="T255"/>
  <c r="R255"/>
  <c r="P255"/>
  <c r="BI251"/>
  <c r="BH251"/>
  <c r="BG251"/>
  <c r="BF251"/>
  <c r="T251"/>
  <c r="R251"/>
  <c r="P251"/>
  <c r="BI243"/>
  <c r="BH243"/>
  <c r="BG243"/>
  <c r="BF243"/>
  <c r="T243"/>
  <c r="R243"/>
  <c r="P243"/>
  <c r="BI232"/>
  <c r="BH232"/>
  <c r="BG232"/>
  <c r="BF232"/>
  <c r="T232"/>
  <c r="R232"/>
  <c r="P232"/>
  <c r="BI230"/>
  <c r="BH230"/>
  <c r="BG230"/>
  <c r="BF230"/>
  <c r="T230"/>
  <c r="R230"/>
  <c r="P230"/>
  <c r="BI223"/>
  <c r="BH223"/>
  <c r="BG223"/>
  <c r="BF223"/>
  <c r="T223"/>
  <c r="R223"/>
  <c r="P223"/>
  <c r="BI197"/>
  <c r="BH197"/>
  <c r="BG197"/>
  <c r="BF197"/>
  <c r="T197"/>
  <c r="R197"/>
  <c r="P197"/>
  <c r="BI192"/>
  <c r="BH192"/>
  <c r="BG192"/>
  <c r="BF192"/>
  <c r="T192"/>
  <c r="R192"/>
  <c r="P192"/>
  <c r="BI188"/>
  <c r="BH188"/>
  <c r="BG188"/>
  <c r="BF188"/>
  <c r="T188"/>
  <c r="R188"/>
  <c r="P188"/>
  <c r="BI182"/>
  <c r="BH182"/>
  <c r="BG182"/>
  <c r="BF182"/>
  <c r="T182"/>
  <c r="R182"/>
  <c r="P182"/>
  <c r="BI173"/>
  <c r="BH173"/>
  <c r="BG173"/>
  <c r="BF173"/>
  <c r="T173"/>
  <c r="R173"/>
  <c r="P173"/>
  <c r="BI168"/>
  <c r="BH168"/>
  <c r="BG168"/>
  <c r="BF168"/>
  <c r="T168"/>
  <c r="R168"/>
  <c r="P168"/>
  <c r="BI163"/>
  <c r="BH163"/>
  <c r="BG163"/>
  <c r="BF163"/>
  <c r="T163"/>
  <c r="R163"/>
  <c r="P163"/>
  <c r="BI152"/>
  <c r="BH152"/>
  <c r="BG152"/>
  <c r="BF152"/>
  <c r="T152"/>
  <c r="R152"/>
  <c r="P152"/>
  <c r="BI136"/>
  <c r="BH136"/>
  <c r="BG136"/>
  <c r="BF136"/>
  <c r="T136"/>
  <c r="R136"/>
  <c r="P136"/>
  <c r="BI126"/>
  <c r="BH126"/>
  <c r="BG126"/>
  <c r="BF126"/>
  <c r="T126"/>
  <c r="R126"/>
  <c r="P126"/>
  <c r="J120"/>
  <c r="J119"/>
  <c r="F119"/>
  <c r="F117"/>
  <c r="E115"/>
  <c r="J92"/>
  <c r="J91"/>
  <c r="F91"/>
  <c r="F89"/>
  <c r="E87"/>
  <c r="J18"/>
  <c r="E18"/>
  <c r="F120"/>
  <c r="J17"/>
  <c r="J12"/>
  <c r="J117"/>
  <c r="E7"/>
  <c r="E85"/>
  <c i="12" r="J37"/>
  <c r="J36"/>
  <c i="1" r="AY106"/>
  <c i="12" r="J35"/>
  <c i="1" r="AX106"/>
  <c i="12" r="BI182"/>
  <c r="BH182"/>
  <c r="BG182"/>
  <c r="BF182"/>
  <c r="T182"/>
  <c r="R182"/>
  <c r="P182"/>
  <c r="BI174"/>
  <c r="BH174"/>
  <c r="BG174"/>
  <c r="BF174"/>
  <c r="T174"/>
  <c r="R174"/>
  <c r="P174"/>
  <c r="BI163"/>
  <c r="BH163"/>
  <c r="BG163"/>
  <c r="BF163"/>
  <c r="T163"/>
  <c r="R163"/>
  <c r="P163"/>
  <c r="BI149"/>
  <c r="BH149"/>
  <c r="BG149"/>
  <c r="BF149"/>
  <c r="T149"/>
  <c r="R149"/>
  <c r="P149"/>
  <c r="BI135"/>
  <c r="BH135"/>
  <c r="BG135"/>
  <c r="BF135"/>
  <c r="T135"/>
  <c r="R135"/>
  <c r="P135"/>
  <c r="BI127"/>
  <c r="BH127"/>
  <c r="BG127"/>
  <c r="BF127"/>
  <c r="T127"/>
  <c r="R127"/>
  <c r="P127"/>
  <c r="BI117"/>
  <c r="BH117"/>
  <c r="BG117"/>
  <c r="BF117"/>
  <c r="T117"/>
  <c r="R117"/>
  <c r="P117"/>
  <c r="J112"/>
  <c r="F112"/>
  <c r="F110"/>
  <c r="E108"/>
  <c r="J91"/>
  <c r="F91"/>
  <c r="F89"/>
  <c r="E87"/>
  <c r="J24"/>
  <c r="E24"/>
  <c r="J113"/>
  <c r="J23"/>
  <c r="J18"/>
  <c r="E18"/>
  <c r="F92"/>
  <c r="J17"/>
  <c r="J12"/>
  <c r="J110"/>
  <c r="E7"/>
  <c r="E85"/>
  <c i="11" r="J37"/>
  <c r="J36"/>
  <c i="1" r="AY105"/>
  <c i="11" r="J35"/>
  <c i="1" r="AX105"/>
  <c i="11"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J116"/>
  <c r="F116"/>
  <c r="F114"/>
  <c r="E112"/>
  <c r="J91"/>
  <c r="F91"/>
  <c r="F89"/>
  <c r="E87"/>
  <c r="J24"/>
  <c r="E24"/>
  <c r="J92"/>
  <c r="J23"/>
  <c r="J18"/>
  <c r="E18"/>
  <c r="F92"/>
  <c r="J17"/>
  <c r="J12"/>
  <c r="J114"/>
  <c r="E7"/>
  <c r="E85"/>
  <c i="10" r="J39"/>
  <c r="J38"/>
  <c i="1" r="AY104"/>
  <c i="10" r="J37"/>
  <c i="1" r="AX104"/>
  <c i="10"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4"/>
  <c r="F124"/>
  <c r="F122"/>
  <c r="E120"/>
  <c r="J93"/>
  <c r="F93"/>
  <c r="F91"/>
  <c r="E89"/>
  <c r="J26"/>
  <c r="E26"/>
  <c r="J125"/>
  <c r="J25"/>
  <c r="J20"/>
  <c r="E20"/>
  <c r="F125"/>
  <c r="J19"/>
  <c r="J14"/>
  <c r="J91"/>
  <c r="E7"/>
  <c r="E85"/>
  <c i="9" r="J39"/>
  <c r="J38"/>
  <c i="1" r="AY103"/>
  <c i="9" r="J37"/>
  <c i="1" r="AX103"/>
  <c i="9"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2"/>
  <c r="BH242"/>
  <c r="BG242"/>
  <c r="BF242"/>
  <c r="T242"/>
  <c r="T241"/>
  <c r="R242"/>
  <c r="R241"/>
  <c r="P242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J142"/>
  <c r="F142"/>
  <c r="F140"/>
  <c r="E138"/>
  <c r="J93"/>
  <c r="F93"/>
  <c r="F91"/>
  <c r="E89"/>
  <c r="J26"/>
  <c r="E26"/>
  <c r="J143"/>
  <c r="J25"/>
  <c r="J20"/>
  <c r="E20"/>
  <c r="F94"/>
  <c r="J19"/>
  <c r="J14"/>
  <c r="J140"/>
  <c r="E7"/>
  <c r="E85"/>
  <c i="8" r="J39"/>
  <c r="J38"/>
  <c i="1" r="AY102"/>
  <c i="8" r="J37"/>
  <c i="1" r="AX102"/>
  <c i="8" r="BI1188"/>
  <c r="BH1188"/>
  <c r="BG1188"/>
  <c r="BF1188"/>
  <c r="T1188"/>
  <c r="R1188"/>
  <c r="P1188"/>
  <c r="BI1186"/>
  <c r="BH1186"/>
  <c r="BG1186"/>
  <c r="BF1186"/>
  <c r="T1186"/>
  <c r="R1186"/>
  <c r="P1186"/>
  <c r="BI1184"/>
  <c r="BH1184"/>
  <c r="BG1184"/>
  <c r="BF1184"/>
  <c r="T1184"/>
  <c r="R1184"/>
  <c r="P1184"/>
  <c r="BI1182"/>
  <c r="BH1182"/>
  <c r="BG1182"/>
  <c r="BF1182"/>
  <c r="T1182"/>
  <c r="R1182"/>
  <c r="P1182"/>
  <c r="BI1179"/>
  <c r="BH1179"/>
  <c r="BG1179"/>
  <c r="BF1179"/>
  <c r="T1179"/>
  <c r="R1179"/>
  <c r="P1179"/>
  <c r="BI1177"/>
  <c r="BH1177"/>
  <c r="BG1177"/>
  <c r="BF1177"/>
  <c r="T1177"/>
  <c r="R1177"/>
  <c r="P1177"/>
  <c r="BI1174"/>
  <c r="BH1174"/>
  <c r="BG1174"/>
  <c r="BF1174"/>
  <c r="T1174"/>
  <c r="R1174"/>
  <c r="P1174"/>
  <c r="BI1171"/>
  <c r="BH1171"/>
  <c r="BG1171"/>
  <c r="BF1171"/>
  <c r="T1171"/>
  <c r="R1171"/>
  <c r="P1171"/>
  <c r="BI1167"/>
  <c r="BH1167"/>
  <c r="BG1167"/>
  <c r="BF1167"/>
  <c r="T1167"/>
  <c r="R1167"/>
  <c r="P1167"/>
  <c r="BI1164"/>
  <c r="BH1164"/>
  <c r="BG1164"/>
  <c r="BF1164"/>
  <c r="T1164"/>
  <c r="R1164"/>
  <c r="P1164"/>
  <c r="BI1161"/>
  <c r="BH1161"/>
  <c r="BG1161"/>
  <c r="BF1161"/>
  <c r="T1161"/>
  <c r="R1161"/>
  <c r="P1161"/>
  <c r="BI1158"/>
  <c r="BH1158"/>
  <c r="BG1158"/>
  <c r="BF1158"/>
  <c r="T1158"/>
  <c r="R1158"/>
  <c r="P1158"/>
  <c r="BI1155"/>
  <c r="BH1155"/>
  <c r="BG1155"/>
  <c r="BF1155"/>
  <c r="T1155"/>
  <c r="R1155"/>
  <c r="P1155"/>
  <c r="BI1151"/>
  <c r="BH1151"/>
  <c r="BG1151"/>
  <c r="BF1151"/>
  <c r="T1151"/>
  <c r="R1151"/>
  <c r="P1151"/>
  <c r="BI1148"/>
  <c r="BH1148"/>
  <c r="BG1148"/>
  <c r="BF1148"/>
  <c r="T1148"/>
  <c r="R1148"/>
  <c r="P1148"/>
  <c r="BI1145"/>
  <c r="BH1145"/>
  <c r="BG1145"/>
  <c r="BF1145"/>
  <c r="T1145"/>
  <c r="R1145"/>
  <c r="P1145"/>
  <c r="BI1142"/>
  <c r="BH1142"/>
  <c r="BG1142"/>
  <c r="BF1142"/>
  <c r="T1142"/>
  <c r="R1142"/>
  <c r="P1142"/>
  <c r="BI1139"/>
  <c r="BH1139"/>
  <c r="BG1139"/>
  <c r="BF1139"/>
  <c r="T1139"/>
  <c r="R1139"/>
  <c r="P1139"/>
  <c r="BI1136"/>
  <c r="BH1136"/>
  <c r="BG1136"/>
  <c r="BF1136"/>
  <c r="T1136"/>
  <c r="R1136"/>
  <c r="P1136"/>
  <c r="BI1133"/>
  <c r="BH1133"/>
  <c r="BG1133"/>
  <c r="BF1133"/>
  <c r="T1133"/>
  <c r="R1133"/>
  <c r="P1133"/>
  <c r="BI1128"/>
  <c r="BH1128"/>
  <c r="BG1128"/>
  <c r="BF1128"/>
  <c r="T1128"/>
  <c r="R1128"/>
  <c r="P1128"/>
  <c r="BI1123"/>
  <c r="BH1123"/>
  <c r="BG1123"/>
  <c r="BF1123"/>
  <c r="T1123"/>
  <c r="R1123"/>
  <c r="P1123"/>
  <c r="BI1116"/>
  <c r="BH1116"/>
  <c r="BG1116"/>
  <c r="BF1116"/>
  <c r="T1116"/>
  <c r="R1116"/>
  <c r="P1116"/>
  <c r="BI1113"/>
  <c r="BH1113"/>
  <c r="BG1113"/>
  <c r="BF1113"/>
  <c r="T1113"/>
  <c r="R1113"/>
  <c r="P1113"/>
  <c r="BI1109"/>
  <c r="BH1109"/>
  <c r="BG1109"/>
  <c r="BF1109"/>
  <c r="T1109"/>
  <c r="R1109"/>
  <c r="P1109"/>
  <c r="BI1106"/>
  <c r="BH1106"/>
  <c r="BG1106"/>
  <c r="BF1106"/>
  <c r="T1106"/>
  <c r="R1106"/>
  <c r="P1106"/>
  <c r="BI1103"/>
  <c r="BH1103"/>
  <c r="BG1103"/>
  <c r="BF1103"/>
  <c r="T1103"/>
  <c r="R1103"/>
  <c r="P1103"/>
  <c r="BI1100"/>
  <c r="BH1100"/>
  <c r="BG1100"/>
  <c r="BF1100"/>
  <c r="T1100"/>
  <c r="R1100"/>
  <c r="P1100"/>
  <c r="BI1097"/>
  <c r="BH1097"/>
  <c r="BG1097"/>
  <c r="BF1097"/>
  <c r="T1097"/>
  <c r="R1097"/>
  <c r="P1097"/>
  <c r="BI1094"/>
  <c r="BH1094"/>
  <c r="BG1094"/>
  <c r="BF1094"/>
  <c r="T1094"/>
  <c r="R1094"/>
  <c r="P1094"/>
  <c r="BI1092"/>
  <c r="BH1092"/>
  <c r="BG1092"/>
  <c r="BF1092"/>
  <c r="T1092"/>
  <c r="R1092"/>
  <c r="P1092"/>
  <c r="BI1090"/>
  <c r="BH1090"/>
  <c r="BG1090"/>
  <c r="BF1090"/>
  <c r="T1090"/>
  <c r="R1090"/>
  <c r="P1090"/>
  <c r="BI1088"/>
  <c r="BH1088"/>
  <c r="BG1088"/>
  <c r="BF1088"/>
  <c r="T1088"/>
  <c r="R1088"/>
  <c r="P1088"/>
  <c r="BI1086"/>
  <c r="BH1086"/>
  <c r="BG1086"/>
  <c r="BF1086"/>
  <c r="T1086"/>
  <c r="R1086"/>
  <c r="P1086"/>
  <c r="BI1084"/>
  <c r="BH1084"/>
  <c r="BG1084"/>
  <c r="BF1084"/>
  <c r="T1084"/>
  <c r="R1084"/>
  <c r="P1084"/>
  <c r="BI1082"/>
  <c r="BH1082"/>
  <c r="BG1082"/>
  <c r="BF1082"/>
  <c r="T1082"/>
  <c r="R1082"/>
  <c r="P1082"/>
  <c r="BI1080"/>
  <c r="BH1080"/>
  <c r="BG1080"/>
  <c r="BF1080"/>
  <c r="T1080"/>
  <c r="R1080"/>
  <c r="P1080"/>
  <c r="BI1078"/>
  <c r="BH1078"/>
  <c r="BG1078"/>
  <c r="BF1078"/>
  <c r="T1078"/>
  <c r="R1078"/>
  <c r="P1078"/>
  <c r="BI1076"/>
  <c r="BH1076"/>
  <c r="BG1076"/>
  <c r="BF1076"/>
  <c r="T1076"/>
  <c r="R1076"/>
  <c r="P1076"/>
  <c r="BI1074"/>
  <c r="BH1074"/>
  <c r="BG1074"/>
  <c r="BF1074"/>
  <c r="T1074"/>
  <c r="R1074"/>
  <c r="P1074"/>
  <c r="BI1072"/>
  <c r="BH1072"/>
  <c r="BG1072"/>
  <c r="BF1072"/>
  <c r="T1072"/>
  <c r="R1072"/>
  <c r="P1072"/>
  <c r="BI1070"/>
  <c r="BH1070"/>
  <c r="BG1070"/>
  <c r="BF1070"/>
  <c r="T1070"/>
  <c r="R1070"/>
  <c r="P1070"/>
  <c r="BI1068"/>
  <c r="BH1068"/>
  <c r="BG1068"/>
  <c r="BF1068"/>
  <c r="T1068"/>
  <c r="R1068"/>
  <c r="P1068"/>
  <c r="BI1066"/>
  <c r="BH1066"/>
  <c r="BG1066"/>
  <c r="BF1066"/>
  <c r="T1066"/>
  <c r="R1066"/>
  <c r="P1066"/>
  <c r="BI1064"/>
  <c r="BH1064"/>
  <c r="BG1064"/>
  <c r="BF1064"/>
  <c r="T1064"/>
  <c r="R1064"/>
  <c r="P1064"/>
  <c r="BI1062"/>
  <c r="BH1062"/>
  <c r="BG1062"/>
  <c r="BF1062"/>
  <c r="T1062"/>
  <c r="R1062"/>
  <c r="P1062"/>
  <c r="BI1060"/>
  <c r="BH1060"/>
  <c r="BG1060"/>
  <c r="BF1060"/>
  <c r="T1060"/>
  <c r="R1060"/>
  <c r="P1060"/>
  <c r="BI1058"/>
  <c r="BH1058"/>
  <c r="BG1058"/>
  <c r="BF1058"/>
  <c r="T1058"/>
  <c r="R1058"/>
  <c r="P1058"/>
  <c r="BI1056"/>
  <c r="BH1056"/>
  <c r="BG1056"/>
  <c r="BF1056"/>
  <c r="T1056"/>
  <c r="R1056"/>
  <c r="P1056"/>
  <c r="BI1054"/>
  <c r="BH1054"/>
  <c r="BG1054"/>
  <c r="BF1054"/>
  <c r="T1054"/>
  <c r="R1054"/>
  <c r="P1054"/>
  <c r="BI1052"/>
  <c r="BH1052"/>
  <c r="BG1052"/>
  <c r="BF1052"/>
  <c r="T1052"/>
  <c r="R1052"/>
  <c r="P1052"/>
  <c r="BI1042"/>
  <c r="BH1042"/>
  <c r="BG1042"/>
  <c r="BF1042"/>
  <c r="T1042"/>
  <c r="R1042"/>
  <c r="P1042"/>
  <c r="BI1040"/>
  <c r="BH1040"/>
  <c r="BG1040"/>
  <c r="BF1040"/>
  <c r="T1040"/>
  <c r="R1040"/>
  <c r="P1040"/>
  <c r="BI1038"/>
  <c r="BH1038"/>
  <c r="BG1038"/>
  <c r="BF1038"/>
  <c r="T1038"/>
  <c r="R1038"/>
  <c r="P1038"/>
  <c r="BI1036"/>
  <c r="BH1036"/>
  <c r="BG1036"/>
  <c r="BF1036"/>
  <c r="T1036"/>
  <c r="R1036"/>
  <c r="P1036"/>
  <c r="BI1034"/>
  <c r="BH1034"/>
  <c r="BG1034"/>
  <c r="BF1034"/>
  <c r="T1034"/>
  <c r="R1034"/>
  <c r="P1034"/>
  <c r="BI1032"/>
  <c r="BH1032"/>
  <c r="BG1032"/>
  <c r="BF1032"/>
  <c r="T1032"/>
  <c r="R1032"/>
  <c r="P1032"/>
  <c r="BI1030"/>
  <c r="BH1030"/>
  <c r="BG1030"/>
  <c r="BF1030"/>
  <c r="T1030"/>
  <c r="R1030"/>
  <c r="P1030"/>
  <c r="BI1028"/>
  <c r="BH1028"/>
  <c r="BG1028"/>
  <c r="BF1028"/>
  <c r="T1028"/>
  <c r="R1028"/>
  <c r="P1028"/>
  <c r="BI1026"/>
  <c r="BH1026"/>
  <c r="BG1026"/>
  <c r="BF1026"/>
  <c r="T1026"/>
  <c r="R1026"/>
  <c r="P1026"/>
  <c r="BI1024"/>
  <c r="BH1024"/>
  <c r="BG1024"/>
  <c r="BF1024"/>
  <c r="T1024"/>
  <c r="R1024"/>
  <c r="P1024"/>
  <c r="BI1022"/>
  <c r="BH1022"/>
  <c r="BG1022"/>
  <c r="BF1022"/>
  <c r="T1022"/>
  <c r="R1022"/>
  <c r="P1022"/>
  <c r="BI1016"/>
  <c r="BH1016"/>
  <c r="BG1016"/>
  <c r="BF1016"/>
  <c r="T1016"/>
  <c r="R1016"/>
  <c r="P1016"/>
  <c r="BI1013"/>
  <c r="BH1013"/>
  <c r="BG1013"/>
  <c r="BF1013"/>
  <c r="T1013"/>
  <c r="R1013"/>
  <c r="P1013"/>
  <c r="BI1008"/>
  <c r="BH1008"/>
  <c r="BG1008"/>
  <c r="BF1008"/>
  <c r="T1008"/>
  <c r="R1008"/>
  <c r="P1008"/>
  <c r="BI1005"/>
  <c r="BH1005"/>
  <c r="BG1005"/>
  <c r="BF1005"/>
  <c r="T1005"/>
  <c r="R1005"/>
  <c r="P1005"/>
  <c r="BI996"/>
  <c r="BH996"/>
  <c r="BG996"/>
  <c r="BF996"/>
  <c r="T996"/>
  <c r="R996"/>
  <c r="P996"/>
  <c r="BI986"/>
  <c r="BH986"/>
  <c r="BG986"/>
  <c r="BF986"/>
  <c r="T986"/>
  <c r="R986"/>
  <c r="P986"/>
  <c r="BI983"/>
  <c r="BH983"/>
  <c r="BG983"/>
  <c r="BF983"/>
  <c r="T983"/>
  <c r="R983"/>
  <c r="P983"/>
  <c r="BI971"/>
  <c r="BH971"/>
  <c r="BG971"/>
  <c r="BF971"/>
  <c r="T971"/>
  <c r="R971"/>
  <c r="P971"/>
  <c r="BI969"/>
  <c r="BH969"/>
  <c r="BG969"/>
  <c r="BF969"/>
  <c r="T969"/>
  <c r="R969"/>
  <c r="P969"/>
  <c r="BI967"/>
  <c r="BH967"/>
  <c r="BG967"/>
  <c r="BF967"/>
  <c r="T967"/>
  <c r="R967"/>
  <c r="P967"/>
  <c r="BI965"/>
  <c r="BH965"/>
  <c r="BG965"/>
  <c r="BF965"/>
  <c r="T965"/>
  <c r="R965"/>
  <c r="P965"/>
  <c r="BI960"/>
  <c r="BH960"/>
  <c r="BG960"/>
  <c r="BF960"/>
  <c r="T960"/>
  <c r="R960"/>
  <c r="P960"/>
  <c r="BI958"/>
  <c r="BH958"/>
  <c r="BG958"/>
  <c r="BF958"/>
  <c r="T958"/>
  <c r="R958"/>
  <c r="P958"/>
  <c r="BI956"/>
  <c r="BH956"/>
  <c r="BG956"/>
  <c r="BF956"/>
  <c r="T956"/>
  <c r="R956"/>
  <c r="P956"/>
  <c r="BI954"/>
  <c r="BH954"/>
  <c r="BG954"/>
  <c r="BF954"/>
  <c r="T954"/>
  <c r="R954"/>
  <c r="P954"/>
  <c r="BI952"/>
  <c r="BH952"/>
  <c r="BG952"/>
  <c r="BF952"/>
  <c r="T952"/>
  <c r="R952"/>
  <c r="P952"/>
  <c r="BI950"/>
  <c r="BH950"/>
  <c r="BG950"/>
  <c r="BF950"/>
  <c r="T950"/>
  <c r="R950"/>
  <c r="P950"/>
  <c r="BI948"/>
  <c r="BH948"/>
  <c r="BG948"/>
  <c r="BF948"/>
  <c r="T948"/>
  <c r="R948"/>
  <c r="P948"/>
  <c r="BI941"/>
  <c r="BH941"/>
  <c r="BG941"/>
  <c r="BF941"/>
  <c r="T941"/>
  <c r="R941"/>
  <c r="P941"/>
  <c r="BI940"/>
  <c r="BH940"/>
  <c r="BG940"/>
  <c r="BF940"/>
  <c r="T940"/>
  <c r="R940"/>
  <c r="P940"/>
  <c r="BI937"/>
  <c r="BH937"/>
  <c r="BG937"/>
  <c r="BF937"/>
  <c r="T937"/>
  <c r="R937"/>
  <c r="P937"/>
  <c r="BI934"/>
  <c r="BH934"/>
  <c r="BG934"/>
  <c r="BF934"/>
  <c r="T934"/>
  <c r="R934"/>
  <c r="P934"/>
  <c r="BI932"/>
  <c r="BH932"/>
  <c r="BG932"/>
  <c r="BF932"/>
  <c r="T932"/>
  <c r="R932"/>
  <c r="P932"/>
  <c r="BI928"/>
  <c r="BH928"/>
  <c r="BG928"/>
  <c r="BF928"/>
  <c r="T928"/>
  <c r="R928"/>
  <c r="P928"/>
  <c r="BI926"/>
  <c r="BH926"/>
  <c r="BG926"/>
  <c r="BF926"/>
  <c r="T926"/>
  <c r="R926"/>
  <c r="P926"/>
  <c r="BI921"/>
  <c r="BH921"/>
  <c r="BG921"/>
  <c r="BF921"/>
  <c r="T921"/>
  <c r="R921"/>
  <c r="P921"/>
  <c r="BI919"/>
  <c r="BH919"/>
  <c r="BG919"/>
  <c r="BF919"/>
  <c r="T919"/>
  <c r="R919"/>
  <c r="P919"/>
  <c r="BI915"/>
  <c r="BH915"/>
  <c r="BG915"/>
  <c r="BF915"/>
  <c r="T915"/>
  <c r="R915"/>
  <c r="P915"/>
  <c r="BI913"/>
  <c r="BH913"/>
  <c r="BG913"/>
  <c r="BF913"/>
  <c r="T913"/>
  <c r="R913"/>
  <c r="P913"/>
  <c r="BI905"/>
  <c r="BH905"/>
  <c r="BG905"/>
  <c r="BF905"/>
  <c r="T905"/>
  <c r="R905"/>
  <c r="P905"/>
  <c r="BI894"/>
  <c r="BH894"/>
  <c r="BG894"/>
  <c r="BF894"/>
  <c r="T894"/>
  <c r="R894"/>
  <c r="P894"/>
  <c r="BI891"/>
  <c r="BH891"/>
  <c r="BG891"/>
  <c r="BF891"/>
  <c r="T891"/>
  <c r="R891"/>
  <c r="P891"/>
  <c r="BI889"/>
  <c r="BH889"/>
  <c r="BG889"/>
  <c r="BF889"/>
  <c r="T889"/>
  <c r="R889"/>
  <c r="P889"/>
  <c r="BI884"/>
  <c r="BH884"/>
  <c r="BG884"/>
  <c r="BF884"/>
  <c r="T884"/>
  <c r="R884"/>
  <c r="P884"/>
  <c r="BI882"/>
  <c r="BH882"/>
  <c r="BG882"/>
  <c r="BF882"/>
  <c r="T882"/>
  <c r="R882"/>
  <c r="P882"/>
  <c r="BI880"/>
  <c r="BH880"/>
  <c r="BG880"/>
  <c r="BF880"/>
  <c r="T880"/>
  <c r="R880"/>
  <c r="P880"/>
  <c r="BI878"/>
  <c r="BH878"/>
  <c r="BG878"/>
  <c r="BF878"/>
  <c r="T878"/>
  <c r="R878"/>
  <c r="P878"/>
  <c r="BI874"/>
  <c r="BH874"/>
  <c r="BG874"/>
  <c r="BF874"/>
  <c r="T874"/>
  <c r="R874"/>
  <c r="P874"/>
  <c r="BI872"/>
  <c r="BH872"/>
  <c r="BG872"/>
  <c r="BF872"/>
  <c r="T872"/>
  <c r="R872"/>
  <c r="P872"/>
  <c r="BI869"/>
  <c r="BH869"/>
  <c r="BG869"/>
  <c r="BF869"/>
  <c r="T869"/>
  <c r="R869"/>
  <c r="P869"/>
  <c r="BI859"/>
  <c r="BH859"/>
  <c r="BG859"/>
  <c r="BF859"/>
  <c r="T859"/>
  <c r="R859"/>
  <c r="P859"/>
  <c r="BI847"/>
  <c r="BH847"/>
  <c r="BG847"/>
  <c r="BF847"/>
  <c r="T847"/>
  <c r="R847"/>
  <c r="P847"/>
  <c r="BI837"/>
  <c r="BH837"/>
  <c r="BG837"/>
  <c r="BF837"/>
  <c r="T837"/>
  <c r="R837"/>
  <c r="P837"/>
  <c r="BI834"/>
  <c r="BH834"/>
  <c r="BG834"/>
  <c r="BF834"/>
  <c r="T834"/>
  <c r="R834"/>
  <c r="P834"/>
  <c r="BI832"/>
  <c r="BH832"/>
  <c r="BG832"/>
  <c r="BF832"/>
  <c r="T832"/>
  <c r="R832"/>
  <c r="P832"/>
  <c r="BI830"/>
  <c r="BH830"/>
  <c r="BG830"/>
  <c r="BF830"/>
  <c r="T830"/>
  <c r="R830"/>
  <c r="P830"/>
  <c r="BI829"/>
  <c r="BH829"/>
  <c r="BG829"/>
  <c r="BF829"/>
  <c r="T829"/>
  <c r="R829"/>
  <c r="P829"/>
  <c r="BI825"/>
  <c r="BH825"/>
  <c r="BG825"/>
  <c r="BF825"/>
  <c r="T825"/>
  <c r="R825"/>
  <c r="P825"/>
  <c r="BI823"/>
  <c r="BH823"/>
  <c r="BG823"/>
  <c r="BF823"/>
  <c r="T823"/>
  <c r="R823"/>
  <c r="P823"/>
  <c r="BI821"/>
  <c r="BH821"/>
  <c r="BG821"/>
  <c r="BF821"/>
  <c r="T821"/>
  <c r="R821"/>
  <c r="P821"/>
  <c r="BI819"/>
  <c r="BH819"/>
  <c r="BG819"/>
  <c r="BF819"/>
  <c r="T819"/>
  <c r="R819"/>
  <c r="P819"/>
  <c r="BI816"/>
  <c r="BH816"/>
  <c r="BG816"/>
  <c r="BF816"/>
  <c r="T816"/>
  <c r="R816"/>
  <c r="P816"/>
  <c r="BI814"/>
  <c r="BH814"/>
  <c r="BG814"/>
  <c r="BF814"/>
  <c r="T814"/>
  <c r="R814"/>
  <c r="P814"/>
  <c r="BI812"/>
  <c r="BH812"/>
  <c r="BG812"/>
  <c r="BF812"/>
  <c r="T812"/>
  <c r="R812"/>
  <c r="P812"/>
  <c r="BI810"/>
  <c r="BH810"/>
  <c r="BG810"/>
  <c r="BF810"/>
  <c r="T810"/>
  <c r="R810"/>
  <c r="P810"/>
  <c r="BI808"/>
  <c r="BH808"/>
  <c r="BG808"/>
  <c r="BF808"/>
  <c r="T808"/>
  <c r="R808"/>
  <c r="P808"/>
  <c r="BI806"/>
  <c r="BH806"/>
  <c r="BG806"/>
  <c r="BF806"/>
  <c r="T806"/>
  <c r="R806"/>
  <c r="P806"/>
  <c r="BI804"/>
  <c r="BH804"/>
  <c r="BG804"/>
  <c r="BF804"/>
  <c r="T804"/>
  <c r="R804"/>
  <c r="P804"/>
  <c r="BI800"/>
  <c r="BH800"/>
  <c r="BG800"/>
  <c r="BF800"/>
  <c r="T800"/>
  <c r="R800"/>
  <c r="P800"/>
  <c r="BI796"/>
  <c r="BH796"/>
  <c r="BG796"/>
  <c r="BF796"/>
  <c r="T796"/>
  <c r="R796"/>
  <c r="P796"/>
  <c r="BI794"/>
  <c r="BH794"/>
  <c r="BG794"/>
  <c r="BF794"/>
  <c r="T794"/>
  <c r="R794"/>
  <c r="P794"/>
  <c r="BI790"/>
  <c r="BH790"/>
  <c r="BG790"/>
  <c r="BF790"/>
  <c r="T790"/>
  <c r="R790"/>
  <c r="P790"/>
  <c r="BI784"/>
  <c r="BH784"/>
  <c r="BG784"/>
  <c r="BF784"/>
  <c r="T784"/>
  <c r="R784"/>
  <c r="P784"/>
  <c r="BI782"/>
  <c r="BH782"/>
  <c r="BG782"/>
  <c r="BF782"/>
  <c r="T782"/>
  <c r="R782"/>
  <c r="P782"/>
  <c r="BI780"/>
  <c r="BH780"/>
  <c r="BG780"/>
  <c r="BF780"/>
  <c r="T780"/>
  <c r="R780"/>
  <c r="P780"/>
  <c r="BI778"/>
  <c r="BH778"/>
  <c r="BG778"/>
  <c r="BF778"/>
  <c r="T778"/>
  <c r="R778"/>
  <c r="P778"/>
  <c r="BI776"/>
  <c r="BH776"/>
  <c r="BG776"/>
  <c r="BF776"/>
  <c r="T776"/>
  <c r="R776"/>
  <c r="P776"/>
  <c r="BI774"/>
  <c r="BH774"/>
  <c r="BG774"/>
  <c r="BF774"/>
  <c r="T774"/>
  <c r="R774"/>
  <c r="P774"/>
  <c r="BI770"/>
  <c r="BH770"/>
  <c r="BG770"/>
  <c r="BF770"/>
  <c r="T770"/>
  <c r="R770"/>
  <c r="P770"/>
  <c r="BI765"/>
  <c r="BH765"/>
  <c r="BG765"/>
  <c r="BF765"/>
  <c r="T765"/>
  <c r="R765"/>
  <c r="P765"/>
  <c r="BI763"/>
  <c r="BH763"/>
  <c r="BG763"/>
  <c r="BF763"/>
  <c r="T763"/>
  <c r="R763"/>
  <c r="P763"/>
  <c r="BI761"/>
  <c r="BH761"/>
  <c r="BG761"/>
  <c r="BF761"/>
  <c r="T761"/>
  <c r="R761"/>
  <c r="P761"/>
  <c r="BI759"/>
  <c r="BH759"/>
  <c r="BG759"/>
  <c r="BF759"/>
  <c r="T759"/>
  <c r="R759"/>
  <c r="P759"/>
  <c r="BI757"/>
  <c r="BH757"/>
  <c r="BG757"/>
  <c r="BF757"/>
  <c r="T757"/>
  <c r="R757"/>
  <c r="P757"/>
  <c r="BI755"/>
  <c r="BH755"/>
  <c r="BG755"/>
  <c r="BF755"/>
  <c r="T755"/>
  <c r="R755"/>
  <c r="P755"/>
  <c r="BI753"/>
  <c r="BH753"/>
  <c r="BG753"/>
  <c r="BF753"/>
  <c r="T753"/>
  <c r="R753"/>
  <c r="P753"/>
  <c r="BI750"/>
  <c r="BH750"/>
  <c r="BG750"/>
  <c r="BF750"/>
  <c r="T750"/>
  <c r="R750"/>
  <c r="P750"/>
  <c r="BI748"/>
  <c r="BH748"/>
  <c r="BG748"/>
  <c r="BF748"/>
  <c r="T748"/>
  <c r="R748"/>
  <c r="P748"/>
  <c r="BI746"/>
  <c r="BH746"/>
  <c r="BG746"/>
  <c r="BF746"/>
  <c r="T746"/>
  <c r="R746"/>
  <c r="P746"/>
  <c r="BI744"/>
  <c r="BH744"/>
  <c r="BG744"/>
  <c r="BF744"/>
  <c r="T744"/>
  <c r="R744"/>
  <c r="P744"/>
  <c r="BI743"/>
  <c r="BH743"/>
  <c r="BG743"/>
  <c r="BF743"/>
  <c r="T743"/>
  <c r="R743"/>
  <c r="P743"/>
  <c r="BI741"/>
  <c r="BH741"/>
  <c r="BG741"/>
  <c r="BF741"/>
  <c r="T741"/>
  <c r="R741"/>
  <c r="P741"/>
  <c r="BI739"/>
  <c r="BH739"/>
  <c r="BG739"/>
  <c r="BF739"/>
  <c r="T739"/>
  <c r="R739"/>
  <c r="P739"/>
  <c r="BI738"/>
  <c r="BH738"/>
  <c r="BG738"/>
  <c r="BF738"/>
  <c r="T738"/>
  <c r="R738"/>
  <c r="P738"/>
  <c r="BI736"/>
  <c r="BH736"/>
  <c r="BG736"/>
  <c r="BF736"/>
  <c r="T736"/>
  <c r="R736"/>
  <c r="P736"/>
  <c r="BI734"/>
  <c r="BH734"/>
  <c r="BG734"/>
  <c r="BF734"/>
  <c r="T734"/>
  <c r="R734"/>
  <c r="P734"/>
  <c r="BI732"/>
  <c r="BH732"/>
  <c r="BG732"/>
  <c r="BF732"/>
  <c r="T732"/>
  <c r="R732"/>
  <c r="P732"/>
  <c r="BI729"/>
  <c r="BH729"/>
  <c r="BG729"/>
  <c r="BF729"/>
  <c r="T729"/>
  <c r="R729"/>
  <c r="P729"/>
  <c r="BI726"/>
  <c r="BH726"/>
  <c r="BG726"/>
  <c r="BF726"/>
  <c r="T726"/>
  <c r="R726"/>
  <c r="P726"/>
  <c r="BI723"/>
  <c r="BH723"/>
  <c r="BG723"/>
  <c r="BF723"/>
  <c r="T723"/>
  <c r="R723"/>
  <c r="P723"/>
  <c r="BI720"/>
  <c r="BH720"/>
  <c r="BG720"/>
  <c r="BF720"/>
  <c r="T720"/>
  <c r="R720"/>
  <c r="P720"/>
  <c r="BI717"/>
  <c r="BH717"/>
  <c r="BG717"/>
  <c r="BF717"/>
  <c r="T717"/>
  <c r="R717"/>
  <c r="P717"/>
  <c r="BI714"/>
  <c r="BH714"/>
  <c r="BG714"/>
  <c r="BF714"/>
  <c r="T714"/>
  <c r="R714"/>
  <c r="P714"/>
  <c r="BI711"/>
  <c r="BH711"/>
  <c r="BG711"/>
  <c r="BF711"/>
  <c r="T711"/>
  <c r="R711"/>
  <c r="P711"/>
  <c r="BI709"/>
  <c r="BH709"/>
  <c r="BG709"/>
  <c r="BF709"/>
  <c r="T709"/>
  <c r="R709"/>
  <c r="P709"/>
  <c r="BI707"/>
  <c r="BH707"/>
  <c r="BG707"/>
  <c r="BF707"/>
  <c r="T707"/>
  <c r="R707"/>
  <c r="P707"/>
  <c r="BI705"/>
  <c r="BH705"/>
  <c r="BG705"/>
  <c r="BF705"/>
  <c r="T705"/>
  <c r="R705"/>
  <c r="P705"/>
  <c r="BI702"/>
  <c r="BH702"/>
  <c r="BG702"/>
  <c r="BF702"/>
  <c r="T702"/>
  <c r="R702"/>
  <c r="P702"/>
  <c r="BI700"/>
  <c r="BH700"/>
  <c r="BG700"/>
  <c r="BF700"/>
  <c r="T700"/>
  <c r="R700"/>
  <c r="P700"/>
  <c r="BI699"/>
  <c r="BH699"/>
  <c r="BG699"/>
  <c r="BF699"/>
  <c r="T699"/>
  <c r="R699"/>
  <c r="P699"/>
  <c r="BI698"/>
  <c r="BH698"/>
  <c r="BG698"/>
  <c r="BF698"/>
  <c r="T698"/>
  <c r="R698"/>
  <c r="P698"/>
  <c r="BI696"/>
  <c r="BH696"/>
  <c r="BG696"/>
  <c r="BF696"/>
  <c r="T696"/>
  <c r="R696"/>
  <c r="P696"/>
  <c r="BI694"/>
  <c r="BH694"/>
  <c r="BG694"/>
  <c r="BF694"/>
  <c r="T694"/>
  <c r="R694"/>
  <c r="P694"/>
  <c r="BI693"/>
  <c r="BH693"/>
  <c r="BG693"/>
  <c r="BF693"/>
  <c r="T693"/>
  <c r="R693"/>
  <c r="P693"/>
  <c r="BI692"/>
  <c r="BH692"/>
  <c r="BG692"/>
  <c r="BF692"/>
  <c r="T692"/>
  <c r="R692"/>
  <c r="P692"/>
  <c r="BI689"/>
  <c r="BH689"/>
  <c r="BG689"/>
  <c r="BF689"/>
  <c r="T689"/>
  <c r="R689"/>
  <c r="P689"/>
  <c r="BI687"/>
  <c r="BH687"/>
  <c r="BG687"/>
  <c r="BF687"/>
  <c r="T687"/>
  <c r="R687"/>
  <c r="P687"/>
  <c r="BI686"/>
  <c r="BH686"/>
  <c r="BG686"/>
  <c r="BF686"/>
  <c r="T686"/>
  <c r="R686"/>
  <c r="P686"/>
  <c r="BI685"/>
  <c r="BH685"/>
  <c r="BG685"/>
  <c r="BF685"/>
  <c r="T685"/>
  <c r="R685"/>
  <c r="P685"/>
  <c r="BI683"/>
  <c r="BH683"/>
  <c r="BG683"/>
  <c r="BF683"/>
  <c r="T683"/>
  <c r="R683"/>
  <c r="P683"/>
  <c r="BI681"/>
  <c r="BH681"/>
  <c r="BG681"/>
  <c r="BF681"/>
  <c r="T681"/>
  <c r="R681"/>
  <c r="P681"/>
  <c r="BI680"/>
  <c r="BH680"/>
  <c r="BG680"/>
  <c r="BF680"/>
  <c r="T680"/>
  <c r="R680"/>
  <c r="P680"/>
  <c r="BI679"/>
  <c r="BH679"/>
  <c r="BG679"/>
  <c r="BF679"/>
  <c r="T679"/>
  <c r="R679"/>
  <c r="P679"/>
  <c r="BI676"/>
  <c r="BH676"/>
  <c r="BG676"/>
  <c r="BF676"/>
  <c r="T676"/>
  <c r="R676"/>
  <c r="P676"/>
  <c r="BI674"/>
  <c r="BH674"/>
  <c r="BG674"/>
  <c r="BF674"/>
  <c r="T674"/>
  <c r="R674"/>
  <c r="P674"/>
  <c r="BI673"/>
  <c r="BH673"/>
  <c r="BG673"/>
  <c r="BF673"/>
  <c r="T673"/>
  <c r="R673"/>
  <c r="P673"/>
  <c r="BI672"/>
  <c r="BH672"/>
  <c r="BG672"/>
  <c r="BF672"/>
  <c r="T672"/>
  <c r="R672"/>
  <c r="P672"/>
  <c r="BI670"/>
  <c r="BH670"/>
  <c r="BG670"/>
  <c r="BF670"/>
  <c r="T670"/>
  <c r="R670"/>
  <c r="P670"/>
  <c r="BI668"/>
  <c r="BH668"/>
  <c r="BG668"/>
  <c r="BF668"/>
  <c r="T668"/>
  <c r="R668"/>
  <c r="P668"/>
  <c r="BI667"/>
  <c r="BH667"/>
  <c r="BG667"/>
  <c r="BF667"/>
  <c r="T667"/>
  <c r="R667"/>
  <c r="P667"/>
  <c r="BI666"/>
  <c r="BH666"/>
  <c r="BG666"/>
  <c r="BF666"/>
  <c r="T666"/>
  <c r="R666"/>
  <c r="P666"/>
  <c r="BI664"/>
  <c r="BH664"/>
  <c r="BG664"/>
  <c r="BF664"/>
  <c r="T664"/>
  <c r="R664"/>
  <c r="P664"/>
  <c r="BI662"/>
  <c r="BH662"/>
  <c r="BG662"/>
  <c r="BF662"/>
  <c r="T662"/>
  <c r="R662"/>
  <c r="P662"/>
  <c r="BI661"/>
  <c r="BH661"/>
  <c r="BG661"/>
  <c r="BF661"/>
  <c r="T661"/>
  <c r="R661"/>
  <c r="P661"/>
  <c r="BI660"/>
  <c r="BH660"/>
  <c r="BG660"/>
  <c r="BF660"/>
  <c r="T660"/>
  <c r="R660"/>
  <c r="P660"/>
  <c r="BI657"/>
  <c r="BH657"/>
  <c r="BG657"/>
  <c r="BF657"/>
  <c r="T657"/>
  <c r="R657"/>
  <c r="P657"/>
  <c r="BI654"/>
  <c r="BH654"/>
  <c r="BG654"/>
  <c r="BF654"/>
  <c r="T654"/>
  <c r="R654"/>
  <c r="P654"/>
  <c r="BI652"/>
  <c r="BH652"/>
  <c r="BG652"/>
  <c r="BF652"/>
  <c r="T652"/>
  <c r="R652"/>
  <c r="P652"/>
  <c r="BI649"/>
  <c r="BH649"/>
  <c r="BG649"/>
  <c r="BF649"/>
  <c r="T649"/>
  <c r="R649"/>
  <c r="P649"/>
  <c r="BI648"/>
  <c r="BH648"/>
  <c r="BG648"/>
  <c r="BF648"/>
  <c r="T648"/>
  <c r="R648"/>
  <c r="P648"/>
  <c r="BI646"/>
  <c r="BH646"/>
  <c r="BG646"/>
  <c r="BF646"/>
  <c r="T646"/>
  <c r="R646"/>
  <c r="P646"/>
  <c r="BI645"/>
  <c r="BH645"/>
  <c r="BG645"/>
  <c r="BF645"/>
  <c r="T645"/>
  <c r="R645"/>
  <c r="P645"/>
  <c r="BI642"/>
  <c r="BH642"/>
  <c r="BG642"/>
  <c r="BF642"/>
  <c r="T642"/>
  <c r="R642"/>
  <c r="P642"/>
  <c r="BI640"/>
  <c r="BH640"/>
  <c r="BG640"/>
  <c r="BF640"/>
  <c r="T640"/>
  <c r="R640"/>
  <c r="P640"/>
  <c r="BI637"/>
  <c r="BH637"/>
  <c r="BG637"/>
  <c r="BF637"/>
  <c r="T637"/>
  <c r="R637"/>
  <c r="P637"/>
  <c r="BI635"/>
  <c r="BH635"/>
  <c r="BG635"/>
  <c r="BF635"/>
  <c r="T635"/>
  <c r="R635"/>
  <c r="P635"/>
  <c r="BI632"/>
  <c r="BH632"/>
  <c r="BG632"/>
  <c r="BF632"/>
  <c r="T632"/>
  <c r="R632"/>
  <c r="P632"/>
  <c r="BI630"/>
  <c r="BH630"/>
  <c r="BG630"/>
  <c r="BF630"/>
  <c r="T630"/>
  <c r="R630"/>
  <c r="P630"/>
  <c r="BI627"/>
  <c r="BH627"/>
  <c r="BG627"/>
  <c r="BF627"/>
  <c r="T627"/>
  <c r="R627"/>
  <c r="P627"/>
  <c r="BI625"/>
  <c r="BH625"/>
  <c r="BG625"/>
  <c r="BF625"/>
  <c r="T625"/>
  <c r="R625"/>
  <c r="P625"/>
  <c r="BI622"/>
  <c r="BH622"/>
  <c r="BG622"/>
  <c r="BF622"/>
  <c r="T622"/>
  <c r="R622"/>
  <c r="P622"/>
  <c r="BI611"/>
  <c r="BH611"/>
  <c r="BG611"/>
  <c r="BF611"/>
  <c r="T611"/>
  <c r="R611"/>
  <c r="P611"/>
  <c r="BI609"/>
  <c r="BH609"/>
  <c r="BG609"/>
  <c r="BF609"/>
  <c r="T609"/>
  <c r="R609"/>
  <c r="P609"/>
  <c r="BI607"/>
  <c r="BH607"/>
  <c r="BG607"/>
  <c r="BF607"/>
  <c r="T607"/>
  <c r="R607"/>
  <c r="P607"/>
  <c r="BI605"/>
  <c r="BH605"/>
  <c r="BG605"/>
  <c r="BF605"/>
  <c r="T605"/>
  <c r="R605"/>
  <c r="P605"/>
  <c r="BI603"/>
  <c r="BH603"/>
  <c r="BG603"/>
  <c r="BF603"/>
  <c r="T603"/>
  <c r="R603"/>
  <c r="P603"/>
  <c r="BI599"/>
  <c r="BH599"/>
  <c r="BG599"/>
  <c r="BF599"/>
  <c r="T599"/>
  <c r="R599"/>
  <c r="P599"/>
  <c r="BI596"/>
  <c r="BH596"/>
  <c r="BG596"/>
  <c r="BF596"/>
  <c r="T596"/>
  <c r="R596"/>
  <c r="P596"/>
  <c r="BI594"/>
  <c r="BH594"/>
  <c r="BG594"/>
  <c r="BF594"/>
  <c r="T594"/>
  <c r="R594"/>
  <c r="P594"/>
  <c r="BI592"/>
  <c r="BH592"/>
  <c r="BG592"/>
  <c r="BF592"/>
  <c r="T592"/>
  <c r="R592"/>
  <c r="P592"/>
  <c r="BI590"/>
  <c r="BH590"/>
  <c r="BG590"/>
  <c r="BF590"/>
  <c r="T590"/>
  <c r="R590"/>
  <c r="P590"/>
  <c r="BI587"/>
  <c r="BH587"/>
  <c r="BG587"/>
  <c r="BF587"/>
  <c r="T587"/>
  <c r="R587"/>
  <c r="P587"/>
  <c r="BI586"/>
  <c r="BH586"/>
  <c r="BG586"/>
  <c r="BF586"/>
  <c r="T586"/>
  <c r="R586"/>
  <c r="P586"/>
  <c r="BI584"/>
  <c r="BH584"/>
  <c r="BG584"/>
  <c r="BF584"/>
  <c r="T584"/>
  <c r="R584"/>
  <c r="P584"/>
  <c r="BI582"/>
  <c r="BH582"/>
  <c r="BG582"/>
  <c r="BF582"/>
  <c r="T582"/>
  <c r="R582"/>
  <c r="P582"/>
  <c r="BI579"/>
  <c r="BH579"/>
  <c r="BG579"/>
  <c r="BF579"/>
  <c r="T579"/>
  <c r="R579"/>
  <c r="P579"/>
  <c r="BI578"/>
  <c r="BH578"/>
  <c r="BG578"/>
  <c r="BF578"/>
  <c r="T578"/>
  <c r="R578"/>
  <c r="P578"/>
  <c r="BI576"/>
  <c r="BH576"/>
  <c r="BG576"/>
  <c r="BF576"/>
  <c r="T576"/>
  <c r="R576"/>
  <c r="P576"/>
  <c r="BI574"/>
  <c r="BH574"/>
  <c r="BG574"/>
  <c r="BF574"/>
  <c r="T574"/>
  <c r="R574"/>
  <c r="P574"/>
  <c r="BI571"/>
  <c r="BH571"/>
  <c r="BG571"/>
  <c r="BF571"/>
  <c r="T571"/>
  <c r="R571"/>
  <c r="P571"/>
  <c r="BI570"/>
  <c r="BH570"/>
  <c r="BG570"/>
  <c r="BF570"/>
  <c r="T570"/>
  <c r="R570"/>
  <c r="P570"/>
  <c r="BI568"/>
  <c r="BH568"/>
  <c r="BG568"/>
  <c r="BF568"/>
  <c r="T568"/>
  <c r="R568"/>
  <c r="P568"/>
  <c r="BI566"/>
  <c r="BH566"/>
  <c r="BG566"/>
  <c r="BF566"/>
  <c r="T566"/>
  <c r="R566"/>
  <c r="P566"/>
  <c r="BI563"/>
  <c r="BH563"/>
  <c r="BG563"/>
  <c r="BF563"/>
  <c r="T563"/>
  <c r="R563"/>
  <c r="P563"/>
  <c r="BI561"/>
  <c r="BH561"/>
  <c r="BG561"/>
  <c r="BF561"/>
  <c r="T561"/>
  <c r="R561"/>
  <c r="P561"/>
  <c r="BI559"/>
  <c r="BH559"/>
  <c r="BG559"/>
  <c r="BF559"/>
  <c r="T559"/>
  <c r="R559"/>
  <c r="P559"/>
  <c r="BI557"/>
  <c r="BH557"/>
  <c r="BG557"/>
  <c r="BF557"/>
  <c r="T557"/>
  <c r="R557"/>
  <c r="P557"/>
  <c r="BI554"/>
  <c r="BH554"/>
  <c r="BG554"/>
  <c r="BF554"/>
  <c r="T554"/>
  <c r="R554"/>
  <c r="P554"/>
  <c r="BI551"/>
  <c r="BH551"/>
  <c r="BG551"/>
  <c r="BF551"/>
  <c r="T551"/>
  <c r="R551"/>
  <c r="P551"/>
  <c r="BI548"/>
  <c r="BH548"/>
  <c r="BG548"/>
  <c r="BF548"/>
  <c r="T548"/>
  <c r="R548"/>
  <c r="P548"/>
  <c r="BI546"/>
  <c r="BH546"/>
  <c r="BG546"/>
  <c r="BF546"/>
  <c r="T546"/>
  <c r="R546"/>
  <c r="P546"/>
  <c r="BI544"/>
  <c r="BH544"/>
  <c r="BG544"/>
  <c r="BF544"/>
  <c r="T544"/>
  <c r="R544"/>
  <c r="P544"/>
  <c r="BI542"/>
  <c r="BH542"/>
  <c r="BG542"/>
  <c r="BF542"/>
  <c r="T542"/>
  <c r="R542"/>
  <c r="P542"/>
  <c r="BI540"/>
  <c r="BH540"/>
  <c r="BG540"/>
  <c r="BF540"/>
  <c r="T540"/>
  <c r="R540"/>
  <c r="P540"/>
  <c r="BI537"/>
  <c r="BH537"/>
  <c r="BG537"/>
  <c r="BF537"/>
  <c r="T537"/>
  <c r="R537"/>
  <c r="P537"/>
  <c r="BI535"/>
  <c r="BH535"/>
  <c r="BG535"/>
  <c r="BF535"/>
  <c r="T535"/>
  <c r="R535"/>
  <c r="P535"/>
  <c r="BI532"/>
  <c r="BH532"/>
  <c r="BG532"/>
  <c r="BF532"/>
  <c r="T532"/>
  <c r="R532"/>
  <c r="P532"/>
  <c r="BI530"/>
  <c r="BH530"/>
  <c r="BG530"/>
  <c r="BF530"/>
  <c r="T530"/>
  <c r="R530"/>
  <c r="P530"/>
  <c r="BI528"/>
  <c r="BH528"/>
  <c r="BG528"/>
  <c r="BF528"/>
  <c r="T528"/>
  <c r="R528"/>
  <c r="P528"/>
  <c r="BI526"/>
  <c r="BH526"/>
  <c r="BG526"/>
  <c r="BF526"/>
  <c r="T526"/>
  <c r="R526"/>
  <c r="P526"/>
  <c r="BI524"/>
  <c r="BH524"/>
  <c r="BG524"/>
  <c r="BF524"/>
  <c r="T524"/>
  <c r="R524"/>
  <c r="P524"/>
  <c r="BI522"/>
  <c r="BH522"/>
  <c r="BG522"/>
  <c r="BF522"/>
  <c r="T522"/>
  <c r="R522"/>
  <c r="P522"/>
  <c r="BI520"/>
  <c r="BH520"/>
  <c r="BG520"/>
  <c r="BF520"/>
  <c r="T520"/>
  <c r="R520"/>
  <c r="P520"/>
  <c r="BI518"/>
  <c r="BH518"/>
  <c r="BG518"/>
  <c r="BF518"/>
  <c r="T518"/>
  <c r="R518"/>
  <c r="P518"/>
  <c r="BI516"/>
  <c r="BH516"/>
  <c r="BG516"/>
  <c r="BF516"/>
  <c r="T516"/>
  <c r="R516"/>
  <c r="P516"/>
  <c r="BI514"/>
  <c r="BH514"/>
  <c r="BG514"/>
  <c r="BF514"/>
  <c r="T514"/>
  <c r="R514"/>
  <c r="P514"/>
  <c r="BI512"/>
  <c r="BH512"/>
  <c r="BG512"/>
  <c r="BF512"/>
  <c r="T512"/>
  <c r="R512"/>
  <c r="P512"/>
  <c r="BI510"/>
  <c r="BH510"/>
  <c r="BG510"/>
  <c r="BF510"/>
  <c r="T510"/>
  <c r="R510"/>
  <c r="P510"/>
  <c r="BI508"/>
  <c r="BH508"/>
  <c r="BG508"/>
  <c r="BF508"/>
  <c r="T508"/>
  <c r="R508"/>
  <c r="P508"/>
  <c r="BI506"/>
  <c r="BH506"/>
  <c r="BG506"/>
  <c r="BF506"/>
  <c r="T506"/>
  <c r="R506"/>
  <c r="P506"/>
  <c r="BI504"/>
  <c r="BH504"/>
  <c r="BG504"/>
  <c r="BF504"/>
  <c r="T504"/>
  <c r="R504"/>
  <c r="P504"/>
  <c r="BI502"/>
  <c r="BH502"/>
  <c r="BG502"/>
  <c r="BF502"/>
  <c r="T502"/>
  <c r="R502"/>
  <c r="P502"/>
  <c r="BI500"/>
  <c r="BH500"/>
  <c r="BG500"/>
  <c r="BF500"/>
  <c r="T500"/>
  <c r="R500"/>
  <c r="P500"/>
  <c r="BI498"/>
  <c r="BH498"/>
  <c r="BG498"/>
  <c r="BF498"/>
  <c r="T498"/>
  <c r="R498"/>
  <c r="P498"/>
  <c r="BI496"/>
  <c r="BH496"/>
  <c r="BG496"/>
  <c r="BF496"/>
  <c r="T496"/>
  <c r="R496"/>
  <c r="P496"/>
  <c r="BI494"/>
  <c r="BH494"/>
  <c r="BG494"/>
  <c r="BF494"/>
  <c r="T494"/>
  <c r="R494"/>
  <c r="P494"/>
  <c r="BI492"/>
  <c r="BH492"/>
  <c r="BG492"/>
  <c r="BF492"/>
  <c r="T492"/>
  <c r="R492"/>
  <c r="P492"/>
  <c r="BI489"/>
  <c r="BH489"/>
  <c r="BG489"/>
  <c r="BF489"/>
  <c r="T489"/>
  <c r="R489"/>
  <c r="P489"/>
  <c r="BI487"/>
  <c r="BH487"/>
  <c r="BG487"/>
  <c r="BF487"/>
  <c r="T487"/>
  <c r="R487"/>
  <c r="P487"/>
  <c r="BI485"/>
  <c r="BH485"/>
  <c r="BG485"/>
  <c r="BF485"/>
  <c r="T485"/>
  <c r="R485"/>
  <c r="P485"/>
  <c r="BI483"/>
  <c r="BH483"/>
  <c r="BG483"/>
  <c r="BF483"/>
  <c r="T483"/>
  <c r="R483"/>
  <c r="P483"/>
  <c r="BI481"/>
  <c r="BH481"/>
  <c r="BG481"/>
  <c r="BF481"/>
  <c r="T481"/>
  <c r="R481"/>
  <c r="P481"/>
  <c r="BI478"/>
  <c r="BH478"/>
  <c r="BG478"/>
  <c r="BF478"/>
  <c r="T478"/>
  <c r="R478"/>
  <c r="P478"/>
  <c r="BI476"/>
  <c r="BH476"/>
  <c r="BG476"/>
  <c r="BF476"/>
  <c r="T476"/>
  <c r="R476"/>
  <c r="P476"/>
  <c r="BI474"/>
  <c r="BH474"/>
  <c r="BG474"/>
  <c r="BF474"/>
  <c r="T474"/>
  <c r="R474"/>
  <c r="P474"/>
  <c r="BI471"/>
  <c r="BH471"/>
  <c r="BG471"/>
  <c r="BF471"/>
  <c r="T471"/>
  <c r="R471"/>
  <c r="P471"/>
  <c r="BI469"/>
  <c r="BH469"/>
  <c r="BG469"/>
  <c r="BF469"/>
  <c r="T469"/>
  <c r="R469"/>
  <c r="P469"/>
  <c r="BI467"/>
  <c r="BH467"/>
  <c r="BG467"/>
  <c r="BF467"/>
  <c r="T467"/>
  <c r="R467"/>
  <c r="P467"/>
  <c r="BI465"/>
  <c r="BH465"/>
  <c r="BG465"/>
  <c r="BF465"/>
  <c r="T465"/>
  <c r="R465"/>
  <c r="P465"/>
  <c r="BI463"/>
  <c r="BH463"/>
  <c r="BG463"/>
  <c r="BF463"/>
  <c r="T463"/>
  <c r="R463"/>
  <c r="P463"/>
  <c r="BI461"/>
  <c r="BH461"/>
  <c r="BG461"/>
  <c r="BF461"/>
  <c r="T461"/>
  <c r="R461"/>
  <c r="P461"/>
  <c r="BI459"/>
  <c r="BH459"/>
  <c r="BG459"/>
  <c r="BF459"/>
  <c r="T459"/>
  <c r="R459"/>
  <c r="P459"/>
  <c r="BI457"/>
  <c r="BH457"/>
  <c r="BG457"/>
  <c r="BF457"/>
  <c r="T457"/>
  <c r="R457"/>
  <c r="P457"/>
  <c r="BI455"/>
  <c r="BH455"/>
  <c r="BG455"/>
  <c r="BF455"/>
  <c r="T455"/>
  <c r="R455"/>
  <c r="P455"/>
  <c r="BI453"/>
  <c r="BH453"/>
  <c r="BG453"/>
  <c r="BF453"/>
  <c r="T453"/>
  <c r="R453"/>
  <c r="P453"/>
  <c r="BI451"/>
  <c r="BH451"/>
  <c r="BG451"/>
  <c r="BF451"/>
  <c r="T451"/>
  <c r="R451"/>
  <c r="P451"/>
  <c r="BI449"/>
  <c r="BH449"/>
  <c r="BG449"/>
  <c r="BF449"/>
  <c r="T449"/>
  <c r="R449"/>
  <c r="P449"/>
  <c r="BI447"/>
  <c r="BH447"/>
  <c r="BG447"/>
  <c r="BF447"/>
  <c r="T447"/>
  <c r="R447"/>
  <c r="P447"/>
  <c r="BI445"/>
  <c r="BH445"/>
  <c r="BG445"/>
  <c r="BF445"/>
  <c r="T445"/>
  <c r="R445"/>
  <c r="P445"/>
  <c r="BI443"/>
  <c r="BH443"/>
  <c r="BG443"/>
  <c r="BF443"/>
  <c r="T443"/>
  <c r="R443"/>
  <c r="P443"/>
  <c r="BI441"/>
  <c r="BH441"/>
  <c r="BG441"/>
  <c r="BF441"/>
  <c r="T441"/>
  <c r="R441"/>
  <c r="P441"/>
  <c r="BI440"/>
  <c r="BH440"/>
  <c r="BG440"/>
  <c r="BF440"/>
  <c r="T440"/>
  <c r="R440"/>
  <c r="P440"/>
  <c r="BI438"/>
  <c r="BH438"/>
  <c r="BG438"/>
  <c r="BF438"/>
  <c r="T438"/>
  <c r="R438"/>
  <c r="P438"/>
  <c r="BI436"/>
  <c r="BH436"/>
  <c r="BG436"/>
  <c r="BF436"/>
  <c r="T436"/>
  <c r="R436"/>
  <c r="P436"/>
  <c r="BI434"/>
  <c r="BH434"/>
  <c r="BG434"/>
  <c r="BF434"/>
  <c r="T434"/>
  <c r="R434"/>
  <c r="P434"/>
  <c r="BI432"/>
  <c r="BH432"/>
  <c r="BG432"/>
  <c r="BF432"/>
  <c r="T432"/>
  <c r="R432"/>
  <c r="P432"/>
  <c r="BI430"/>
  <c r="BH430"/>
  <c r="BG430"/>
  <c r="BF430"/>
  <c r="T430"/>
  <c r="R430"/>
  <c r="P430"/>
  <c r="BI427"/>
  <c r="BH427"/>
  <c r="BG427"/>
  <c r="BF427"/>
  <c r="T427"/>
  <c r="R427"/>
  <c r="P427"/>
  <c r="BI425"/>
  <c r="BH425"/>
  <c r="BG425"/>
  <c r="BF425"/>
  <c r="T425"/>
  <c r="R425"/>
  <c r="P425"/>
  <c r="BI423"/>
  <c r="BH423"/>
  <c r="BG423"/>
  <c r="BF423"/>
  <c r="T423"/>
  <c r="R423"/>
  <c r="P423"/>
  <c r="BI421"/>
  <c r="BH421"/>
  <c r="BG421"/>
  <c r="BF421"/>
  <c r="T421"/>
  <c r="R421"/>
  <c r="P421"/>
  <c r="BI419"/>
  <c r="BH419"/>
  <c r="BG419"/>
  <c r="BF419"/>
  <c r="T419"/>
  <c r="R419"/>
  <c r="P419"/>
  <c r="BI416"/>
  <c r="BH416"/>
  <c r="BG416"/>
  <c r="BF416"/>
  <c r="T416"/>
  <c r="R416"/>
  <c r="P416"/>
  <c r="BI414"/>
  <c r="BH414"/>
  <c r="BG414"/>
  <c r="BF414"/>
  <c r="T414"/>
  <c r="R414"/>
  <c r="P414"/>
  <c r="BI412"/>
  <c r="BH412"/>
  <c r="BG412"/>
  <c r="BF412"/>
  <c r="T412"/>
  <c r="R412"/>
  <c r="P412"/>
  <c r="BI409"/>
  <c r="BH409"/>
  <c r="BG409"/>
  <c r="BF409"/>
  <c r="T409"/>
  <c r="R409"/>
  <c r="P409"/>
  <c r="BI407"/>
  <c r="BH407"/>
  <c r="BG407"/>
  <c r="BF407"/>
  <c r="T407"/>
  <c r="R407"/>
  <c r="P407"/>
  <c r="BI405"/>
  <c r="BH405"/>
  <c r="BG405"/>
  <c r="BF405"/>
  <c r="T405"/>
  <c r="R405"/>
  <c r="P405"/>
  <c r="BI403"/>
  <c r="BH403"/>
  <c r="BG403"/>
  <c r="BF403"/>
  <c r="T403"/>
  <c r="R403"/>
  <c r="P403"/>
  <c r="BI401"/>
  <c r="BH401"/>
  <c r="BG401"/>
  <c r="BF401"/>
  <c r="T401"/>
  <c r="R401"/>
  <c r="P401"/>
  <c r="BI399"/>
  <c r="BH399"/>
  <c r="BG399"/>
  <c r="BF399"/>
  <c r="T399"/>
  <c r="R399"/>
  <c r="P399"/>
  <c r="BI397"/>
  <c r="BH397"/>
  <c r="BG397"/>
  <c r="BF397"/>
  <c r="T397"/>
  <c r="R397"/>
  <c r="P397"/>
  <c r="BI395"/>
  <c r="BH395"/>
  <c r="BG395"/>
  <c r="BF395"/>
  <c r="T395"/>
  <c r="R395"/>
  <c r="P395"/>
  <c r="BI393"/>
  <c r="BH393"/>
  <c r="BG393"/>
  <c r="BF393"/>
  <c r="T393"/>
  <c r="R393"/>
  <c r="P393"/>
  <c r="BI391"/>
  <c r="BH391"/>
  <c r="BG391"/>
  <c r="BF391"/>
  <c r="T391"/>
  <c r="R391"/>
  <c r="P391"/>
  <c r="BI389"/>
  <c r="BH389"/>
  <c r="BG389"/>
  <c r="BF389"/>
  <c r="T389"/>
  <c r="R389"/>
  <c r="P389"/>
  <c r="BI387"/>
  <c r="BH387"/>
  <c r="BG387"/>
  <c r="BF387"/>
  <c r="T387"/>
  <c r="R387"/>
  <c r="P387"/>
  <c r="BI385"/>
  <c r="BH385"/>
  <c r="BG385"/>
  <c r="BF385"/>
  <c r="T385"/>
  <c r="R385"/>
  <c r="P385"/>
  <c r="BI383"/>
  <c r="BH383"/>
  <c r="BG383"/>
  <c r="BF383"/>
  <c r="T383"/>
  <c r="R383"/>
  <c r="P383"/>
  <c r="BI381"/>
  <c r="BH381"/>
  <c r="BG381"/>
  <c r="BF381"/>
  <c r="T381"/>
  <c r="R381"/>
  <c r="P381"/>
  <c r="BI379"/>
  <c r="BH379"/>
  <c r="BG379"/>
  <c r="BF379"/>
  <c r="T379"/>
  <c r="R379"/>
  <c r="P379"/>
  <c r="BI378"/>
  <c r="BH378"/>
  <c r="BG378"/>
  <c r="BF378"/>
  <c r="T378"/>
  <c r="R378"/>
  <c r="P378"/>
  <c r="BI376"/>
  <c r="BH376"/>
  <c r="BG376"/>
  <c r="BF376"/>
  <c r="T376"/>
  <c r="R376"/>
  <c r="P376"/>
  <c r="BI374"/>
  <c r="BH374"/>
  <c r="BG374"/>
  <c r="BF374"/>
  <c r="T374"/>
  <c r="R374"/>
  <c r="P374"/>
  <c r="BI372"/>
  <c r="BH372"/>
  <c r="BG372"/>
  <c r="BF372"/>
  <c r="T372"/>
  <c r="R372"/>
  <c r="P372"/>
  <c r="BI370"/>
  <c r="BH370"/>
  <c r="BG370"/>
  <c r="BF370"/>
  <c r="T370"/>
  <c r="R370"/>
  <c r="P370"/>
  <c r="BI368"/>
  <c r="BH368"/>
  <c r="BG368"/>
  <c r="BF368"/>
  <c r="T368"/>
  <c r="R368"/>
  <c r="P368"/>
  <c r="BI366"/>
  <c r="BH366"/>
  <c r="BG366"/>
  <c r="BF366"/>
  <c r="T366"/>
  <c r="R366"/>
  <c r="P366"/>
  <c r="BI364"/>
  <c r="BH364"/>
  <c r="BG364"/>
  <c r="BF364"/>
  <c r="T364"/>
  <c r="R364"/>
  <c r="P364"/>
  <c r="BI361"/>
  <c r="BH361"/>
  <c r="BG361"/>
  <c r="BF361"/>
  <c r="T361"/>
  <c r="R361"/>
  <c r="P361"/>
  <c r="BI359"/>
  <c r="BH359"/>
  <c r="BG359"/>
  <c r="BF359"/>
  <c r="T359"/>
  <c r="R359"/>
  <c r="P359"/>
  <c r="BI357"/>
  <c r="BH357"/>
  <c r="BG357"/>
  <c r="BF357"/>
  <c r="T357"/>
  <c r="R357"/>
  <c r="P357"/>
  <c r="BI354"/>
  <c r="BH354"/>
  <c r="BG354"/>
  <c r="BF354"/>
  <c r="T354"/>
  <c r="R354"/>
  <c r="P354"/>
  <c r="BI352"/>
  <c r="BH352"/>
  <c r="BG352"/>
  <c r="BF352"/>
  <c r="T352"/>
  <c r="R352"/>
  <c r="P352"/>
  <c r="BI350"/>
  <c r="BH350"/>
  <c r="BG350"/>
  <c r="BF350"/>
  <c r="T350"/>
  <c r="R350"/>
  <c r="P350"/>
  <c r="BI348"/>
  <c r="BH348"/>
  <c r="BG348"/>
  <c r="BF348"/>
  <c r="T348"/>
  <c r="R348"/>
  <c r="P348"/>
  <c r="BI346"/>
  <c r="BH346"/>
  <c r="BG346"/>
  <c r="BF346"/>
  <c r="T346"/>
  <c r="R346"/>
  <c r="P346"/>
  <c r="BI344"/>
  <c r="BH344"/>
  <c r="BG344"/>
  <c r="BF344"/>
  <c r="T344"/>
  <c r="R344"/>
  <c r="P344"/>
  <c r="BI342"/>
  <c r="BH342"/>
  <c r="BG342"/>
  <c r="BF342"/>
  <c r="T342"/>
  <c r="R342"/>
  <c r="P342"/>
  <c r="BI340"/>
  <c r="BH340"/>
  <c r="BG340"/>
  <c r="BF340"/>
  <c r="T340"/>
  <c r="R340"/>
  <c r="P340"/>
  <c r="BI338"/>
  <c r="BH338"/>
  <c r="BG338"/>
  <c r="BF338"/>
  <c r="T338"/>
  <c r="R338"/>
  <c r="P338"/>
  <c r="BI336"/>
  <c r="BH336"/>
  <c r="BG336"/>
  <c r="BF336"/>
  <c r="T336"/>
  <c r="R336"/>
  <c r="P336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8"/>
  <c r="BH328"/>
  <c r="BG328"/>
  <c r="BF328"/>
  <c r="T328"/>
  <c r="R328"/>
  <c r="P328"/>
  <c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4"/>
  <c r="BH274"/>
  <c r="BG274"/>
  <c r="BF274"/>
  <c r="T274"/>
  <c r="R274"/>
  <c r="P274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2"/>
  <c r="BH252"/>
  <c r="BG252"/>
  <c r="BF252"/>
  <c r="T252"/>
  <c r="R252"/>
  <c r="P252"/>
  <c r="BI250"/>
  <c r="BH250"/>
  <c r="BG250"/>
  <c r="BF250"/>
  <c r="T250"/>
  <c r="R250"/>
  <c r="P250"/>
  <c r="BI246"/>
  <c r="BH246"/>
  <c r="BG246"/>
  <c r="BF246"/>
  <c r="T246"/>
  <c r="R246"/>
  <c r="P246"/>
  <c r="BI243"/>
  <c r="BH243"/>
  <c r="BG243"/>
  <c r="BF243"/>
  <c r="T243"/>
  <c r="R243"/>
  <c r="P243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3"/>
  <c r="BH233"/>
  <c r="BG233"/>
  <c r="BF233"/>
  <c r="T233"/>
  <c r="R233"/>
  <c r="P233"/>
  <c r="BI230"/>
  <c r="BH230"/>
  <c r="BG230"/>
  <c r="BF230"/>
  <c r="T230"/>
  <c r="R230"/>
  <c r="P230"/>
  <c r="BI228"/>
  <c r="BH228"/>
  <c r="BG228"/>
  <c r="BF228"/>
  <c r="T228"/>
  <c r="R228"/>
  <c r="P228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2"/>
  <c r="BH202"/>
  <c r="BG202"/>
  <c r="BF202"/>
  <c r="T202"/>
  <c r="R202"/>
  <c r="P202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2"/>
  <c r="BH192"/>
  <c r="BG192"/>
  <c r="BF192"/>
  <c r="T192"/>
  <c r="R192"/>
  <c r="P192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2"/>
  <c r="BH182"/>
  <c r="BG182"/>
  <c r="BF182"/>
  <c r="T182"/>
  <c r="R182"/>
  <c r="P182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4"/>
  <c r="BH144"/>
  <c r="BG144"/>
  <c r="BF144"/>
  <c r="T144"/>
  <c r="R144"/>
  <c r="P144"/>
  <c r="J138"/>
  <c r="J137"/>
  <c r="F137"/>
  <c r="F135"/>
  <c r="E133"/>
  <c r="J94"/>
  <c r="J93"/>
  <c r="F93"/>
  <c r="F91"/>
  <c r="E89"/>
  <c r="J20"/>
  <c r="E20"/>
  <c r="F94"/>
  <c r="J19"/>
  <c r="J14"/>
  <c r="J135"/>
  <c r="E7"/>
  <c r="E85"/>
  <c i="7" r="J39"/>
  <c r="J38"/>
  <c i="1" r="AY101"/>
  <c i="7" r="J37"/>
  <c i="1" r="AX101"/>
  <c i="7" r="BI501"/>
  <c r="BH501"/>
  <c r="BG501"/>
  <c r="BF501"/>
  <c r="T501"/>
  <c r="T500"/>
  <c r="R501"/>
  <c r="R500"/>
  <c r="P501"/>
  <c r="P500"/>
  <c r="BI498"/>
  <c r="BH498"/>
  <c r="BG498"/>
  <c r="BF498"/>
  <c r="T498"/>
  <c r="R498"/>
  <c r="P498"/>
  <c r="BI495"/>
  <c r="BH495"/>
  <c r="BG495"/>
  <c r="BF495"/>
  <c r="T495"/>
  <c r="R495"/>
  <c r="P495"/>
  <c r="BI492"/>
  <c r="BH492"/>
  <c r="BG492"/>
  <c r="BF492"/>
  <c r="T492"/>
  <c r="R492"/>
  <c r="P492"/>
  <c r="BI490"/>
  <c r="BH490"/>
  <c r="BG490"/>
  <c r="BF490"/>
  <c r="T490"/>
  <c r="R490"/>
  <c r="P490"/>
  <c r="BI488"/>
  <c r="BH488"/>
  <c r="BG488"/>
  <c r="BF488"/>
  <c r="T488"/>
  <c r="R488"/>
  <c r="P488"/>
  <c r="BI485"/>
  <c r="BH485"/>
  <c r="BG485"/>
  <c r="BF485"/>
  <c r="T485"/>
  <c r="R485"/>
  <c r="P485"/>
  <c r="BI483"/>
  <c r="BH483"/>
  <c r="BG483"/>
  <c r="BF483"/>
  <c r="T483"/>
  <c r="R483"/>
  <c r="P483"/>
  <c r="BI481"/>
  <c r="BH481"/>
  <c r="BG481"/>
  <c r="BF481"/>
  <c r="T481"/>
  <c r="R481"/>
  <c r="P481"/>
  <c r="BI478"/>
  <c r="BH478"/>
  <c r="BG478"/>
  <c r="BF478"/>
  <c r="T478"/>
  <c r="R478"/>
  <c r="P478"/>
  <c r="BI475"/>
  <c r="BH475"/>
  <c r="BG475"/>
  <c r="BF475"/>
  <c r="T475"/>
  <c r="R475"/>
  <c r="P475"/>
  <c r="BI472"/>
  <c r="BH472"/>
  <c r="BG472"/>
  <c r="BF472"/>
  <c r="T472"/>
  <c r="R472"/>
  <c r="P472"/>
  <c r="BI469"/>
  <c r="BH469"/>
  <c r="BG469"/>
  <c r="BF469"/>
  <c r="T469"/>
  <c r="R469"/>
  <c r="P469"/>
  <c r="BI467"/>
  <c r="BH467"/>
  <c r="BG467"/>
  <c r="BF467"/>
  <c r="T467"/>
  <c r="R467"/>
  <c r="P467"/>
  <c r="BI465"/>
  <c r="BH465"/>
  <c r="BG465"/>
  <c r="BF465"/>
  <c r="T465"/>
  <c r="R465"/>
  <c r="P465"/>
  <c r="BI463"/>
  <c r="BH463"/>
  <c r="BG463"/>
  <c r="BF463"/>
  <c r="T463"/>
  <c r="R463"/>
  <c r="P463"/>
  <c r="BI461"/>
  <c r="BH461"/>
  <c r="BG461"/>
  <c r="BF461"/>
  <c r="T461"/>
  <c r="R461"/>
  <c r="P461"/>
  <c r="BI459"/>
  <c r="BH459"/>
  <c r="BG459"/>
  <c r="BF459"/>
  <c r="T459"/>
  <c r="R459"/>
  <c r="P459"/>
  <c r="BI456"/>
  <c r="BH456"/>
  <c r="BG456"/>
  <c r="BF456"/>
  <c r="T456"/>
  <c r="R456"/>
  <c r="P456"/>
  <c r="BI454"/>
  <c r="BH454"/>
  <c r="BG454"/>
  <c r="BF454"/>
  <c r="T454"/>
  <c r="R454"/>
  <c r="P454"/>
  <c r="BI452"/>
  <c r="BH452"/>
  <c r="BG452"/>
  <c r="BF452"/>
  <c r="T452"/>
  <c r="R452"/>
  <c r="P452"/>
  <c r="BI450"/>
  <c r="BH450"/>
  <c r="BG450"/>
  <c r="BF450"/>
  <c r="T450"/>
  <c r="R450"/>
  <c r="P450"/>
  <c r="BI448"/>
  <c r="BH448"/>
  <c r="BG448"/>
  <c r="BF448"/>
  <c r="T448"/>
  <c r="R448"/>
  <c r="P448"/>
  <c r="BI446"/>
  <c r="BH446"/>
  <c r="BG446"/>
  <c r="BF446"/>
  <c r="T446"/>
  <c r="R446"/>
  <c r="P446"/>
  <c r="BI444"/>
  <c r="BH444"/>
  <c r="BG444"/>
  <c r="BF444"/>
  <c r="T444"/>
  <c r="R444"/>
  <c r="P444"/>
  <c r="BI442"/>
  <c r="BH442"/>
  <c r="BG442"/>
  <c r="BF442"/>
  <c r="T442"/>
  <c r="R442"/>
  <c r="P442"/>
  <c r="BI440"/>
  <c r="BH440"/>
  <c r="BG440"/>
  <c r="BF440"/>
  <c r="T440"/>
  <c r="R440"/>
  <c r="P440"/>
  <c r="BI438"/>
  <c r="BH438"/>
  <c r="BG438"/>
  <c r="BF438"/>
  <c r="T438"/>
  <c r="R438"/>
  <c r="P438"/>
  <c r="BI436"/>
  <c r="BH436"/>
  <c r="BG436"/>
  <c r="BF436"/>
  <c r="T436"/>
  <c r="R436"/>
  <c r="P436"/>
  <c r="BI433"/>
  <c r="BH433"/>
  <c r="BG433"/>
  <c r="BF433"/>
  <c r="T433"/>
  <c r="R433"/>
  <c r="P433"/>
  <c r="BI431"/>
  <c r="BH431"/>
  <c r="BG431"/>
  <c r="BF431"/>
  <c r="T431"/>
  <c r="R431"/>
  <c r="P431"/>
  <c r="BI429"/>
  <c r="BH429"/>
  <c r="BG429"/>
  <c r="BF429"/>
  <c r="T429"/>
  <c r="R429"/>
  <c r="P429"/>
  <c r="BI425"/>
  <c r="BH425"/>
  <c r="BG425"/>
  <c r="BF425"/>
  <c r="T425"/>
  <c r="R425"/>
  <c r="P425"/>
  <c r="BI423"/>
  <c r="BH423"/>
  <c r="BG423"/>
  <c r="BF423"/>
  <c r="T423"/>
  <c r="R423"/>
  <c r="P423"/>
  <c r="BI421"/>
  <c r="BH421"/>
  <c r="BG421"/>
  <c r="BF421"/>
  <c r="T421"/>
  <c r="R421"/>
  <c r="P421"/>
  <c r="BI419"/>
  <c r="BH419"/>
  <c r="BG419"/>
  <c r="BF419"/>
  <c r="T419"/>
  <c r="R419"/>
  <c r="P419"/>
  <c r="BI417"/>
  <c r="BH417"/>
  <c r="BG417"/>
  <c r="BF417"/>
  <c r="T417"/>
  <c r="R417"/>
  <c r="P417"/>
  <c r="BI415"/>
  <c r="BH415"/>
  <c r="BG415"/>
  <c r="BF415"/>
  <c r="T415"/>
  <c r="R415"/>
  <c r="P415"/>
  <c r="BI413"/>
  <c r="BH413"/>
  <c r="BG413"/>
  <c r="BF413"/>
  <c r="T413"/>
  <c r="R413"/>
  <c r="P413"/>
  <c r="BI411"/>
  <c r="BH411"/>
  <c r="BG411"/>
  <c r="BF411"/>
  <c r="T411"/>
  <c r="R411"/>
  <c r="P411"/>
  <c r="BI409"/>
  <c r="BH409"/>
  <c r="BG409"/>
  <c r="BF409"/>
  <c r="T409"/>
  <c r="R409"/>
  <c r="P409"/>
  <c r="BI407"/>
  <c r="BH407"/>
  <c r="BG407"/>
  <c r="BF407"/>
  <c r="T407"/>
  <c r="R407"/>
  <c r="P407"/>
  <c r="BI405"/>
  <c r="BH405"/>
  <c r="BG405"/>
  <c r="BF405"/>
  <c r="T405"/>
  <c r="R405"/>
  <c r="P405"/>
  <c r="BI403"/>
  <c r="BH403"/>
  <c r="BG403"/>
  <c r="BF403"/>
  <c r="T403"/>
  <c r="R403"/>
  <c r="P403"/>
  <c r="BI401"/>
  <c r="BH401"/>
  <c r="BG401"/>
  <c r="BF401"/>
  <c r="T401"/>
  <c r="R401"/>
  <c r="P401"/>
  <c r="BI399"/>
  <c r="BH399"/>
  <c r="BG399"/>
  <c r="BF399"/>
  <c r="T399"/>
  <c r="R399"/>
  <c r="P399"/>
  <c r="BI397"/>
  <c r="BH397"/>
  <c r="BG397"/>
  <c r="BF397"/>
  <c r="T397"/>
  <c r="R397"/>
  <c r="P397"/>
  <c r="BI394"/>
  <c r="BH394"/>
  <c r="BG394"/>
  <c r="BF394"/>
  <c r="T394"/>
  <c r="R394"/>
  <c r="P394"/>
  <c r="BI391"/>
  <c r="BH391"/>
  <c r="BG391"/>
  <c r="BF391"/>
  <c r="T391"/>
  <c r="R391"/>
  <c r="P391"/>
  <c r="BI388"/>
  <c r="BH388"/>
  <c r="BG388"/>
  <c r="BF388"/>
  <c r="T388"/>
  <c r="R388"/>
  <c r="P388"/>
  <c r="BI385"/>
  <c r="BH385"/>
  <c r="BG385"/>
  <c r="BF385"/>
  <c r="T385"/>
  <c r="R385"/>
  <c r="P385"/>
  <c r="BI382"/>
  <c r="BH382"/>
  <c r="BG382"/>
  <c r="BF382"/>
  <c r="T382"/>
  <c r="R382"/>
  <c r="P382"/>
  <c r="BI379"/>
  <c r="BH379"/>
  <c r="BG379"/>
  <c r="BF379"/>
  <c r="T379"/>
  <c r="R379"/>
  <c r="P379"/>
  <c r="BI376"/>
  <c r="BH376"/>
  <c r="BG376"/>
  <c r="BF376"/>
  <c r="T376"/>
  <c r="R376"/>
  <c r="P376"/>
  <c r="BI373"/>
  <c r="BH373"/>
  <c r="BG373"/>
  <c r="BF373"/>
  <c r="T373"/>
  <c r="R373"/>
  <c r="P373"/>
  <c r="BI370"/>
  <c r="BH370"/>
  <c r="BG370"/>
  <c r="BF370"/>
  <c r="T370"/>
  <c r="R370"/>
  <c r="P370"/>
  <c r="BI367"/>
  <c r="BH367"/>
  <c r="BG367"/>
  <c r="BF367"/>
  <c r="T367"/>
  <c r="R367"/>
  <c r="P367"/>
  <c r="BI365"/>
  <c r="BH365"/>
  <c r="BG365"/>
  <c r="BF365"/>
  <c r="T365"/>
  <c r="R365"/>
  <c r="P365"/>
  <c r="BI362"/>
  <c r="BH362"/>
  <c r="BG362"/>
  <c r="BF362"/>
  <c r="T362"/>
  <c r="R362"/>
  <c r="P362"/>
  <c r="BI359"/>
  <c r="BH359"/>
  <c r="BG359"/>
  <c r="BF359"/>
  <c r="T359"/>
  <c r="R359"/>
  <c r="P359"/>
  <c r="BI357"/>
  <c r="BH357"/>
  <c r="BG357"/>
  <c r="BF357"/>
  <c r="T357"/>
  <c r="R357"/>
  <c r="P357"/>
  <c r="BI355"/>
  <c r="BH355"/>
  <c r="BG355"/>
  <c r="BF355"/>
  <c r="T355"/>
  <c r="R355"/>
  <c r="P355"/>
  <c r="BI354"/>
  <c r="BH354"/>
  <c r="BG354"/>
  <c r="BF354"/>
  <c r="T354"/>
  <c r="R354"/>
  <c r="P354"/>
  <c r="BI352"/>
  <c r="BH352"/>
  <c r="BG352"/>
  <c r="BF352"/>
  <c r="T352"/>
  <c r="R352"/>
  <c r="P352"/>
  <c r="BI350"/>
  <c r="BH350"/>
  <c r="BG350"/>
  <c r="BF350"/>
  <c r="T350"/>
  <c r="R350"/>
  <c r="P350"/>
  <c r="BI348"/>
  <c r="BH348"/>
  <c r="BG348"/>
  <c r="BF348"/>
  <c r="T348"/>
  <c r="R348"/>
  <c r="P348"/>
  <c r="BI346"/>
  <c r="BH346"/>
  <c r="BG346"/>
  <c r="BF346"/>
  <c r="T346"/>
  <c r="R346"/>
  <c r="P346"/>
  <c r="BI344"/>
  <c r="BH344"/>
  <c r="BG344"/>
  <c r="BF344"/>
  <c r="T344"/>
  <c r="R344"/>
  <c r="P344"/>
  <c r="BI342"/>
  <c r="BH342"/>
  <c r="BG342"/>
  <c r="BF342"/>
  <c r="T342"/>
  <c r="R342"/>
  <c r="P342"/>
  <c r="BI340"/>
  <c r="BH340"/>
  <c r="BG340"/>
  <c r="BF340"/>
  <c r="T340"/>
  <c r="R340"/>
  <c r="P340"/>
  <c r="BI338"/>
  <c r="BH338"/>
  <c r="BG338"/>
  <c r="BF338"/>
  <c r="T338"/>
  <c r="R338"/>
  <c r="P338"/>
  <c r="BI334"/>
  <c r="BH334"/>
  <c r="BG334"/>
  <c r="BF334"/>
  <c r="T334"/>
  <c r="R334"/>
  <c r="P334"/>
  <c r="BI331"/>
  <c r="BH331"/>
  <c r="BG331"/>
  <c r="BF331"/>
  <c r="T331"/>
  <c r="R331"/>
  <c r="P331"/>
  <c r="BI328"/>
  <c r="BH328"/>
  <c r="BG328"/>
  <c r="BF328"/>
  <c r="T328"/>
  <c r="R328"/>
  <c r="P328"/>
  <c r="BI323"/>
  <c r="BH323"/>
  <c r="BG323"/>
  <c r="BF323"/>
  <c r="T323"/>
  <c r="R323"/>
  <c r="P323"/>
  <c r="BI320"/>
  <c r="BH320"/>
  <c r="BG320"/>
  <c r="BF320"/>
  <c r="T320"/>
  <c r="R320"/>
  <c r="P320"/>
  <c r="BI315"/>
  <c r="BH315"/>
  <c r="BG315"/>
  <c r="BF315"/>
  <c r="T315"/>
  <c r="R315"/>
  <c r="P315"/>
  <c r="BI310"/>
  <c r="BH310"/>
  <c r="BG310"/>
  <c r="BF310"/>
  <c r="T310"/>
  <c r="R310"/>
  <c r="P310"/>
  <c r="BI303"/>
  <c r="BH303"/>
  <c r="BG303"/>
  <c r="BF303"/>
  <c r="T303"/>
  <c r="R303"/>
  <c r="P303"/>
  <c r="BI298"/>
  <c r="BH298"/>
  <c r="BG298"/>
  <c r="BF298"/>
  <c r="T298"/>
  <c r="R298"/>
  <c r="P298"/>
  <c r="BI295"/>
  <c r="BH295"/>
  <c r="BG295"/>
  <c r="BF295"/>
  <c r="T295"/>
  <c r="R295"/>
  <c r="P295"/>
  <c r="BI292"/>
  <c r="BH292"/>
  <c r="BG292"/>
  <c r="BF292"/>
  <c r="T292"/>
  <c r="R292"/>
  <c r="P292"/>
  <c r="BI289"/>
  <c r="BH289"/>
  <c r="BG289"/>
  <c r="BF289"/>
  <c r="T289"/>
  <c r="R289"/>
  <c r="P289"/>
  <c r="BI286"/>
  <c r="BH286"/>
  <c r="BG286"/>
  <c r="BF286"/>
  <c r="T286"/>
  <c r="R286"/>
  <c r="P286"/>
  <c r="BI283"/>
  <c r="BH283"/>
  <c r="BG283"/>
  <c r="BF283"/>
  <c r="T283"/>
  <c r="R283"/>
  <c r="P283"/>
  <c r="BI280"/>
  <c r="BH280"/>
  <c r="BG280"/>
  <c r="BF280"/>
  <c r="T280"/>
  <c r="R280"/>
  <c r="P280"/>
  <c r="BI277"/>
  <c r="BH277"/>
  <c r="BG277"/>
  <c r="BF277"/>
  <c r="T277"/>
  <c r="R277"/>
  <c r="P277"/>
  <c r="BI274"/>
  <c r="BH274"/>
  <c r="BG274"/>
  <c r="BF274"/>
  <c r="T274"/>
  <c r="R274"/>
  <c r="P274"/>
  <c r="BI271"/>
  <c r="BH271"/>
  <c r="BG271"/>
  <c r="BF271"/>
  <c r="T271"/>
  <c r="R271"/>
  <c r="P271"/>
  <c r="BI268"/>
  <c r="BH268"/>
  <c r="BG268"/>
  <c r="BF268"/>
  <c r="T268"/>
  <c r="R268"/>
  <c r="P268"/>
  <c r="BI265"/>
  <c r="BH265"/>
  <c r="BG265"/>
  <c r="BF265"/>
  <c r="T265"/>
  <c r="R265"/>
  <c r="P265"/>
  <c r="BI262"/>
  <c r="BH262"/>
  <c r="BG262"/>
  <c r="BF262"/>
  <c r="T262"/>
  <c r="R262"/>
  <c r="P262"/>
  <c r="BI259"/>
  <c r="BH259"/>
  <c r="BG259"/>
  <c r="BF259"/>
  <c r="T259"/>
  <c r="R259"/>
  <c r="P259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5"/>
  <c r="BH245"/>
  <c r="BG245"/>
  <c r="BF245"/>
  <c r="T245"/>
  <c r="R245"/>
  <c r="P245"/>
  <c r="BI242"/>
  <c r="BH242"/>
  <c r="BG242"/>
  <c r="BF242"/>
  <c r="T242"/>
  <c r="R242"/>
  <c r="P242"/>
  <c r="BI239"/>
  <c r="BH239"/>
  <c r="BG239"/>
  <c r="BF239"/>
  <c r="T239"/>
  <c r="R239"/>
  <c r="P239"/>
  <c r="BI237"/>
  <c r="BH237"/>
  <c r="BG237"/>
  <c r="BF237"/>
  <c r="T237"/>
  <c r="R237"/>
  <c r="P237"/>
  <c r="BI234"/>
  <c r="BH234"/>
  <c r="BG234"/>
  <c r="BF234"/>
  <c r="T234"/>
  <c r="R234"/>
  <c r="P234"/>
  <c r="BI231"/>
  <c r="BH231"/>
  <c r="BG231"/>
  <c r="BF231"/>
  <c r="T231"/>
  <c r="R231"/>
  <c r="P231"/>
  <c r="BI228"/>
  <c r="BH228"/>
  <c r="BG228"/>
  <c r="BF228"/>
  <c r="T228"/>
  <c r="R228"/>
  <c r="P228"/>
  <c r="BI225"/>
  <c r="BH225"/>
  <c r="BG225"/>
  <c r="BF225"/>
  <c r="T225"/>
  <c r="R225"/>
  <c r="P225"/>
  <c r="BI222"/>
  <c r="BH222"/>
  <c r="BG222"/>
  <c r="BF222"/>
  <c r="T222"/>
  <c r="R222"/>
  <c r="P222"/>
  <c r="BI218"/>
  <c r="BH218"/>
  <c r="BG218"/>
  <c r="BF218"/>
  <c r="T218"/>
  <c r="R218"/>
  <c r="P218"/>
  <c r="BI214"/>
  <c r="BH214"/>
  <c r="BG214"/>
  <c r="BF214"/>
  <c r="T214"/>
  <c r="R214"/>
  <c r="P214"/>
  <c r="BI210"/>
  <c r="BH210"/>
  <c r="BG210"/>
  <c r="BF210"/>
  <c r="T210"/>
  <c r="R210"/>
  <c r="P210"/>
  <c r="BI206"/>
  <c r="BH206"/>
  <c r="BG206"/>
  <c r="BF206"/>
  <c r="T206"/>
  <c r="R206"/>
  <c r="P206"/>
  <c r="BI202"/>
  <c r="BH202"/>
  <c r="BG202"/>
  <c r="BF202"/>
  <c r="T202"/>
  <c r="R202"/>
  <c r="P202"/>
  <c r="BI198"/>
  <c r="BH198"/>
  <c r="BG198"/>
  <c r="BF198"/>
  <c r="T198"/>
  <c r="R198"/>
  <c r="P198"/>
  <c r="BI194"/>
  <c r="BH194"/>
  <c r="BG194"/>
  <c r="BF194"/>
  <c r="T194"/>
  <c r="R194"/>
  <c r="P194"/>
  <c r="BI191"/>
  <c r="BH191"/>
  <c r="BG191"/>
  <c r="BF191"/>
  <c r="T191"/>
  <c r="R191"/>
  <c r="P191"/>
  <c r="BI188"/>
  <c r="BH188"/>
  <c r="BG188"/>
  <c r="BF188"/>
  <c r="T188"/>
  <c r="R188"/>
  <c r="P188"/>
  <c r="BI185"/>
  <c r="BH185"/>
  <c r="BG185"/>
  <c r="BF185"/>
  <c r="T185"/>
  <c r="R185"/>
  <c r="P185"/>
  <c r="BI182"/>
  <c r="BH182"/>
  <c r="BG182"/>
  <c r="BF182"/>
  <c r="T182"/>
  <c r="R182"/>
  <c r="P182"/>
  <c r="BI179"/>
  <c r="BH179"/>
  <c r="BG179"/>
  <c r="BF179"/>
  <c r="T179"/>
  <c r="R179"/>
  <c r="P179"/>
  <c r="BI176"/>
  <c r="BH176"/>
  <c r="BG176"/>
  <c r="BF176"/>
  <c r="T176"/>
  <c r="R176"/>
  <c r="P176"/>
  <c r="BI173"/>
  <c r="BH173"/>
  <c r="BG173"/>
  <c r="BF173"/>
  <c r="T173"/>
  <c r="R173"/>
  <c r="P173"/>
  <c r="BI170"/>
  <c r="BH170"/>
  <c r="BG170"/>
  <c r="BF170"/>
  <c r="T170"/>
  <c r="R170"/>
  <c r="P170"/>
  <c r="BI167"/>
  <c r="BH167"/>
  <c r="BG167"/>
  <c r="BF167"/>
  <c r="T167"/>
  <c r="R167"/>
  <c r="P167"/>
  <c r="BI164"/>
  <c r="BH164"/>
  <c r="BG164"/>
  <c r="BF164"/>
  <c r="T164"/>
  <c r="R164"/>
  <c r="P164"/>
  <c r="BI161"/>
  <c r="BH161"/>
  <c r="BG161"/>
  <c r="BF161"/>
  <c r="T161"/>
  <c r="R161"/>
  <c r="P161"/>
  <c r="BI158"/>
  <c r="BH158"/>
  <c r="BG158"/>
  <c r="BF158"/>
  <c r="T158"/>
  <c r="R158"/>
  <c r="P158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6"/>
  <c r="BH136"/>
  <c r="BG136"/>
  <c r="BF136"/>
  <c r="T136"/>
  <c r="R136"/>
  <c r="P136"/>
  <c r="BI133"/>
  <c r="BH133"/>
  <c r="BG133"/>
  <c r="BF133"/>
  <c r="T133"/>
  <c r="R133"/>
  <c r="P133"/>
  <c r="BI130"/>
  <c r="BH130"/>
  <c r="BG130"/>
  <c r="BF130"/>
  <c r="T130"/>
  <c r="R130"/>
  <c r="P130"/>
  <c r="J124"/>
  <c r="J123"/>
  <c r="F123"/>
  <c r="F121"/>
  <c r="E119"/>
  <c r="J94"/>
  <c r="J93"/>
  <c r="F93"/>
  <c r="F91"/>
  <c r="E89"/>
  <c r="J20"/>
  <c r="E20"/>
  <c r="F124"/>
  <c r="J19"/>
  <c r="J14"/>
  <c r="J91"/>
  <c r="E7"/>
  <c r="E115"/>
  <c i="6" r="J39"/>
  <c r="J38"/>
  <c i="1" r="AY100"/>
  <c i="6" r="J37"/>
  <c i="1" r="AX100"/>
  <c i="6"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T143"/>
  <c r="R144"/>
  <c r="R143"/>
  <c r="P144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J121"/>
  <c r="F121"/>
  <c r="F119"/>
  <c r="E117"/>
  <c r="J93"/>
  <c r="F93"/>
  <c r="F91"/>
  <c r="E89"/>
  <c r="J26"/>
  <c r="E26"/>
  <c r="J94"/>
  <c r="J25"/>
  <c r="J20"/>
  <c r="E20"/>
  <c r="F122"/>
  <c r="J19"/>
  <c r="J14"/>
  <c r="J91"/>
  <c r="E7"/>
  <c r="E113"/>
  <c i="5" r="J39"/>
  <c r="J38"/>
  <c i="1" r="AY99"/>
  <c i="5" r="J37"/>
  <c i="1" r="AX99"/>
  <c i="5" r="BI626"/>
  <c r="BH626"/>
  <c r="BG626"/>
  <c r="BF626"/>
  <c r="T626"/>
  <c r="R626"/>
  <c r="P626"/>
  <c r="BI625"/>
  <c r="BH625"/>
  <c r="BG625"/>
  <c r="BF625"/>
  <c r="T625"/>
  <c r="R625"/>
  <c r="P625"/>
  <c r="BI624"/>
  <c r="BH624"/>
  <c r="BG624"/>
  <c r="BF624"/>
  <c r="T624"/>
  <c r="R624"/>
  <c r="P624"/>
  <c r="BI623"/>
  <c r="BH623"/>
  <c r="BG623"/>
  <c r="BF623"/>
  <c r="T623"/>
  <c r="R623"/>
  <c r="P623"/>
  <c r="BI622"/>
  <c r="BH622"/>
  <c r="BG622"/>
  <c r="BF622"/>
  <c r="T622"/>
  <c r="R622"/>
  <c r="P622"/>
  <c r="BI621"/>
  <c r="BH621"/>
  <c r="BG621"/>
  <c r="BF621"/>
  <c r="T621"/>
  <c r="R621"/>
  <c r="P621"/>
  <c r="BI620"/>
  <c r="BH620"/>
  <c r="BG620"/>
  <c r="BF620"/>
  <c r="T620"/>
  <c r="R620"/>
  <c r="P620"/>
  <c r="BI619"/>
  <c r="BH619"/>
  <c r="BG619"/>
  <c r="BF619"/>
  <c r="T619"/>
  <c r="R619"/>
  <c r="P619"/>
  <c r="BI618"/>
  <c r="BH618"/>
  <c r="BG618"/>
  <c r="BF618"/>
  <c r="T618"/>
  <c r="R618"/>
  <c r="P618"/>
  <c r="BI617"/>
  <c r="BH617"/>
  <c r="BG617"/>
  <c r="BF617"/>
  <c r="T617"/>
  <c r="R617"/>
  <c r="P617"/>
  <c r="BI616"/>
  <c r="BH616"/>
  <c r="BG616"/>
  <c r="BF616"/>
  <c r="T616"/>
  <c r="R616"/>
  <c r="P616"/>
  <c r="BI615"/>
  <c r="BH615"/>
  <c r="BG615"/>
  <c r="BF615"/>
  <c r="T615"/>
  <c r="R615"/>
  <c r="P615"/>
  <c r="BI614"/>
  <c r="BH614"/>
  <c r="BG614"/>
  <c r="BF614"/>
  <c r="T614"/>
  <c r="R614"/>
  <c r="P614"/>
  <c r="BI613"/>
  <c r="BH613"/>
  <c r="BG613"/>
  <c r="BF613"/>
  <c r="T613"/>
  <c r="R613"/>
  <c r="P613"/>
  <c r="BI612"/>
  <c r="BH612"/>
  <c r="BG612"/>
  <c r="BF612"/>
  <c r="T612"/>
  <c r="R612"/>
  <c r="P612"/>
  <c r="BI611"/>
  <c r="BH611"/>
  <c r="BG611"/>
  <c r="BF611"/>
  <c r="T611"/>
  <c r="R611"/>
  <c r="P611"/>
  <c r="BI610"/>
  <c r="BH610"/>
  <c r="BG610"/>
  <c r="BF610"/>
  <c r="T610"/>
  <c r="R610"/>
  <c r="P610"/>
  <c r="BI609"/>
  <c r="BH609"/>
  <c r="BG609"/>
  <c r="BF609"/>
  <c r="T609"/>
  <c r="R609"/>
  <c r="P609"/>
  <c r="BI602"/>
  <c r="BH602"/>
  <c r="BG602"/>
  <c r="BF602"/>
  <c r="T602"/>
  <c r="R602"/>
  <c r="P602"/>
  <c r="BI596"/>
  <c r="BH596"/>
  <c r="BG596"/>
  <c r="BF596"/>
  <c r="T596"/>
  <c r="R596"/>
  <c r="P596"/>
  <c r="BI590"/>
  <c r="BH590"/>
  <c r="BG590"/>
  <c r="BF590"/>
  <c r="T590"/>
  <c r="R590"/>
  <c r="P590"/>
  <c r="BI586"/>
  <c r="BH586"/>
  <c r="BG586"/>
  <c r="BF586"/>
  <c r="T586"/>
  <c r="R586"/>
  <c r="P586"/>
  <c r="BI582"/>
  <c r="BH582"/>
  <c r="BG582"/>
  <c r="BF582"/>
  <c r="T582"/>
  <c r="R582"/>
  <c r="P582"/>
  <c r="BI578"/>
  <c r="BH578"/>
  <c r="BG578"/>
  <c r="BF578"/>
  <c r="T578"/>
  <c r="R578"/>
  <c r="P578"/>
  <c r="BI574"/>
  <c r="BH574"/>
  <c r="BG574"/>
  <c r="BF574"/>
  <c r="T574"/>
  <c r="R574"/>
  <c r="P574"/>
  <c r="BI572"/>
  <c r="BH572"/>
  <c r="BG572"/>
  <c r="BF572"/>
  <c r="T572"/>
  <c r="R572"/>
  <c r="P572"/>
  <c r="BI571"/>
  <c r="BH571"/>
  <c r="BG571"/>
  <c r="BF571"/>
  <c r="T571"/>
  <c r="R571"/>
  <c r="P571"/>
  <c r="BI566"/>
  <c r="BH566"/>
  <c r="BG566"/>
  <c r="BF566"/>
  <c r="T566"/>
  <c r="R566"/>
  <c r="P566"/>
  <c r="BI562"/>
  <c r="BH562"/>
  <c r="BG562"/>
  <c r="BF562"/>
  <c r="T562"/>
  <c r="R562"/>
  <c r="P562"/>
  <c r="BI560"/>
  <c r="BH560"/>
  <c r="BG560"/>
  <c r="BF560"/>
  <c r="T560"/>
  <c r="R560"/>
  <c r="P560"/>
  <c r="BI559"/>
  <c r="BH559"/>
  <c r="BG559"/>
  <c r="BF559"/>
  <c r="T559"/>
  <c r="R559"/>
  <c r="P559"/>
  <c r="BI555"/>
  <c r="BH555"/>
  <c r="BG555"/>
  <c r="BF555"/>
  <c r="T555"/>
  <c r="R555"/>
  <c r="P555"/>
  <c r="BI551"/>
  <c r="BH551"/>
  <c r="BG551"/>
  <c r="BF551"/>
  <c r="T551"/>
  <c r="R551"/>
  <c r="P551"/>
  <c r="BI549"/>
  <c r="BH549"/>
  <c r="BG549"/>
  <c r="BF549"/>
  <c r="T549"/>
  <c r="R549"/>
  <c r="P549"/>
  <c r="BI548"/>
  <c r="BH548"/>
  <c r="BG548"/>
  <c r="BF548"/>
  <c r="T548"/>
  <c r="R548"/>
  <c r="P548"/>
  <c r="BI544"/>
  <c r="BH544"/>
  <c r="BG544"/>
  <c r="BF544"/>
  <c r="T544"/>
  <c r="R544"/>
  <c r="P544"/>
  <c r="BI540"/>
  <c r="BH540"/>
  <c r="BG540"/>
  <c r="BF540"/>
  <c r="T540"/>
  <c r="R540"/>
  <c r="P540"/>
  <c r="BI536"/>
  <c r="BH536"/>
  <c r="BG536"/>
  <c r="BF536"/>
  <c r="T536"/>
  <c r="R536"/>
  <c r="P536"/>
  <c r="BI532"/>
  <c r="BH532"/>
  <c r="BG532"/>
  <c r="BF532"/>
  <c r="T532"/>
  <c r="R532"/>
  <c r="P532"/>
  <c r="BI528"/>
  <c r="BH528"/>
  <c r="BG528"/>
  <c r="BF528"/>
  <c r="T528"/>
  <c r="R528"/>
  <c r="P528"/>
  <c r="BI524"/>
  <c r="BH524"/>
  <c r="BG524"/>
  <c r="BF524"/>
  <c r="T524"/>
  <c r="R524"/>
  <c r="P524"/>
  <c r="BI522"/>
  <c r="BH522"/>
  <c r="BG522"/>
  <c r="BF522"/>
  <c r="T522"/>
  <c r="R522"/>
  <c r="P522"/>
  <c r="BI521"/>
  <c r="BH521"/>
  <c r="BG521"/>
  <c r="BF521"/>
  <c r="T521"/>
  <c r="R521"/>
  <c r="P521"/>
  <c r="BI517"/>
  <c r="BH517"/>
  <c r="BG517"/>
  <c r="BF517"/>
  <c r="T517"/>
  <c r="R517"/>
  <c r="P517"/>
  <c r="BI513"/>
  <c r="BH513"/>
  <c r="BG513"/>
  <c r="BF513"/>
  <c r="T513"/>
  <c r="R513"/>
  <c r="P513"/>
  <c r="BI509"/>
  <c r="BH509"/>
  <c r="BG509"/>
  <c r="BF509"/>
  <c r="T509"/>
  <c r="R509"/>
  <c r="P509"/>
  <c r="BI507"/>
  <c r="BH507"/>
  <c r="BG507"/>
  <c r="BF507"/>
  <c r="T507"/>
  <c r="R507"/>
  <c r="P507"/>
  <c r="BI506"/>
  <c r="BH506"/>
  <c r="BG506"/>
  <c r="BF506"/>
  <c r="T506"/>
  <c r="R506"/>
  <c r="P506"/>
  <c r="BI495"/>
  <c r="BH495"/>
  <c r="BG495"/>
  <c r="BF495"/>
  <c r="T495"/>
  <c r="R495"/>
  <c r="P495"/>
  <c r="BI493"/>
  <c r="BH493"/>
  <c r="BG493"/>
  <c r="BF493"/>
  <c r="T493"/>
  <c r="R493"/>
  <c r="P493"/>
  <c r="BI492"/>
  <c r="BH492"/>
  <c r="BG492"/>
  <c r="BF492"/>
  <c r="T492"/>
  <c r="R492"/>
  <c r="P492"/>
  <c r="BI481"/>
  <c r="BH481"/>
  <c r="BG481"/>
  <c r="BF481"/>
  <c r="T481"/>
  <c r="R481"/>
  <c r="P481"/>
  <c r="BI479"/>
  <c r="BH479"/>
  <c r="BG479"/>
  <c r="BF479"/>
  <c r="T479"/>
  <c r="R479"/>
  <c r="P479"/>
  <c r="BI478"/>
  <c r="BH478"/>
  <c r="BG478"/>
  <c r="BF478"/>
  <c r="T478"/>
  <c r="R478"/>
  <c r="P478"/>
  <c r="BI474"/>
  <c r="BH474"/>
  <c r="BG474"/>
  <c r="BF474"/>
  <c r="T474"/>
  <c r="R474"/>
  <c r="P474"/>
  <c r="BI470"/>
  <c r="BH470"/>
  <c r="BG470"/>
  <c r="BF470"/>
  <c r="T470"/>
  <c r="R470"/>
  <c r="P470"/>
  <c r="BI464"/>
  <c r="BH464"/>
  <c r="BG464"/>
  <c r="BF464"/>
  <c r="T464"/>
  <c r="R464"/>
  <c r="P464"/>
  <c r="BI460"/>
  <c r="BH460"/>
  <c r="BG460"/>
  <c r="BF460"/>
  <c r="T460"/>
  <c r="R460"/>
  <c r="P460"/>
  <c r="BI456"/>
  <c r="BH456"/>
  <c r="BG456"/>
  <c r="BF456"/>
  <c r="T456"/>
  <c r="R456"/>
  <c r="P456"/>
  <c r="BI452"/>
  <c r="BH452"/>
  <c r="BG452"/>
  <c r="BF452"/>
  <c r="T452"/>
  <c r="R452"/>
  <c r="P452"/>
  <c r="BI448"/>
  <c r="BH448"/>
  <c r="BG448"/>
  <c r="BF448"/>
  <c r="T448"/>
  <c r="R448"/>
  <c r="P448"/>
  <c r="BI444"/>
  <c r="BH444"/>
  <c r="BG444"/>
  <c r="BF444"/>
  <c r="T444"/>
  <c r="R444"/>
  <c r="P444"/>
  <c r="BI440"/>
  <c r="BH440"/>
  <c r="BG440"/>
  <c r="BF440"/>
  <c r="T440"/>
  <c r="R440"/>
  <c r="P440"/>
  <c r="BI436"/>
  <c r="BH436"/>
  <c r="BG436"/>
  <c r="BF436"/>
  <c r="T436"/>
  <c r="R436"/>
  <c r="P436"/>
  <c r="BI432"/>
  <c r="BH432"/>
  <c r="BG432"/>
  <c r="BF432"/>
  <c r="T432"/>
  <c r="R432"/>
  <c r="P432"/>
  <c r="BI428"/>
  <c r="BH428"/>
  <c r="BG428"/>
  <c r="BF428"/>
  <c r="T428"/>
  <c r="R428"/>
  <c r="P428"/>
  <c r="BI424"/>
  <c r="BH424"/>
  <c r="BG424"/>
  <c r="BF424"/>
  <c r="T424"/>
  <c r="R424"/>
  <c r="P424"/>
  <c r="BI420"/>
  <c r="BH420"/>
  <c r="BG420"/>
  <c r="BF420"/>
  <c r="T420"/>
  <c r="R420"/>
  <c r="P420"/>
  <c r="BI416"/>
  <c r="BH416"/>
  <c r="BG416"/>
  <c r="BF416"/>
  <c r="T416"/>
  <c r="R416"/>
  <c r="P416"/>
  <c r="BI412"/>
  <c r="BH412"/>
  <c r="BG412"/>
  <c r="BF412"/>
  <c r="T412"/>
  <c r="R412"/>
  <c r="P412"/>
  <c r="BI405"/>
  <c r="BH405"/>
  <c r="BG405"/>
  <c r="BF405"/>
  <c r="T405"/>
  <c r="R405"/>
  <c r="P405"/>
  <c r="BI401"/>
  <c r="BH401"/>
  <c r="BG401"/>
  <c r="BF401"/>
  <c r="T401"/>
  <c r="R401"/>
  <c r="P401"/>
  <c r="BI394"/>
  <c r="BH394"/>
  <c r="BG394"/>
  <c r="BF394"/>
  <c r="T394"/>
  <c r="R394"/>
  <c r="P394"/>
  <c r="BI390"/>
  <c r="BH390"/>
  <c r="BG390"/>
  <c r="BF390"/>
  <c r="T390"/>
  <c r="R390"/>
  <c r="P390"/>
  <c r="BI383"/>
  <c r="BH383"/>
  <c r="BG383"/>
  <c r="BF383"/>
  <c r="T383"/>
  <c r="R383"/>
  <c r="P383"/>
  <c r="BI375"/>
  <c r="BH375"/>
  <c r="BG375"/>
  <c r="BF375"/>
  <c r="T375"/>
  <c r="R375"/>
  <c r="P375"/>
  <c r="BI371"/>
  <c r="BH371"/>
  <c r="BG371"/>
  <c r="BF371"/>
  <c r="T371"/>
  <c r="R371"/>
  <c r="P371"/>
  <c r="BI367"/>
  <c r="BH367"/>
  <c r="BG367"/>
  <c r="BF367"/>
  <c r="T367"/>
  <c r="R367"/>
  <c r="P367"/>
  <c r="BI363"/>
  <c r="BH363"/>
  <c r="BG363"/>
  <c r="BF363"/>
  <c r="T363"/>
  <c r="R363"/>
  <c r="P363"/>
  <c r="BI359"/>
  <c r="BH359"/>
  <c r="BG359"/>
  <c r="BF359"/>
  <c r="T359"/>
  <c r="R359"/>
  <c r="P359"/>
  <c r="BI349"/>
  <c r="BH349"/>
  <c r="BG349"/>
  <c r="BF349"/>
  <c r="T349"/>
  <c r="R349"/>
  <c r="P349"/>
  <c r="BI347"/>
  <c r="BH347"/>
  <c r="BG347"/>
  <c r="BF347"/>
  <c r="T347"/>
  <c r="R347"/>
  <c r="P347"/>
  <c r="BI346"/>
  <c r="BH346"/>
  <c r="BG346"/>
  <c r="BF346"/>
  <c r="T346"/>
  <c r="R346"/>
  <c r="P346"/>
  <c r="BI333"/>
  <c r="BH333"/>
  <c r="BG333"/>
  <c r="BF333"/>
  <c r="T333"/>
  <c r="R333"/>
  <c r="P333"/>
  <c r="BI329"/>
  <c r="BH329"/>
  <c r="BG329"/>
  <c r="BF329"/>
  <c r="T329"/>
  <c r="R329"/>
  <c r="P329"/>
  <c r="BI325"/>
  <c r="BH325"/>
  <c r="BG325"/>
  <c r="BF325"/>
  <c r="T325"/>
  <c r="R325"/>
  <c r="P325"/>
  <c r="BI321"/>
  <c r="BH321"/>
  <c r="BG321"/>
  <c r="BF321"/>
  <c r="T321"/>
  <c r="R321"/>
  <c r="P321"/>
  <c r="BI317"/>
  <c r="BH317"/>
  <c r="BG317"/>
  <c r="BF317"/>
  <c r="T317"/>
  <c r="R317"/>
  <c r="P317"/>
  <c r="BI313"/>
  <c r="BH313"/>
  <c r="BG313"/>
  <c r="BF313"/>
  <c r="T313"/>
  <c r="R313"/>
  <c r="P313"/>
  <c r="BI309"/>
  <c r="BH309"/>
  <c r="BG309"/>
  <c r="BF309"/>
  <c r="T309"/>
  <c r="R309"/>
  <c r="P309"/>
  <c r="BI305"/>
  <c r="BH305"/>
  <c r="BG305"/>
  <c r="BF305"/>
  <c r="T305"/>
  <c r="R305"/>
  <c r="P305"/>
  <c r="BI301"/>
  <c r="BH301"/>
  <c r="BG301"/>
  <c r="BF301"/>
  <c r="T301"/>
  <c r="R301"/>
  <c r="P301"/>
  <c r="BI297"/>
  <c r="BH297"/>
  <c r="BG297"/>
  <c r="BF297"/>
  <c r="T297"/>
  <c r="R297"/>
  <c r="P297"/>
  <c r="BI293"/>
  <c r="BH293"/>
  <c r="BG293"/>
  <c r="BF293"/>
  <c r="T293"/>
  <c r="R293"/>
  <c r="P293"/>
  <c r="BI289"/>
  <c r="BH289"/>
  <c r="BG289"/>
  <c r="BF289"/>
  <c r="T289"/>
  <c r="R289"/>
  <c r="P289"/>
  <c r="BI285"/>
  <c r="BH285"/>
  <c r="BG285"/>
  <c r="BF285"/>
  <c r="T285"/>
  <c r="R285"/>
  <c r="P285"/>
  <c r="BI284"/>
  <c r="BH284"/>
  <c r="BG284"/>
  <c r="BF284"/>
  <c r="T284"/>
  <c r="R284"/>
  <c r="P284"/>
  <c r="BI282"/>
  <c r="BH282"/>
  <c r="BG282"/>
  <c r="BF282"/>
  <c r="T282"/>
  <c r="R282"/>
  <c r="P282"/>
  <c r="BI281"/>
  <c r="BH281"/>
  <c r="BG281"/>
  <c r="BF281"/>
  <c r="T281"/>
  <c r="R281"/>
  <c r="P281"/>
  <c r="BI277"/>
  <c r="BH277"/>
  <c r="BG277"/>
  <c r="BF277"/>
  <c r="T277"/>
  <c r="R277"/>
  <c r="P277"/>
  <c r="BI273"/>
  <c r="BH273"/>
  <c r="BG273"/>
  <c r="BF273"/>
  <c r="T273"/>
  <c r="R273"/>
  <c r="P273"/>
  <c r="BI269"/>
  <c r="BH269"/>
  <c r="BG269"/>
  <c r="BF269"/>
  <c r="T269"/>
  <c r="R269"/>
  <c r="P269"/>
  <c r="BI265"/>
  <c r="BH265"/>
  <c r="BG265"/>
  <c r="BF265"/>
  <c r="T265"/>
  <c r="R265"/>
  <c r="P265"/>
  <c r="BI261"/>
  <c r="BH261"/>
  <c r="BG261"/>
  <c r="BF261"/>
  <c r="T261"/>
  <c r="R261"/>
  <c r="P261"/>
  <c r="BI257"/>
  <c r="BH257"/>
  <c r="BG257"/>
  <c r="BF257"/>
  <c r="T257"/>
  <c r="R257"/>
  <c r="P257"/>
  <c r="BI253"/>
  <c r="BH253"/>
  <c r="BG253"/>
  <c r="BF253"/>
  <c r="T253"/>
  <c r="R253"/>
  <c r="P253"/>
  <c r="BI249"/>
  <c r="BH249"/>
  <c r="BG249"/>
  <c r="BF249"/>
  <c r="T249"/>
  <c r="R249"/>
  <c r="P249"/>
  <c r="BI244"/>
  <c r="BH244"/>
  <c r="BG244"/>
  <c r="BF244"/>
  <c r="T244"/>
  <c r="R244"/>
  <c r="P244"/>
  <c r="BI237"/>
  <c r="BH237"/>
  <c r="BG237"/>
  <c r="BF237"/>
  <c r="T237"/>
  <c r="R237"/>
  <c r="P237"/>
  <c r="BI232"/>
  <c r="BH232"/>
  <c r="BG232"/>
  <c r="BF232"/>
  <c r="T232"/>
  <c r="R232"/>
  <c r="P232"/>
  <c r="BI225"/>
  <c r="BH225"/>
  <c r="BG225"/>
  <c r="BF225"/>
  <c r="T225"/>
  <c r="R225"/>
  <c r="P225"/>
  <c r="BI220"/>
  <c r="BH220"/>
  <c r="BG220"/>
  <c r="BF220"/>
  <c r="T220"/>
  <c r="R220"/>
  <c r="P220"/>
  <c r="BI213"/>
  <c r="BH213"/>
  <c r="BG213"/>
  <c r="BF213"/>
  <c r="T213"/>
  <c r="R213"/>
  <c r="P213"/>
  <c r="BI208"/>
  <c r="BH208"/>
  <c r="BG208"/>
  <c r="BF208"/>
  <c r="T208"/>
  <c r="R208"/>
  <c r="P208"/>
  <c r="BI201"/>
  <c r="BH201"/>
  <c r="BG201"/>
  <c r="BF201"/>
  <c r="T201"/>
  <c r="R201"/>
  <c r="P201"/>
  <c r="BI196"/>
  <c r="BH196"/>
  <c r="BG196"/>
  <c r="BF196"/>
  <c r="T196"/>
  <c r="R196"/>
  <c r="P196"/>
  <c r="BI189"/>
  <c r="BH189"/>
  <c r="BG189"/>
  <c r="BF189"/>
  <c r="T189"/>
  <c r="R189"/>
  <c r="P189"/>
  <c r="BI184"/>
  <c r="BH184"/>
  <c r="BG184"/>
  <c r="BF184"/>
  <c r="T184"/>
  <c r="R184"/>
  <c r="P184"/>
  <c r="BI177"/>
  <c r="BH177"/>
  <c r="BG177"/>
  <c r="BF177"/>
  <c r="T177"/>
  <c r="R177"/>
  <c r="P177"/>
  <c r="BI172"/>
  <c r="BH172"/>
  <c r="BG172"/>
  <c r="BF172"/>
  <c r="T172"/>
  <c r="R172"/>
  <c r="P172"/>
  <c r="BI165"/>
  <c r="BH165"/>
  <c r="BG165"/>
  <c r="BF165"/>
  <c r="T165"/>
  <c r="R165"/>
  <c r="P165"/>
  <c r="BI160"/>
  <c r="BH160"/>
  <c r="BG160"/>
  <c r="BF160"/>
  <c r="T160"/>
  <c r="R160"/>
  <c r="P160"/>
  <c r="BI153"/>
  <c r="BH153"/>
  <c r="BG153"/>
  <c r="BF153"/>
  <c r="T153"/>
  <c r="R153"/>
  <c r="P153"/>
  <c r="BI149"/>
  <c r="BH149"/>
  <c r="BG149"/>
  <c r="BF149"/>
  <c r="T149"/>
  <c r="R149"/>
  <c r="P149"/>
  <c r="BI145"/>
  <c r="BH145"/>
  <c r="BG145"/>
  <c r="BF145"/>
  <c r="T145"/>
  <c r="R145"/>
  <c r="P145"/>
  <c r="BI141"/>
  <c r="BH141"/>
  <c r="BG141"/>
  <c r="BF141"/>
  <c r="T141"/>
  <c r="R141"/>
  <c r="P141"/>
  <c r="BI137"/>
  <c r="BH137"/>
  <c r="BG137"/>
  <c r="BF137"/>
  <c r="T137"/>
  <c r="R137"/>
  <c r="P137"/>
  <c r="BI133"/>
  <c r="BH133"/>
  <c r="BG133"/>
  <c r="BF133"/>
  <c r="T133"/>
  <c r="R133"/>
  <c r="P133"/>
  <c r="J128"/>
  <c r="J127"/>
  <c r="F127"/>
  <c r="F125"/>
  <c r="E123"/>
  <c r="J94"/>
  <c r="J93"/>
  <c r="F93"/>
  <c r="F91"/>
  <c r="E89"/>
  <c r="J20"/>
  <c r="E20"/>
  <c r="F128"/>
  <c r="J19"/>
  <c r="J14"/>
  <c r="J91"/>
  <c r="E7"/>
  <c r="E119"/>
  <c i="4" r="J39"/>
  <c r="J38"/>
  <c i="1" r="AY98"/>
  <c i="4" r="J37"/>
  <c i="1" r="AX98"/>
  <c i="4" r="BI450"/>
  <c r="BH450"/>
  <c r="BG450"/>
  <c r="BF450"/>
  <c r="T450"/>
  <c r="R450"/>
  <c r="P450"/>
  <c r="BI447"/>
  <c r="BH447"/>
  <c r="BG447"/>
  <c r="BF447"/>
  <c r="T447"/>
  <c r="R447"/>
  <c r="P447"/>
  <c r="BI444"/>
  <c r="BH444"/>
  <c r="BG444"/>
  <c r="BF444"/>
  <c r="T444"/>
  <c r="R444"/>
  <c r="P444"/>
  <c r="BI441"/>
  <c r="BH441"/>
  <c r="BG441"/>
  <c r="BF441"/>
  <c r="T441"/>
  <c r="R441"/>
  <c r="P441"/>
  <c r="BI438"/>
  <c r="BH438"/>
  <c r="BG438"/>
  <c r="BF438"/>
  <c r="T438"/>
  <c r="R438"/>
  <c r="P438"/>
  <c r="BI435"/>
  <c r="BH435"/>
  <c r="BG435"/>
  <c r="BF435"/>
  <c r="T435"/>
  <c r="R435"/>
  <c r="P435"/>
  <c r="BI432"/>
  <c r="BH432"/>
  <c r="BG432"/>
  <c r="BF432"/>
  <c r="T432"/>
  <c r="R432"/>
  <c r="P432"/>
  <c r="BI429"/>
  <c r="BH429"/>
  <c r="BG429"/>
  <c r="BF429"/>
  <c r="T429"/>
  <c r="R429"/>
  <c r="P429"/>
  <c r="BI426"/>
  <c r="BH426"/>
  <c r="BG426"/>
  <c r="BF426"/>
  <c r="T426"/>
  <c r="R426"/>
  <c r="P426"/>
  <c r="BI422"/>
  <c r="BH422"/>
  <c r="BG422"/>
  <c r="BF422"/>
  <c r="T422"/>
  <c r="T421"/>
  <c r="R422"/>
  <c r="R421"/>
  <c r="P422"/>
  <c r="P421"/>
  <c r="BI419"/>
  <c r="BH419"/>
  <c r="BG419"/>
  <c r="BF419"/>
  <c r="T419"/>
  <c r="R419"/>
  <c r="P419"/>
  <c r="BI415"/>
  <c r="BH415"/>
  <c r="BG415"/>
  <c r="BF415"/>
  <c r="T415"/>
  <c r="R415"/>
  <c r="P415"/>
  <c r="BI412"/>
  <c r="BH412"/>
  <c r="BG412"/>
  <c r="BF412"/>
  <c r="T412"/>
  <c r="R412"/>
  <c r="P412"/>
  <c r="BI409"/>
  <c r="BH409"/>
  <c r="BG409"/>
  <c r="BF409"/>
  <c r="T409"/>
  <c r="R409"/>
  <c r="P409"/>
  <c r="BI406"/>
  <c r="BH406"/>
  <c r="BG406"/>
  <c r="BF406"/>
  <c r="T406"/>
  <c r="R406"/>
  <c r="P406"/>
  <c r="BI403"/>
  <c r="BH403"/>
  <c r="BG403"/>
  <c r="BF403"/>
  <c r="T403"/>
  <c r="R403"/>
  <c r="P403"/>
  <c r="BI400"/>
  <c r="BH400"/>
  <c r="BG400"/>
  <c r="BF400"/>
  <c r="T400"/>
  <c r="R400"/>
  <c r="P400"/>
  <c r="BI397"/>
  <c r="BH397"/>
  <c r="BG397"/>
  <c r="BF397"/>
  <c r="T397"/>
  <c r="R397"/>
  <c r="P397"/>
  <c r="BI394"/>
  <c r="BH394"/>
  <c r="BG394"/>
  <c r="BF394"/>
  <c r="T394"/>
  <c r="R394"/>
  <c r="P394"/>
  <c r="BI391"/>
  <c r="BH391"/>
  <c r="BG391"/>
  <c r="BF391"/>
  <c r="T391"/>
  <c r="R391"/>
  <c r="P391"/>
  <c r="BI388"/>
  <c r="BH388"/>
  <c r="BG388"/>
  <c r="BF388"/>
  <c r="T388"/>
  <c r="R388"/>
  <c r="P388"/>
  <c r="BI385"/>
  <c r="BH385"/>
  <c r="BG385"/>
  <c r="BF385"/>
  <c r="T385"/>
  <c r="R385"/>
  <c r="P385"/>
  <c r="BI382"/>
  <c r="BH382"/>
  <c r="BG382"/>
  <c r="BF382"/>
  <c r="T382"/>
  <c r="R382"/>
  <c r="P382"/>
  <c r="BI379"/>
  <c r="BH379"/>
  <c r="BG379"/>
  <c r="BF379"/>
  <c r="T379"/>
  <c r="R379"/>
  <c r="P379"/>
  <c r="BI376"/>
  <c r="BH376"/>
  <c r="BG376"/>
  <c r="BF376"/>
  <c r="T376"/>
  <c r="R376"/>
  <c r="P376"/>
  <c r="BI373"/>
  <c r="BH373"/>
  <c r="BG373"/>
  <c r="BF373"/>
  <c r="T373"/>
  <c r="R373"/>
  <c r="P373"/>
  <c r="BI370"/>
  <c r="BH370"/>
  <c r="BG370"/>
  <c r="BF370"/>
  <c r="T370"/>
  <c r="R370"/>
  <c r="P370"/>
  <c r="BI366"/>
  <c r="BH366"/>
  <c r="BG366"/>
  <c r="BF366"/>
  <c r="T366"/>
  <c r="R366"/>
  <c r="P366"/>
  <c r="BI362"/>
  <c r="BH362"/>
  <c r="BG362"/>
  <c r="BF362"/>
  <c r="T362"/>
  <c r="R362"/>
  <c r="P362"/>
  <c r="BI358"/>
  <c r="BH358"/>
  <c r="BG358"/>
  <c r="BF358"/>
  <c r="T358"/>
  <c r="R358"/>
  <c r="P358"/>
  <c r="BI354"/>
  <c r="BH354"/>
  <c r="BG354"/>
  <c r="BF354"/>
  <c r="T354"/>
  <c r="R354"/>
  <c r="P354"/>
  <c r="BI351"/>
  <c r="BH351"/>
  <c r="BG351"/>
  <c r="BF351"/>
  <c r="T351"/>
  <c r="R351"/>
  <c r="P351"/>
  <c r="BI348"/>
  <c r="BH348"/>
  <c r="BG348"/>
  <c r="BF348"/>
  <c r="T348"/>
  <c r="R348"/>
  <c r="P348"/>
  <c r="BI344"/>
  <c r="BH344"/>
  <c r="BG344"/>
  <c r="BF344"/>
  <c r="T344"/>
  <c r="R344"/>
  <c r="P344"/>
  <c r="BI340"/>
  <c r="BH340"/>
  <c r="BG340"/>
  <c r="BF340"/>
  <c r="T340"/>
  <c r="R340"/>
  <c r="P340"/>
  <c r="BI336"/>
  <c r="BH336"/>
  <c r="BG336"/>
  <c r="BF336"/>
  <c r="T336"/>
  <c r="R336"/>
  <c r="P336"/>
  <c r="BI332"/>
  <c r="BH332"/>
  <c r="BG332"/>
  <c r="BF332"/>
  <c r="T332"/>
  <c r="R332"/>
  <c r="P332"/>
  <c r="BI329"/>
  <c r="BH329"/>
  <c r="BG329"/>
  <c r="BF329"/>
  <c r="T329"/>
  <c r="R329"/>
  <c r="P329"/>
  <c r="BI326"/>
  <c r="BH326"/>
  <c r="BG326"/>
  <c r="BF326"/>
  <c r="T326"/>
  <c r="R326"/>
  <c r="P326"/>
  <c r="BI322"/>
  <c r="BH322"/>
  <c r="BG322"/>
  <c r="BF322"/>
  <c r="T322"/>
  <c r="R322"/>
  <c r="P322"/>
  <c r="BI319"/>
  <c r="BH319"/>
  <c r="BG319"/>
  <c r="BF319"/>
  <c r="T319"/>
  <c r="R319"/>
  <c r="P319"/>
  <c r="BI316"/>
  <c r="BH316"/>
  <c r="BG316"/>
  <c r="BF316"/>
  <c r="T316"/>
  <c r="R316"/>
  <c r="P316"/>
  <c r="BI312"/>
  <c r="BH312"/>
  <c r="BG312"/>
  <c r="BF312"/>
  <c r="T312"/>
  <c r="R312"/>
  <c r="P312"/>
  <c r="BI308"/>
  <c r="BH308"/>
  <c r="BG308"/>
  <c r="BF308"/>
  <c r="T308"/>
  <c r="R308"/>
  <c r="P308"/>
  <c r="BI304"/>
  <c r="BH304"/>
  <c r="BG304"/>
  <c r="BF304"/>
  <c r="T304"/>
  <c r="R304"/>
  <c r="P304"/>
  <c r="BI300"/>
  <c r="BH300"/>
  <c r="BG300"/>
  <c r="BF300"/>
  <c r="T300"/>
  <c r="R300"/>
  <c r="P300"/>
  <c r="BI296"/>
  <c r="BH296"/>
  <c r="BG296"/>
  <c r="BF296"/>
  <c r="T296"/>
  <c r="R296"/>
  <c r="P296"/>
  <c r="BI292"/>
  <c r="BH292"/>
  <c r="BG292"/>
  <c r="BF292"/>
  <c r="T292"/>
  <c r="R292"/>
  <c r="P292"/>
  <c r="BI288"/>
  <c r="BH288"/>
  <c r="BG288"/>
  <c r="BF288"/>
  <c r="T288"/>
  <c r="R288"/>
  <c r="P288"/>
  <c r="BI285"/>
  <c r="BH285"/>
  <c r="BG285"/>
  <c r="BF285"/>
  <c r="T285"/>
  <c r="R285"/>
  <c r="P285"/>
  <c r="BI282"/>
  <c r="BH282"/>
  <c r="BG282"/>
  <c r="BF282"/>
  <c r="T282"/>
  <c r="R282"/>
  <c r="P282"/>
  <c r="BI279"/>
  <c r="BH279"/>
  <c r="BG279"/>
  <c r="BF279"/>
  <c r="T279"/>
  <c r="R279"/>
  <c r="P279"/>
  <c r="BI275"/>
  <c r="BH275"/>
  <c r="BG275"/>
  <c r="BF275"/>
  <c r="T275"/>
  <c r="R275"/>
  <c r="P275"/>
  <c r="BI271"/>
  <c r="BH271"/>
  <c r="BG271"/>
  <c r="BF271"/>
  <c r="T271"/>
  <c r="R271"/>
  <c r="P271"/>
  <c r="BI267"/>
  <c r="BH267"/>
  <c r="BG267"/>
  <c r="BF267"/>
  <c r="T267"/>
  <c r="R267"/>
  <c r="P267"/>
  <c r="BI263"/>
  <c r="BH263"/>
  <c r="BG263"/>
  <c r="BF263"/>
  <c r="T263"/>
  <c r="R263"/>
  <c r="P263"/>
  <c r="BI260"/>
  <c r="BH260"/>
  <c r="BG260"/>
  <c r="BF260"/>
  <c r="T260"/>
  <c r="R260"/>
  <c r="P260"/>
  <c r="BI257"/>
  <c r="BH257"/>
  <c r="BG257"/>
  <c r="BF257"/>
  <c r="T257"/>
  <c r="R257"/>
  <c r="P257"/>
  <c r="BI253"/>
  <c r="BH253"/>
  <c r="BG253"/>
  <c r="BF253"/>
  <c r="T253"/>
  <c r="R253"/>
  <c r="P253"/>
  <c r="BI250"/>
  <c r="BH250"/>
  <c r="BG250"/>
  <c r="BF250"/>
  <c r="T250"/>
  <c r="R250"/>
  <c r="P250"/>
  <c r="BI247"/>
  <c r="BH247"/>
  <c r="BG247"/>
  <c r="BF247"/>
  <c r="T247"/>
  <c r="R247"/>
  <c r="P247"/>
  <c r="BI246"/>
  <c r="BH246"/>
  <c r="BG246"/>
  <c r="BF246"/>
  <c r="T246"/>
  <c r="R246"/>
  <c r="P246"/>
  <c r="BI242"/>
  <c r="BH242"/>
  <c r="BG242"/>
  <c r="BF242"/>
  <c r="T242"/>
  <c r="R242"/>
  <c r="P242"/>
  <c r="BI238"/>
  <c r="BH238"/>
  <c r="BG238"/>
  <c r="BF238"/>
  <c r="T238"/>
  <c r="R238"/>
  <c r="P238"/>
  <c r="BI234"/>
  <c r="BH234"/>
  <c r="BG234"/>
  <c r="BF234"/>
  <c r="T234"/>
  <c r="R234"/>
  <c r="P234"/>
  <c r="BI230"/>
  <c r="BH230"/>
  <c r="BG230"/>
  <c r="BF230"/>
  <c r="T230"/>
  <c r="R230"/>
  <c r="P230"/>
  <c r="BI227"/>
  <c r="BH227"/>
  <c r="BG227"/>
  <c r="BF227"/>
  <c r="T227"/>
  <c r="R227"/>
  <c r="P227"/>
  <c r="BI223"/>
  <c r="BH223"/>
  <c r="BG223"/>
  <c r="BF223"/>
  <c r="T223"/>
  <c r="R223"/>
  <c r="P223"/>
  <c r="BI219"/>
  <c r="BH219"/>
  <c r="BG219"/>
  <c r="BF219"/>
  <c r="T219"/>
  <c r="R219"/>
  <c r="P219"/>
  <c r="BI215"/>
  <c r="BH215"/>
  <c r="BG215"/>
  <c r="BF215"/>
  <c r="T215"/>
  <c r="R215"/>
  <c r="P215"/>
  <c r="BI211"/>
  <c r="BH211"/>
  <c r="BG211"/>
  <c r="BF211"/>
  <c r="T211"/>
  <c r="R211"/>
  <c r="P211"/>
  <c r="BI207"/>
  <c r="BH207"/>
  <c r="BG207"/>
  <c r="BF207"/>
  <c r="T207"/>
  <c r="R207"/>
  <c r="P207"/>
  <c r="BI203"/>
  <c r="BH203"/>
  <c r="BG203"/>
  <c r="BF203"/>
  <c r="T203"/>
  <c r="R203"/>
  <c r="P203"/>
  <c r="BI199"/>
  <c r="BH199"/>
  <c r="BG199"/>
  <c r="BF199"/>
  <c r="T199"/>
  <c r="R199"/>
  <c r="P199"/>
  <c r="BI195"/>
  <c r="BH195"/>
  <c r="BG195"/>
  <c r="BF195"/>
  <c r="T195"/>
  <c r="R195"/>
  <c r="P195"/>
  <c r="BI191"/>
  <c r="BH191"/>
  <c r="BG191"/>
  <c r="BF191"/>
  <c r="T191"/>
  <c r="R191"/>
  <c r="P191"/>
  <c r="BI187"/>
  <c r="BH187"/>
  <c r="BG187"/>
  <c r="BF187"/>
  <c r="T187"/>
  <c r="R187"/>
  <c r="P187"/>
  <c r="BI186"/>
  <c r="BH186"/>
  <c r="BG186"/>
  <c r="BF186"/>
  <c r="T186"/>
  <c r="R186"/>
  <c r="P186"/>
  <c r="BI182"/>
  <c r="BH182"/>
  <c r="BG182"/>
  <c r="BF182"/>
  <c r="T182"/>
  <c r="R182"/>
  <c r="P182"/>
  <c r="BI178"/>
  <c r="BH178"/>
  <c r="BG178"/>
  <c r="BF178"/>
  <c r="T178"/>
  <c r="R178"/>
  <c r="P178"/>
  <c r="BI174"/>
  <c r="BH174"/>
  <c r="BG174"/>
  <c r="BF174"/>
  <c r="T174"/>
  <c r="R174"/>
  <c r="P174"/>
  <c r="BI170"/>
  <c r="BH170"/>
  <c r="BG170"/>
  <c r="BF170"/>
  <c r="T170"/>
  <c r="R170"/>
  <c r="P170"/>
  <c r="BI167"/>
  <c r="BH167"/>
  <c r="BG167"/>
  <c r="BF167"/>
  <c r="T167"/>
  <c r="R167"/>
  <c r="P167"/>
  <c r="BI164"/>
  <c r="BH164"/>
  <c r="BG164"/>
  <c r="BF164"/>
  <c r="T164"/>
  <c r="R164"/>
  <c r="P164"/>
  <c r="BI161"/>
  <c r="BH161"/>
  <c r="BG161"/>
  <c r="BF161"/>
  <c r="T161"/>
  <c r="R161"/>
  <c r="P161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39"/>
  <c r="BH139"/>
  <c r="BG139"/>
  <c r="BF139"/>
  <c r="T139"/>
  <c r="R139"/>
  <c r="P139"/>
  <c r="BI136"/>
  <c r="BH136"/>
  <c r="BG136"/>
  <c r="BF136"/>
  <c r="T136"/>
  <c r="R136"/>
  <c r="P136"/>
  <c r="BI132"/>
  <c r="BH132"/>
  <c r="BG132"/>
  <c r="BF132"/>
  <c r="T132"/>
  <c r="R132"/>
  <c r="P132"/>
  <c r="J125"/>
  <c r="F125"/>
  <c r="F123"/>
  <c r="E121"/>
  <c r="J93"/>
  <c r="F93"/>
  <c r="F91"/>
  <c r="E89"/>
  <c r="J26"/>
  <c r="E26"/>
  <c r="J94"/>
  <c r="J25"/>
  <c r="J20"/>
  <c r="E20"/>
  <c r="F126"/>
  <c r="J19"/>
  <c r="J14"/>
  <c r="J123"/>
  <c r="E7"/>
  <c r="E117"/>
  <c i="3" r="J39"/>
  <c r="J38"/>
  <c i="1" r="AY97"/>
  <c i="3" r="J37"/>
  <c i="1" r="AX97"/>
  <c i="3"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0"/>
  <c r="BH180"/>
  <c r="BG180"/>
  <c r="BF180"/>
  <c r="T180"/>
  <c r="R180"/>
  <c r="P180"/>
  <c r="BI177"/>
  <c r="BH177"/>
  <c r="BG177"/>
  <c r="BF177"/>
  <c r="T177"/>
  <c r="R177"/>
  <c r="P177"/>
  <c r="BI174"/>
  <c r="BH174"/>
  <c r="BG174"/>
  <c r="BF174"/>
  <c r="T174"/>
  <c r="R174"/>
  <c r="P174"/>
  <c r="BI171"/>
  <c r="BH171"/>
  <c r="BG171"/>
  <c r="BF171"/>
  <c r="T171"/>
  <c r="R171"/>
  <c r="P171"/>
  <c r="BI170"/>
  <c r="BH170"/>
  <c r="BG170"/>
  <c r="BF170"/>
  <c r="T170"/>
  <c r="R170"/>
  <c r="P170"/>
  <c r="BI167"/>
  <c r="BH167"/>
  <c r="BG167"/>
  <c r="BF167"/>
  <c r="T167"/>
  <c r="R167"/>
  <c r="P167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R147"/>
  <c r="P147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5"/>
  <c r="BH135"/>
  <c r="BG135"/>
  <c r="BF135"/>
  <c r="T135"/>
  <c r="R135"/>
  <c r="P135"/>
  <c r="BI134"/>
  <c r="BH134"/>
  <c r="BG134"/>
  <c r="BF134"/>
  <c r="T134"/>
  <c r="R134"/>
  <c r="P134"/>
  <c r="BI130"/>
  <c r="BH130"/>
  <c r="BG130"/>
  <c r="BF130"/>
  <c r="T130"/>
  <c r="R130"/>
  <c r="P130"/>
  <c r="BI127"/>
  <c r="BH127"/>
  <c r="BG127"/>
  <c r="BF127"/>
  <c r="T127"/>
  <c r="R127"/>
  <c r="P127"/>
  <c r="BI124"/>
  <c r="BH124"/>
  <c r="BG124"/>
  <c r="BF124"/>
  <c r="T124"/>
  <c r="R124"/>
  <c r="P124"/>
  <c r="J119"/>
  <c r="J118"/>
  <c r="F118"/>
  <c r="F116"/>
  <c r="E114"/>
  <c r="J94"/>
  <c r="J93"/>
  <c r="F93"/>
  <c r="F91"/>
  <c r="E89"/>
  <c r="J20"/>
  <c r="E20"/>
  <c r="F119"/>
  <c r="J19"/>
  <c r="J14"/>
  <c r="J91"/>
  <c r="E7"/>
  <c r="E110"/>
  <c i="2" r="J39"/>
  <c r="J38"/>
  <c i="1" r="AY96"/>
  <c i="2" r="J37"/>
  <c i="1" r="AX96"/>
  <c i="2" r="BI2279"/>
  <c r="BH2279"/>
  <c r="BG2279"/>
  <c r="BF2279"/>
  <c r="T2279"/>
  <c r="R2279"/>
  <c r="P2279"/>
  <c r="BI2275"/>
  <c r="BH2275"/>
  <c r="BG2275"/>
  <c r="BF2275"/>
  <c r="T2275"/>
  <c r="R2275"/>
  <c r="P2275"/>
  <c r="BI2270"/>
  <c r="BH2270"/>
  <c r="BG2270"/>
  <c r="BF2270"/>
  <c r="T2270"/>
  <c r="R2270"/>
  <c r="P2270"/>
  <c r="BI2265"/>
  <c r="BH2265"/>
  <c r="BG2265"/>
  <c r="BF2265"/>
  <c r="T2265"/>
  <c r="R2265"/>
  <c r="P2265"/>
  <c r="BI2259"/>
  <c r="BH2259"/>
  <c r="BG2259"/>
  <c r="BF2259"/>
  <c r="T2259"/>
  <c r="R2259"/>
  <c r="P2259"/>
  <c r="BI2258"/>
  <c r="BH2258"/>
  <c r="BG2258"/>
  <c r="BF2258"/>
  <c r="T2258"/>
  <c r="R2258"/>
  <c r="P2258"/>
  <c r="BI2252"/>
  <c r="BH2252"/>
  <c r="BG2252"/>
  <c r="BF2252"/>
  <c r="T2252"/>
  <c r="R2252"/>
  <c r="P2252"/>
  <c r="BI2246"/>
  <c r="BH2246"/>
  <c r="BG2246"/>
  <c r="BF2246"/>
  <c r="T2246"/>
  <c r="R2246"/>
  <c r="P2246"/>
  <c r="BI2238"/>
  <c r="BH2238"/>
  <c r="BG2238"/>
  <c r="BF2238"/>
  <c r="T2238"/>
  <c r="R2238"/>
  <c r="P2238"/>
  <c r="BI2232"/>
  <c r="BH2232"/>
  <c r="BG2232"/>
  <c r="BF2232"/>
  <c r="T2232"/>
  <c r="R2232"/>
  <c r="P2232"/>
  <c r="BI2223"/>
  <c r="BH2223"/>
  <c r="BG2223"/>
  <c r="BF2223"/>
  <c r="T2223"/>
  <c r="R2223"/>
  <c r="P2223"/>
  <c r="BI2208"/>
  <c r="BH2208"/>
  <c r="BG2208"/>
  <c r="BF2208"/>
  <c r="T2208"/>
  <c r="R2208"/>
  <c r="P2208"/>
  <c r="BI2200"/>
  <c r="BH2200"/>
  <c r="BG2200"/>
  <c r="BF2200"/>
  <c r="T2200"/>
  <c r="R2200"/>
  <c r="P2200"/>
  <c r="BI2197"/>
  <c r="BH2197"/>
  <c r="BG2197"/>
  <c r="BF2197"/>
  <c r="T2197"/>
  <c r="R2197"/>
  <c r="P2197"/>
  <c r="BI2191"/>
  <c r="BH2191"/>
  <c r="BG2191"/>
  <c r="BF2191"/>
  <c r="T2191"/>
  <c r="R2191"/>
  <c r="P2191"/>
  <c r="BI2184"/>
  <c r="BH2184"/>
  <c r="BG2184"/>
  <c r="BF2184"/>
  <c r="T2184"/>
  <c r="R2184"/>
  <c r="P2184"/>
  <c r="BI2161"/>
  <c r="BH2161"/>
  <c r="BG2161"/>
  <c r="BF2161"/>
  <c r="T2161"/>
  <c r="R2161"/>
  <c r="P2161"/>
  <c r="BI2157"/>
  <c r="BH2157"/>
  <c r="BG2157"/>
  <c r="BF2157"/>
  <c r="T2157"/>
  <c r="R2157"/>
  <c r="P2157"/>
  <c r="BI2151"/>
  <c r="BH2151"/>
  <c r="BG2151"/>
  <c r="BF2151"/>
  <c r="T2151"/>
  <c r="R2151"/>
  <c r="P2151"/>
  <c r="BI2149"/>
  <c r="BH2149"/>
  <c r="BG2149"/>
  <c r="BF2149"/>
  <c r="T2149"/>
  <c r="R2149"/>
  <c r="P2149"/>
  <c r="BI2126"/>
  <c r="BH2126"/>
  <c r="BG2126"/>
  <c r="BF2126"/>
  <c r="T2126"/>
  <c r="R2126"/>
  <c r="P2126"/>
  <c r="BI2121"/>
  <c r="BH2121"/>
  <c r="BG2121"/>
  <c r="BF2121"/>
  <c r="T2121"/>
  <c r="R2121"/>
  <c r="P2121"/>
  <c r="BI2120"/>
  <c r="BH2120"/>
  <c r="BG2120"/>
  <c r="BF2120"/>
  <c r="T2120"/>
  <c r="R2120"/>
  <c r="P2120"/>
  <c r="BI2118"/>
  <c r="BH2118"/>
  <c r="BG2118"/>
  <c r="BF2118"/>
  <c r="T2118"/>
  <c r="R2118"/>
  <c r="P2118"/>
  <c r="BI2090"/>
  <c r="BH2090"/>
  <c r="BG2090"/>
  <c r="BF2090"/>
  <c r="T2090"/>
  <c r="R2090"/>
  <c r="P2090"/>
  <c r="BI2067"/>
  <c r="BH2067"/>
  <c r="BG2067"/>
  <c r="BF2067"/>
  <c r="T2067"/>
  <c r="R2067"/>
  <c r="P2067"/>
  <c r="BI2062"/>
  <c r="BH2062"/>
  <c r="BG2062"/>
  <c r="BF2062"/>
  <c r="T2062"/>
  <c r="R2062"/>
  <c r="P2062"/>
  <c r="BI2042"/>
  <c r="BH2042"/>
  <c r="BG2042"/>
  <c r="BF2042"/>
  <c r="T2042"/>
  <c r="R2042"/>
  <c r="P2042"/>
  <c r="BI2017"/>
  <c r="BH2017"/>
  <c r="BG2017"/>
  <c r="BF2017"/>
  <c r="T2017"/>
  <c r="R2017"/>
  <c r="P2017"/>
  <c r="BI1994"/>
  <c r="BH1994"/>
  <c r="BG1994"/>
  <c r="BF1994"/>
  <c r="T1994"/>
  <c r="R1994"/>
  <c r="P1994"/>
  <c r="BI1991"/>
  <c r="BH1991"/>
  <c r="BG1991"/>
  <c r="BF1991"/>
  <c r="T1991"/>
  <c r="R1991"/>
  <c r="P1991"/>
  <c r="BI1985"/>
  <c r="BH1985"/>
  <c r="BG1985"/>
  <c r="BF1985"/>
  <c r="T1985"/>
  <c r="R1985"/>
  <c r="P1985"/>
  <c r="BI1979"/>
  <c r="BH1979"/>
  <c r="BG1979"/>
  <c r="BF1979"/>
  <c r="T1979"/>
  <c r="R1979"/>
  <c r="P1979"/>
  <c r="BI1972"/>
  <c r="BH1972"/>
  <c r="BG1972"/>
  <c r="BF1972"/>
  <c r="T1972"/>
  <c r="R1972"/>
  <c r="P1972"/>
  <c r="BI1969"/>
  <c r="BH1969"/>
  <c r="BG1969"/>
  <c r="BF1969"/>
  <c r="T1969"/>
  <c r="R1969"/>
  <c r="P1969"/>
  <c r="BI1967"/>
  <c r="BH1967"/>
  <c r="BG1967"/>
  <c r="BF1967"/>
  <c r="T1967"/>
  <c r="R1967"/>
  <c r="P1967"/>
  <c r="BI1964"/>
  <c r="BH1964"/>
  <c r="BG1964"/>
  <c r="BF1964"/>
  <c r="T1964"/>
  <c r="R1964"/>
  <c r="P1964"/>
  <c r="BI1949"/>
  <c r="BH1949"/>
  <c r="BG1949"/>
  <c r="BF1949"/>
  <c r="T1949"/>
  <c r="R1949"/>
  <c r="P1949"/>
  <c r="BI1934"/>
  <c r="BH1934"/>
  <c r="BG1934"/>
  <c r="BF1934"/>
  <c r="T1934"/>
  <c r="R1934"/>
  <c r="P1934"/>
  <c r="BI1920"/>
  <c r="BH1920"/>
  <c r="BG1920"/>
  <c r="BF1920"/>
  <c r="T1920"/>
  <c r="R1920"/>
  <c r="P1920"/>
  <c r="BI1905"/>
  <c r="BH1905"/>
  <c r="BG1905"/>
  <c r="BF1905"/>
  <c r="T1905"/>
  <c r="R1905"/>
  <c r="P1905"/>
  <c r="BI1902"/>
  <c r="BH1902"/>
  <c r="BG1902"/>
  <c r="BF1902"/>
  <c r="T1902"/>
  <c r="R1902"/>
  <c r="P1902"/>
  <c r="BI1884"/>
  <c r="BH1884"/>
  <c r="BG1884"/>
  <c r="BF1884"/>
  <c r="T1884"/>
  <c r="R1884"/>
  <c r="P1884"/>
  <c r="BI1863"/>
  <c r="BH1863"/>
  <c r="BG1863"/>
  <c r="BF1863"/>
  <c r="T1863"/>
  <c r="R1863"/>
  <c r="P1863"/>
  <c r="BI1842"/>
  <c r="BH1842"/>
  <c r="BG1842"/>
  <c r="BF1842"/>
  <c r="T1842"/>
  <c r="R1842"/>
  <c r="P1842"/>
  <c r="BI1821"/>
  <c r="BH1821"/>
  <c r="BG1821"/>
  <c r="BF1821"/>
  <c r="T1821"/>
  <c r="R1821"/>
  <c r="P1821"/>
  <c r="BI1810"/>
  <c r="BH1810"/>
  <c r="BG1810"/>
  <c r="BF1810"/>
  <c r="T1810"/>
  <c r="R1810"/>
  <c r="P1810"/>
  <c r="BI1785"/>
  <c r="BH1785"/>
  <c r="BG1785"/>
  <c r="BF1785"/>
  <c r="T1785"/>
  <c r="R1785"/>
  <c r="P1785"/>
  <c r="BI1782"/>
  <c r="BH1782"/>
  <c r="BG1782"/>
  <c r="BF1782"/>
  <c r="T1782"/>
  <c r="R1782"/>
  <c r="P1782"/>
  <c r="BI1749"/>
  <c r="BH1749"/>
  <c r="BG1749"/>
  <c r="BF1749"/>
  <c r="T1749"/>
  <c r="R1749"/>
  <c r="P1749"/>
  <c r="BI1746"/>
  <c r="BH1746"/>
  <c r="BG1746"/>
  <c r="BF1746"/>
  <c r="T1746"/>
  <c r="R1746"/>
  <c r="P1746"/>
  <c r="BI1729"/>
  <c r="BH1729"/>
  <c r="BG1729"/>
  <c r="BF1729"/>
  <c r="T1729"/>
  <c r="R1729"/>
  <c r="P1729"/>
  <c r="BI1721"/>
  <c r="BH1721"/>
  <c r="BG1721"/>
  <c r="BF1721"/>
  <c r="T1721"/>
  <c r="R1721"/>
  <c r="P1721"/>
  <c r="BI1699"/>
  <c r="BH1699"/>
  <c r="BG1699"/>
  <c r="BF1699"/>
  <c r="T1699"/>
  <c r="R1699"/>
  <c r="P1699"/>
  <c r="BI1687"/>
  <c r="BH1687"/>
  <c r="BG1687"/>
  <c r="BF1687"/>
  <c r="T1687"/>
  <c r="R1687"/>
  <c r="P1687"/>
  <c r="BI1676"/>
  <c r="BH1676"/>
  <c r="BG1676"/>
  <c r="BF1676"/>
  <c r="T1676"/>
  <c r="R1676"/>
  <c r="P1676"/>
  <c r="BI1674"/>
  <c r="BH1674"/>
  <c r="BG1674"/>
  <c r="BF1674"/>
  <c r="T1674"/>
  <c r="R1674"/>
  <c r="P1674"/>
  <c r="BI1658"/>
  <c r="BH1658"/>
  <c r="BG1658"/>
  <c r="BF1658"/>
  <c r="T1658"/>
  <c r="R1658"/>
  <c r="P1658"/>
  <c r="BI1656"/>
  <c r="BH1656"/>
  <c r="BG1656"/>
  <c r="BF1656"/>
  <c r="T1656"/>
  <c r="R1656"/>
  <c r="P1656"/>
  <c r="BI1649"/>
  <c r="BH1649"/>
  <c r="BG1649"/>
  <c r="BF1649"/>
  <c r="T1649"/>
  <c r="R1649"/>
  <c r="P1649"/>
  <c r="BI1647"/>
  <c r="BH1647"/>
  <c r="BG1647"/>
  <c r="BF1647"/>
  <c r="T1647"/>
  <c r="R1647"/>
  <c r="P1647"/>
  <c r="BI1642"/>
  <c r="BH1642"/>
  <c r="BG1642"/>
  <c r="BF1642"/>
  <c r="T1642"/>
  <c r="R1642"/>
  <c r="P1642"/>
  <c r="BI1639"/>
  <c r="BH1639"/>
  <c r="BG1639"/>
  <c r="BF1639"/>
  <c r="T1639"/>
  <c r="R1639"/>
  <c r="P1639"/>
  <c r="BI1637"/>
  <c r="BH1637"/>
  <c r="BG1637"/>
  <c r="BF1637"/>
  <c r="T1637"/>
  <c r="R1637"/>
  <c r="P1637"/>
  <c r="BI1630"/>
  <c r="BH1630"/>
  <c r="BG1630"/>
  <c r="BF1630"/>
  <c r="T1630"/>
  <c r="R1630"/>
  <c r="P1630"/>
  <c r="BI1612"/>
  <c r="BH1612"/>
  <c r="BG1612"/>
  <c r="BF1612"/>
  <c r="T1612"/>
  <c r="R1612"/>
  <c r="P1612"/>
  <c r="BI1610"/>
  <c r="BH1610"/>
  <c r="BG1610"/>
  <c r="BF1610"/>
  <c r="T1610"/>
  <c r="R1610"/>
  <c r="P1610"/>
  <c r="BI1601"/>
  <c r="BH1601"/>
  <c r="BG1601"/>
  <c r="BF1601"/>
  <c r="T1601"/>
  <c r="R1601"/>
  <c r="P1601"/>
  <c r="BI1599"/>
  <c r="BH1599"/>
  <c r="BG1599"/>
  <c r="BF1599"/>
  <c r="T1599"/>
  <c r="R1599"/>
  <c r="P1599"/>
  <c r="BI1588"/>
  <c r="BH1588"/>
  <c r="BG1588"/>
  <c r="BF1588"/>
  <c r="T1588"/>
  <c r="R1588"/>
  <c r="P1588"/>
  <c r="BI1576"/>
  <c r="BH1576"/>
  <c r="BG1576"/>
  <c r="BF1576"/>
  <c r="T1576"/>
  <c r="R1576"/>
  <c r="P1576"/>
  <c r="BI1570"/>
  <c r="BH1570"/>
  <c r="BG1570"/>
  <c r="BF1570"/>
  <c r="T1570"/>
  <c r="R1570"/>
  <c r="P1570"/>
  <c r="BI1565"/>
  <c r="BH1565"/>
  <c r="BG1565"/>
  <c r="BF1565"/>
  <c r="T1565"/>
  <c r="R1565"/>
  <c r="P1565"/>
  <c r="BI1560"/>
  <c r="BH1560"/>
  <c r="BG1560"/>
  <c r="BF1560"/>
  <c r="T1560"/>
  <c r="R1560"/>
  <c r="P1560"/>
  <c r="BI1554"/>
  <c r="BH1554"/>
  <c r="BG1554"/>
  <c r="BF1554"/>
  <c r="T1554"/>
  <c r="R1554"/>
  <c r="P1554"/>
  <c r="BI1549"/>
  <c r="BH1549"/>
  <c r="BG1549"/>
  <c r="BF1549"/>
  <c r="T1549"/>
  <c r="R1549"/>
  <c r="P1549"/>
  <c r="BI1544"/>
  <c r="BH1544"/>
  <c r="BG1544"/>
  <c r="BF1544"/>
  <c r="T1544"/>
  <c r="R1544"/>
  <c r="P1544"/>
  <c r="BI1539"/>
  <c r="BH1539"/>
  <c r="BG1539"/>
  <c r="BF1539"/>
  <c r="T1539"/>
  <c r="R1539"/>
  <c r="P1539"/>
  <c r="BI1533"/>
  <c r="BH1533"/>
  <c r="BG1533"/>
  <c r="BF1533"/>
  <c r="T1533"/>
  <c r="R1533"/>
  <c r="P1533"/>
  <c r="BI1528"/>
  <c r="BH1528"/>
  <c r="BG1528"/>
  <c r="BF1528"/>
  <c r="T1528"/>
  <c r="R1528"/>
  <c r="P1528"/>
  <c r="BI1523"/>
  <c r="BH1523"/>
  <c r="BG1523"/>
  <c r="BF1523"/>
  <c r="T1523"/>
  <c r="R1523"/>
  <c r="P1523"/>
  <c r="BI1518"/>
  <c r="BH1518"/>
  <c r="BG1518"/>
  <c r="BF1518"/>
  <c r="T1518"/>
  <c r="R1518"/>
  <c r="P1518"/>
  <c r="BI1513"/>
  <c r="BH1513"/>
  <c r="BG1513"/>
  <c r="BF1513"/>
  <c r="T1513"/>
  <c r="R1513"/>
  <c r="P1513"/>
  <c r="BI1508"/>
  <c r="BH1508"/>
  <c r="BG1508"/>
  <c r="BF1508"/>
  <c r="T1508"/>
  <c r="R1508"/>
  <c r="P1508"/>
  <c r="BI1503"/>
  <c r="BH1503"/>
  <c r="BG1503"/>
  <c r="BF1503"/>
  <c r="T1503"/>
  <c r="R1503"/>
  <c r="P1503"/>
  <c r="BI1498"/>
  <c r="BH1498"/>
  <c r="BG1498"/>
  <c r="BF1498"/>
  <c r="T1498"/>
  <c r="R1498"/>
  <c r="P1498"/>
  <c r="BI1494"/>
  <c r="BH1494"/>
  <c r="BG1494"/>
  <c r="BF1494"/>
  <c r="T1494"/>
  <c r="R1494"/>
  <c r="P1494"/>
  <c r="BI1490"/>
  <c r="BH1490"/>
  <c r="BG1490"/>
  <c r="BF1490"/>
  <c r="T1490"/>
  <c r="R1490"/>
  <c r="P1490"/>
  <c r="BI1486"/>
  <c r="BH1486"/>
  <c r="BG1486"/>
  <c r="BF1486"/>
  <c r="T1486"/>
  <c r="R1486"/>
  <c r="P1486"/>
  <c r="BI1482"/>
  <c r="BH1482"/>
  <c r="BG1482"/>
  <c r="BF1482"/>
  <c r="T1482"/>
  <c r="R1482"/>
  <c r="P1482"/>
  <c r="BI1478"/>
  <c r="BH1478"/>
  <c r="BG1478"/>
  <c r="BF1478"/>
  <c r="T1478"/>
  <c r="R1478"/>
  <c r="P1478"/>
  <c r="BI1474"/>
  <c r="BH1474"/>
  <c r="BG1474"/>
  <c r="BF1474"/>
  <c r="T1474"/>
  <c r="R1474"/>
  <c r="P1474"/>
  <c r="BI1470"/>
  <c r="BH1470"/>
  <c r="BG1470"/>
  <c r="BF1470"/>
  <c r="T1470"/>
  <c r="R1470"/>
  <c r="P1470"/>
  <c r="BI1466"/>
  <c r="BH1466"/>
  <c r="BG1466"/>
  <c r="BF1466"/>
  <c r="T1466"/>
  <c r="R1466"/>
  <c r="P1466"/>
  <c r="BI1462"/>
  <c r="BH1462"/>
  <c r="BG1462"/>
  <c r="BF1462"/>
  <c r="T1462"/>
  <c r="R1462"/>
  <c r="P1462"/>
  <c r="BI1458"/>
  <c r="BH1458"/>
  <c r="BG1458"/>
  <c r="BF1458"/>
  <c r="T1458"/>
  <c r="R1458"/>
  <c r="P1458"/>
  <c r="BI1453"/>
  <c r="BH1453"/>
  <c r="BG1453"/>
  <c r="BF1453"/>
  <c r="T1453"/>
  <c r="R1453"/>
  <c r="P1453"/>
  <c r="BI1449"/>
  <c r="BH1449"/>
  <c r="BG1449"/>
  <c r="BF1449"/>
  <c r="T1449"/>
  <c r="R1449"/>
  <c r="P1449"/>
  <c r="BI1444"/>
  <c r="BH1444"/>
  <c r="BG1444"/>
  <c r="BF1444"/>
  <c r="T1444"/>
  <c r="R1444"/>
  <c r="P1444"/>
  <c r="BI1432"/>
  <c r="BH1432"/>
  <c r="BG1432"/>
  <c r="BF1432"/>
  <c r="T1432"/>
  <c r="R1432"/>
  <c r="P1432"/>
  <c r="BI1427"/>
  <c r="BH1427"/>
  <c r="BG1427"/>
  <c r="BF1427"/>
  <c r="T1427"/>
  <c r="R1427"/>
  <c r="P1427"/>
  <c r="BI1422"/>
  <c r="BH1422"/>
  <c r="BG1422"/>
  <c r="BF1422"/>
  <c r="T1422"/>
  <c r="R1422"/>
  <c r="P1422"/>
  <c r="BI1417"/>
  <c r="BH1417"/>
  <c r="BG1417"/>
  <c r="BF1417"/>
  <c r="T1417"/>
  <c r="R1417"/>
  <c r="P1417"/>
  <c r="BI1412"/>
  <c r="BH1412"/>
  <c r="BG1412"/>
  <c r="BF1412"/>
  <c r="T1412"/>
  <c r="R1412"/>
  <c r="P1412"/>
  <c r="BI1407"/>
  <c r="BH1407"/>
  <c r="BG1407"/>
  <c r="BF1407"/>
  <c r="T1407"/>
  <c r="R1407"/>
  <c r="P1407"/>
  <c r="BI1402"/>
  <c r="BH1402"/>
  <c r="BG1402"/>
  <c r="BF1402"/>
  <c r="T1402"/>
  <c r="R1402"/>
  <c r="P1402"/>
  <c r="BI1397"/>
  <c r="BH1397"/>
  <c r="BG1397"/>
  <c r="BF1397"/>
  <c r="T1397"/>
  <c r="R1397"/>
  <c r="P1397"/>
  <c r="BI1392"/>
  <c r="BH1392"/>
  <c r="BG1392"/>
  <c r="BF1392"/>
  <c r="T1392"/>
  <c r="R1392"/>
  <c r="P1392"/>
  <c r="BI1387"/>
  <c r="BH1387"/>
  <c r="BG1387"/>
  <c r="BF1387"/>
  <c r="T1387"/>
  <c r="R1387"/>
  <c r="P1387"/>
  <c r="BI1383"/>
  <c r="BH1383"/>
  <c r="BG1383"/>
  <c r="BF1383"/>
  <c r="T1383"/>
  <c r="R1383"/>
  <c r="P1383"/>
  <c r="BI1379"/>
  <c r="BH1379"/>
  <c r="BG1379"/>
  <c r="BF1379"/>
  <c r="T1379"/>
  <c r="R1379"/>
  <c r="P1379"/>
  <c r="BI1375"/>
  <c r="BH1375"/>
  <c r="BG1375"/>
  <c r="BF1375"/>
  <c r="T1375"/>
  <c r="R1375"/>
  <c r="P1375"/>
  <c r="BI1371"/>
  <c r="BH1371"/>
  <c r="BG1371"/>
  <c r="BF1371"/>
  <c r="T1371"/>
  <c r="R1371"/>
  <c r="P1371"/>
  <c r="BI1367"/>
  <c r="BH1367"/>
  <c r="BG1367"/>
  <c r="BF1367"/>
  <c r="T1367"/>
  <c r="R1367"/>
  <c r="P1367"/>
  <c r="BI1363"/>
  <c r="BH1363"/>
  <c r="BG1363"/>
  <c r="BF1363"/>
  <c r="T1363"/>
  <c r="R1363"/>
  <c r="P1363"/>
  <c r="BI1359"/>
  <c r="BH1359"/>
  <c r="BG1359"/>
  <c r="BF1359"/>
  <c r="T1359"/>
  <c r="R1359"/>
  <c r="P1359"/>
  <c r="BI1355"/>
  <c r="BH1355"/>
  <c r="BG1355"/>
  <c r="BF1355"/>
  <c r="T1355"/>
  <c r="R1355"/>
  <c r="P1355"/>
  <c r="BI1351"/>
  <c r="BH1351"/>
  <c r="BG1351"/>
  <c r="BF1351"/>
  <c r="T1351"/>
  <c r="R1351"/>
  <c r="P1351"/>
  <c r="BI1347"/>
  <c r="BH1347"/>
  <c r="BG1347"/>
  <c r="BF1347"/>
  <c r="T1347"/>
  <c r="R1347"/>
  <c r="P1347"/>
  <c r="BI1343"/>
  <c r="BH1343"/>
  <c r="BG1343"/>
  <c r="BF1343"/>
  <c r="T1343"/>
  <c r="R1343"/>
  <c r="P1343"/>
  <c r="BI1338"/>
  <c r="BH1338"/>
  <c r="BG1338"/>
  <c r="BF1338"/>
  <c r="T1338"/>
  <c r="R1338"/>
  <c r="P1338"/>
  <c r="BI1333"/>
  <c r="BH1333"/>
  <c r="BG1333"/>
  <c r="BF1333"/>
  <c r="T1333"/>
  <c r="R1333"/>
  <c r="P1333"/>
  <c r="BI1328"/>
  <c r="BH1328"/>
  <c r="BG1328"/>
  <c r="BF1328"/>
  <c r="T1328"/>
  <c r="R1328"/>
  <c r="P1328"/>
  <c r="BI1323"/>
  <c r="BH1323"/>
  <c r="BG1323"/>
  <c r="BF1323"/>
  <c r="T1323"/>
  <c r="R1323"/>
  <c r="P1323"/>
  <c r="BI1318"/>
  <c r="BH1318"/>
  <c r="BG1318"/>
  <c r="BF1318"/>
  <c r="T1318"/>
  <c r="R1318"/>
  <c r="P1318"/>
  <c r="BI1309"/>
  <c r="BH1309"/>
  <c r="BG1309"/>
  <c r="BF1309"/>
  <c r="T1309"/>
  <c r="R1309"/>
  <c r="P1309"/>
  <c r="BI1307"/>
  <c r="BH1307"/>
  <c r="BG1307"/>
  <c r="BF1307"/>
  <c r="T1307"/>
  <c r="R1307"/>
  <c r="P1307"/>
  <c r="BI1306"/>
  <c r="BH1306"/>
  <c r="BG1306"/>
  <c r="BF1306"/>
  <c r="T1306"/>
  <c r="R1306"/>
  <c r="P1306"/>
  <c r="BI1305"/>
  <c r="BH1305"/>
  <c r="BG1305"/>
  <c r="BF1305"/>
  <c r="T1305"/>
  <c r="R1305"/>
  <c r="P1305"/>
  <c r="BI1304"/>
  <c r="BH1304"/>
  <c r="BG1304"/>
  <c r="BF1304"/>
  <c r="T1304"/>
  <c r="R1304"/>
  <c r="P1304"/>
  <c r="BI1303"/>
  <c r="BH1303"/>
  <c r="BG1303"/>
  <c r="BF1303"/>
  <c r="T1303"/>
  <c r="R1303"/>
  <c r="P1303"/>
  <c r="BI1302"/>
  <c r="BH1302"/>
  <c r="BG1302"/>
  <c r="BF1302"/>
  <c r="T1302"/>
  <c r="R1302"/>
  <c r="P1302"/>
  <c r="BI1301"/>
  <c r="BH1301"/>
  <c r="BG1301"/>
  <c r="BF1301"/>
  <c r="T1301"/>
  <c r="R1301"/>
  <c r="P1301"/>
  <c r="BI1300"/>
  <c r="BH1300"/>
  <c r="BG1300"/>
  <c r="BF1300"/>
  <c r="T1300"/>
  <c r="R1300"/>
  <c r="P1300"/>
  <c r="BI1299"/>
  <c r="BH1299"/>
  <c r="BG1299"/>
  <c r="BF1299"/>
  <c r="T1299"/>
  <c r="R1299"/>
  <c r="P1299"/>
  <c r="BI1298"/>
  <c r="BH1298"/>
  <c r="BG1298"/>
  <c r="BF1298"/>
  <c r="T1298"/>
  <c r="R1298"/>
  <c r="P1298"/>
  <c r="BI1297"/>
  <c r="BH1297"/>
  <c r="BG1297"/>
  <c r="BF1297"/>
  <c r="T1297"/>
  <c r="R1297"/>
  <c r="P1297"/>
  <c r="BI1296"/>
  <c r="BH1296"/>
  <c r="BG1296"/>
  <c r="BF1296"/>
  <c r="T1296"/>
  <c r="R1296"/>
  <c r="P1296"/>
  <c r="BI1295"/>
  <c r="BH1295"/>
  <c r="BG1295"/>
  <c r="BF1295"/>
  <c r="T1295"/>
  <c r="R1295"/>
  <c r="P1295"/>
  <c r="BI1294"/>
  <c r="BH1294"/>
  <c r="BG1294"/>
  <c r="BF1294"/>
  <c r="T1294"/>
  <c r="R1294"/>
  <c r="P1294"/>
  <c r="BI1293"/>
  <c r="BH1293"/>
  <c r="BG1293"/>
  <c r="BF1293"/>
  <c r="T1293"/>
  <c r="R1293"/>
  <c r="P1293"/>
  <c r="BI1292"/>
  <c r="BH1292"/>
  <c r="BG1292"/>
  <c r="BF1292"/>
  <c r="T1292"/>
  <c r="R1292"/>
  <c r="P1292"/>
  <c r="BI1291"/>
  <c r="BH1291"/>
  <c r="BG1291"/>
  <c r="BF1291"/>
  <c r="T1291"/>
  <c r="R1291"/>
  <c r="P1291"/>
  <c r="BI1290"/>
  <c r="BH1290"/>
  <c r="BG1290"/>
  <c r="BF1290"/>
  <c r="T1290"/>
  <c r="R1290"/>
  <c r="P1290"/>
  <c r="BI1289"/>
  <c r="BH1289"/>
  <c r="BG1289"/>
  <c r="BF1289"/>
  <c r="T1289"/>
  <c r="R1289"/>
  <c r="P1289"/>
  <c r="BI1288"/>
  <c r="BH1288"/>
  <c r="BG1288"/>
  <c r="BF1288"/>
  <c r="T1288"/>
  <c r="R1288"/>
  <c r="P1288"/>
  <c r="BI1287"/>
  <c r="BH1287"/>
  <c r="BG1287"/>
  <c r="BF1287"/>
  <c r="T1287"/>
  <c r="R1287"/>
  <c r="P1287"/>
  <c r="BI1286"/>
  <c r="BH1286"/>
  <c r="BG1286"/>
  <c r="BF1286"/>
  <c r="T1286"/>
  <c r="R1286"/>
  <c r="P1286"/>
  <c r="BI1285"/>
  <c r="BH1285"/>
  <c r="BG1285"/>
  <c r="BF1285"/>
  <c r="T1285"/>
  <c r="R1285"/>
  <c r="P1285"/>
  <c r="BI1284"/>
  <c r="BH1284"/>
  <c r="BG1284"/>
  <c r="BF1284"/>
  <c r="T1284"/>
  <c r="R1284"/>
  <c r="P1284"/>
  <c r="BI1283"/>
  <c r="BH1283"/>
  <c r="BG1283"/>
  <c r="BF1283"/>
  <c r="T1283"/>
  <c r="R1283"/>
  <c r="P1283"/>
  <c r="BI1282"/>
  <c r="BH1282"/>
  <c r="BG1282"/>
  <c r="BF1282"/>
  <c r="T1282"/>
  <c r="R1282"/>
  <c r="P1282"/>
  <c r="BI1281"/>
  <c r="BH1281"/>
  <c r="BG1281"/>
  <c r="BF1281"/>
  <c r="T1281"/>
  <c r="R1281"/>
  <c r="P1281"/>
  <c r="BI1280"/>
  <c r="BH1280"/>
  <c r="BG1280"/>
  <c r="BF1280"/>
  <c r="T1280"/>
  <c r="R1280"/>
  <c r="P1280"/>
  <c r="BI1279"/>
  <c r="BH1279"/>
  <c r="BG1279"/>
  <c r="BF1279"/>
  <c r="T1279"/>
  <c r="R1279"/>
  <c r="P1279"/>
  <c r="BI1278"/>
  <c r="BH1278"/>
  <c r="BG1278"/>
  <c r="BF1278"/>
  <c r="T1278"/>
  <c r="R1278"/>
  <c r="P1278"/>
  <c r="BI1275"/>
  <c r="BH1275"/>
  <c r="BG1275"/>
  <c r="BF1275"/>
  <c r="T1275"/>
  <c r="R1275"/>
  <c r="P1275"/>
  <c r="BI1273"/>
  <c r="BH1273"/>
  <c r="BG1273"/>
  <c r="BF1273"/>
  <c r="T1273"/>
  <c r="R1273"/>
  <c r="P1273"/>
  <c r="BI1272"/>
  <c r="BH1272"/>
  <c r="BG1272"/>
  <c r="BF1272"/>
  <c r="T1272"/>
  <c r="R1272"/>
  <c r="P1272"/>
  <c r="BI1271"/>
  <c r="BH1271"/>
  <c r="BG1271"/>
  <c r="BF1271"/>
  <c r="T1271"/>
  <c r="R1271"/>
  <c r="P1271"/>
  <c r="BI1269"/>
  <c r="BH1269"/>
  <c r="BG1269"/>
  <c r="BF1269"/>
  <c r="T1269"/>
  <c r="R1269"/>
  <c r="P1269"/>
  <c r="BI1268"/>
  <c r="BH1268"/>
  <c r="BG1268"/>
  <c r="BF1268"/>
  <c r="T1268"/>
  <c r="R1268"/>
  <c r="P1268"/>
  <c r="BI1267"/>
  <c r="BH1267"/>
  <c r="BG1267"/>
  <c r="BF1267"/>
  <c r="T1267"/>
  <c r="R1267"/>
  <c r="P1267"/>
  <c r="BI1266"/>
  <c r="BH1266"/>
  <c r="BG1266"/>
  <c r="BF1266"/>
  <c r="T1266"/>
  <c r="R1266"/>
  <c r="P1266"/>
  <c r="BI1265"/>
  <c r="BH1265"/>
  <c r="BG1265"/>
  <c r="BF1265"/>
  <c r="T1265"/>
  <c r="R1265"/>
  <c r="P1265"/>
  <c r="BI1264"/>
  <c r="BH1264"/>
  <c r="BG1264"/>
  <c r="BF1264"/>
  <c r="T1264"/>
  <c r="R1264"/>
  <c r="P1264"/>
  <c r="BI1263"/>
  <c r="BH1263"/>
  <c r="BG1263"/>
  <c r="BF1263"/>
  <c r="T1263"/>
  <c r="R1263"/>
  <c r="P1263"/>
  <c r="BI1262"/>
  <c r="BH1262"/>
  <c r="BG1262"/>
  <c r="BF1262"/>
  <c r="T1262"/>
  <c r="R1262"/>
  <c r="P1262"/>
  <c r="BI1261"/>
  <c r="BH1261"/>
  <c r="BG1261"/>
  <c r="BF1261"/>
  <c r="T1261"/>
  <c r="R1261"/>
  <c r="P1261"/>
  <c r="BI1260"/>
  <c r="BH1260"/>
  <c r="BG1260"/>
  <c r="BF1260"/>
  <c r="T1260"/>
  <c r="R1260"/>
  <c r="P1260"/>
  <c r="BI1259"/>
  <c r="BH1259"/>
  <c r="BG1259"/>
  <c r="BF1259"/>
  <c r="T1259"/>
  <c r="R1259"/>
  <c r="P1259"/>
  <c r="BI1258"/>
  <c r="BH1258"/>
  <c r="BG1258"/>
  <c r="BF1258"/>
  <c r="T1258"/>
  <c r="R1258"/>
  <c r="P1258"/>
  <c r="BI1257"/>
  <c r="BH1257"/>
  <c r="BG1257"/>
  <c r="BF1257"/>
  <c r="T1257"/>
  <c r="R1257"/>
  <c r="P1257"/>
  <c r="BI1256"/>
  <c r="BH1256"/>
  <c r="BG1256"/>
  <c r="BF1256"/>
  <c r="T1256"/>
  <c r="R1256"/>
  <c r="P1256"/>
  <c r="BI1255"/>
  <c r="BH1255"/>
  <c r="BG1255"/>
  <c r="BF1255"/>
  <c r="T1255"/>
  <c r="R1255"/>
  <c r="P1255"/>
  <c r="BI1254"/>
  <c r="BH1254"/>
  <c r="BG1254"/>
  <c r="BF1254"/>
  <c r="T1254"/>
  <c r="R1254"/>
  <c r="P1254"/>
  <c r="BI1253"/>
  <c r="BH1253"/>
  <c r="BG1253"/>
  <c r="BF1253"/>
  <c r="T1253"/>
  <c r="R1253"/>
  <c r="P1253"/>
  <c r="BI1252"/>
  <c r="BH1252"/>
  <c r="BG1252"/>
  <c r="BF1252"/>
  <c r="T1252"/>
  <c r="R1252"/>
  <c r="P1252"/>
  <c r="BI1249"/>
  <c r="BH1249"/>
  <c r="BG1249"/>
  <c r="BF1249"/>
  <c r="T1249"/>
  <c r="R1249"/>
  <c r="P1249"/>
  <c r="BI1246"/>
  <c r="BH1246"/>
  <c r="BG1246"/>
  <c r="BF1246"/>
  <c r="T1246"/>
  <c r="R1246"/>
  <c r="P1246"/>
  <c r="BI1239"/>
  <c r="BH1239"/>
  <c r="BG1239"/>
  <c r="BF1239"/>
  <c r="T1239"/>
  <c r="R1239"/>
  <c r="P1239"/>
  <c r="BI1228"/>
  <c r="BH1228"/>
  <c r="BG1228"/>
  <c r="BF1228"/>
  <c r="T1228"/>
  <c r="R1228"/>
  <c r="P1228"/>
  <c r="BI1215"/>
  <c r="BH1215"/>
  <c r="BG1215"/>
  <c r="BF1215"/>
  <c r="T1215"/>
  <c r="R1215"/>
  <c r="P1215"/>
  <c r="BI1196"/>
  <c r="BH1196"/>
  <c r="BG1196"/>
  <c r="BF1196"/>
  <c r="T1196"/>
  <c r="R1196"/>
  <c r="P1196"/>
  <c r="BI1183"/>
  <c r="BH1183"/>
  <c r="BG1183"/>
  <c r="BF1183"/>
  <c r="T1183"/>
  <c r="R1183"/>
  <c r="P1183"/>
  <c r="BI1176"/>
  <c r="BH1176"/>
  <c r="BG1176"/>
  <c r="BF1176"/>
  <c r="T1176"/>
  <c r="R1176"/>
  <c r="P1176"/>
  <c r="BI1174"/>
  <c r="BH1174"/>
  <c r="BG1174"/>
  <c r="BF1174"/>
  <c r="T1174"/>
  <c r="R1174"/>
  <c r="P1174"/>
  <c r="BI1151"/>
  <c r="BH1151"/>
  <c r="BG1151"/>
  <c r="BF1151"/>
  <c r="T1151"/>
  <c r="R1151"/>
  <c r="P1151"/>
  <c r="BI1149"/>
  <c r="BH1149"/>
  <c r="BG1149"/>
  <c r="BF1149"/>
  <c r="T1149"/>
  <c r="R1149"/>
  <c r="P1149"/>
  <c r="BI1141"/>
  <c r="BH1141"/>
  <c r="BG1141"/>
  <c r="BF1141"/>
  <c r="T1141"/>
  <c r="R1141"/>
  <c r="P1141"/>
  <c r="BI1139"/>
  <c r="BH1139"/>
  <c r="BG1139"/>
  <c r="BF1139"/>
  <c r="T1139"/>
  <c r="R1139"/>
  <c r="P1139"/>
  <c r="BI1138"/>
  <c r="BH1138"/>
  <c r="BG1138"/>
  <c r="BF1138"/>
  <c r="T1138"/>
  <c r="R1138"/>
  <c r="P1138"/>
  <c r="BI1133"/>
  <c r="BH1133"/>
  <c r="BG1133"/>
  <c r="BF1133"/>
  <c r="T1133"/>
  <c r="R1133"/>
  <c r="P1133"/>
  <c r="BI1130"/>
  <c r="BH1130"/>
  <c r="BG1130"/>
  <c r="BF1130"/>
  <c r="T1130"/>
  <c r="R1130"/>
  <c r="P1130"/>
  <c r="BI1128"/>
  <c r="BH1128"/>
  <c r="BG1128"/>
  <c r="BF1128"/>
  <c r="T1128"/>
  <c r="R1128"/>
  <c r="P1128"/>
  <c r="BI1124"/>
  <c r="BH1124"/>
  <c r="BG1124"/>
  <c r="BF1124"/>
  <c r="T1124"/>
  <c r="R1124"/>
  <c r="P1124"/>
  <c r="BI1115"/>
  <c r="BH1115"/>
  <c r="BG1115"/>
  <c r="BF1115"/>
  <c r="T1115"/>
  <c r="R1115"/>
  <c r="P1115"/>
  <c r="BI1108"/>
  <c r="BH1108"/>
  <c r="BG1108"/>
  <c r="BF1108"/>
  <c r="T1108"/>
  <c r="R1108"/>
  <c r="P1108"/>
  <c r="BI1105"/>
  <c r="BH1105"/>
  <c r="BG1105"/>
  <c r="BF1105"/>
  <c r="T1105"/>
  <c r="R1105"/>
  <c r="P1105"/>
  <c r="BI1099"/>
  <c r="BH1099"/>
  <c r="BG1099"/>
  <c r="BF1099"/>
  <c r="T1099"/>
  <c r="R1099"/>
  <c r="P1099"/>
  <c r="BI1094"/>
  <c r="BH1094"/>
  <c r="BG1094"/>
  <c r="BF1094"/>
  <c r="T1094"/>
  <c r="R1094"/>
  <c r="P1094"/>
  <c r="BI1092"/>
  <c r="BH1092"/>
  <c r="BG1092"/>
  <c r="BF1092"/>
  <c r="T1092"/>
  <c r="R1092"/>
  <c r="P1092"/>
  <c r="BI1089"/>
  <c r="BH1089"/>
  <c r="BG1089"/>
  <c r="BF1089"/>
  <c r="T1089"/>
  <c r="R1089"/>
  <c r="P1089"/>
  <c r="BI1084"/>
  <c r="BH1084"/>
  <c r="BG1084"/>
  <c r="BF1084"/>
  <c r="T1084"/>
  <c r="R1084"/>
  <c r="P1084"/>
  <c r="BI1078"/>
  <c r="BH1078"/>
  <c r="BG1078"/>
  <c r="BF1078"/>
  <c r="T1078"/>
  <c r="R1078"/>
  <c r="P1078"/>
  <c r="BI1072"/>
  <c r="BH1072"/>
  <c r="BG1072"/>
  <c r="BF1072"/>
  <c r="T1072"/>
  <c r="R1072"/>
  <c r="P1072"/>
  <c r="BI1049"/>
  <c r="BH1049"/>
  <c r="BG1049"/>
  <c r="BF1049"/>
  <c r="T1049"/>
  <c r="R1049"/>
  <c r="P1049"/>
  <c r="BI1043"/>
  <c r="BH1043"/>
  <c r="BG1043"/>
  <c r="BF1043"/>
  <c r="T1043"/>
  <c r="R1043"/>
  <c r="P1043"/>
  <c r="BI1034"/>
  <c r="BH1034"/>
  <c r="BG1034"/>
  <c r="BF1034"/>
  <c r="T1034"/>
  <c r="R1034"/>
  <c r="P1034"/>
  <c r="BI1028"/>
  <c r="BH1028"/>
  <c r="BG1028"/>
  <c r="BF1028"/>
  <c r="T1028"/>
  <c r="R1028"/>
  <c r="P1028"/>
  <c r="BI1018"/>
  <c r="BH1018"/>
  <c r="BG1018"/>
  <c r="BF1018"/>
  <c r="T1018"/>
  <c r="R1018"/>
  <c r="P1018"/>
  <c r="BI1016"/>
  <c r="BH1016"/>
  <c r="BG1016"/>
  <c r="BF1016"/>
  <c r="T1016"/>
  <c r="R1016"/>
  <c r="P1016"/>
  <c r="BI1006"/>
  <c r="BH1006"/>
  <c r="BG1006"/>
  <c r="BF1006"/>
  <c r="T1006"/>
  <c r="R1006"/>
  <c r="P1006"/>
  <c r="BI1003"/>
  <c r="BH1003"/>
  <c r="BG1003"/>
  <c r="BF1003"/>
  <c r="T1003"/>
  <c r="R1003"/>
  <c r="P1003"/>
  <c r="BI1001"/>
  <c r="BH1001"/>
  <c r="BG1001"/>
  <c r="BF1001"/>
  <c r="T1001"/>
  <c r="R1001"/>
  <c r="P1001"/>
  <c r="BI993"/>
  <c r="BH993"/>
  <c r="BG993"/>
  <c r="BF993"/>
  <c r="T993"/>
  <c r="R993"/>
  <c r="P993"/>
  <c r="BI985"/>
  <c r="BH985"/>
  <c r="BG985"/>
  <c r="BF985"/>
  <c r="T985"/>
  <c r="R985"/>
  <c r="P985"/>
  <c r="BI977"/>
  <c r="BH977"/>
  <c r="BG977"/>
  <c r="BF977"/>
  <c r="T977"/>
  <c r="R977"/>
  <c r="P977"/>
  <c r="BI973"/>
  <c r="BH973"/>
  <c r="BG973"/>
  <c r="BF973"/>
  <c r="T973"/>
  <c r="R973"/>
  <c r="P973"/>
  <c r="BI970"/>
  <c r="BH970"/>
  <c r="BG970"/>
  <c r="BF970"/>
  <c r="T970"/>
  <c r="R970"/>
  <c r="P970"/>
  <c r="BI967"/>
  <c r="BH967"/>
  <c r="BG967"/>
  <c r="BF967"/>
  <c r="T967"/>
  <c r="R967"/>
  <c r="P967"/>
  <c r="BI964"/>
  <c r="BH964"/>
  <c r="BG964"/>
  <c r="BF964"/>
  <c r="T964"/>
  <c r="R964"/>
  <c r="P964"/>
  <c r="BI961"/>
  <c r="BH961"/>
  <c r="BG961"/>
  <c r="BF961"/>
  <c r="T961"/>
  <c r="R961"/>
  <c r="P961"/>
  <c r="BI958"/>
  <c r="BH958"/>
  <c r="BG958"/>
  <c r="BF958"/>
  <c r="T958"/>
  <c r="R958"/>
  <c r="P958"/>
  <c r="BI954"/>
  <c r="BH954"/>
  <c r="BG954"/>
  <c r="BF954"/>
  <c r="T954"/>
  <c r="R954"/>
  <c r="P954"/>
  <c r="BI951"/>
  <c r="BH951"/>
  <c r="BG951"/>
  <c r="BF951"/>
  <c r="T951"/>
  <c r="R951"/>
  <c r="P951"/>
  <c r="BI948"/>
  <c r="BH948"/>
  <c r="BG948"/>
  <c r="BF948"/>
  <c r="T948"/>
  <c r="R948"/>
  <c r="P948"/>
  <c r="BI946"/>
  <c r="BH946"/>
  <c r="BG946"/>
  <c r="BF946"/>
  <c r="T946"/>
  <c r="R946"/>
  <c r="P946"/>
  <c r="BI925"/>
  <c r="BH925"/>
  <c r="BG925"/>
  <c r="BF925"/>
  <c r="T925"/>
  <c r="R925"/>
  <c r="P925"/>
  <c r="BI896"/>
  <c r="BH896"/>
  <c r="BG896"/>
  <c r="BF896"/>
  <c r="T896"/>
  <c r="R896"/>
  <c r="P896"/>
  <c r="BI890"/>
  <c r="BH890"/>
  <c r="BG890"/>
  <c r="BF890"/>
  <c r="T890"/>
  <c r="R890"/>
  <c r="P890"/>
  <c r="BI884"/>
  <c r="BH884"/>
  <c r="BG884"/>
  <c r="BF884"/>
  <c r="T884"/>
  <c r="R884"/>
  <c r="P884"/>
  <c r="BI878"/>
  <c r="BH878"/>
  <c r="BG878"/>
  <c r="BF878"/>
  <c r="T878"/>
  <c r="R878"/>
  <c r="P878"/>
  <c r="BI872"/>
  <c r="BH872"/>
  <c r="BG872"/>
  <c r="BF872"/>
  <c r="T872"/>
  <c r="R872"/>
  <c r="P872"/>
  <c r="BI866"/>
  <c r="BH866"/>
  <c r="BG866"/>
  <c r="BF866"/>
  <c r="T866"/>
  <c r="R866"/>
  <c r="P866"/>
  <c r="BI860"/>
  <c r="BH860"/>
  <c r="BG860"/>
  <c r="BF860"/>
  <c r="T860"/>
  <c r="R860"/>
  <c r="P860"/>
  <c r="BI854"/>
  <c r="BH854"/>
  <c r="BG854"/>
  <c r="BF854"/>
  <c r="T854"/>
  <c r="R854"/>
  <c r="P854"/>
  <c r="BI848"/>
  <c r="BH848"/>
  <c r="BG848"/>
  <c r="BF848"/>
  <c r="T848"/>
  <c r="R848"/>
  <c r="P848"/>
  <c r="BI842"/>
  <c r="BH842"/>
  <c r="BG842"/>
  <c r="BF842"/>
  <c r="T842"/>
  <c r="R842"/>
  <c r="P842"/>
  <c r="BI834"/>
  <c r="BH834"/>
  <c r="BG834"/>
  <c r="BF834"/>
  <c r="T834"/>
  <c r="R834"/>
  <c r="P834"/>
  <c r="BI828"/>
  <c r="BH828"/>
  <c r="BG828"/>
  <c r="BF828"/>
  <c r="T828"/>
  <c r="R828"/>
  <c r="P828"/>
  <c r="BI822"/>
  <c r="BH822"/>
  <c r="BG822"/>
  <c r="BF822"/>
  <c r="T822"/>
  <c r="R822"/>
  <c r="P822"/>
  <c r="BI816"/>
  <c r="BH816"/>
  <c r="BG816"/>
  <c r="BF816"/>
  <c r="T816"/>
  <c r="R816"/>
  <c r="P816"/>
  <c r="BI795"/>
  <c r="BH795"/>
  <c r="BG795"/>
  <c r="BF795"/>
  <c r="T795"/>
  <c r="R795"/>
  <c r="P795"/>
  <c r="BI789"/>
  <c r="BH789"/>
  <c r="BG789"/>
  <c r="BF789"/>
  <c r="T789"/>
  <c r="R789"/>
  <c r="P789"/>
  <c r="BI783"/>
  <c r="BH783"/>
  <c r="BG783"/>
  <c r="BF783"/>
  <c r="T783"/>
  <c r="R783"/>
  <c r="P783"/>
  <c r="BI777"/>
  <c r="BH777"/>
  <c r="BG777"/>
  <c r="BF777"/>
  <c r="T777"/>
  <c r="R777"/>
  <c r="P777"/>
  <c r="BI771"/>
  <c r="BH771"/>
  <c r="BG771"/>
  <c r="BF771"/>
  <c r="T771"/>
  <c r="R771"/>
  <c r="P771"/>
  <c r="BI765"/>
  <c r="BH765"/>
  <c r="BG765"/>
  <c r="BF765"/>
  <c r="T765"/>
  <c r="R765"/>
  <c r="P765"/>
  <c r="BI759"/>
  <c r="BH759"/>
  <c r="BG759"/>
  <c r="BF759"/>
  <c r="T759"/>
  <c r="R759"/>
  <c r="P759"/>
  <c r="BI754"/>
  <c r="BH754"/>
  <c r="BG754"/>
  <c r="BF754"/>
  <c r="T754"/>
  <c r="R754"/>
  <c r="P754"/>
  <c r="BI748"/>
  <c r="BH748"/>
  <c r="BG748"/>
  <c r="BF748"/>
  <c r="T748"/>
  <c r="R748"/>
  <c r="P748"/>
  <c r="BI742"/>
  <c r="BH742"/>
  <c r="BG742"/>
  <c r="BF742"/>
  <c r="T742"/>
  <c r="R742"/>
  <c r="P742"/>
  <c r="BI736"/>
  <c r="BH736"/>
  <c r="BG736"/>
  <c r="BF736"/>
  <c r="T736"/>
  <c r="R736"/>
  <c r="P736"/>
  <c r="BI730"/>
  <c r="BH730"/>
  <c r="BG730"/>
  <c r="BF730"/>
  <c r="T730"/>
  <c r="R730"/>
  <c r="P730"/>
  <c r="BI724"/>
  <c r="BH724"/>
  <c r="BG724"/>
  <c r="BF724"/>
  <c r="T724"/>
  <c r="R724"/>
  <c r="P724"/>
  <c r="BI718"/>
  <c r="BH718"/>
  <c r="BG718"/>
  <c r="BF718"/>
  <c r="T718"/>
  <c r="R718"/>
  <c r="P718"/>
  <c r="BI712"/>
  <c r="BH712"/>
  <c r="BG712"/>
  <c r="BF712"/>
  <c r="T712"/>
  <c r="R712"/>
  <c r="P712"/>
  <c r="BI707"/>
  <c r="BH707"/>
  <c r="BG707"/>
  <c r="BF707"/>
  <c r="T707"/>
  <c r="R707"/>
  <c r="P707"/>
  <c r="BI699"/>
  <c r="BH699"/>
  <c r="BG699"/>
  <c r="BF699"/>
  <c r="T699"/>
  <c r="R699"/>
  <c r="P699"/>
  <c r="BI694"/>
  <c r="BH694"/>
  <c r="BG694"/>
  <c r="BF694"/>
  <c r="T694"/>
  <c r="R694"/>
  <c r="P694"/>
  <c r="BI689"/>
  <c r="BH689"/>
  <c r="BG689"/>
  <c r="BF689"/>
  <c r="T689"/>
  <c r="R689"/>
  <c r="P689"/>
  <c r="BI683"/>
  <c r="BH683"/>
  <c r="BG683"/>
  <c r="BF683"/>
  <c r="T683"/>
  <c r="R683"/>
  <c r="P683"/>
  <c r="BI678"/>
  <c r="BH678"/>
  <c r="BG678"/>
  <c r="BF678"/>
  <c r="T678"/>
  <c r="R678"/>
  <c r="P678"/>
  <c r="BI672"/>
  <c r="BH672"/>
  <c r="BG672"/>
  <c r="BF672"/>
  <c r="T672"/>
  <c r="R672"/>
  <c r="P672"/>
  <c r="BI662"/>
  <c r="BH662"/>
  <c r="BG662"/>
  <c r="BF662"/>
  <c r="T662"/>
  <c r="R662"/>
  <c r="P662"/>
  <c r="BI654"/>
  <c r="BH654"/>
  <c r="BG654"/>
  <c r="BF654"/>
  <c r="T654"/>
  <c r="R654"/>
  <c r="P654"/>
  <c r="BI648"/>
  <c r="BH648"/>
  <c r="BG648"/>
  <c r="BF648"/>
  <c r="T648"/>
  <c r="R648"/>
  <c r="P648"/>
  <c r="BI642"/>
  <c r="BH642"/>
  <c r="BG642"/>
  <c r="BF642"/>
  <c r="T642"/>
  <c r="R642"/>
  <c r="P642"/>
  <c r="BI637"/>
  <c r="BH637"/>
  <c r="BG637"/>
  <c r="BF637"/>
  <c r="T637"/>
  <c r="R637"/>
  <c r="P637"/>
  <c r="BI632"/>
  <c r="BH632"/>
  <c r="BG632"/>
  <c r="BF632"/>
  <c r="T632"/>
  <c r="R632"/>
  <c r="P632"/>
  <c r="BI627"/>
  <c r="BH627"/>
  <c r="BG627"/>
  <c r="BF627"/>
  <c r="T627"/>
  <c r="R627"/>
  <c r="P627"/>
  <c r="BI621"/>
  <c r="BH621"/>
  <c r="BG621"/>
  <c r="BF621"/>
  <c r="T621"/>
  <c r="R621"/>
  <c r="P621"/>
  <c r="BI610"/>
  <c r="BH610"/>
  <c r="BG610"/>
  <c r="BF610"/>
  <c r="T610"/>
  <c r="R610"/>
  <c r="P610"/>
  <c r="BI585"/>
  <c r="BH585"/>
  <c r="BG585"/>
  <c r="BF585"/>
  <c r="T585"/>
  <c r="R585"/>
  <c r="P585"/>
  <c r="BI579"/>
  <c r="BH579"/>
  <c r="BG579"/>
  <c r="BF579"/>
  <c r="T579"/>
  <c r="R579"/>
  <c r="P579"/>
  <c r="BI570"/>
  <c r="BH570"/>
  <c r="BG570"/>
  <c r="BF570"/>
  <c r="T570"/>
  <c r="R570"/>
  <c r="P570"/>
  <c r="BI565"/>
  <c r="BH565"/>
  <c r="BG565"/>
  <c r="BF565"/>
  <c r="T565"/>
  <c r="R565"/>
  <c r="P565"/>
  <c r="BI541"/>
  <c r="BH541"/>
  <c r="BG541"/>
  <c r="BF541"/>
  <c r="T541"/>
  <c r="R541"/>
  <c r="P541"/>
  <c r="BI529"/>
  <c r="BH529"/>
  <c r="BG529"/>
  <c r="BF529"/>
  <c r="T529"/>
  <c r="R529"/>
  <c r="P529"/>
  <c r="BI513"/>
  <c r="BH513"/>
  <c r="BG513"/>
  <c r="BF513"/>
  <c r="T513"/>
  <c r="R513"/>
  <c r="P513"/>
  <c r="BI508"/>
  <c r="BH508"/>
  <c r="BG508"/>
  <c r="BF508"/>
  <c r="T508"/>
  <c r="R508"/>
  <c r="P508"/>
  <c r="BI503"/>
  <c r="BH503"/>
  <c r="BG503"/>
  <c r="BF503"/>
  <c r="T503"/>
  <c r="R503"/>
  <c r="P503"/>
  <c r="BI498"/>
  <c r="BH498"/>
  <c r="BG498"/>
  <c r="BF498"/>
  <c r="T498"/>
  <c r="R498"/>
  <c r="P498"/>
  <c r="BI493"/>
  <c r="BH493"/>
  <c r="BG493"/>
  <c r="BF493"/>
  <c r="T493"/>
  <c r="R493"/>
  <c r="P493"/>
  <c r="BI488"/>
  <c r="BH488"/>
  <c r="BG488"/>
  <c r="BF488"/>
  <c r="T488"/>
  <c r="R488"/>
  <c r="P488"/>
  <c r="BI483"/>
  <c r="BH483"/>
  <c r="BG483"/>
  <c r="BF483"/>
  <c r="T483"/>
  <c r="R483"/>
  <c r="P483"/>
  <c r="BI478"/>
  <c r="BH478"/>
  <c r="BG478"/>
  <c r="BF478"/>
  <c r="T478"/>
  <c r="R478"/>
  <c r="P478"/>
  <c r="BI470"/>
  <c r="BH470"/>
  <c r="BG470"/>
  <c r="BF470"/>
  <c r="T470"/>
  <c r="R470"/>
  <c r="P470"/>
  <c r="BI469"/>
  <c r="BH469"/>
  <c r="BG469"/>
  <c r="BF469"/>
  <c r="T469"/>
  <c r="R469"/>
  <c r="P469"/>
  <c r="BI445"/>
  <c r="BH445"/>
  <c r="BG445"/>
  <c r="BF445"/>
  <c r="T445"/>
  <c r="R445"/>
  <c r="P445"/>
  <c r="BI435"/>
  <c r="BH435"/>
  <c r="BG435"/>
  <c r="BF435"/>
  <c r="T435"/>
  <c r="R435"/>
  <c r="P435"/>
  <c r="BI426"/>
  <c r="BH426"/>
  <c r="BG426"/>
  <c r="BF426"/>
  <c r="T426"/>
  <c r="T425"/>
  <c r="R426"/>
  <c r="R425"/>
  <c r="P426"/>
  <c r="P425"/>
  <c r="BI412"/>
  <c r="BH412"/>
  <c r="BG412"/>
  <c r="BF412"/>
  <c r="T412"/>
  <c r="R412"/>
  <c r="P412"/>
  <c r="BI410"/>
  <c r="BH410"/>
  <c r="BG410"/>
  <c r="BF410"/>
  <c r="T410"/>
  <c r="R410"/>
  <c r="P410"/>
  <c r="BI407"/>
  <c r="BH407"/>
  <c r="BG407"/>
  <c r="BF407"/>
  <c r="T407"/>
  <c r="R407"/>
  <c r="P407"/>
  <c r="BI402"/>
  <c r="BH402"/>
  <c r="BG402"/>
  <c r="BF402"/>
  <c r="T402"/>
  <c r="R402"/>
  <c r="P402"/>
  <c r="BI395"/>
  <c r="BH395"/>
  <c r="BG395"/>
  <c r="BF395"/>
  <c r="T395"/>
  <c r="R395"/>
  <c r="P395"/>
  <c r="BI388"/>
  <c r="BH388"/>
  <c r="BG388"/>
  <c r="BF388"/>
  <c r="T388"/>
  <c r="R388"/>
  <c r="P388"/>
  <c r="BI382"/>
  <c r="BH382"/>
  <c r="BG382"/>
  <c r="BF382"/>
  <c r="T382"/>
  <c r="R382"/>
  <c r="P382"/>
  <c r="BI376"/>
  <c r="BH376"/>
  <c r="BG376"/>
  <c r="BF376"/>
  <c r="T376"/>
  <c r="R376"/>
  <c r="P376"/>
  <c r="BI370"/>
  <c r="BH370"/>
  <c r="BG370"/>
  <c r="BF370"/>
  <c r="T370"/>
  <c r="R370"/>
  <c r="P370"/>
  <c r="BI366"/>
  <c r="BH366"/>
  <c r="BG366"/>
  <c r="BF366"/>
  <c r="T366"/>
  <c r="R366"/>
  <c r="P366"/>
  <c r="BI363"/>
  <c r="BH363"/>
  <c r="BG363"/>
  <c r="BF363"/>
  <c r="T363"/>
  <c r="R363"/>
  <c r="P363"/>
  <c r="BI358"/>
  <c r="BH358"/>
  <c r="BG358"/>
  <c r="BF358"/>
  <c r="T358"/>
  <c r="R358"/>
  <c r="P358"/>
  <c r="BI356"/>
  <c r="BH356"/>
  <c r="BG356"/>
  <c r="BF356"/>
  <c r="T356"/>
  <c r="R356"/>
  <c r="P356"/>
  <c r="BI350"/>
  <c r="BH350"/>
  <c r="BG350"/>
  <c r="BF350"/>
  <c r="T350"/>
  <c r="R350"/>
  <c r="P350"/>
  <c r="BI341"/>
  <c r="BH341"/>
  <c r="BG341"/>
  <c r="BF341"/>
  <c r="T341"/>
  <c r="R341"/>
  <c r="P341"/>
  <c r="BI336"/>
  <c r="BH336"/>
  <c r="BG336"/>
  <c r="BF336"/>
  <c r="T336"/>
  <c r="R336"/>
  <c r="P336"/>
  <c r="BI328"/>
  <c r="BH328"/>
  <c r="BG328"/>
  <c r="BF328"/>
  <c r="T328"/>
  <c r="R328"/>
  <c r="P328"/>
  <c r="BI322"/>
  <c r="BH322"/>
  <c r="BG322"/>
  <c r="BF322"/>
  <c r="T322"/>
  <c r="R322"/>
  <c r="P322"/>
  <c r="BI318"/>
  <c r="BH318"/>
  <c r="BG318"/>
  <c r="BF318"/>
  <c r="T318"/>
  <c r="R318"/>
  <c r="P318"/>
  <c r="BI281"/>
  <c r="BH281"/>
  <c r="BG281"/>
  <c r="BF281"/>
  <c r="T281"/>
  <c r="R281"/>
  <c r="P281"/>
  <c r="BI279"/>
  <c r="BH279"/>
  <c r="BG279"/>
  <c r="BF279"/>
  <c r="T279"/>
  <c r="R279"/>
  <c r="P279"/>
  <c r="BI269"/>
  <c r="BH269"/>
  <c r="BG269"/>
  <c r="BF269"/>
  <c r="T269"/>
  <c r="R269"/>
  <c r="P269"/>
  <c r="BI264"/>
  <c r="BH264"/>
  <c r="BG264"/>
  <c r="BF264"/>
  <c r="T264"/>
  <c r="R264"/>
  <c r="P264"/>
  <c r="BI256"/>
  <c r="BH256"/>
  <c r="BG256"/>
  <c r="BF256"/>
  <c r="T256"/>
  <c r="R256"/>
  <c r="P256"/>
  <c r="BI235"/>
  <c r="BH235"/>
  <c r="BG235"/>
  <c r="BF235"/>
  <c r="T235"/>
  <c r="R235"/>
  <c r="P235"/>
  <c r="BI230"/>
  <c r="BH230"/>
  <c r="BG230"/>
  <c r="BF230"/>
  <c r="T230"/>
  <c r="R230"/>
  <c r="P230"/>
  <c r="BI225"/>
  <c r="BH225"/>
  <c r="BG225"/>
  <c r="BF225"/>
  <c r="T225"/>
  <c r="R225"/>
  <c r="P225"/>
  <c r="BI218"/>
  <c r="BH218"/>
  <c r="BG218"/>
  <c r="BF218"/>
  <c r="T218"/>
  <c r="R218"/>
  <c r="P218"/>
  <c r="BI204"/>
  <c r="BH204"/>
  <c r="BG204"/>
  <c r="BF204"/>
  <c r="T204"/>
  <c r="R204"/>
  <c r="P204"/>
  <c r="BI190"/>
  <c r="BH190"/>
  <c r="BG190"/>
  <c r="BF190"/>
  <c r="T190"/>
  <c r="R190"/>
  <c r="P190"/>
  <c r="BI169"/>
  <c r="BH169"/>
  <c r="BG169"/>
  <c r="BF169"/>
  <c r="T169"/>
  <c r="R169"/>
  <c r="P169"/>
  <c r="BI164"/>
  <c r="BH164"/>
  <c r="BG164"/>
  <c r="BF164"/>
  <c r="T164"/>
  <c r="R164"/>
  <c r="P164"/>
  <c r="BI157"/>
  <c r="BH157"/>
  <c r="BG157"/>
  <c r="BF157"/>
  <c r="T157"/>
  <c r="R157"/>
  <c r="P157"/>
  <c r="BI152"/>
  <c r="BH152"/>
  <c r="BG152"/>
  <c r="BF152"/>
  <c r="T152"/>
  <c r="R152"/>
  <c r="P152"/>
  <c r="J146"/>
  <c r="J145"/>
  <c r="F145"/>
  <c r="F143"/>
  <c r="E141"/>
  <c r="J94"/>
  <c r="J93"/>
  <c r="F93"/>
  <c r="F91"/>
  <c r="E89"/>
  <c r="J20"/>
  <c r="E20"/>
  <c r="F94"/>
  <c r="J19"/>
  <c r="J14"/>
  <c r="J143"/>
  <c r="E7"/>
  <c r="E85"/>
  <c i="1" r="L90"/>
  <c r="AM90"/>
  <c r="AM89"/>
  <c r="L89"/>
  <c r="AM87"/>
  <c r="L87"/>
  <c r="L85"/>
  <c r="L84"/>
  <c i="13" r="BK347"/>
  <c r="J332"/>
  <c r="J311"/>
  <c r="BK296"/>
  <c r="J270"/>
  <c r="J255"/>
  <c r="BK223"/>
  <c r="BK188"/>
  <c r="J182"/>
  <c r="J126"/>
  <c i="12" r="BK163"/>
  <c r="BK149"/>
  <c i="11" r="BK158"/>
  <c r="J156"/>
  <c r="BK154"/>
  <c r="BK153"/>
  <c r="BK139"/>
  <c r="J136"/>
  <c r="J133"/>
  <c r="J126"/>
  <c r="J125"/>
  <c i="10" r="BK195"/>
  <c r="J195"/>
  <c r="BK193"/>
  <c r="J182"/>
  <c r="J178"/>
  <c r="J176"/>
  <c r="BK165"/>
  <c r="J148"/>
  <c r="J144"/>
  <c r="J133"/>
  <c r="J131"/>
  <c i="9" r="J308"/>
  <c r="J302"/>
  <c r="BK298"/>
  <c r="J296"/>
  <c r="BK290"/>
  <c r="BK289"/>
  <c r="BK281"/>
  <c r="BK279"/>
  <c r="BK276"/>
  <c r="BK273"/>
  <c r="BK268"/>
  <c r="BK265"/>
  <c r="BK263"/>
  <c r="BK257"/>
  <c r="BK255"/>
  <c r="J252"/>
  <c r="J245"/>
  <c r="BK242"/>
  <c r="J238"/>
  <c r="J229"/>
  <c r="J221"/>
  <c r="J216"/>
  <c r="BK207"/>
  <c r="BK204"/>
  <c r="BK201"/>
  <c r="J193"/>
  <c r="BK189"/>
  <c r="J174"/>
  <c r="J154"/>
  <c r="BK150"/>
  <c r="BK149"/>
  <c i="8" r="J1148"/>
  <c r="BK1145"/>
  <c r="J1139"/>
  <c r="J1123"/>
  <c r="J1113"/>
  <c r="BK1103"/>
  <c r="BK1097"/>
  <c r="J1094"/>
  <c r="BK1082"/>
  <c r="BK1074"/>
  <c r="BK1060"/>
  <c r="BK1008"/>
  <c r="BK996"/>
  <c r="BK983"/>
  <c r="BK956"/>
  <c r="BK941"/>
  <c r="BK940"/>
  <c r="BK921"/>
  <c r="J878"/>
  <c r="J869"/>
  <c r="J834"/>
  <c r="BK832"/>
  <c r="J830"/>
  <c r="J812"/>
  <c r="BK806"/>
  <c r="BK796"/>
  <c r="BK790"/>
  <c r="BK784"/>
  <c r="J780"/>
  <c r="J753"/>
  <c r="J743"/>
  <c r="BK709"/>
  <c r="J693"/>
  <c r="BK692"/>
  <c r="J689"/>
  <c r="J672"/>
  <c r="BK670"/>
  <c r="BK661"/>
  <c r="J637"/>
  <c r="BK627"/>
  <c r="J611"/>
  <c r="BK607"/>
  <c r="J587"/>
  <c r="BK586"/>
  <c r="BK582"/>
  <c r="BK576"/>
  <c r="J570"/>
  <c r="BK568"/>
  <c r="BK554"/>
  <c r="J535"/>
  <c r="BK516"/>
  <c r="BK502"/>
  <c r="J492"/>
  <c r="J485"/>
  <c r="J467"/>
  <c r="BK463"/>
  <c r="BK457"/>
  <c r="BK455"/>
  <c r="BK440"/>
  <c r="BK436"/>
  <c r="BK430"/>
  <c r="J425"/>
  <c r="BK416"/>
  <c r="BK412"/>
  <c r="BK407"/>
  <c r="BK403"/>
  <c r="BK393"/>
  <c r="J364"/>
  <c r="BK357"/>
  <c r="BK352"/>
  <c r="BK350"/>
  <c r="BK336"/>
  <c r="BK326"/>
  <c r="BK318"/>
  <c r="BK314"/>
  <c r="J306"/>
  <c r="BK304"/>
  <c r="BK300"/>
  <c r="BK292"/>
  <c r="BK284"/>
  <c r="J282"/>
  <c r="J278"/>
  <c r="BK271"/>
  <c r="J260"/>
  <c r="BK256"/>
  <c r="J246"/>
  <c r="BK238"/>
  <c r="J236"/>
  <c r="BK233"/>
  <c r="J225"/>
  <c r="BK215"/>
  <c r="J187"/>
  <c r="J185"/>
  <c r="BK169"/>
  <c r="J159"/>
  <c r="J153"/>
  <c i="7" r="J481"/>
  <c r="BK478"/>
  <c r="J469"/>
  <c r="BK467"/>
  <c r="J461"/>
  <c r="J456"/>
  <c r="J448"/>
  <c r="J438"/>
  <c r="J417"/>
  <c r="BK411"/>
  <c r="J407"/>
  <c r="BK405"/>
  <c r="BK399"/>
  <c r="BK385"/>
  <c r="BK367"/>
  <c r="BK338"/>
  <c r="J334"/>
  <c r="J323"/>
  <c r="BK310"/>
  <c r="BK295"/>
  <c r="J262"/>
  <c r="J248"/>
  <c r="BK245"/>
  <c r="J239"/>
  <c r="J225"/>
  <c r="BK188"/>
  <c r="BK176"/>
  <c r="BK158"/>
  <c r="BK153"/>
  <c i="6" r="J158"/>
  <c r="BK155"/>
  <c r="BK144"/>
  <c r="BK142"/>
  <c r="BK141"/>
  <c r="J129"/>
  <c r="BK128"/>
  <c i="5" r="J617"/>
  <c r="J611"/>
  <c r="BK578"/>
  <c r="J574"/>
  <c r="BK562"/>
  <c r="BK559"/>
  <c r="J555"/>
  <c r="BK549"/>
  <c r="J540"/>
  <c r="J528"/>
  <c r="BK517"/>
  <c r="J509"/>
  <c r="J493"/>
  <c r="BK481"/>
  <c r="BK456"/>
  <c r="BK436"/>
  <c r="BK420"/>
  <c r="J394"/>
  <c r="BK390"/>
  <c r="J383"/>
  <c r="J359"/>
  <c r="BK329"/>
  <c r="J325"/>
  <c r="J321"/>
  <c r="BK317"/>
  <c r="J301"/>
  <c r="J297"/>
  <c r="J257"/>
  <c r="BK253"/>
  <c r="J232"/>
  <c r="J189"/>
  <c r="BK184"/>
  <c r="BK149"/>
  <c i="4" r="J422"/>
  <c r="J409"/>
  <c r="BK406"/>
  <c r="J400"/>
  <c r="J370"/>
  <c r="BK344"/>
  <c r="BK336"/>
  <c r="BK329"/>
  <c r="J316"/>
  <c r="J308"/>
  <c r="J292"/>
  <c r="J285"/>
  <c r="BK282"/>
  <c r="J260"/>
  <c r="J253"/>
  <c r="J250"/>
  <c r="BK230"/>
  <c r="J207"/>
  <c r="J195"/>
  <c r="BK191"/>
  <c r="J187"/>
  <c r="J178"/>
  <c r="BK167"/>
  <c r="J158"/>
  <c r="BK152"/>
  <c r="BK149"/>
  <c r="BK132"/>
  <c i="3" r="BK186"/>
  <c r="J180"/>
  <c r="J174"/>
  <c r="J167"/>
  <c r="BK162"/>
  <c r="J142"/>
  <c r="J139"/>
  <c i="2" r="J2126"/>
  <c r="J2121"/>
  <c r="J2118"/>
  <c r="BK2090"/>
  <c r="BK2067"/>
  <c r="J2062"/>
  <c r="J1967"/>
  <c r="J1934"/>
  <c r="BK1920"/>
  <c r="J1902"/>
  <c r="BK1863"/>
  <c r="BK1842"/>
  <c r="BK1687"/>
  <c r="BK1656"/>
  <c r="BK1642"/>
  <c r="BK1637"/>
  <c r="J1612"/>
  <c r="BK1588"/>
  <c r="J1549"/>
  <c r="J1508"/>
  <c r="BK1494"/>
  <c r="J1482"/>
  <c r="J1478"/>
  <c r="J1458"/>
  <c r="BK1444"/>
  <c r="J1422"/>
  <c r="BK1417"/>
  <c r="J1392"/>
  <c r="J1387"/>
  <c r="BK1383"/>
  <c r="J1355"/>
  <c r="BK1351"/>
  <c r="J1323"/>
  <c r="BK1309"/>
  <c r="BK1299"/>
  <c r="BK1278"/>
  <c r="BK1273"/>
  <c r="J1272"/>
  <c r="BK1269"/>
  <c r="BK1268"/>
  <c r="BK1266"/>
  <c r="BK1256"/>
  <c r="J1246"/>
  <c r="J1228"/>
  <c r="BK1174"/>
  <c r="J1138"/>
  <c r="J1133"/>
  <c r="J1124"/>
  <c r="J1115"/>
  <c r="J1105"/>
  <c r="J1072"/>
  <c r="J1028"/>
  <c r="BK1016"/>
  <c r="J1001"/>
  <c r="BK985"/>
  <c r="J961"/>
  <c r="J951"/>
  <c r="J946"/>
  <c r="BK896"/>
  <c r="J890"/>
  <c r="J884"/>
  <c r="BK878"/>
  <c r="BK795"/>
  <c r="J789"/>
  <c r="BK694"/>
  <c r="J678"/>
  <c r="BK642"/>
  <c r="BK632"/>
  <c r="BK621"/>
  <c r="J503"/>
  <c r="J488"/>
  <c r="J445"/>
  <c r="BK435"/>
  <c r="J402"/>
  <c r="J382"/>
  <c r="J370"/>
  <c r="J366"/>
  <c r="BK328"/>
  <c r="J322"/>
  <c i="13" r="BK351"/>
  <c r="J343"/>
  <c r="BK293"/>
  <c r="J263"/>
  <c r="J232"/>
  <c r="J230"/>
  <c r="BK182"/>
  <c r="BK152"/>
  <c r="BK136"/>
  <c i="12" r="J127"/>
  <c i="11" r="J158"/>
  <c r="BK156"/>
  <c r="J152"/>
  <c r="BK147"/>
  <c r="BK143"/>
  <c r="J139"/>
  <c r="J135"/>
  <c r="J134"/>
  <c r="BK122"/>
  <c i="10" r="J191"/>
  <c r="J183"/>
  <c r="J172"/>
  <c r="BK169"/>
  <c r="BK167"/>
  <c r="BK163"/>
  <c r="J151"/>
  <c r="BK150"/>
  <c r="BK144"/>
  <c r="J140"/>
  <c r="BK138"/>
  <c r="BK137"/>
  <c r="BK134"/>
  <c r="BK132"/>
  <c i="9" r="J307"/>
  <c r="J306"/>
  <c r="J299"/>
  <c r="J298"/>
  <c r="J297"/>
  <c r="J292"/>
  <c r="BK288"/>
  <c r="BK285"/>
  <c r="BK282"/>
  <c r="J273"/>
  <c r="BK267"/>
  <c r="J264"/>
  <c r="J261"/>
  <c r="J257"/>
  <c r="J247"/>
  <c r="J237"/>
  <c r="J235"/>
  <c r="J234"/>
  <c r="J226"/>
  <c r="J222"/>
  <c r="BK217"/>
  <c r="BK187"/>
  <c r="BK182"/>
  <c r="BK169"/>
  <c r="J160"/>
  <c r="J157"/>
  <c r="BK153"/>
  <c r="BK152"/>
  <c i="8" r="BK1148"/>
  <c r="BK1142"/>
  <c r="J1109"/>
  <c r="J1103"/>
  <c r="J1092"/>
  <c r="J1090"/>
  <c r="J1086"/>
  <c r="BK1070"/>
  <c r="J1066"/>
  <c r="BK1056"/>
  <c r="BK1038"/>
  <c r="J1034"/>
  <c r="J1032"/>
  <c r="BK1024"/>
  <c r="BK1005"/>
  <c r="J960"/>
  <c r="J954"/>
  <c r="BK952"/>
  <c r="J948"/>
  <c r="J934"/>
  <c r="BK926"/>
  <c r="J919"/>
  <c r="BK915"/>
  <c r="J894"/>
  <c r="J882"/>
  <c r="J825"/>
  <c r="J814"/>
  <c r="BK810"/>
  <c r="J808"/>
  <c r="J790"/>
  <c r="BK765"/>
  <c r="J763"/>
  <c r="BK761"/>
  <c r="J746"/>
  <c r="BK739"/>
  <c r="BK723"/>
  <c r="BK714"/>
  <c r="BK705"/>
  <c r="J699"/>
  <c r="J698"/>
  <c r="J694"/>
  <c r="BK693"/>
  <c r="J686"/>
  <c r="J685"/>
  <c r="BK681"/>
  <c r="BK667"/>
  <c r="J664"/>
  <c r="J652"/>
  <c r="BK648"/>
  <c r="BK645"/>
  <c r="BK640"/>
  <c r="J627"/>
  <c r="BK609"/>
  <c r="J594"/>
  <c r="BK592"/>
  <c r="J590"/>
  <c r="J574"/>
  <c r="J571"/>
  <c r="J568"/>
  <c r="J551"/>
  <c r="BK532"/>
  <c r="J528"/>
  <c r="BK520"/>
  <c r="J514"/>
  <c r="BK510"/>
  <c r="J506"/>
  <c r="BK504"/>
  <c r="J498"/>
  <c r="J494"/>
  <c r="BK487"/>
  <c r="BK483"/>
  <c r="J478"/>
  <c r="BK474"/>
  <c r="BK453"/>
  <c r="J445"/>
  <c r="BK438"/>
  <c r="J436"/>
  <c r="J434"/>
  <c r="J403"/>
  <c r="J399"/>
  <c r="BK389"/>
  <c r="BK385"/>
  <c r="BK374"/>
  <c r="J368"/>
  <c r="J354"/>
  <c r="J330"/>
  <c r="J316"/>
  <c r="BK312"/>
  <c r="J298"/>
  <c r="BK296"/>
  <c r="BK282"/>
  <c r="BK280"/>
  <c r="BK274"/>
  <c r="J252"/>
  <c r="BK230"/>
  <c r="J228"/>
  <c r="BK209"/>
  <c r="J195"/>
  <c r="BK192"/>
  <c r="BK187"/>
  <c r="J177"/>
  <c r="J167"/>
  <c r="BK153"/>
  <c r="J147"/>
  <c i="7" r="BK485"/>
  <c r="BK472"/>
  <c r="J465"/>
  <c r="BK452"/>
  <c r="BK423"/>
  <c r="BK401"/>
  <c r="J385"/>
  <c r="BK355"/>
  <c r="J344"/>
  <c r="J340"/>
  <c r="BK334"/>
  <c r="BK328"/>
  <c r="BK320"/>
  <c r="J295"/>
  <c r="J289"/>
  <c r="J286"/>
  <c r="J277"/>
  <c r="J265"/>
  <c r="J259"/>
  <c r="BK252"/>
  <c r="BK228"/>
  <c r="J222"/>
  <c r="J214"/>
  <c r="BK210"/>
  <c r="J206"/>
  <c r="J202"/>
  <c r="J198"/>
  <c r="J191"/>
  <c r="J188"/>
  <c r="J185"/>
  <c r="J161"/>
  <c r="BK146"/>
  <c r="J133"/>
  <c i="6" r="J163"/>
  <c r="J162"/>
  <c r="BK160"/>
  <c r="J156"/>
  <c r="J154"/>
  <c r="J138"/>
  <c r="BK137"/>
  <c r="BK130"/>
  <c i="5" r="J622"/>
  <c r="J621"/>
  <c r="BK620"/>
  <c r="J616"/>
  <c r="BK602"/>
  <c r="BK560"/>
  <c r="J559"/>
  <c r="BK551"/>
  <c r="BK548"/>
  <c r="BK532"/>
  <c r="BK528"/>
  <c r="J522"/>
  <c r="J517"/>
  <c r="BK509"/>
  <c r="J474"/>
  <c r="J470"/>
  <c r="BK460"/>
  <c r="J432"/>
  <c r="BK412"/>
  <c r="BK375"/>
  <c r="BK371"/>
  <c r="BK313"/>
  <c r="BK301"/>
  <c r="BK293"/>
  <c r="BK284"/>
  <c r="J281"/>
  <c r="BK269"/>
  <c r="J253"/>
  <c r="J249"/>
  <c r="J237"/>
  <c r="BK225"/>
  <c r="BK208"/>
  <c r="BK196"/>
  <c r="J184"/>
  <c r="J172"/>
  <c r="BK141"/>
  <c r="BK137"/>
  <c r="J133"/>
  <c i="4" r="BK435"/>
  <c r="BK422"/>
  <c r="J415"/>
  <c r="BK412"/>
  <c r="J403"/>
  <c r="J366"/>
  <c r="J358"/>
  <c r="J340"/>
  <c r="BK332"/>
  <c r="J300"/>
  <c r="J271"/>
  <c r="BK263"/>
  <c r="J257"/>
  <c r="BK242"/>
  <c r="BK234"/>
  <c r="J227"/>
  <c r="J219"/>
  <c r="BK203"/>
  <c r="BK187"/>
  <c r="BK164"/>
  <c r="J139"/>
  <c i="3" r="J171"/>
  <c r="BK170"/>
  <c r="J152"/>
  <c r="BK150"/>
  <c r="BK135"/>
  <c r="J130"/>
  <c i="2" r="BK2279"/>
  <c r="J2279"/>
  <c r="BK2275"/>
  <c r="J2275"/>
  <c r="BK2270"/>
  <c r="J2270"/>
  <c r="BK2265"/>
  <c r="J2265"/>
  <c r="BK2259"/>
  <c r="J2259"/>
  <c r="BK2258"/>
  <c r="J2258"/>
  <c r="BK2252"/>
  <c r="J2252"/>
  <c r="BK2246"/>
  <c r="J2246"/>
  <c r="BK2238"/>
  <c r="J2238"/>
  <c r="BK2232"/>
  <c r="J2232"/>
  <c r="BK2223"/>
  <c r="J2223"/>
  <c r="BK2208"/>
  <c r="J2208"/>
  <c r="BK2200"/>
  <c r="J2200"/>
  <c r="BK2197"/>
  <c r="J2197"/>
  <c r="BK2191"/>
  <c r="J2191"/>
  <c r="BK2184"/>
  <c r="J2184"/>
  <c r="BK2161"/>
  <c r="J2161"/>
  <c r="BK2157"/>
  <c r="J2157"/>
  <c r="BK2151"/>
  <c r="J2151"/>
  <c r="BK2149"/>
  <c r="J2120"/>
  <c r="BK2118"/>
  <c r="J2017"/>
  <c r="BK1991"/>
  <c r="BK1969"/>
  <c r="BK1964"/>
  <c r="J1949"/>
  <c r="J1920"/>
  <c r="J1905"/>
  <c r="BK1785"/>
  <c r="BK1746"/>
  <c r="BK1721"/>
  <c r="J1649"/>
  <c r="BK1639"/>
  <c r="J1630"/>
  <c r="J1610"/>
  <c r="J1576"/>
  <c r="J1560"/>
  <c r="J1539"/>
  <c r="J1518"/>
  <c r="BK1508"/>
  <c r="J1503"/>
  <c r="J1453"/>
  <c r="BK1432"/>
  <c r="J1417"/>
  <c r="BK1407"/>
  <c r="J1402"/>
  <c r="J1383"/>
  <c r="BK1367"/>
  <c r="BK1363"/>
  <c r="BK1343"/>
  <c r="J1307"/>
  <c r="BK1305"/>
  <c r="BK1295"/>
  <c r="BK1293"/>
  <c r="J1288"/>
  <c r="BK1284"/>
  <c r="J1280"/>
  <c r="J1259"/>
  <c r="J1252"/>
  <c r="J1149"/>
  <c r="J1139"/>
  <c r="J1130"/>
  <c r="BK1128"/>
  <c r="J1089"/>
  <c r="BK1084"/>
  <c r="BK1049"/>
  <c r="BK1018"/>
  <c r="J993"/>
  <c r="J973"/>
  <c r="BK954"/>
  <c r="BK925"/>
  <c r="J878"/>
  <c r="BK866"/>
  <c r="BK828"/>
  <c r="BK822"/>
  <c r="J795"/>
  <c r="BK759"/>
  <c r="J754"/>
  <c r="J742"/>
  <c r="J730"/>
  <c r="J724"/>
  <c r="J699"/>
  <c r="J654"/>
  <c r="J637"/>
  <c r="BK570"/>
  <c r="J508"/>
  <c r="BK498"/>
  <c r="BK488"/>
  <c r="BK483"/>
  <c r="J470"/>
  <c r="J435"/>
  <c r="J412"/>
  <c r="BK322"/>
  <c r="BK281"/>
  <c r="BK256"/>
  <c r="J230"/>
  <c r="BK190"/>
  <c r="BK152"/>
  <c i="13" r="J351"/>
  <c r="BK343"/>
  <c r="J329"/>
  <c r="J300"/>
  <c r="BK270"/>
  <c r="BK251"/>
  <c r="BK232"/>
  <c r="J223"/>
  <c r="BK192"/>
  <c r="J173"/>
  <c r="BK163"/>
  <c r="BK126"/>
  <c i="12" r="J182"/>
  <c r="J174"/>
  <c i="11" r="BK159"/>
  <c r="BK148"/>
  <c r="J143"/>
  <c r="BK140"/>
  <c r="BK137"/>
  <c r="J131"/>
  <c r="J129"/>
  <c r="J124"/>
  <c i="10" r="BK189"/>
  <c r="J188"/>
  <c r="BK187"/>
  <c r="J184"/>
  <c r="BK178"/>
  <c r="BK171"/>
  <c r="J170"/>
  <c r="J168"/>
  <c r="BK159"/>
  <c r="BK157"/>
  <c r="BK155"/>
  <c r="BK153"/>
  <c r="BK152"/>
  <c r="J150"/>
  <c r="BK149"/>
  <c r="J141"/>
  <c r="J137"/>
  <c i="9" r="J305"/>
  <c r="BK295"/>
  <c r="J291"/>
  <c r="BK287"/>
  <c r="J274"/>
  <c r="J270"/>
  <c r="J268"/>
  <c r="BK266"/>
  <c r="BK261"/>
  <c r="BK258"/>
  <c r="BK254"/>
  <c r="BK251"/>
  <c r="BK244"/>
  <c r="J240"/>
  <c r="BK238"/>
  <c r="J230"/>
  <c r="BK229"/>
  <c r="BK228"/>
  <c r="BK221"/>
  <c r="J209"/>
  <c r="J208"/>
  <c r="J188"/>
  <c r="BK180"/>
  <c r="BK174"/>
  <c r="BK173"/>
  <c r="BK172"/>
  <c r="J170"/>
  <c r="J168"/>
  <c r="J167"/>
  <c r="BK166"/>
  <c r="J165"/>
  <c r="BK162"/>
  <c r="BK160"/>
  <c r="BK158"/>
  <c i="8" r="J1158"/>
  <c r="J1145"/>
  <c r="J1116"/>
  <c r="BK1113"/>
  <c r="BK1084"/>
  <c r="BK1080"/>
  <c r="J1078"/>
  <c r="J1074"/>
  <c r="J1070"/>
  <c r="BK1064"/>
  <c r="BK1052"/>
  <c r="J1040"/>
  <c r="BK971"/>
  <c r="J969"/>
  <c r="BK960"/>
  <c r="BK958"/>
  <c r="J952"/>
  <c r="J950"/>
  <c r="J940"/>
  <c r="J937"/>
  <c r="J932"/>
  <c r="J905"/>
  <c r="BK891"/>
  <c r="BK882"/>
  <c r="BK872"/>
  <c r="BK829"/>
  <c r="BK825"/>
  <c r="J810"/>
  <c r="J804"/>
  <c r="BK800"/>
  <c r="J784"/>
  <c r="BK770"/>
  <c r="BK748"/>
  <c r="BK746"/>
  <c r="J744"/>
  <c r="BK741"/>
  <c r="BK729"/>
  <c r="BK717"/>
  <c r="BK696"/>
  <c r="BK694"/>
  <c r="J683"/>
  <c r="J681"/>
  <c r="BK680"/>
  <c r="BK666"/>
  <c r="J660"/>
  <c r="J654"/>
  <c r="BK649"/>
  <c r="J648"/>
  <c r="BK632"/>
  <c r="J630"/>
  <c r="J603"/>
  <c r="BK599"/>
  <c r="J559"/>
  <c r="BK557"/>
  <c r="J554"/>
  <c r="J542"/>
  <c r="BK540"/>
  <c r="J537"/>
  <c r="BK530"/>
  <c r="J526"/>
  <c r="J518"/>
  <c r="J512"/>
  <c r="BK508"/>
  <c r="J502"/>
  <c r="BK498"/>
  <c r="J496"/>
  <c r="J489"/>
  <c r="J476"/>
  <c r="J471"/>
  <c r="J463"/>
  <c r="J457"/>
  <c r="BK447"/>
  <c r="BK443"/>
  <c r="J419"/>
  <c r="BK414"/>
  <c r="J409"/>
  <c r="J395"/>
  <c r="J391"/>
  <c r="J387"/>
  <c r="BK378"/>
  <c r="BK361"/>
  <c r="J359"/>
  <c r="BK338"/>
  <c r="J326"/>
  <c r="BK322"/>
  <c r="BK316"/>
  <c r="J312"/>
  <c r="J310"/>
  <c r="BK290"/>
  <c r="J288"/>
  <c r="BK246"/>
  <c r="BK240"/>
  <c r="BK221"/>
  <c r="J209"/>
  <c r="BK193"/>
  <c r="J189"/>
  <c r="BK182"/>
  <c r="J179"/>
  <c r="BK162"/>
  <c r="BK156"/>
  <c r="J151"/>
  <c r="J149"/>
  <c r="J144"/>
  <c i="7" r="J475"/>
  <c r="J472"/>
  <c r="BK469"/>
  <c r="J459"/>
  <c r="J452"/>
  <c r="BK450"/>
  <c r="BK438"/>
  <c r="BK431"/>
  <c r="BK421"/>
  <c r="J415"/>
  <c r="J403"/>
  <c r="BK376"/>
  <c r="J370"/>
  <c r="J357"/>
  <c r="J352"/>
  <c r="BK342"/>
  <c r="J328"/>
  <c r="BK298"/>
  <c r="BK286"/>
  <c r="J274"/>
  <c r="J268"/>
  <c r="BK265"/>
  <c r="BK259"/>
  <c r="BK250"/>
  <c r="J237"/>
  <c r="BK234"/>
  <c r="BK231"/>
  <c r="J210"/>
  <c r="BK194"/>
  <c r="BK167"/>
  <c r="BK143"/>
  <c r="J140"/>
  <c r="BK133"/>
  <c i="6" r="BK162"/>
  <c r="BK161"/>
  <c r="J160"/>
  <c r="J136"/>
  <c r="J135"/>
  <c r="J134"/>
  <c r="J131"/>
  <c r="J130"/>
  <c r="J127"/>
  <c i="5" r="BK623"/>
  <c r="J619"/>
  <c r="BK615"/>
  <c r="BK613"/>
  <c r="J612"/>
  <c r="BK609"/>
  <c r="BK582"/>
  <c r="J571"/>
  <c r="J566"/>
  <c r="J548"/>
  <c r="BK544"/>
  <c r="BK536"/>
  <c r="J524"/>
  <c r="BK513"/>
  <c r="J507"/>
  <c r="BK493"/>
  <c r="BK492"/>
  <c r="J448"/>
  <c r="J444"/>
  <c r="BK440"/>
  <c r="BK432"/>
  <c r="J401"/>
  <c r="J349"/>
  <c r="BK347"/>
  <c r="BK346"/>
  <c r="J333"/>
  <c r="J309"/>
  <c r="BK305"/>
  <c r="BK289"/>
  <c r="J269"/>
  <c r="J265"/>
  <c r="BK244"/>
  <c r="J196"/>
  <c r="J137"/>
  <c i="4" r="BK450"/>
  <c r="J450"/>
  <c r="BK447"/>
  <c r="J447"/>
  <c r="BK444"/>
  <c r="J444"/>
  <c r="J441"/>
  <c r="BK432"/>
  <c r="J426"/>
  <c r="J394"/>
  <c r="BK391"/>
  <c r="BK358"/>
  <c r="BK354"/>
  <c r="J351"/>
  <c r="J344"/>
  <c r="J336"/>
  <c r="J332"/>
  <c r="BK322"/>
  <c r="BK308"/>
  <c r="BK304"/>
  <c r="J288"/>
  <c r="J279"/>
  <c r="J275"/>
  <c r="J267"/>
  <c r="BK250"/>
  <c r="J246"/>
  <c r="BK238"/>
  <c r="BK199"/>
  <c r="BK186"/>
  <c r="BK178"/>
  <c r="J167"/>
  <c i="3" r="BK190"/>
  <c r="BK174"/>
  <c r="BK171"/>
  <c r="BK156"/>
  <c r="BK142"/>
  <c r="J127"/>
  <c i="2" r="BK2017"/>
  <c r="J1991"/>
  <c r="BK1972"/>
  <c r="J1964"/>
  <c r="J1782"/>
  <c r="J1749"/>
  <c r="J1729"/>
  <c r="BK1676"/>
  <c r="BK1649"/>
  <c r="J1642"/>
  <c r="BK1601"/>
  <c r="BK1599"/>
  <c r="BK1565"/>
  <c r="J1533"/>
  <c r="BK1528"/>
  <c r="J1523"/>
  <c r="BK1498"/>
  <c r="J1486"/>
  <c r="J1466"/>
  <c r="J1449"/>
  <c r="J1444"/>
  <c r="BK1422"/>
  <c r="J1407"/>
  <c r="BK1402"/>
  <c r="J1397"/>
  <c r="BK1387"/>
  <c r="J1379"/>
  <c r="J1375"/>
  <c r="BK1338"/>
  <c r="J1318"/>
  <c r="J1303"/>
  <c r="J1301"/>
  <c r="BK1294"/>
  <c r="J1293"/>
  <c r="J1291"/>
  <c r="J1290"/>
  <c r="J1289"/>
  <c r="BK1282"/>
  <c r="BK1279"/>
  <c r="J1269"/>
  <c r="BK1263"/>
  <c r="J1261"/>
  <c r="BK1259"/>
  <c r="J1257"/>
  <c r="BK1253"/>
  <c r="BK1246"/>
  <c r="J1239"/>
  <c r="BK1149"/>
  <c r="BK1141"/>
  <c r="BK1139"/>
  <c r="BK1094"/>
  <c r="BK1089"/>
  <c r="BK1003"/>
  <c r="J985"/>
  <c r="J964"/>
  <c r="BK884"/>
  <c r="J872"/>
  <c r="BK854"/>
  <c r="J842"/>
  <c r="BK783"/>
  <c r="J777"/>
  <c r="J765"/>
  <c r="BK748"/>
  <c r="BK730"/>
  <c r="BK712"/>
  <c r="J694"/>
  <c r="BK689"/>
  <c r="J683"/>
  <c r="BK672"/>
  <c r="J642"/>
  <c r="J632"/>
  <c r="BK627"/>
  <c r="J565"/>
  <c r="J478"/>
  <c r="BK395"/>
  <c r="BK358"/>
  <c r="J350"/>
  <c r="J318"/>
  <c r="BK279"/>
  <c r="J269"/>
  <c r="J256"/>
  <c r="J204"/>
  <c r="BK164"/>
  <c r="J152"/>
  <c i="1" r="AS95"/>
  <c i="13" r="BK332"/>
  <c r="J323"/>
  <c r="BK306"/>
  <c r="BK281"/>
  <c r="BK243"/>
  <c r="BK230"/>
  <c r="J163"/>
  <c i="12" r="BK182"/>
  <c r="J135"/>
  <c r="J117"/>
  <c i="11" r="BK160"/>
  <c r="J157"/>
  <c r="J150"/>
  <c r="BK146"/>
  <c r="BK142"/>
  <c r="J140"/>
  <c r="BK131"/>
  <c r="BK123"/>
  <c i="10" r="J194"/>
  <c r="J192"/>
  <c r="BK188"/>
  <c r="J186"/>
  <c r="J180"/>
  <c r="J175"/>
  <c r="BK166"/>
  <c r="J165"/>
  <c r="J156"/>
  <c r="J154"/>
  <c r="J152"/>
  <c r="BK148"/>
  <c r="BK146"/>
  <c r="J138"/>
  <c r="BK135"/>
  <c i="9" r="BK311"/>
  <c r="J311"/>
  <c r="BK310"/>
  <c r="J310"/>
  <c r="BK309"/>
  <c r="J303"/>
  <c r="BK299"/>
  <c r="BK296"/>
  <c r="J295"/>
  <c r="J293"/>
  <c r="BK291"/>
  <c r="J284"/>
  <c r="J282"/>
  <c r="J276"/>
  <c r="J275"/>
  <c r="J271"/>
  <c r="J267"/>
  <c r="J263"/>
  <c r="J256"/>
  <c r="J254"/>
  <c r="BK252"/>
  <c r="J248"/>
  <c r="BK246"/>
  <c r="J244"/>
  <c r="BK239"/>
  <c r="BK237"/>
  <c r="J236"/>
  <c r="BK231"/>
  <c r="J227"/>
  <c r="BK226"/>
  <c r="BK222"/>
  <c r="BK215"/>
  <c r="BK213"/>
  <c r="BK212"/>
  <c r="J202"/>
  <c r="J198"/>
  <c r="BK196"/>
  <c r="BK195"/>
  <c r="J189"/>
  <c r="BK185"/>
  <c r="J181"/>
  <c r="J176"/>
  <c r="BK168"/>
  <c r="BK165"/>
  <c r="BK164"/>
  <c r="J159"/>
  <c r="J158"/>
  <c r="J155"/>
  <c r="J151"/>
  <c i="8" r="J1151"/>
  <c r="BK1139"/>
  <c r="J1136"/>
  <c r="BK1128"/>
  <c r="BK1088"/>
  <c r="J1084"/>
  <c r="BK1068"/>
  <c r="J1062"/>
  <c r="J1042"/>
  <c r="BK1034"/>
  <c r="BK1030"/>
  <c r="J1028"/>
  <c r="J1016"/>
  <c r="J1008"/>
  <c r="BK986"/>
  <c r="BK965"/>
  <c r="BK954"/>
  <c r="BK950"/>
  <c r="BK928"/>
  <c r="BK913"/>
  <c r="J889"/>
  <c r="BK880"/>
  <c r="J874"/>
  <c r="J872"/>
  <c r="BK869"/>
  <c r="BK859"/>
  <c r="J847"/>
  <c r="BK830"/>
  <c r="BK808"/>
  <c r="BK794"/>
  <c r="BK780"/>
  <c r="J778"/>
  <c r="J776"/>
  <c r="BK763"/>
  <c r="BK750"/>
  <c r="J748"/>
  <c r="J734"/>
  <c r="J729"/>
  <c r="J717"/>
  <c r="BK707"/>
  <c r="J702"/>
  <c r="BK687"/>
  <c r="BK685"/>
  <c r="J673"/>
  <c r="J666"/>
  <c r="J661"/>
  <c r="BK654"/>
  <c r="J640"/>
  <c r="J632"/>
  <c r="BK625"/>
  <c r="J605"/>
  <c r="J599"/>
  <c r="BK590"/>
  <c r="BK584"/>
  <c r="J582"/>
  <c r="J578"/>
  <c r="BK570"/>
  <c r="BK561"/>
  <c r="BK551"/>
  <c r="J546"/>
  <c r="BK542"/>
  <c r="BK537"/>
  <c r="J522"/>
  <c r="BK489"/>
  <c r="J483"/>
  <c r="BK478"/>
  <c r="J461"/>
  <c r="J449"/>
  <c r="J440"/>
  <c r="J430"/>
  <c r="J427"/>
  <c r="BK423"/>
  <c r="BK409"/>
  <c r="BK405"/>
  <c r="BK401"/>
  <c r="BK399"/>
  <c r="J385"/>
  <c r="J381"/>
  <c r="BK379"/>
  <c r="J376"/>
  <c r="J374"/>
  <c r="BK370"/>
  <c r="J348"/>
  <c r="BK334"/>
  <c r="BK330"/>
  <c r="J322"/>
  <c r="J318"/>
  <c r="BK310"/>
  <c r="BK306"/>
  <c r="J302"/>
  <c r="J300"/>
  <c r="J292"/>
  <c r="J286"/>
  <c r="BK278"/>
  <c r="BK276"/>
  <c r="BK273"/>
  <c r="BK258"/>
  <c r="BK252"/>
  <c r="BK243"/>
  <c r="J223"/>
  <c r="J221"/>
  <c r="BK219"/>
  <c r="J215"/>
  <c r="BK213"/>
  <c r="BK207"/>
  <c r="J202"/>
  <c r="J192"/>
  <c r="J175"/>
  <c r="BK171"/>
  <c r="J164"/>
  <c r="J162"/>
  <c r="BK147"/>
  <c r="BK144"/>
  <c i="7" r="J478"/>
  <c r="BK465"/>
  <c r="BK454"/>
  <c r="BK448"/>
  <c r="BK419"/>
  <c r="BK409"/>
  <c r="J397"/>
  <c r="BK388"/>
  <c r="J382"/>
  <c r="BK373"/>
  <c r="BK370"/>
  <c r="BK365"/>
  <c r="BK362"/>
  <c r="J350"/>
  <c r="J348"/>
  <c r="BK344"/>
  <c r="BK323"/>
  <c r="J310"/>
  <c r="J303"/>
  <c r="BK283"/>
  <c r="J271"/>
  <c r="BK262"/>
  <c r="BK256"/>
  <c r="BK254"/>
  <c r="BK206"/>
  <c r="J176"/>
  <c r="BK170"/>
  <c r="BK161"/>
  <c r="J149"/>
  <c r="J143"/>
  <c r="J136"/>
  <c r="BK130"/>
  <c i="6" r="BK152"/>
  <c r="J152"/>
  <c r="BK150"/>
  <c r="J150"/>
  <c r="BK149"/>
  <c r="J149"/>
  <c r="BK148"/>
  <c r="J148"/>
  <c r="BK147"/>
  <c r="J147"/>
  <c r="BK146"/>
  <c r="J146"/>
  <c r="BK140"/>
  <c r="J139"/>
  <c r="BK135"/>
  <c r="BK133"/>
  <c r="BK131"/>
  <c r="J128"/>
  <c r="BK127"/>
  <c i="5" r="J618"/>
  <c r="J614"/>
  <c r="J613"/>
  <c r="BK610"/>
  <c r="J609"/>
  <c r="BK574"/>
  <c r="J549"/>
  <c r="BK521"/>
  <c r="BK506"/>
  <c r="J492"/>
  <c r="J478"/>
  <c r="J424"/>
  <c r="BK416"/>
  <c r="BK405"/>
  <c r="BK394"/>
  <c r="BK363"/>
  <c r="BK359"/>
  <c r="BK325"/>
  <c r="BK285"/>
  <c r="BK265"/>
  <c r="BK261"/>
  <c r="BK249"/>
  <c r="BK232"/>
  <c r="J225"/>
  <c r="J201"/>
  <c r="BK189"/>
  <c r="J160"/>
  <c r="BK153"/>
  <c r="J141"/>
  <c r="BK133"/>
  <c i="4" r="BK441"/>
  <c r="BK438"/>
  <c r="J435"/>
  <c r="BK426"/>
  <c r="J412"/>
  <c r="BK397"/>
  <c r="J388"/>
  <c r="BK379"/>
  <c r="BK348"/>
  <c r="BK326"/>
  <c r="J322"/>
  <c r="BK312"/>
  <c r="J296"/>
  <c r="J263"/>
  <c r="BK247"/>
  <c r="J238"/>
  <c r="J234"/>
  <c r="BK227"/>
  <c r="BK215"/>
  <c r="BK211"/>
  <c r="BK158"/>
  <c r="J155"/>
  <c r="BK146"/>
  <c i="3" r="J190"/>
  <c r="J188"/>
  <c r="J177"/>
  <c r="BK159"/>
  <c r="J154"/>
  <c r="J135"/>
  <c r="BK130"/>
  <c r="BK124"/>
  <c i="2" r="J2067"/>
  <c r="J1994"/>
  <c r="J1979"/>
  <c r="BK1967"/>
  <c r="BK1810"/>
  <c r="J1721"/>
  <c r="J1699"/>
  <c r="J1687"/>
  <c r="J1676"/>
  <c r="BK1674"/>
  <c r="BK1630"/>
  <c r="BK1612"/>
  <c r="J1588"/>
  <c r="BK1539"/>
  <c r="BK1523"/>
  <c r="J1513"/>
  <c r="BK1486"/>
  <c r="J1470"/>
  <c r="BK1462"/>
  <c r="BK1323"/>
  <c r="BK1307"/>
  <c r="BK1302"/>
  <c r="J1300"/>
  <c r="J1299"/>
  <c r="BK1297"/>
  <c r="J1292"/>
  <c r="BK1290"/>
  <c r="BK1285"/>
  <c r="J1283"/>
  <c r="BK1280"/>
  <c r="J1271"/>
  <c r="J1265"/>
  <c r="J1263"/>
  <c r="J1260"/>
  <c r="J1258"/>
  <c r="BK1254"/>
  <c r="BK1252"/>
  <c r="BK1239"/>
  <c r="J1215"/>
  <c r="J1196"/>
  <c r="J1176"/>
  <c r="BK1151"/>
  <c r="BK1108"/>
  <c r="BK1099"/>
  <c r="BK1034"/>
  <c r="J1006"/>
  <c r="BK1001"/>
  <c r="J970"/>
  <c r="BK958"/>
  <c r="J896"/>
  <c r="BK848"/>
  <c r="BK834"/>
  <c r="J783"/>
  <c r="J748"/>
  <c r="BK718"/>
  <c r="J712"/>
  <c r="BK699"/>
  <c r="J662"/>
  <c r="BK654"/>
  <c r="J610"/>
  <c r="J541"/>
  <c r="BK508"/>
  <c r="J483"/>
  <c r="BK470"/>
  <c r="J426"/>
  <c r="BK407"/>
  <c r="J388"/>
  <c r="J356"/>
  <c r="J328"/>
  <c r="J279"/>
  <c r="BK264"/>
  <c r="BK230"/>
  <c i="10" r="J189"/>
  <c r="BK186"/>
  <c r="BK185"/>
  <c r="BK184"/>
  <c r="J177"/>
  <c r="BK175"/>
  <c r="BK170"/>
  <c r="J169"/>
  <c r="J166"/>
  <c r="J162"/>
  <c r="J160"/>
  <c r="BK156"/>
  <c r="J147"/>
  <c r="J143"/>
  <c r="J142"/>
  <c r="BK140"/>
  <c r="J135"/>
  <c r="J134"/>
  <c i="9" r="J309"/>
  <c r="J300"/>
  <c r="BK297"/>
  <c r="BK293"/>
  <c r="J286"/>
  <c r="BK275"/>
  <c r="BK271"/>
  <c r="BK262"/>
  <c r="BK259"/>
  <c r="BK256"/>
  <c r="J255"/>
  <c r="J253"/>
  <c r="J251"/>
  <c r="J246"/>
  <c r="BK230"/>
  <c r="J228"/>
  <c r="J223"/>
  <c r="BK219"/>
  <c r="J215"/>
  <c r="J207"/>
  <c r="BK206"/>
  <c r="BK200"/>
  <c r="J199"/>
  <c r="BK198"/>
  <c r="J196"/>
  <c r="BK194"/>
  <c r="J180"/>
  <c r="J179"/>
  <c r="J178"/>
  <c r="BK176"/>
  <c r="BK175"/>
  <c r="BK171"/>
  <c r="J169"/>
  <c r="J166"/>
  <c r="BK163"/>
  <c r="J162"/>
  <c r="J152"/>
  <c i="8" r="J1155"/>
  <c r="BK1151"/>
  <c r="BK1133"/>
  <c r="BK1100"/>
  <c r="J1080"/>
  <c r="BK1078"/>
  <c r="J1076"/>
  <c r="BK1072"/>
  <c r="BK1066"/>
  <c r="BK1062"/>
  <c r="J1058"/>
  <c r="J1038"/>
  <c r="BK1036"/>
  <c r="BK1028"/>
  <c r="J1022"/>
  <c r="J1013"/>
  <c r="J986"/>
  <c r="J971"/>
  <c r="BK969"/>
  <c r="J958"/>
  <c r="J921"/>
  <c r="BK919"/>
  <c r="J913"/>
  <c r="BK889"/>
  <c r="BK884"/>
  <c r="J880"/>
  <c r="BK878"/>
  <c r="J859"/>
  <c r="BK847"/>
  <c r="BK834"/>
  <c r="BK821"/>
  <c r="J816"/>
  <c r="J796"/>
  <c r="J774"/>
  <c r="J759"/>
  <c r="BK744"/>
  <c r="J741"/>
  <c r="J739"/>
  <c r="BK736"/>
  <c r="BK732"/>
  <c r="BK726"/>
  <c r="J720"/>
  <c r="J707"/>
  <c r="BK672"/>
  <c r="J667"/>
  <c r="BK664"/>
  <c r="BK652"/>
  <c r="J642"/>
  <c r="BK622"/>
  <c r="BK594"/>
  <c r="J592"/>
  <c r="J586"/>
  <c r="J584"/>
  <c r="BK559"/>
  <c r="BK548"/>
  <c r="BK524"/>
  <c r="BK522"/>
  <c r="BK506"/>
  <c r="BK500"/>
  <c r="BK494"/>
  <c r="J487"/>
  <c r="BK465"/>
  <c r="BK459"/>
  <c r="J453"/>
  <c r="J451"/>
  <c r="J447"/>
  <c r="BK445"/>
  <c r="J423"/>
  <c r="J421"/>
  <c r="J416"/>
  <c r="J397"/>
  <c r="J378"/>
  <c r="J372"/>
  <c r="BK359"/>
  <c r="J357"/>
  <c r="J346"/>
  <c r="J344"/>
  <c r="BK340"/>
  <c r="J332"/>
  <c r="J328"/>
  <c r="J324"/>
  <c r="BK288"/>
  <c r="BK286"/>
  <c r="J284"/>
  <c r="J274"/>
  <c r="J264"/>
  <c r="J262"/>
  <c r="BK260"/>
  <c r="BK250"/>
  <c r="J238"/>
  <c r="BK228"/>
  <c r="BK225"/>
  <c r="J205"/>
  <c r="BK175"/>
  <c r="J169"/>
  <c r="J166"/>
  <c r="BK149"/>
  <c i="7" r="BK463"/>
  <c r="BK456"/>
  <c r="J440"/>
  <c r="BK425"/>
  <c r="J421"/>
  <c r="BK413"/>
  <c r="BK407"/>
  <c r="J405"/>
  <c r="BK379"/>
  <c r="J373"/>
  <c r="J362"/>
  <c r="BK359"/>
  <c r="BK357"/>
  <c r="J298"/>
  <c r="BK277"/>
  <c r="J256"/>
  <c r="J254"/>
  <c r="J250"/>
  <c r="J242"/>
  <c r="BK239"/>
  <c r="J234"/>
  <c r="J228"/>
  <c r="BK222"/>
  <c r="BK198"/>
  <c r="BK179"/>
  <c r="J173"/>
  <c r="J155"/>
  <c r="BK140"/>
  <c r="BK136"/>
  <c i="6" r="J161"/>
  <c i="5" r="J623"/>
  <c r="BK622"/>
  <c r="BK619"/>
  <c r="BK614"/>
  <c r="J602"/>
  <c r="BK596"/>
  <c r="BK590"/>
  <c r="BK586"/>
  <c r="J578"/>
  <c r="J562"/>
  <c r="J551"/>
  <c r="J544"/>
  <c r="J532"/>
  <c r="BK522"/>
  <c r="J513"/>
  <c r="BK507"/>
  <c r="J481"/>
  <c r="J464"/>
  <c r="BK444"/>
  <c r="J412"/>
  <c r="J405"/>
  <c r="BK349"/>
  <c r="BK321"/>
  <c r="BK277"/>
  <c r="BK273"/>
  <c r="BK237"/>
  <c r="BK220"/>
  <c r="BK213"/>
  <c r="J177"/>
  <c r="BK165"/>
  <c i="4" r="J429"/>
  <c r="J419"/>
  <c r="BK415"/>
  <c r="BK409"/>
  <c r="J406"/>
  <c r="J397"/>
  <c r="BK382"/>
  <c r="BK373"/>
  <c r="BK370"/>
  <c r="BK366"/>
  <c r="J354"/>
  <c r="BK340"/>
  <c r="J329"/>
  <c r="J326"/>
  <c r="BK296"/>
  <c r="J223"/>
  <c r="BK219"/>
  <c r="J191"/>
  <c r="BK161"/>
  <c r="J152"/>
  <c r="J146"/>
  <c i="3" r="BK184"/>
  <c r="BK164"/>
  <c r="BK154"/>
  <c r="J144"/>
  <c r="J134"/>
  <c i="2" r="BK2062"/>
  <c r="J1972"/>
  <c r="J1969"/>
  <c r="J1821"/>
  <c r="BK1749"/>
  <c r="BK1729"/>
  <c r="BK1658"/>
  <c r="BK1647"/>
  <c r="J1639"/>
  <c r="J1601"/>
  <c r="BK1570"/>
  <c r="J1554"/>
  <c r="BK1544"/>
  <c r="BK1513"/>
  <c r="BK1503"/>
  <c r="J1498"/>
  <c r="J1490"/>
  <c r="BK1470"/>
  <c r="J1432"/>
  <c r="BK1427"/>
  <c r="BK1392"/>
  <c r="BK1379"/>
  <c r="J1371"/>
  <c r="J1351"/>
  <c r="J1347"/>
  <c r="BK1306"/>
  <c r="BK1304"/>
  <c r="BK1298"/>
  <c r="BK1283"/>
  <c r="J1281"/>
  <c r="BK1267"/>
  <c r="J1266"/>
  <c r="BK1262"/>
  <c r="J1256"/>
  <c r="BK1249"/>
  <c r="J1183"/>
  <c r="J1174"/>
  <c r="BK1130"/>
  <c r="BK1115"/>
  <c r="BK1078"/>
  <c r="BK1072"/>
  <c r="BK1043"/>
  <c r="J1034"/>
  <c r="BK977"/>
  <c r="J954"/>
  <c r="BK872"/>
  <c r="J848"/>
  <c r="J822"/>
  <c r="J771"/>
  <c r="BK754"/>
  <c r="BK742"/>
  <c r="BK724"/>
  <c r="J672"/>
  <c r="BK610"/>
  <c r="J585"/>
  <c r="BK565"/>
  <c r="BK541"/>
  <c r="J513"/>
  <c r="BK493"/>
  <c r="BK445"/>
  <c r="J407"/>
  <c r="J395"/>
  <c r="BK382"/>
  <c r="BK370"/>
  <c r="BK363"/>
  <c r="BK341"/>
  <c r="J281"/>
  <c r="BK269"/>
  <c r="J264"/>
  <c r="J235"/>
  <c r="BK225"/>
  <c r="J157"/>
  <c i="13" r="J306"/>
  <c r="J281"/>
  <c r="BK263"/>
  <c r="J251"/>
  <c r="J243"/>
  <c r="BK197"/>
  <c r="J192"/>
  <c r="J188"/>
  <c r="BK168"/>
  <c r="J152"/>
  <c i="12" r="BK174"/>
  <c r="BK135"/>
  <c r="BK117"/>
  <c i="11" r="J160"/>
  <c r="BK152"/>
  <c r="J148"/>
  <c r="J146"/>
  <c r="BK144"/>
  <c r="J141"/>
  <c r="BK138"/>
  <c r="J137"/>
  <c r="BK134"/>
  <c r="BK133"/>
  <c r="BK132"/>
  <c r="BK130"/>
  <c r="BK126"/>
  <c r="BK125"/>
  <c i="10" r="BK194"/>
  <c r="BK182"/>
  <c r="BK177"/>
  <c r="BK176"/>
  <c r="J171"/>
  <c r="BK168"/>
  <c r="BK160"/>
  <c r="BK154"/>
  <c r="BK143"/>
  <c r="BK141"/>
  <c r="J139"/>
  <c r="BK136"/>
  <c r="J132"/>
  <c r="BK131"/>
  <c i="9" r="BK307"/>
  <c r="BK303"/>
  <c r="J301"/>
  <c r="BK300"/>
  <c r="J289"/>
  <c r="J288"/>
  <c r="BK286"/>
  <c r="BK284"/>
  <c r="J283"/>
  <c r="J281"/>
  <c r="BK280"/>
  <c r="BK274"/>
  <c r="BK247"/>
  <c r="J242"/>
  <c r="BK236"/>
  <c r="BK224"/>
  <c r="BK223"/>
  <c r="J219"/>
  <c r="BK218"/>
  <c r="J217"/>
  <c r="BK216"/>
  <c r="J212"/>
  <c r="J204"/>
  <c r="BK202"/>
  <c r="J192"/>
  <c r="BK186"/>
  <c r="BK179"/>
  <c r="J175"/>
  <c r="J163"/>
  <c r="BK156"/>
  <c r="BK155"/>
  <c r="BK154"/>
  <c r="J153"/>
  <c r="BK151"/>
  <c r="J150"/>
  <c i="8" r="J1133"/>
  <c r="BK1094"/>
  <c r="BK1090"/>
  <c r="BK1086"/>
  <c r="BK1076"/>
  <c r="J1068"/>
  <c r="J1064"/>
  <c r="BK1058"/>
  <c r="J1056"/>
  <c r="BK1054"/>
  <c r="J1036"/>
  <c r="BK1032"/>
  <c r="BK1026"/>
  <c r="J1024"/>
  <c r="BK1016"/>
  <c r="J996"/>
  <c r="BK967"/>
  <c r="J956"/>
  <c r="BK948"/>
  <c r="J941"/>
  <c r="BK934"/>
  <c r="J928"/>
  <c r="J915"/>
  <c r="BK894"/>
  <c r="J837"/>
  <c r="J829"/>
  <c r="J823"/>
  <c r="J819"/>
  <c r="BK816"/>
  <c r="BK812"/>
  <c r="BK778"/>
  <c r="J770"/>
  <c r="J761"/>
  <c r="BK757"/>
  <c r="BK755"/>
  <c r="BK743"/>
  <c r="BK738"/>
  <c r="BK734"/>
  <c r="J723"/>
  <c r="BK711"/>
  <c r="J709"/>
  <c r="BK700"/>
  <c r="BK686"/>
  <c r="J679"/>
  <c r="BK674"/>
  <c r="J670"/>
  <c r="BK668"/>
  <c r="BK662"/>
  <c r="BK660"/>
  <c r="J649"/>
  <c r="J646"/>
  <c r="BK642"/>
  <c r="J635"/>
  <c r="BK611"/>
  <c r="J609"/>
  <c r="BK603"/>
  <c r="BK596"/>
  <c r="J566"/>
  <c r="J561"/>
  <c r="BK546"/>
  <c r="J544"/>
  <c r="BK528"/>
  <c r="J520"/>
  <c r="J516"/>
  <c r="J508"/>
  <c r="J500"/>
  <c r="BK496"/>
  <c r="J481"/>
  <c r="J474"/>
  <c r="BK469"/>
  <c r="BK467"/>
  <c r="J459"/>
  <c r="J455"/>
  <c r="BK451"/>
  <c r="J432"/>
  <c r="BK427"/>
  <c r="J407"/>
  <c r="J405"/>
  <c r="BK395"/>
  <c r="J389"/>
  <c r="BK387"/>
  <c r="BK376"/>
  <c r="BK366"/>
  <c r="BK354"/>
  <c r="J352"/>
  <c r="J342"/>
  <c r="J340"/>
  <c r="BK332"/>
  <c r="BK328"/>
  <c r="BK324"/>
  <c r="BK320"/>
  <c r="BK308"/>
  <c r="J304"/>
  <c r="J294"/>
  <c r="BK269"/>
  <c r="BK267"/>
  <c r="BK262"/>
  <c r="J258"/>
  <c r="J243"/>
  <c r="J219"/>
  <c r="J217"/>
  <c r="BK199"/>
  <c r="BK197"/>
  <c r="J193"/>
  <c r="BK177"/>
  <c r="J171"/>
  <c r="BK164"/>
  <c i="7" r="J490"/>
  <c r="J485"/>
  <c r="BK483"/>
  <c r="BK481"/>
  <c r="J463"/>
  <c r="BK461"/>
  <c r="J446"/>
  <c r="BK440"/>
  <c r="BK436"/>
  <c r="BK433"/>
  <c r="J429"/>
  <c r="J419"/>
  <c r="J411"/>
  <c r="J399"/>
  <c r="BK391"/>
  <c r="J388"/>
  <c r="J379"/>
  <c r="J359"/>
  <c r="BK348"/>
  <c r="J346"/>
  <c r="BK340"/>
  <c r="BK331"/>
  <c r="BK315"/>
  <c r="J292"/>
  <c r="J283"/>
  <c r="J280"/>
  <c r="BK271"/>
  <c r="J252"/>
  <c r="BK248"/>
  <c r="J231"/>
  <c r="BK151"/>
  <c r="J146"/>
  <c i="6" r="BK163"/>
  <c r="BK159"/>
  <c r="BK157"/>
  <c r="BK156"/>
  <c r="J153"/>
  <c r="J142"/>
  <c i="5" r="J620"/>
  <c r="BK617"/>
  <c r="J590"/>
  <c r="J572"/>
  <c r="BK571"/>
  <c r="BK524"/>
  <c r="BK495"/>
  <c r="J479"/>
  <c r="BK478"/>
  <c r="BK470"/>
  <c r="BK464"/>
  <c r="J460"/>
  <c r="J452"/>
  <c r="J436"/>
  <c r="J420"/>
  <c r="J416"/>
  <c r="BK401"/>
  <c r="J390"/>
  <c r="J375"/>
  <c r="J371"/>
  <c r="J363"/>
  <c r="J347"/>
  <c r="J329"/>
  <c r="J317"/>
  <c r="BK309"/>
  <c r="BK297"/>
  <c r="J285"/>
  <c r="J282"/>
  <c r="J273"/>
  <c r="BK257"/>
  <c r="J244"/>
  <c r="J153"/>
  <c r="J149"/>
  <c r="BK145"/>
  <c i="4" r="BK419"/>
  <c r="BK388"/>
  <c r="J385"/>
  <c r="J379"/>
  <c r="J373"/>
  <c r="BK362"/>
  <c r="BK351"/>
  <c r="BK279"/>
  <c r="BK267"/>
  <c r="BK257"/>
  <c r="BK246"/>
  <c r="J199"/>
  <c r="BK195"/>
  <c r="J182"/>
  <c r="J174"/>
  <c r="BK170"/>
  <c r="J164"/>
  <c r="BK155"/>
  <c r="J149"/>
  <c r="J143"/>
  <c r="BK139"/>
  <c r="BK136"/>
  <c r="J132"/>
  <c i="3" r="J186"/>
  <c r="J184"/>
  <c r="BK180"/>
  <c r="J170"/>
  <c r="J156"/>
  <c r="J150"/>
  <c r="BK147"/>
  <c r="BK144"/>
  <c r="BK127"/>
  <c i="2" r="J2149"/>
  <c r="BK2121"/>
  <c r="BK2042"/>
  <c r="BK1905"/>
  <c r="BK1884"/>
  <c r="J1863"/>
  <c r="BK1821"/>
  <c r="BK1782"/>
  <c r="J1746"/>
  <c r="BK1699"/>
  <c r="J1674"/>
  <c r="J1658"/>
  <c r="J1656"/>
  <c r="J1637"/>
  <c r="BK1554"/>
  <c r="J1544"/>
  <c r="J1528"/>
  <c r="BK1518"/>
  <c r="J1494"/>
  <c r="BK1482"/>
  <c r="BK1478"/>
  <c r="BK1474"/>
  <c r="BK1449"/>
  <c r="J1427"/>
  <c r="J1412"/>
  <c r="BK1397"/>
  <c r="BK1371"/>
  <c r="J1367"/>
  <c r="BK1359"/>
  <c r="BK1333"/>
  <c r="J1328"/>
  <c r="BK1318"/>
  <c r="J1306"/>
  <c r="J1305"/>
  <c r="J1298"/>
  <c r="J1297"/>
  <c r="J1295"/>
  <c r="BK1292"/>
  <c r="BK1289"/>
  <c r="BK1288"/>
  <c r="J1287"/>
  <c r="BK1281"/>
  <c r="J1279"/>
  <c r="J1278"/>
  <c r="J1275"/>
  <c r="J1273"/>
  <c r="J1267"/>
  <c r="BK1264"/>
  <c r="J1262"/>
  <c r="BK1261"/>
  <c r="BK1260"/>
  <c r="BK1255"/>
  <c r="BK1183"/>
  <c r="J1151"/>
  <c r="J1141"/>
  <c r="J1128"/>
  <c r="J1099"/>
  <c r="J1092"/>
  <c r="BK1028"/>
  <c r="J1018"/>
  <c r="BK993"/>
  <c r="BK973"/>
  <c r="BK967"/>
  <c r="J958"/>
  <c r="BK951"/>
  <c r="BK946"/>
  <c r="J925"/>
  <c r="BK890"/>
  <c r="J866"/>
  <c r="J816"/>
  <c r="BK777"/>
  <c r="BK765"/>
  <c r="J689"/>
  <c r="BK637"/>
  <c r="J570"/>
  <c r="BK529"/>
  <c r="BK478"/>
  <c r="J469"/>
  <c r="BK412"/>
  <c r="J410"/>
  <c r="BK402"/>
  <c r="J341"/>
  <c r="J336"/>
  <c r="BK235"/>
  <c r="J218"/>
  <c r="J190"/>
  <c r="J169"/>
  <c r="BK157"/>
  <c i="13" r="J347"/>
  <c r="BK329"/>
  <c r="BK323"/>
  <c r="BK311"/>
  <c r="BK300"/>
  <c r="J296"/>
  <c r="J293"/>
  <c r="BK255"/>
  <c r="J197"/>
  <c r="BK173"/>
  <c r="J168"/>
  <c r="J136"/>
  <c i="12" r="BK127"/>
  <c i="11" r="J154"/>
  <c r="J153"/>
  <c r="BK151"/>
  <c r="BK150"/>
  <c r="J142"/>
  <c r="BK141"/>
  <c r="J132"/>
  <c r="J130"/>
  <c r="BK128"/>
  <c r="BK127"/>
  <c i="10" r="J193"/>
  <c r="BK191"/>
  <c r="J187"/>
  <c r="J185"/>
  <c r="BK183"/>
  <c r="BK181"/>
  <c r="J167"/>
  <c r="J163"/>
  <c r="BK162"/>
  <c r="BK161"/>
  <c r="J159"/>
  <c r="J158"/>
  <c r="BK151"/>
  <c r="J149"/>
  <c r="BK147"/>
  <c r="J146"/>
  <c r="BK139"/>
  <c r="J136"/>
  <c r="BK133"/>
  <c i="9" r="BK301"/>
  <c r="BK292"/>
  <c r="J287"/>
  <c r="J272"/>
  <c r="J266"/>
  <c r="BK264"/>
  <c r="J262"/>
  <c r="J259"/>
  <c r="J258"/>
  <c r="BK248"/>
  <c r="BK245"/>
  <c r="J239"/>
  <c r="BK235"/>
  <c r="BK234"/>
  <c r="J218"/>
  <c r="J214"/>
  <c r="J213"/>
  <c r="BK209"/>
  <c r="BK208"/>
  <c r="J206"/>
  <c r="J205"/>
  <c r="J200"/>
  <c r="BK199"/>
  <c r="J195"/>
  <c r="BK192"/>
  <c r="J185"/>
  <c r="BK181"/>
  <c r="BK178"/>
  <c r="J173"/>
  <c r="J172"/>
  <c r="BK167"/>
  <c r="J164"/>
  <c r="J149"/>
  <c i="8" r="BK1188"/>
  <c r="J1188"/>
  <c r="BK1186"/>
  <c r="J1186"/>
  <c r="BK1184"/>
  <c r="J1184"/>
  <c r="BK1182"/>
  <c r="J1182"/>
  <c r="BK1179"/>
  <c r="J1179"/>
  <c r="BK1177"/>
  <c r="J1177"/>
  <c r="BK1174"/>
  <c r="J1174"/>
  <c r="BK1171"/>
  <c r="J1171"/>
  <c r="BK1167"/>
  <c r="J1167"/>
  <c r="BK1164"/>
  <c r="J1164"/>
  <c r="BK1161"/>
  <c r="J1161"/>
  <c r="BK1158"/>
  <c r="BK1155"/>
  <c r="J1142"/>
  <c r="BK1123"/>
  <c r="BK1116"/>
  <c r="BK1109"/>
  <c r="J1106"/>
  <c r="J1100"/>
  <c r="J1097"/>
  <c r="J1088"/>
  <c r="J1082"/>
  <c r="J1054"/>
  <c r="J1026"/>
  <c r="BK1022"/>
  <c r="BK1013"/>
  <c r="J965"/>
  <c r="BK937"/>
  <c r="BK932"/>
  <c r="J926"/>
  <c r="BK905"/>
  <c r="J891"/>
  <c r="J884"/>
  <c r="BK874"/>
  <c r="BK837"/>
  <c r="J832"/>
  <c r="BK823"/>
  <c r="BK814"/>
  <c r="J806"/>
  <c r="BK804"/>
  <c r="J794"/>
  <c r="J782"/>
  <c r="BK759"/>
  <c r="J757"/>
  <c r="J755"/>
  <c r="J750"/>
  <c r="J738"/>
  <c r="J736"/>
  <c r="J726"/>
  <c r="J714"/>
  <c r="J705"/>
  <c r="BK702"/>
  <c r="J700"/>
  <c r="J687"/>
  <c r="BK676"/>
  <c r="BK673"/>
  <c r="J668"/>
  <c r="J662"/>
  <c r="BK657"/>
  <c r="J657"/>
  <c r="J645"/>
  <c r="J622"/>
  <c r="J607"/>
  <c r="BK605"/>
  <c r="BK587"/>
  <c r="J579"/>
  <c r="J576"/>
  <c r="BK574"/>
  <c r="BK571"/>
  <c r="BK566"/>
  <c r="BK563"/>
  <c r="J548"/>
  <c r="J540"/>
  <c r="J532"/>
  <c r="J524"/>
  <c r="BK518"/>
  <c r="BK514"/>
  <c r="BK512"/>
  <c r="J504"/>
  <c r="BK492"/>
  <c r="BK485"/>
  <c r="BK481"/>
  <c r="BK471"/>
  <c r="J441"/>
  <c r="BK434"/>
  <c r="J412"/>
  <c r="J401"/>
  <c r="J393"/>
  <c r="BK383"/>
  <c r="BK372"/>
  <c r="J370"/>
  <c r="BK368"/>
  <c r="J366"/>
  <c r="J361"/>
  <c r="BK346"/>
  <c r="BK342"/>
  <c r="J338"/>
  <c r="J320"/>
  <c r="J314"/>
  <c r="J308"/>
  <c r="J296"/>
  <c r="BK294"/>
  <c r="J280"/>
  <c r="J269"/>
  <c r="J267"/>
  <c r="J250"/>
  <c r="J240"/>
  <c r="J230"/>
  <c r="J211"/>
  <c r="J199"/>
  <c r="BK185"/>
  <c r="BK179"/>
  <c r="BK173"/>
  <c r="BK167"/>
  <c r="BK166"/>
  <c i="7" r="BK501"/>
  <c r="J501"/>
  <c r="BK498"/>
  <c r="J498"/>
  <c r="BK495"/>
  <c r="J495"/>
  <c r="BK492"/>
  <c r="BK488"/>
  <c r="BK475"/>
  <c r="J467"/>
  <c r="BK459"/>
  <c r="J450"/>
  <c r="BK446"/>
  <c r="BK444"/>
  <c r="J442"/>
  <c r="J436"/>
  <c r="J431"/>
  <c r="J423"/>
  <c r="BK417"/>
  <c r="BK415"/>
  <c r="J413"/>
  <c r="BK394"/>
  <c r="J391"/>
  <c r="J367"/>
  <c r="BK354"/>
  <c r="BK350"/>
  <c r="J315"/>
  <c r="BK292"/>
  <c r="BK274"/>
  <c r="BK237"/>
  <c r="BK218"/>
  <c r="BK214"/>
  <c r="J194"/>
  <c r="J182"/>
  <c r="J179"/>
  <c r="J170"/>
  <c r="J164"/>
  <c r="J158"/>
  <c r="BK155"/>
  <c r="J153"/>
  <c r="J151"/>
  <c r="J130"/>
  <c i="6" r="J159"/>
  <c r="J157"/>
  <c r="J155"/>
  <c r="BK154"/>
  <c r="BK153"/>
  <c r="BK139"/>
  <c r="BK138"/>
  <c r="J137"/>
  <c r="J133"/>
  <c r="BK129"/>
  <c i="5" r="BK621"/>
  <c r="J615"/>
  <c r="BK611"/>
  <c r="J610"/>
  <c r="J596"/>
  <c r="J586"/>
  <c r="J582"/>
  <c r="BK566"/>
  <c r="BK479"/>
  <c r="BK474"/>
  <c r="J456"/>
  <c r="BK452"/>
  <c r="BK448"/>
  <c r="J440"/>
  <c r="J428"/>
  <c r="BK424"/>
  <c r="BK367"/>
  <c r="BK333"/>
  <c r="J313"/>
  <c r="BK282"/>
  <c r="J277"/>
  <c r="J261"/>
  <c r="J208"/>
  <c r="BK201"/>
  <c r="BK160"/>
  <c i="4" r="J438"/>
  <c r="J432"/>
  <c r="BK400"/>
  <c r="BK394"/>
  <c r="BK385"/>
  <c r="J376"/>
  <c r="BK319"/>
  <c r="BK316"/>
  <c r="J312"/>
  <c r="J304"/>
  <c r="BK292"/>
  <c r="BK288"/>
  <c r="BK285"/>
  <c r="J282"/>
  <c r="BK275"/>
  <c r="J247"/>
  <c r="J242"/>
  <c r="J230"/>
  <c r="BK223"/>
  <c r="J215"/>
  <c r="J211"/>
  <c r="BK207"/>
  <c r="J203"/>
  <c r="J170"/>
  <c r="J161"/>
  <c r="J136"/>
  <c i="3" r="BK167"/>
  <c r="J164"/>
  <c r="J159"/>
  <c r="BK152"/>
  <c r="J147"/>
  <c r="BK139"/>
  <c r="J124"/>
  <c i="2" r="BK2126"/>
  <c r="J2090"/>
  <c r="J2042"/>
  <c r="BK1985"/>
  <c r="BK1949"/>
  <c r="J1842"/>
  <c r="J1810"/>
  <c r="J1647"/>
  <c r="BK1610"/>
  <c r="BK1576"/>
  <c r="J1565"/>
  <c r="BK1549"/>
  <c r="BK1533"/>
  <c r="J1474"/>
  <c r="BK1458"/>
  <c r="BK1453"/>
  <c r="BK1412"/>
  <c r="BK1347"/>
  <c r="J1343"/>
  <c r="J1333"/>
  <c r="BK1303"/>
  <c r="BK1300"/>
  <c r="J1296"/>
  <c r="J1294"/>
  <c r="BK1291"/>
  <c r="J1286"/>
  <c r="J1284"/>
  <c r="J1282"/>
  <c r="BK1275"/>
  <c r="BK1257"/>
  <c r="J1254"/>
  <c r="BK1215"/>
  <c r="BK1138"/>
  <c r="BK1124"/>
  <c r="BK1105"/>
  <c r="J1078"/>
  <c r="BK1006"/>
  <c r="BK970"/>
  <c r="J967"/>
  <c r="BK961"/>
  <c r="J948"/>
  <c r="J860"/>
  <c r="J854"/>
  <c r="J834"/>
  <c r="J828"/>
  <c r="BK789"/>
  <c r="BK771"/>
  <c r="J759"/>
  <c r="J736"/>
  <c r="J718"/>
  <c r="BK707"/>
  <c r="J648"/>
  <c r="J627"/>
  <c r="J621"/>
  <c r="J579"/>
  <c r="J529"/>
  <c r="BK513"/>
  <c r="J498"/>
  <c r="BK469"/>
  <c r="BK426"/>
  <c r="J376"/>
  <c r="BK366"/>
  <c r="J363"/>
  <c r="BK318"/>
  <c r="J225"/>
  <c r="BK218"/>
  <c r="BK169"/>
  <c i="12" r="J163"/>
  <c r="J149"/>
  <c i="11" r="J159"/>
  <c r="BK157"/>
  <c r="J151"/>
  <c r="J147"/>
  <c r="J144"/>
  <c r="J138"/>
  <c r="BK136"/>
  <c r="BK135"/>
  <c r="BK129"/>
  <c r="J128"/>
  <c r="J127"/>
  <c r="BK124"/>
  <c r="J123"/>
  <c r="J122"/>
  <c i="10" r="BK192"/>
  <c r="J181"/>
  <c r="BK180"/>
  <c r="BK172"/>
  <c r="J161"/>
  <c r="BK158"/>
  <c r="J157"/>
  <c r="J155"/>
  <c r="J153"/>
  <c r="BK142"/>
  <c i="9" r="BK308"/>
  <c r="BK306"/>
  <c r="BK305"/>
  <c r="BK302"/>
  <c r="J290"/>
  <c r="J285"/>
  <c r="BK283"/>
  <c r="J280"/>
  <c r="J279"/>
  <c r="BK272"/>
  <c r="BK270"/>
  <c r="J265"/>
  <c r="BK253"/>
  <c r="BK240"/>
  <c r="J231"/>
  <c r="BK227"/>
  <c r="J224"/>
  <c r="BK214"/>
  <c r="BK205"/>
  <c r="J201"/>
  <c r="J194"/>
  <c r="BK193"/>
  <c r="BK188"/>
  <c r="J187"/>
  <c r="J186"/>
  <c r="J182"/>
  <c r="J171"/>
  <c r="BK170"/>
  <c r="BK159"/>
  <c r="BK157"/>
  <c r="J156"/>
  <c i="8" r="BK1136"/>
  <c r="J1128"/>
  <c r="BK1106"/>
  <c r="BK1092"/>
  <c r="J1072"/>
  <c r="J1060"/>
  <c r="J1052"/>
  <c r="BK1042"/>
  <c r="BK1040"/>
  <c r="J1030"/>
  <c r="J1005"/>
  <c r="J983"/>
  <c r="J967"/>
  <c r="J821"/>
  <c r="BK819"/>
  <c r="J800"/>
  <c r="BK782"/>
  <c r="BK776"/>
  <c r="BK774"/>
  <c r="J765"/>
  <c r="BK753"/>
  <c r="J732"/>
  <c r="BK720"/>
  <c r="J711"/>
  <c r="BK699"/>
  <c r="BK698"/>
  <c r="J696"/>
  <c r="J692"/>
  <c r="BK689"/>
  <c r="BK683"/>
  <c r="J680"/>
  <c r="BK679"/>
  <c r="J676"/>
  <c r="J674"/>
  <c r="BK646"/>
  <c r="BK637"/>
  <c r="BK635"/>
  <c r="BK630"/>
  <c r="J625"/>
  <c r="J596"/>
  <c r="BK579"/>
  <c r="BK578"/>
  <c r="J563"/>
  <c r="J557"/>
  <c r="BK544"/>
  <c r="BK535"/>
  <c r="J530"/>
  <c r="BK526"/>
  <c r="J510"/>
  <c r="BK476"/>
  <c r="J469"/>
  <c r="J465"/>
  <c r="BK461"/>
  <c r="BK449"/>
  <c r="J443"/>
  <c r="BK441"/>
  <c r="J438"/>
  <c r="BK432"/>
  <c r="BK425"/>
  <c r="BK421"/>
  <c r="BK419"/>
  <c r="J414"/>
  <c r="BK397"/>
  <c r="BK391"/>
  <c r="J383"/>
  <c r="BK381"/>
  <c r="J379"/>
  <c r="BK364"/>
  <c r="J350"/>
  <c r="BK348"/>
  <c r="BK344"/>
  <c r="J336"/>
  <c r="J334"/>
  <c r="BK302"/>
  <c r="BK298"/>
  <c r="J290"/>
  <c r="J276"/>
  <c r="J273"/>
  <c r="J271"/>
  <c r="BK264"/>
  <c r="J256"/>
  <c r="BK236"/>
  <c r="J233"/>
  <c r="BK223"/>
  <c r="BK217"/>
  <c r="J213"/>
  <c r="BK211"/>
  <c r="J207"/>
  <c r="BK205"/>
  <c r="BK202"/>
  <c r="J197"/>
  <c r="BK195"/>
  <c r="BK189"/>
  <c r="J182"/>
  <c r="J173"/>
  <c r="BK159"/>
  <c r="J156"/>
  <c r="BK151"/>
  <c i="7" r="J492"/>
  <c r="BK490"/>
  <c r="J488"/>
  <c r="J483"/>
  <c r="J454"/>
  <c r="J444"/>
  <c r="BK442"/>
  <c r="J433"/>
  <c r="BK429"/>
  <c r="J425"/>
  <c r="J409"/>
  <c r="BK403"/>
  <c r="J401"/>
  <c r="BK397"/>
  <c r="J394"/>
  <c r="BK382"/>
  <c r="J376"/>
  <c r="J365"/>
  <c r="J355"/>
  <c r="J354"/>
  <c r="BK352"/>
  <c r="BK346"/>
  <c r="J342"/>
  <c r="J338"/>
  <c r="J331"/>
  <c r="J320"/>
  <c r="BK303"/>
  <c r="BK289"/>
  <c r="BK280"/>
  <c r="BK268"/>
  <c r="J245"/>
  <c r="BK242"/>
  <c r="BK225"/>
  <c r="J218"/>
  <c r="BK202"/>
  <c r="BK191"/>
  <c r="BK185"/>
  <c r="BK182"/>
  <c r="BK173"/>
  <c r="J167"/>
  <c r="BK164"/>
  <c r="BK149"/>
  <c i="6" r="BK158"/>
  <c r="J144"/>
  <c r="J141"/>
  <c r="J140"/>
  <c r="BK136"/>
  <c r="BK134"/>
  <c i="5" r="BK626"/>
  <c r="J626"/>
  <c r="BK625"/>
  <c r="J625"/>
  <c r="BK624"/>
  <c r="J624"/>
  <c r="BK618"/>
  <c r="BK616"/>
  <c r="BK612"/>
  <c r="BK572"/>
  <c r="J560"/>
  <c r="BK555"/>
  <c r="BK540"/>
  <c r="J536"/>
  <c r="J521"/>
  <c r="J506"/>
  <c r="J495"/>
  <c r="BK428"/>
  <c r="BK383"/>
  <c r="J367"/>
  <c r="J346"/>
  <c r="J305"/>
  <c r="J293"/>
  <c r="J289"/>
  <c r="J284"/>
  <c r="BK281"/>
  <c r="J220"/>
  <c r="J213"/>
  <c r="BK177"/>
  <c r="BK172"/>
  <c r="J165"/>
  <c r="J145"/>
  <c i="4" r="BK429"/>
  <c r="BK403"/>
  <c r="J391"/>
  <c r="J382"/>
  <c r="BK376"/>
  <c r="J362"/>
  <c r="J348"/>
  <c r="J319"/>
  <c r="BK300"/>
  <c r="BK271"/>
  <c r="BK260"/>
  <c r="BK253"/>
  <c r="J186"/>
  <c r="BK182"/>
  <c r="BK174"/>
  <c r="BK143"/>
  <c i="3" r="BK188"/>
  <c r="BK177"/>
  <c r="J162"/>
  <c r="BK134"/>
  <c i="2" r="BK2120"/>
  <c r="BK1994"/>
  <c r="J1985"/>
  <c r="BK1979"/>
  <c r="BK1934"/>
  <c r="BK1902"/>
  <c r="J1884"/>
  <c r="J1785"/>
  <c r="J1599"/>
  <c r="J1570"/>
  <c r="BK1560"/>
  <c r="BK1490"/>
  <c r="BK1466"/>
  <c r="J1462"/>
  <c r="BK1375"/>
  <c r="J1363"/>
  <c r="J1359"/>
  <c r="BK1355"/>
  <c r="J1338"/>
  <c r="BK1328"/>
  <c r="J1309"/>
  <c r="J1304"/>
  <c r="J1302"/>
  <c r="BK1301"/>
  <c r="BK1296"/>
  <c r="BK1287"/>
  <c r="BK1286"/>
  <c r="J1285"/>
  <c r="BK1272"/>
  <c r="BK1271"/>
  <c r="J1268"/>
  <c r="BK1265"/>
  <c r="J1264"/>
  <c r="BK1258"/>
  <c r="J1255"/>
  <c r="J1253"/>
  <c r="J1249"/>
  <c r="BK1228"/>
  <c r="BK1196"/>
  <c r="BK1176"/>
  <c r="BK1133"/>
  <c r="J1108"/>
  <c r="J1094"/>
  <c r="BK1092"/>
  <c r="J1084"/>
  <c r="J1049"/>
  <c r="J1043"/>
  <c r="J1016"/>
  <c r="J1003"/>
  <c r="J977"/>
  <c r="BK964"/>
  <c r="BK948"/>
  <c r="BK860"/>
  <c r="BK842"/>
  <c r="BK816"/>
  <c r="BK736"/>
  <c r="J707"/>
  <c r="BK683"/>
  <c r="BK678"/>
  <c r="BK662"/>
  <c r="BK648"/>
  <c r="BK585"/>
  <c r="BK579"/>
  <c r="BK503"/>
  <c r="J493"/>
  <c r="BK410"/>
  <c r="BK388"/>
  <c r="BK376"/>
  <c r="J358"/>
  <c r="BK356"/>
  <c r="BK350"/>
  <c r="BK336"/>
  <c r="BK204"/>
  <c r="J164"/>
  <c l="1" r="T151"/>
  <c r="R263"/>
  <c r="P365"/>
  <c r="R401"/>
  <c r="BK1005"/>
  <c r="J1005"/>
  <c r="J111"/>
  <c r="T1251"/>
  <c r="T1248"/>
  <c r="BK1277"/>
  <c r="J1277"/>
  <c r="J116"/>
  <c r="BK1502"/>
  <c r="J1502"/>
  <c r="J118"/>
  <c r="BK1611"/>
  <c r="J1611"/>
  <c r="J122"/>
  <c r="R1993"/>
  <c r="T2199"/>
  <c i="3" r="R123"/>
  <c i="4" r="BK131"/>
  <c r="BK177"/>
  <c r="J177"/>
  <c r="J103"/>
  <c r="BK331"/>
  <c r="J331"/>
  <c r="J105"/>
  <c r="BK425"/>
  <c r="J425"/>
  <c r="J107"/>
  <c i="5" r="BK132"/>
  <c r="BK283"/>
  <c r="J283"/>
  <c r="J100"/>
  <c r="BK480"/>
  <c r="J480"/>
  <c r="J102"/>
  <c r="BK508"/>
  <c r="J508"/>
  <c r="J104"/>
  <c r="BK550"/>
  <c r="J550"/>
  <c r="J106"/>
  <c r="P561"/>
  <c r="P573"/>
  <c i="6" r="R126"/>
  <c r="BK151"/>
  <c r="J151"/>
  <c r="J103"/>
  <c i="7" r="T129"/>
  <c r="T258"/>
  <c r="R474"/>
  <c i="8" r="BK143"/>
  <c r="BK266"/>
  <c r="J266"/>
  <c r="J103"/>
  <c r="R429"/>
  <c r="P550"/>
  <c r="BK573"/>
  <c r="J573"/>
  <c r="J109"/>
  <c r="T581"/>
  <c r="R589"/>
  <c r="P621"/>
  <c r="P752"/>
  <c r="P1021"/>
  <c r="R1115"/>
  <c i="9" r="T148"/>
  <c r="R184"/>
  <c r="R183"/>
  <c r="T197"/>
  <c r="R220"/>
  <c r="P233"/>
  <c r="T260"/>
  <c r="T269"/>
  <c r="T294"/>
  <c i="10" r="R130"/>
  <c r="P164"/>
  <c r="T174"/>
  <c r="T190"/>
  <c i="11" r="T121"/>
  <c r="BK155"/>
  <c r="J155"/>
  <c r="J100"/>
  <c i="13" r="BK310"/>
  <c r="J310"/>
  <c r="J102"/>
  <c i="2" r="R151"/>
  <c r="T263"/>
  <c r="R365"/>
  <c r="T401"/>
  <c r="R1005"/>
  <c r="BK1251"/>
  <c r="J1251"/>
  <c r="J113"/>
  <c r="BK1270"/>
  <c r="J1270"/>
  <c r="J114"/>
  <c r="T1270"/>
  <c r="T1277"/>
  <c r="T1274"/>
  <c r="T1502"/>
  <c r="T1559"/>
  <c r="T1575"/>
  <c r="P1748"/>
  <c r="T2231"/>
  <c r="T2230"/>
  <c i="3" r="R183"/>
  <c i="4" r="BK142"/>
  <c r="J142"/>
  <c r="J101"/>
  <c r="T177"/>
  <c r="P331"/>
  <c i="5" r="P348"/>
  <c r="P494"/>
  <c r="P508"/>
  <c r="P550"/>
  <c r="P608"/>
  <c i="6" r="T132"/>
  <c r="T151"/>
  <c i="7" r="BK157"/>
  <c r="J157"/>
  <c r="J101"/>
  <c r="T369"/>
  <c i="8" r="R143"/>
  <c r="R266"/>
  <c r="P429"/>
  <c r="R550"/>
  <c r="T573"/>
  <c r="R656"/>
  <c r="T752"/>
  <c r="T1021"/>
  <c r="P1115"/>
  <c i="9" r="BK161"/>
  <c r="J161"/>
  <c r="J101"/>
  <c r="P177"/>
  <c r="BK197"/>
  <c r="J197"/>
  <c r="J107"/>
  <c r="T211"/>
  <c r="BK233"/>
  <c r="T243"/>
  <c r="P260"/>
  <c r="R278"/>
  <c r="T304"/>
  <c i="10" r="BK145"/>
  <c r="J145"/>
  <c r="J101"/>
  <c r="P174"/>
  <c r="R190"/>
  <c i="11" r="BK121"/>
  <c r="R145"/>
  <c r="T149"/>
  <c i="12" r="BK116"/>
  <c r="J116"/>
  <c i="13" r="T125"/>
  <c r="R254"/>
  <c r="P310"/>
  <c i="2" r="BK434"/>
  <c r="J434"/>
  <c r="J107"/>
  <c r="BK945"/>
  <c r="J945"/>
  <c r="J108"/>
  <c r="BK976"/>
  <c r="T1308"/>
  <c r="P1538"/>
  <c r="R1611"/>
  <c r="T1993"/>
  <c r="P2199"/>
  <c i="3" r="T183"/>
  <c i="4" r="T142"/>
  <c r="R169"/>
  <c r="P229"/>
  <c r="R425"/>
  <c i="5" r="P132"/>
  <c r="T283"/>
  <c r="R480"/>
  <c r="BK523"/>
  <c r="J523"/>
  <c r="J105"/>
  <c r="T550"/>
  <c r="R573"/>
  <c i="6" r="BK132"/>
  <c r="J132"/>
  <c r="J100"/>
  <c r="P145"/>
  <c i="7" r="R157"/>
  <c r="BK369"/>
  <c r="J369"/>
  <c r="J103"/>
  <c i="8" r="R155"/>
  <c r="T242"/>
  <c r="P363"/>
  <c r="P491"/>
  <c r="BK565"/>
  <c r="J565"/>
  <c r="J108"/>
  <c r="R573"/>
  <c r="T656"/>
  <c r="R752"/>
  <c r="R1021"/>
  <c r="T1115"/>
  <c i="9" r="P161"/>
  <c r="BK184"/>
  <c r="J184"/>
  <c r="J104"/>
  <c r="R191"/>
  <c r="T203"/>
  <c r="BK225"/>
  <c r="J225"/>
  <c r="J112"/>
  <c r="R243"/>
  <c r="R260"/>
  <c r="R269"/>
  <c r="BK294"/>
  <c r="J294"/>
  <c r="J123"/>
  <c i="10" r="T145"/>
  <c r="R174"/>
  <c r="P190"/>
  <c i="11" r="T145"/>
  <c r="P155"/>
  <c i="12" r="P116"/>
  <c i="1" r="AU106"/>
  <c i="13" r="P191"/>
  <c r="P124"/>
  <c r="P123"/>
  <c i="1" r="AU107"/>
  <c i="13" r="R299"/>
  <c r="R310"/>
  <c i="2" r="P151"/>
  <c r="P263"/>
  <c r="P262"/>
  <c r="T365"/>
  <c r="P401"/>
  <c r="T1005"/>
  <c r="P1251"/>
  <c r="P1248"/>
  <c r="P1270"/>
  <c r="P1277"/>
  <c r="P1274"/>
  <c r="P1502"/>
  <c r="BK1559"/>
  <c r="J1559"/>
  <c r="J120"/>
  <c r="BK1575"/>
  <c r="J1575"/>
  <c r="J121"/>
  <c r="T1748"/>
  <c r="BK2231"/>
  <c r="J2231"/>
  <c r="J127"/>
  <c i="3" r="BK123"/>
  <c r="J123"/>
  <c r="J99"/>
  <c i="4" r="T131"/>
  <c r="P177"/>
  <c r="R331"/>
  <c i="5" r="T348"/>
  <c r="BK494"/>
  <c r="J494"/>
  <c r="J103"/>
  <c r="R508"/>
  <c r="BK573"/>
  <c r="J573"/>
  <c r="J108"/>
  <c i="6" r="T126"/>
  <c r="R145"/>
  <c i="7" r="P157"/>
  <c r="P369"/>
  <c i="8" r="T155"/>
  <c r="R242"/>
  <c r="T363"/>
  <c r="R491"/>
  <c r="BK656"/>
  <c r="J656"/>
  <c r="J113"/>
  <c r="R836"/>
  <c r="T1096"/>
  <c r="BK1154"/>
  <c r="J1154"/>
  <c r="J119"/>
  <c i="9" r="BK148"/>
  <c r="J148"/>
  <c r="J100"/>
  <c r="BK177"/>
  <c r="J177"/>
  <c r="J102"/>
  <c r="T184"/>
  <c r="T183"/>
  <c r="P197"/>
  <c r="BK211"/>
  <c r="J211"/>
  <c r="J110"/>
  <c r="P220"/>
  <c r="T233"/>
  <c r="T232"/>
  <c r="T250"/>
  <c r="T249"/>
  <c r="P278"/>
  <c r="P304"/>
  <c i="10" r="P145"/>
  <c r="BK179"/>
  <c r="J179"/>
  <c r="J105"/>
  <c i="13" r="T254"/>
  <c r="BK328"/>
  <c r="J328"/>
  <c r="J103"/>
  <c i="2" r="P434"/>
  <c r="T945"/>
  <c r="P976"/>
  <c r="BK1308"/>
  <c r="J1308"/>
  <c r="J117"/>
  <c r="BK1538"/>
  <c r="J1538"/>
  <c r="J119"/>
  <c r="R1559"/>
  <c r="R1575"/>
  <c r="BK1748"/>
  <c r="J1748"/>
  <c r="J123"/>
  <c r="BK2199"/>
  <c r="J2199"/>
  <c r="J125"/>
  <c i="3" r="P183"/>
  <c i="4" r="P142"/>
  <c r="T169"/>
  <c r="R229"/>
  <c r="P425"/>
  <c i="5" r="T132"/>
  <c r="P283"/>
  <c r="T494"/>
  <c r="T523"/>
  <c r="BK561"/>
  <c r="J561"/>
  <c r="J107"/>
  <c r="R608"/>
  <c i="6" r="R132"/>
  <c r="R151"/>
  <c i="7" r="R129"/>
  <c r="R258"/>
  <c r="T474"/>
  <c i="8" r="T143"/>
  <c r="T266"/>
  <c r="T429"/>
  <c r="T550"/>
  <c r="P656"/>
  <c r="BK752"/>
  <c r="J752"/>
  <c r="J114"/>
  <c r="BK1021"/>
  <c r="J1021"/>
  <c r="J116"/>
  <c r="BK1115"/>
  <c r="J1115"/>
  <c r="J118"/>
  <c i="9" r="P148"/>
  <c r="P147"/>
  <c r="T177"/>
  <c r="P191"/>
  <c r="BK203"/>
  <c r="J203"/>
  <c r="J108"/>
  <c r="BK220"/>
  <c r="J220"/>
  <c r="J111"/>
  <c r="R225"/>
  <c r="BK243"/>
  <c r="J243"/>
  <c r="J116"/>
  <c r="P250"/>
  <c r="BK278"/>
  <c r="J278"/>
  <c r="J122"/>
  <c r="R294"/>
  <c i="10" r="T130"/>
  <c r="R164"/>
  <c r="R179"/>
  <c i="11" r="BK149"/>
  <c r="J149"/>
  <c r="J99"/>
  <c r="R155"/>
  <c i="12" r="R116"/>
  <c i="13" r="BK125"/>
  <c r="J125"/>
  <c r="J98"/>
  <c r="T191"/>
  <c r="P299"/>
  <c r="P328"/>
  <c i="2" r="BK151"/>
  <c r="J151"/>
  <c r="J100"/>
  <c r="BK263"/>
  <c r="J263"/>
  <c r="J102"/>
  <c r="BK365"/>
  <c r="J365"/>
  <c r="J103"/>
  <c r="BK401"/>
  <c r="J401"/>
  <c r="J105"/>
  <c r="P1005"/>
  <c r="R1251"/>
  <c r="R1248"/>
  <c r="R1270"/>
  <c r="R1277"/>
  <c r="R1274"/>
  <c r="R1502"/>
  <c r="P1559"/>
  <c r="P1575"/>
  <c r="R1748"/>
  <c r="R2231"/>
  <c r="R2230"/>
  <c i="3" r="BK183"/>
  <c r="J183"/>
  <c r="J100"/>
  <c i="4" r="R131"/>
  <c r="R177"/>
  <c r="T331"/>
  <c i="5" r="R348"/>
  <c r="R494"/>
  <c r="R523"/>
  <c r="R561"/>
  <c r="BK608"/>
  <c r="J608"/>
  <c r="J109"/>
  <c i="6" r="BK126"/>
  <c r="P151"/>
  <c i="7" r="T157"/>
  <c r="R369"/>
  <c i="8" r="P143"/>
  <c r="P266"/>
  <c r="BK429"/>
  <c r="J429"/>
  <c r="J105"/>
  <c r="BK550"/>
  <c r="J550"/>
  <c r="J107"/>
  <c r="R565"/>
  <c r="BK581"/>
  <c r="J581"/>
  <c r="J110"/>
  <c r="R581"/>
  <c r="T589"/>
  <c r="R621"/>
  <c r="T836"/>
  <c r="R1096"/>
  <c r="T1154"/>
  <c i="9" r="R161"/>
  <c r="P184"/>
  <c r="P183"/>
  <c r="R197"/>
  <c r="P211"/>
  <c r="P210"/>
  <c r="P225"/>
  <c r="P243"/>
  <c r="BK260"/>
  <c r="J260"/>
  <c r="J119"/>
  <c r="T278"/>
  <c r="T277"/>
  <c r="R304"/>
  <c i="10" r="BK130"/>
  <c r="T164"/>
  <c r="BK190"/>
  <c r="J190"/>
  <c r="J106"/>
  <c i="11" r="P121"/>
  <c r="P145"/>
  <c r="T155"/>
  <c i="12" r="T116"/>
  <c i="13" r="R125"/>
  <c r="P254"/>
  <c r="R328"/>
  <c i="2" r="T434"/>
  <c r="P945"/>
  <c r="R976"/>
  <c r="R1308"/>
  <c r="T1538"/>
  <c r="T1611"/>
  <c r="BK1993"/>
  <c r="J1993"/>
  <c r="J124"/>
  <c r="P2231"/>
  <c r="P2230"/>
  <c i="3" r="T123"/>
  <c r="T122"/>
  <c i="4" r="R142"/>
  <c r="P169"/>
  <c r="T229"/>
  <c r="T425"/>
  <c i="5" r="R132"/>
  <c r="R131"/>
  <c r="R283"/>
  <c r="P480"/>
  <c r="T508"/>
  <c r="R550"/>
  <c r="T573"/>
  <c i="6" r="P132"/>
  <c r="T145"/>
  <c i="7" r="BK129"/>
  <c r="BK258"/>
  <c r="J258"/>
  <c r="J102"/>
  <c r="BK474"/>
  <c r="J474"/>
  <c r="J104"/>
  <c i="8" r="BK155"/>
  <c r="J155"/>
  <c r="J101"/>
  <c r="BK242"/>
  <c r="J242"/>
  <c r="J102"/>
  <c r="BK363"/>
  <c r="J363"/>
  <c r="J104"/>
  <c r="BK491"/>
  <c r="J491"/>
  <c r="J106"/>
  <c r="P565"/>
  <c r="P573"/>
  <c r="P581"/>
  <c r="P589"/>
  <c r="T621"/>
  <c r="BK836"/>
  <c r="J836"/>
  <c r="J115"/>
  <c r="BK1096"/>
  <c r="J1096"/>
  <c r="J117"/>
  <c r="P1154"/>
  <c i="9" r="R148"/>
  <c r="R147"/>
  <c r="R177"/>
  <c r="BK191"/>
  <c r="BK190"/>
  <c r="J190"/>
  <c r="J105"/>
  <c r="P203"/>
  <c r="R211"/>
  <c r="R210"/>
  <c r="T225"/>
  <c r="R250"/>
  <c r="R249"/>
  <c r="P269"/>
  <c r="BK304"/>
  <c r="J304"/>
  <c r="J124"/>
  <c i="10" r="P130"/>
  <c r="P129"/>
  <c r="BK164"/>
  <c r="J164"/>
  <c r="J102"/>
  <c r="P179"/>
  <c i="11" r="BK145"/>
  <c r="J145"/>
  <c r="J98"/>
  <c r="R149"/>
  <c i="13" r="R191"/>
  <c r="BK299"/>
  <c r="J299"/>
  <c r="J101"/>
  <c r="T328"/>
  <c i="2" r="R434"/>
  <c r="R945"/>
  <c r="T976"/>
  <c r="P1308"/>
  <c r="R1538"/>
  <c r="P1611"/>
  <c r="P1993"/>
  <c r="R2199"/>
  <c i="3" r="P123"/>
  <c r="P122"/>
  <c i="1" r="AU97"/>
  <c i="4" r="P131"/>
  <c r="P130"/>
  <c r="P129"/>
  <c i="1" r="AU98"/>
  <c i="4" r="BK169"/>
  <c r="J169"/>
  <c r="J102"/>
  <c r="BK229"/>
  <c r="J229"/>
  <c r="J104"/>
  <c i="5" r="BK348"/>
  <c r="J348"/>
  <c r="J101"/>
  <c r="T480"/>
  <c r="P523"/>
  <c r="T561"/>
  <c r="T608"/>
  <c i="6" r="P126"/>
  <c r="P125"/>
  <c i="1" r="AU100"/>
  <c i="6" r="BK145"/>
  <c r="J145"/>
  <c r="J102"/>
  <c i="7" r="P129"/>
  <c r="P258"/>
  <c r="P474"/>
  <c i="8" r="P155"/>
  <c r="P242"/>
  <c r="R363"/>
  <c r="T491"/>
  <c r="T565"/>
  <c r="BK589"/>
  <c r="J589"/>
  <c r="J111"/>
  <c r="BK621"/>
  <c r="J621"/>
  <c r="J112"/>
  <c r="P836"/>
  <c r="P1096"/>
  <c r="R1154"/>
  <c i="9" r="T161"/>
  <c r="T191"/>
  <c r="T190"/>
  <c r="R203"/>
  <c r="T220"/>
  <c r="R233"/>
  <c r="R232"/>
  <c r="BK250"/>
  <c r="J250"/>
  <c r="J118"/>
  <c r="BK269"/>
  <c r="J269"/>
  <c r="J120"/>
  <c r="P294"/>
  <c i="10" r="R145"/>
  <c r="BK174"/>
  <c r="J174"/>
  <c r="J104"/>
  <c r="T179"/>
  <c i="11" r="R121"/>
  <c r="R120"/>
  <c r="P149"/>
  <c i="13" r="BK191"/>
  <c r="J191"/>
  <c r="J99"/>
  <c r="BK254"/>
  <c r="J254"/>
  <c r="J100"/>
  <c r="T299"/>
  <c r="T310"/>
  <c i="2" r="J91"/>
  <c r="F146"/>
  <c r="BE157"/>
  <c r="BE328"/>
  <c r="BE445"/>
  <c r="BE470"/>
  <c r="BE483"/>
  <c r="BE632"/>
  <c r="BE748"/>
  <c r="BE754"/>
  <c r="BE759"/>
  <c r="BE783"/>
  <c r="BE896"/>
  <c r="BE1028"/>
  <c r="BE1089"/>
  <c r="BE1174"/>
  <c r="BE1252"/>
  <c r="BE1263"/>
  <c r="BE1288"/>
  <c r="BE1292"/>
  <c r="BE1294"/>
  <c r="BE1318"/>
  <c r="BE1371"/>
  <c r="BE1412"/>
  <c r="BE1498"/>
  <c r="BE1513"/>
  <c r="BE1533"/>
  <c r="BE1544"/>
  <c r="BE1554"/>
  <c r="BE1656"/>
  <c r="BE1676"/>
  <c r="BE1863"/>
  <c r="BE1949"/>
  <c r="BK1248"/>
  <c r="J1248"/>
  <c r="J112"/>
  <c i="3" r="E85"/>
  <c r="J116"/>
  <c r="BE142"/>
  <c r="BE147"/>
  <c r="BE152"/>
  <c r="BE167"/>
  <c i="4" r="J126"/>
  <c r="BE139"/>
  <c r="BE149"/>
  <c r="BE158"/>
  <c r="BE219"/>
  <c r="BE234"/>
  <c r="BE242"/>
  <c r="BE288"/>
  <c r="BE312"/>
  <c r="BE332"/>
  <c r="BE370"/>
  <c r="BE397"/>
  <c r="BE412"/>
  <c i="5" r="BE237"/>
  <c r="BE273"/>
  <c r="BE329"/>
  <c r="BE359"/>
  <c r="BE416"/>
  <c r="BE424"/>
  <c r="BE448"/>
  <c r="BE456"/>
  <c r="BE460"/>
  <c r="BE474"/>
  <c r="BE544"/>
  <c r="BE549"/>
  <c r="BE578"/>
  <c r="BE586"/>
  <c r="BE596"/>
  <c r="BE611"/>
  <c r="BE615"/>
  <c r="BE619"/>
  <c r="BE622"/>
  <c r="BE623"/>
  <c r="BE624"/>
  <c r="BE625"/>
  <c r="BE626"/>
  <c i="6" r="J119"/>
  <c r="BE128"/>
  <c r="BE155"/>
  <c r="BE163"/>
  <c i="7" r="F94"/>
  <c r="BE130"/>
  <c r="BE143"/>
  <c r="BE155"/>
  <c r="BE161"/>
  <c r="BE210"/>
  <c r="BE237"/>
  <c r="BE262"/>
  <c r="BE271"/>
  <c r="BE357"/>
  <c r="BE417"/>
  <c r="BE421"/>
  <c r="BE436"/>
  <c r="BE461"/>
  <c r="BE469"/>
  <c i="8" r="J91"/>
  <c r="F138"/>
  <c r="BE166"/>
  <c r="BE169"/>
  <c r="BE225"/>
  <c r="BE238"/>
  <c r="BE243"/>
  <c r="BE250"/>
  <c r="BE267"/>
  <c r="BE282"/>
  <c r="BE312"/>
  <c r="BE316"/>
  <c r="BE376"/>
  <c r="BE405"/>
  <c r="BE407"/>
  <c r="BE416"/>
  <c r="BE445"/>
  <c r="BE457"/>
  <c r="BE471"/>
  <c r="BE483"/>
  <c r="BE502"/>
  <c r="BE546"/>
  <c r="BE568"/>
  <c r="BE570"/>
  <c r="BE586"/>
  <c r="BE609"/>
  <c r="BE642"/>
  <c r="BE652"/>
  <c r="BE667"/>
  <c r="BE700"/>
  <c r="BE702"/>
  <c r="BE726"/>
  <c r="BE741"/>
  <c r="BE744"/>
  <c r="BE808"/>
  <c r="BE814"/>
  <c r="BE829"/>
  <c r="BE965"/>
  <c r="BE1036"/>
  <c r="BE1109"/>
  <c r="BE1113"/>
  <c r="BE1155"/>
  <c i="9" r="F143"/>
  <c r="BE153"/>
  <c r="BE160"/>
  <c r="BE163"/>
  <c r="BE164"/>
  <c r="BE167"/>
  <c r="BE195"/>
  <c r="BE196"/>
  <c r="BE198"/>
  <c r="BE218"/>
  <c r="BE222"/>
  <c r="BE228"/>
  <c r="BE246"/>
  <c r="BE247"/>
  <c r="BE248"/>
  <c r="BE256"/>
  <c r="BE257"/>
  <c r="BE267"/>
  <c r="BE273"/>
  <c r="BE274"/>
  <c r="BE276"/>
  <c r="BE288"/>
  <c r="BE296"/>
  <c r="BE301"/>
  <c i="10" r="E116"/>
  <c r="BE139"/>
  <c r="BE140"/>
  <c r="BE144"/>
  <c r="BE162"/>
  <c r="BE166"/>
  <c r="BE184"/>
  <c r="BE187"/>
  <c r="BE189"/>
  <c r="BE191"/>
  <c i="11" r="BE134"/>
  <c r="BE140"/>
  <c r="BE153"/>
  <c i="12" r="J89"/>
  <c i="2" r="BE235"/>
  <c r="BE279"/>
  <c r="BE356"/>
  <c r="BE358"/>
  <c r="BE382"/>
  <c r="BE395"/>
  <c r="BE407"/>
  <c r="BE412"/>
  <c r="BE777"/>
  <c r="BE816"/>
  <c r="BE866"/>
  <c r="BE890"/>
  <c r="BE954"/>
  <c r="BE1001"/>
  <c r="BE1016"/>
  <c r="BE1049"/>
  <c r="BE1092"/>
  <c r="BE1128"/>
  <c r="BE1130"/>
  <c r="BE1141"/>
  <c r="BE1183"/>
  <c r="BE1246"/>
  <c r="BE1266"/>
  <c r="BE1279"/>
  <c r="BE1280"/>
  <c r="BE1281"/>
  <c r="BE1305"/>
  <c r="BE1306"/>
  <c r="BE1367"/>
  <c r="BE1397"/>
  <c r="BE1422"/>
  <c r="BE1444"/>
  <c r="BE1462"/>
  <c r="BE1486"/>
  <c r="BE1494"/>
  <c r="BE1508"/>
  <c r="BE1518"/>
  <c r="BE1639"/>
  <c r="BE1687"/>
  <c r="BE1721"/>
  <c r="BE1749"/>
  <c r="BE1972"/>
  <c r="BE1994"/>
  <c r="BE2062"/>
  <c i="3" r="BE134"/>
  <c r="BE174"/>
  <c r="BE177"/>
  <c i="4" r="J91"/>
  <c r="BE155"/>
  <c r="BE167"/>
  <c r="BE178"/>
  <c r="BE186"/>
  <c r="BE195"/>
  <c r="BE260"/>
  <c r="BE340"/>
  <c r="BE348"/>
  <c r="BE354"/>
  <c r="BE379"/>
  <c r="BE426"/>
  <c r="BE441"/>
  <c i="5" r="BE137"/>
  <c r="BE196"/>
  <c r="BE244"/>
  <c r="BE253"/>
  <c r="BE265"/>
  <c r="BE293"/>
  <c r="BE321"/>
  <c r="BE347"/>
  <c r="BE349"/>
  <c r="BE371"/>
  <c r="BE394"/>
  <c r="BE401"/>
  <c r="BE444"/>
  <c r="BE509"/>
  <c r="BE517"/>
  <c r="BE521"/>
  <c r="BE522"/>
  <c r="BE528"/>
  <c r="BE532"/>
  <c r="BE536"/>
  <c r="BE548"/>
  <c r="BE551"/>
  <c r="BE555"/>
  <c r="BE616"/>
  <c r="BE620"/>
  <c i="6" r="E85"/>
  <c r="F94"/>
  <c r="J122"/>
  <c r="BE134"/>
  <c i="7" r="J121"/>
  <c r="BE146"/>
  <c r="BE242"/>
  <c r="BE248"/>
  <c r="BE256"/>
  <c r="BE259"/>
  <c r="BE268"/>
  <c r="BE283"/>
  <c r="BE303"/>
  <c r="BE320"/>
  <c r="BE340"/>
  <c r="BE348"/>
  <c r="BE373"/>
  <c r="BE382"/>
  <c r="BE388"/>
  <c r="BE401"/>
  <c r="BE403"/>
  <c r="BE407"/>
  <c r="BE409"/>
  <c r="BE425"/>
  <c r="BE438"/>
  <c r="BE452"/>
  <c r="BE456"/>
  <c r="BE463"/>
  <c r="BE481"/>
  <c r="BE483"/>
  <c r="BE490"/>
  <c r="BE492"/>
  <c r="BE495"/>
  <c r="BE498"/>
  <c r="BE501"/>
  <c i="8" r="BE144"/>
  <c r="BE151"/>
  <c r="BE156"/>
  <c r="BE192"/>
  <c r="BE205"/>
  <c r="BE219"/>
  <c r="BE236"/>
  <c r="BE262"/>
  <c r="BE273"/>
  <c r="BE284"/>
  <c r="BE292"/>
  <c r="BE302"/>
  <c r="BE304"/>
  <c r="BE310"/>
  <c r="BE322"/>
  <c r="BE324"/>
  <c r="BE330"/>
  <c r="BE344"/>
  <c r="BE354"/>
  <c r="BE357"/>
  <c r="BE430"/>
  <c r="BE438"/>
  <c r="BE447"/>
  <c r="BE449"/>
  <c r="BE459"/>
  <c r="BE461"/>
  <c r="BE476"/>
  <c r="BE478"/>
  <c r="BE496"/>
  <c r="BE498"/>
  <c r="BE508"/>
  <c r="BE559"/>
  <c r="BE584"/>
  <c r="BE596"/>
  <c r="BE632"/>
  <c r="BE635"/>
  <c r="BE637"/>
  <c r="BE657"/>
  <c r="BE666"/>
  <c r="BE670"/>
  <c r="BE685"/>
  <c r="BE694"/>
  <c r="BE711"/>
  <c r="BE720"/>
  <c r="BE770"/>
  <c r="BE776"/>
  <c r="BE859"/>
  <c r="BE869"/>
  <c r="BE872"/>
  <c r="BE894"/>
  <c r="BE915"/>
  <c r="BE921"/>
  <c r="BE928"/>
  <c r="BE960"/>
  <c r="BE967"/>
  <c r="BE1008"/>
  <c r="BE1030"/>
  <c r="BE1040"/>
  <c r="BE1128"/>
  <c r="BE1136"/>
  <c r="BE1158"/>
  <c r="BE1161"/>
  <c r="BE1164"/>
  <c r="BE1167"/>
  <c r="BE1171"/>
  <c r="BE1174"/>
  <c r="BE1177"/>
  <c r="BE1179"/>
  <c r="BE1182"/>
  <c r="BE1184"/>
  <c r="BE1186"/>
  <c r="BE1188"/>
  <c i="9" r="E134"/>
  <c r="BE152"/>
  <c r="BE157"/>
  <c r="BE169"/>
  <c r="BE171"/>
  <c r="BE176"/>
  <c r="BE193"/>
  <c r="BE224"/>
  <c r="BE237"/>
  <c r="BE270"/>
  <c r="BE280"/>
  <c r="BE281"/>
  <c r="BE282"/>
  <c r="BE285"/>
  <c r="BE303"/>
  <c r="BE305"/>
  <c i="10" r="BE131"/>
  <c r="BE142"/>
  <c r="BE156"/>
  <c r="BE171"/>
  <c r="BE172"/>
  <c r="BE175"/>
  <c r="BE176"/>
  <c r="BE178"/>
  <c i="11" r="J89"/>
  <c r="J117"/>
  <c r="BE122"/>
  <c r="BE123"/>
  <c r="BE124"/>
  <c r="BE135"/>
  <c r="BE147"/>
  <c r="BE148"/>
  <c i="12" r="E106"/>
  <c r="F113"/>
  <c r="BE182"/>
  <c i="13" r="E113"/>
  <c r="BE136"/>
  <c r="BE152"/>
  <c r="BE163"/>
  <c r="BE251"/>
  <c r="BE281"/>
  <c i="2" r="BE281"/>
  <c r="BE370"/>
  <c r="BE508"/>
  <c r="BE513"/>
  <c r="BE610"/>
  <c r="BE654"/>
  <c r="BE672"/>
  <c r="BE712"/>
  <c r="BE724"/>
  <c r="BE736"/>
  <c r="BE834"/>
  <c r="BE848"/>
  <c r="BE854"/>
  <c r="BE878"/>
  <c r="BE970"/>
  <c r="BE1034"/>
  <c r="BE1176"/>
  <c r="BE1249"/>
  <c r="BE1254"/>
  <c r="BE1269"/>
  <c r="BE1286"/>
  <c r="BE1347"/>
  <c r="BE1351"/>
  <c r="BE1383"/>
  <c r="BE1453"/>
  <c r="BE1466"/>
  <c r="BE1470"/>
  <c r="BE1560"/>
  <c r="BE1570"/>
  <c r="BE1588"/>
  <c r="BE1601"/>
  <c r="BE1647"/>
  <c r="BE1810"/>
  <c r="BE1979"/>
  <c r="BE1991"/>
  <c r="BE2120"/>
  <c r="BE2126"/>
  <c i="3" r="F94"/>
  <c r="BE139"/>
  <c i="4" r="BE230"/>
  <c r="BE238"/>
  <c r="BE271"/>
  <c r="BE300"/>
  <c r="BE308"/>
  <c r="BE322"/>
  <c r="BE344"/>
  <c r="BE358"/>
  <c r="BE366"/>
  <c r="BE400"/>
  <c r="BE403"/>
  <c r="BE422"/>
  <c r="BE429"/>
  <c i="5" r="E85"/>
  <c r="J125"/>
  <c r="BE141"/>
  <c r="BE160"/>
  <c r="BE165"/>
  <c r="BE177"/>
  <c r="BE208"/>
  <c r="BE232"/>
  <c r="BE277"/>
  <c r="BE301"/>
  <c r="BE440"/>
  <c r="BE492"/>
  <c r="BE513"/>
  <c r="BE559"/>
  <c r="BE582"/>
  <c r="BE613"/>
  <c i="6" r="BE136"/>
  <c r="BE140"/>
  <c r="BE141"/>
  <c i="7" r="BE133"/>
  <c r="BE176"/>
  <c r="BE225"/>
  <c r="BE234"/>
  <c r="BE254"/>
  <c r="BE265"/>
  <c r="BE274"/>
  <c r="BE298"/>
  <c r="BE334"/>
  <c r="BE355"/>
  <c r="BE362"/>
  <c r="BE365"/>
  <c r="BE423"/>
  <c r="BE454"/>
  <c r="BE478"/>
  <c i="8" r="BE147"/>
  <c r="BE167"/>
  <c r="BE189"/>
  <c r="BE207"/>
  <c r="BE230"/>
  <c r="BE246"/>
  <c r="BE260"/>
  <c r="BE278"/>
  <c r="BE288"/>
  <c r="BE314"/>
  <c r="BE318"/>
  <c r="BE346"/>
  <c r="BE372"/>
  <c r="BE391"/>
  <c r="BE397"/>
  <c r="BE401"/>
  <c r="BE419"/>
  <c r="BE441"/>
  <c r="BE463"/>
  <c r="BE485"/>
  <c r="BE504"/>
  <c r="BE524"/>
  <c r="BE532"/>
  <c r="BE537"/>
  <c r="BE540"/>
  <c r="BE548"/>
  <c r="BE551"/>
  <c r="BE557"/>
  <c r="BE578"/>
  <c r="BE627"/>
  <c r="BE664"/>
  <c r="BE672"/>
  <c r="BE681"/>
  <c r="BE689"/>
  <c r="BE698"/>
  <c r="BE717"/>
  <c r="BE732"/>
  <c r="BE739"/>
  <c r="BE750"/>
  <c r="BE763"/>
  <c r="BE790"/>
  <c r="BE794"/>
  <c r="BE800"/>
  <c r="BE891"/>
  <c r="BE926"/>
  <c r="BE950"/>
  <c r="BE952"/>
  <c r="BE983"/>
  <c r="BE1013"/>
  <c r="BE1038"/>
  <c r="BE1060"/>
  <c r="BE1070"/>
  <c r="BE1072"/>
  <c r="BE1080"/>
  <c r="BE1097"/>
  <c r="BE1148"/>
  <c r="BE1151"/>
  <c i="9" r="BE158"/>
  <c r="BE165"/>
  <c r="BE182"/>
  <c r="BE188"/>
  <c r="BE199"/>
  <c r="BE207"/>
  <c r="BE213"/>
  <c r="BE226"/>
  <c r="BE227"/>
  <c r="BE230"/>
  <c r="BE238"/>
  <c r="BE244"/>
  <c r="BE263"/>
  <c r="BE265"/>
  <c r="BE291"/>
  <c r="BE293"/>
  <c r="BE295"/>
  <c i="10" r="J122"/>
  <c r="BE137"/>
  <c r="BE147"/>
  <c r="BE153"/>
  <c r="BE158"/>
  <c r="BE183"/>
  <c r="BE185"/>
  <c r="BE186"/>
  <c r="BE188"/>
  <c i="11" r="BE131"/>
  <c r="BE159"/>
  <c i="13" r="BE182"/>
  <c r="BE232"/>
  <c r="BE293"/>
  <c r="BE311"/>
  <c i="2" r="E137"/>
  <c r="BE190"/>
  <c r="BE218"/>
  <c r="BE478"/>
  <c r="BE488"/>
  <c r="BE621"/>
  <c r="BE678"/>
  <c r="BE694"/>
  <c r="BE730"/>
  <c r="BE860"/>
  <c r="BE925"/>
  <c r="BE946"/>
  <c r="BE1084"/>
  <c r="BE1094"/>
  <c r="BE1108"/>
  <c r="BE1133"/>
  <c r="BE1138"/>
  <c r="BE1139"/>
  <c r="BE1239"/>
  <c r="BE1261"/>
  <c r="BE1265"/>
  <c r="BE1272"/>
  <c r="BE1284"/>
  <c r="BE1295"/>
  <c r="BE1299"/>
  <c r="BE1301"/>
  <c r="BE1302"/>
  <c r="BE1323"/>
  <c r="BE1402"/>
  <c r="BE1523"/>
  <c r="BE1642"/>
  <c r="BE1674"/>
  <c r="BE1842"/>
  <c r="BE1905"/>
  <c r="BE1934"/>
  <c r="BE2017"/>
  <c r="BK1274"/>
  <c r="J1274"/>
  <c r="J115"/>
  <c i="3" r="BE124"/>
  <c r="BE171"/>
  <c r="BE186"/>
  <c r="BE190"/>
  <c i="4" r="BE132"/>
  <c r="BE199"/>
  <c r="BE247"/>
  <c r="BE253"/>
  <c r="BE263"/>
  <c r="BE304"/>
  <c r="BE316"/>
  <c r="BE391"/>
  <c i="5" r="BE133"/>
  <c r="BE189"/>
  <c r="BE249"/>
  <c r="BE261"/>
  <c r="BE285"/>
  <c r="BE383"/>
  <c r="BE495"/>
  <c r="BE571"/>
  <c r="BE610"/>
  <c r="BE621"/>
  <c i="6" r="BE130"/>
  <c r="BE133"/>
  <c r="BE137"/>
  <c r="BE139"/>
  <c r="BE152"/>
  <c r="BE162"/>
  <c r="BK143"/>
  <c r="J143"/>
  <c r="J101"/>
  <c i="7" r="BE158"/>
  <c r="BE164"/>
  <c r="BE188"/>
  <c r="BE202"/>
  <c r="BE206"/>
  <c r="BE292"/>
  <c r="BE323"/>
  <c r="BE338"/>
  <c r="BE342"/>
  <c r="BE350"/>
  <c r="BE391"/>
  <c r="BE429"/>
  <c r="BE448"/>
  <c r="BE459"/>
  <c r="BE472"/>
  <c r="BE475"/>
  <c i="8" r="E129"/>
  <c r="BE162"/>
  <c r="BE185"/>
  <c r="BE195"/>
  <c r="BE197"/>
  <c r="BE211"/>
  <c r="BE213"/>
  <c r="BE217"/>
  <c r="BE223"/>
  <c r="BE276"/>
  <c r="BE298"/>
  <c r="BE320"/>
  <c r="BE352"/>
  <c r="BE383"/>
  <c r="BE387"/>
  <c r="BE393"/>
  <c r="BE412"/>
  <c r="BE432"/>
  <c r="BE455"/>
  <c r="BE474"/>
  <c r="BE481"/>
  <c r="BE492"/>
  <c r="BE512"/>
  <c r="BE520"/>
  <c r="BE528"/>
  <c r="BE535"/>
  <c r="BE542"/>
  <c r="BE576"/>
  <c r="BE605"/>
  <c r="BE607"/>
  <c r="BE611"/>
  <c r="BE630"/>
  <c r="BE645"/>
  <c r="BE648"/>
  <c r="BE654"/>
  <c r="BE679"/>
  <c r="BE683"/>
  <c r="BE686"/>
  <c r="BE692"/>
  <c r="BE693"/>
  <c r="BE734"/>
  <c r="BE748"/>
  <c r="BE782"/>
  <c r="BE810"/>
  <c r="BE825"/>
  <c r="BE830"/>
  <c r="BE832"/>
  <c r="BE874"/>
  <c r="BE882"/>
  <c r="BE1016"/>
  <c r="BE1024"/>
  <c r="BE1034"/>
  <c r="BE1042"/>
  <c r="BE1052"/>
  <c r="BE1054"/>
  <c r="BE1064"/>
  <c r="BE1082"/>
  <c r="BE1084"/>
  <c r="BE1086"/>
  <c i="9" r="J94"/>
  <c r="BE156"/>
  <c r="BE173"/>
  <c r="BE185"/>
  <c r="BE189"/>
  <c r="BE192"/>
  <c r="BE217"/>
  <c r="BE221"/>
  <c r="BE235"/>
  <c r="BE239"/>
  <c r="BE266"/>
  <c r="BE292"/>
  <c i="10" r="BE138"/>
  <c r="BE148"/>
  <c r="BE149"/>
  <c r="BE152"/>
  <c r="BE167"/>
  <c r="BE180"/>
  <c r="BE192"/>
  <c i="2" r="BE152"/>
  <c r="BE169"/>
  <c r="BE318"/>
  <c r="BE498"/>
  <c r="BE565"/>
  <c r="BE683"/>
  <c r="BE765"/>
  <c r="BE789"/>
  <c r="BE872"/>
  <c r="BE884"/>
  <c r="BE948"/>
  <c r="BE964"/>
  <c r="BE973"/>
  <c r="BE985"/>
  <c r="BE1018"/>
  <c r="BE1115"/>
  <c r="BE1124"/>
  <c r="BE1228"/>
  <c r="BE1275"/>
  <c r="BE1278"/>
  <c r="BE1282"/>
  <c r="BE1296"/>
  <c r="BE1309"/>
  <c r="BE1343"/>
  <c r="BE1359"/>
  <c r="BE1375"/>
  <c r="BE1379"/>
  <c r="BE1417"/>
  <c r="BE1432"/>
  <c r="BE1458"/>
  <c r="BE1474"/>
  <c r="BE1482"/>
  <c r="BE1503"/>
  <c r="BE1528"/>
  <c r="BE1649"/>
  <c r="BE1729"/>
  <c r="BE1785"/>
  <c r="BE1969"/>
  <c r="BE1985"/>
  <c r="BE2042"/>
  <c r="BE2118"/>
  <c i="3" r="BE156"/>
  <c r="BE162"/>
  <c i="4" r="E85"/>
  <c r="BE164"/>
  <c r="BE170"/>
  <c r="BE182"/>
  <c r="BE187"/>
  <c r="BE267"/>
  <c r="BE279"/>
  <c i="5" r="BE172"/>
  <c r="BE184"/>
  <c r="BE305"/>
  <c r="BE333"/>
  <c r="BE346"/>
  <c r="BE452"/>
  <c r="BE566"/>
  <c i="6" r="BE129"/>
  <c r="BE144"/>
  <c r="BE146"/>
  <c r="BE147"/>
  <c r="BE148"/>
  <c r="BE149"/>
  <c r="BE150"/>
  <c r="BE154"/>
  <c r="BE159"/>
  <c r="BE161"/>
  <c i="7" r="E85"/>
  <c r="BE153"/>
  <c r="BE179"/>
  <c r="BE185"/>
  <c r="BE194"/>
  <c r="BE214"/>
  <c r="BE245"/>
  <c r="BE250"/>
  <c r="BE289"/>
  <c r="BE295"/>
  <c r="BE328"/>
  <c r="BE346"/>
  <c r="BE352"/>
  <c r="BE354"/>
  <c r="BE376"/>
  <c r="BE442"/>
  <c r="BE444"/>
  <c i="8" r="BE177"/>
  <c r="BE179"/>
  <c r="BE182"/>
  <c r="BE187"/>
  <c r="BE193"/>
  <c r="BE209"/>
  <c r="BE233"/>
  <c r="BE240"/>
  <c r="BE269"/>
  <c r="BE280"/>
  <c r="BE336"/>
  <c r="BE340"/>
  <c r="BE361"/>
  <c r="BE389"/>
  <c r="BE395"/>
  <c r="BE414"/>
  <c r="BE421"/>
  <c r="BE467"/>
  <c r="BE487"/>
  <c r="BE510"/>
  <c r="BE516"/>
  <c r="BE518"/>
  <c r="BE526"/>
  <c r="BE554"/>
  <c r="BE566"/>
  <c r="BE571"/>
  <c r="BE594"/>
  <c r="BE649"/>
  <c r="BE668"/>
  <c r="BE696"/>
  <c r="BE699"/>
  <c r="BE759"/>
  <c r="BE765"/>
  <c r="BE784"/>
  <c r="BE806"/>
  <c r="BE816"/>
  <c r="BE819"/>
  <c r="BE823"/>
  <c r="BE884"/>
  <c r="BE905"/>
  <c r="BE940"/>
  <c r="BE941"/>
  <c r="BE948"/>
  <c r="BE1074"/>
  <c r="BE1092"/>
  <c r="BE1103"/>
  <c r="BE1106"/>
  <c r="BE1116"/>
  <c r="BE1123"/>
  <c r="BE1145"/>
  <c i="9" r="BE150"/>
  <c r="BE154"/>
  <c r="BE170"/>
  <c r="BE174"/>
  <c r="BE179"/>
  <c r="BE200"/>
  <c r="BE205"/>
  <c r="BE206"/>
  <c r="BE208"/>
  <c r="BE240"/>
  <c r="BE242"/>
  <c r="BE258"/>
  <c r="BE259"/>
  <c r="BE261"/>
  <c r="BE264"/>
  <c r="BE268"/>
  <c r="BE272"/>
  <c r="BE286"/>
  <c r="BE287"/>
  <c r="BE306"/>
  <c r="BE307"/>
  <c r="BE308"/>
  <c r="BE309"/>
  <c r="BE310"/>
  <c r="BE311"/>
  <c i="10" r="BE132"/>
  <c r="BE133"/>
  <c r="BE134"/>
  <c r="BE159"/>
  <c r="BE168"/>
  <c r="BE169"/>
  <c r="BE182"/>
  <c i="11" r="E110"/>
  <c r="BE137"/>
  <c r="BE138"/>
  <c r="BE139"/>
  <c r="BE141"/>
  <c i="12" r="J92"/>
  <c r="BE163"/>
  <c r="BE174"/>
  <c i="13" r="BE263"/>
  <c r="BE270"/>
  <c r="BE296"/>
  <c r="BE300"/>
  <c r="BE329"/>
  <c r="BE347"/>
  <c i="2" r="BE322"/>
  <c r="BE336"/>
  <c r="BE388"/>
  <c r="BE435"/>
  <c r="BE469"/>
  <c r="BE503"/>
  <c r="BE529"/>
  <c r="BE570"/>
  <c r="BE648"/>
  <c r="BE699"/>
  <c r="BE718"/>
  <c r="BE795"/>
  <c r="BE951"/>
  <c r="BE958"/>
  <c r="BE993"/>
  <c r="BE1043"/>
  <c r="BE1072"/>
  <c r="BE1215"/>
  <c r="BE1255"/>
  <c r="BE1262"/>
  <c r="BE1273"/>
  <c r="BE1285"/>
  <c r="BE1298"/>
  <c r="BE1303"/>
  <c r="BE1304"/>
  <c r="BE1307"/>
  <c r="BE1328"/>
  <c r="BE1392"/>
  <c r="BE1478"/>
  <c r="BE1549"/>
  <c r="BE1612"/>
  <c r="BE1637"/>
  <c r="BE1658"/>
  <c r="BE1699"/>
  <c r="BE1902"/>
  <c r="BE1920"/>
  <c r="BE2067"/>
  <c r="BE2090"/>
  <c r="BK425"/>
  <c r="J425"/>
  <c r="J106"/>
  <c i="3" r="BE135"/>
  <c r="BE170"/>
  <c i="4" r="BE136"/>
  <c r="BE152"/>
  <c r="BE161"/>
  <c r="BE191"/>
  <c r="BE203"/>
  <c r="BE215"/>
  <c r="BE223"/>
  <c r="BE257"/>
  <c r="BE292"/>
  <c r="BE326"/>
  <c r="BE362"/>
  <c r="BE373"/>
  <c r="BE406"/>
  <c r="BE415"/>
  <c r="BE435"/>
  <c r="BE444"/>
  <c r="BE447"/>
  <c r="BE450"/>
  <c i="5" r="BE145"/>
  <c r="BE153"/>
  <c r="BE213"/>
  <c r="BE225"/>
  <c r="BE257"/>
  <c r="BE281"/>
  <c r="BE297"/>
  <c r="BE313"/>
  <c r="BE317"/>
  <c r="BE367"/>
  <c r="BE375"/>
  <c r="BE390"/>
  <c r="BE412"/>
  <c r="BE420"/>
  <c r="BE428"/>
  <c r="BE464"/>
  <c r="BE470"/>
  <c r="BE540"/>
  <c r="BE572"/>
  <c r="BE574"/>
  <c r="BE602"/>
  <c i="6" r="BE156"/>
  <c r="BE157"/>
  <c r="BE158"/>
  <c i="7" r="BE149"/>
  <c r="BE151"/>
  <c r="BE170"/>
  <c r="BE182"/>
  <c r="BE191"/>
  <c r="BE222"/>
  <c r="BE228"/>
  <c r="BE239"/>
  <c r="BE310"/>
  <c r="BE344"/>
  <c r="BE385"/>
  <c r="BE399"/>
  <c r="BE411"/>
  <c r="BE446"/>
  <c r="BE465"/>
  <c r="BE485"/>
  <c i="8" r="BE153"/>
  <c r="BE171"/>
  <c r="BE175"/>
  <c r="BE215"/>
  <c r="BE256"/>
  <c r="BE274"/>
  <c r="BE294"/>
  <c r="BE300"/>
  <c r="BE306"/>
  <c r="BE334"/>
  <c r="BE348"/>
  <c r="BE374"/>
  <c r="BE399"/>
  <c r="BE403"/>
  <c r="BE425"/>
  <c r="BE427"/>
  <c r="BE434"/>
  <c r="BE436"/>
  <c r="BE440"/>
  <c r="BE465"/>
  <c r="BE506"/>
  <c r="BE514"/>
  <c r="BE574"/>
  <c r="BE579"/>
  <c r="BE582"/>
  <c r="BE590"/>
  <c r="BE625"/>
  <c r="BE661"/>
  <c r="BE687"/>
  <c r="BE705"/>
  <c r="BE707"/>
  <c r="BE736"/>
  <c r="BE755"/>
  <c r="BE757"/>
  <c r="BE761"/>
  <c r="BE780"/>
  <c r="BE812"/>
  <c r="BE834"/>
  <c r="BE837"/>
  <c r="BE847"/>
  <c r="BE889"/>
  <c r="BE934"/>
  <c r="BE954"/>
  <c r="BE956"/>
  <c r="BE996"/>
  <c r="BE1005"/>
  <c r="BE1028"/>
  <c r="BE1032"/>
  <c r="BE1088"/>
  <c r="BE1090"/>
  <c r="BE1094"/>
  <c i="9" r="J91"/>
  <c r="BE149"/>
  <c r="BE186"/>
  <c r="BE201"/>
  <c r="BE214"/>
  <c r="BE219"/>
  <c r="BE234"/>
  <c r="BE236"/>
  <c r="BE253"/>
  <c r="BE279"/>
  <c r="BE297"/>
  <c r="BE298"/>
  <c r="BE299"/>
  <c r="BE300"/>
  <c i="10" r="J94"/>
  <c r="BE143"/>
  <c r="BE161"/>
  <c r="BE163"/>
  <c r="BE165"/>
  <c r="BE177"/>
  <c r="BE181"/>
  <c r="BE193"/>
  <c i="11" r="F117"/>
  <c r="BE128"/>
  <c r="BE130"/>
  <c r="BE136"/>
  <c r="BE142"/>
  <c r="BE144"/>
  <c r="BE151"/>
  <c r="BE152"/>
  <c r="BE154"/>
  <c r="BE156"/>
  <c r="BE157"/>
  <c r="BE158"/>
  <c i="12" r="BE117"/>
  <c r="BE127"/>
  <c r="BE135"/>
  <c r="BE149"/>
  <c i="13" r="J89"/>
  <c r="BE188"/>
  <c r="BE230"/>
  <c r="BE243"/>
  <c r="BE255"/>
  <c r="BE351"/>
  <c i="2" r="BE341"/>
  <c r="BE350"/>
  <c r="BE366"/>
  <c r="BE376"/>
  <c r="BE402"/>
  <c r="BE579"/>
  <c r="BE627"/>
  <c r="BE642"/>
  <c r="BE707"/>
  <c r="BE961"/>
  <c r="BE977"/>
  <c r="BE1003"/>
  <c r="BE1006"/>
  <c r="BE1078"/>
  <c r="BE1099"/>
  <c r="BE1105"/>
  <c r="BE1149"/>
  <c r="BE1151"/>
  <c r="BE1196"/>
  <c r="BE1253"/>
  <c r="BE1256"/>
  <c r="BE1257"/>
  <c r="BE1264"/>
  <c r="BE1267"/>
  <c r="BE1268"/>
  <c r="BE1271"/>
  <c r="BE1283"/>
  <c r="BE1287"/>
  <c r="BE1290"/>
  <c r="BE1291"/>
  <c r="BE1300"/>
  <c r="BE1355"/>
  <c r="BE1363"/>
  <c r="BE1387"/>
  <c r="BE1427"/>
  <c r="BE1565"/>
  <c r="BE1599"/>
  <c r="BE1884"/>
  <c r="BE1967"/>
  <c r="BE2121"/>
  <c r="BE2149"/>
  <c r="BE2151"/>
  <c r="BE2157"/>
  <c r="BE2161"/>
  <c r="BE2184"/>
  <c r="BE2191"/>
  <c r="BE2197"/>
  <c r="BE2200"/>
  <c r="BE2208"/>
  <c r="BE2223"/>
  <c r="BE2232"/>
  <c r="BE2238"/>
  <c r="BE2246"/>
  <c r="BE2252"/>
  <c r="BE2258"/>
  <c r="BE2259"/>
  <c r="BE2265"/>
  <c r="BE2270"/>
  <c r="BE2275"/>
  <c r="BE2279"/>
  <c i="3" r="BE159"/>
  <c r="BE164"/>
  <c r="BE180"/>
  <c r="BE184"/>
  <c i="4" r="F94"/>
  <c r="BE143"/>
  <c r="BE207"/>
  <c r="BE211"/>
  <c r="BE250"/>
  <c r="BE282"/>
  <c r="BE285"/>
  <c r="BE319"/>
  <c r="BE329"/>
  <c r="BE336"/>
  <c r="BE376"/>
  <c r="BE394"/>
  <c r="BE409"/>
  <c r="BE419"/>
  <c r="BE438"/>
  <c i="5" r="BE149"/>
  <c r="BE201"/>
  <c r="BE325"/>
  <c r="BE363"/>
  <c r="BE405"/>
  <c r="BE436"/>
  <c r="BE478"/>
  <c r="BE479"/>
  <c r="BE481"/>
  <c r="BE493"/>
  <c r="BE507"/>
  <c r="BE524"/>
  <c r="BE562"/>
  <c r="BE609"/>
  <c r="BE612"/>
  <c r="BE617"/>
  <c r="BE618"/>
  <c i="6" r="BE135"/>
  <c r="BE142"/>
  <c i="7" r="BE140"/>
  <c r="BE167"/>
  <c r="BE173"/>
  <c r="BE331"/>
  <c r="BE367"/>
  <c r="BE397"/>
  <c r="BE405"/>
  <c r="BE413"/>
  <c r="BE415"/>
  <c r="BE431"/>
  <c r="BE440"/>
  <c r="BE467"/>
  <c r="BE488"/>
  <c r="BK500"/>
  <c r="J500"/>
  <c r="J105"/>
  <c i="8" r="BE159"/>
  <c r="BE202"/>
  <c r="BE221"/>
  <c r="BE258"/>
  <c r="BE271"/>
  <c r="BE286"/>
  <c r="BE290"/>
  <c r="BE308"/>
  <c r="BE326"/>
  <c r="BE338"/>
  <c r="BE350"/>
  <c r="BE359"/>
  <c r="BE364"/>
  <c r="BE370"/>
  <c r="BE378"/>
  <c r="BE381"/>
  <c r="BE409"/>
  <c r="BE423"/>
  <c r="BE451"/>
  <c r="BE469"/>
  <c r="BE500"/>
  <c r="BE522"/>
  <c r="BE563"/>
  <c r="BE587"/>
  <c r="BE603"/>
  <c r="BE622"/>
  <c r="BE662"/>
  <c r="BE673"/>
  <c r="BE680"/>
  <c r="BE709"/>
  <c r="BE738"/>
  <c r="BE743"/>
  <c r="BE753"/>
  <c r="BE796"/>
  <c r="BE804"/>
  <c r="BE878"/>
  <c r="BE880"/>
  <c r="BE932"/>
  <c r="BE969"/>
  <c r="BE971"/>
  <c r="BE986"/>
  <c r="BE1062"/>
  <c r="BE1100"/>
  <c r="BE1133"/>
  <c r="BE1139"/>
  <c i="9" r="BE151"/>
  <c r="BE159"/>
  <c r="BE166"/>
  <c r="BE194"/>
  <c r="BE204"/>
  <c r="BE209"/>
  <c r="BE215"/>
  <c r="BE216"/>
  <c r="BE229"/>
  <c r="BE245"/>
  <c r="BE251"/>
  <c r="BE252"/>
  <c r="BE254"/>
  <c r="BE255"/>
  <c r="BE262"/>
  <c r="BE271"/>
  <c r="BE283"/>
  <c r="BE289"/>
  <c r="BE290"/>
  <c r="BE302"/>
  <c r="BK241"/>
  <c r="J241"/>
  <c r="J115"/>
  <c i="10" r="F94"/>
  <c r="BE135"/>
  <c r="BE136"/>
  <c r="BE141"/>
  <c r="BE154"/>
  <c i="11" r="BE125"/>
  <c r="BE126"/>
  <c r="BE127"/>
  <c r="BE129"/>
  <c r="BE132"/>
  <c r="BE133"/>
  <c r="BE160"/>
  <c i="13" r="F92"/>
  <c r="BE126"/>
  <c r="BE173"/>
  <c r="BE192"/>
  <c r="BE197"/>
  <c r="BE223"/>
  <c r="BE332"/>
  <c i="2" r="BE164"/>
  <c r="BE204"/>
  <c r="BE225"/>
  <c r="BE230"/>
  <c r="BE256"/>
  <c r="BE264"/>
  <c r="BE269"/>
  <c r="BE363"/>
  <c r="BE410"/>
  <c r="BE426"/>
  <c r="BE493"/>
  <c r="BE541"/>
  <c r="BE585"/>
  <c r="BE637"/>
  <c r="BE662"/>
  <c r="BE689"/>
  <c r="BE742"/>
  <c r="BE771"/>
  <c r="BE822"/>
  <c r="BE828"/>
  <c r="BE842"/>
  <c r="BE967"/>
  <c r="BE1258"/>
  <c r="BE1259"/>
  <c r="BE1260"/>
  <c r="BE1289"/>
  <c r="BE1293"/>
  <c r="BE1297"/>
  <c r="BE1333"/>
  <c r="BE1338"/>
  <c r="BE1407"/>
  <c r="BE1449"/>
  <c r="BE1490"/>
  <c r="BE1539"/>
  <c r="BE1576"/>
  <c r="BE1610"/>
  <c r="BE1630"/>
  <c r="BE1746"/>
  <c r="BE1782"/>
  <c r="BE1821"/>
  <c r="BE1964"/>
  <c i="3" r="BE127"/>
  <c r="BE130"/>
  <c r="BE144"/>
  <c r="BE150"/>
  <c r="BE154"/>
  <c r="BE188"/>
  <c i="4" r="BE146"/>
  <c r="BE174"/>
  <c r="BE227"/>
  <c r="BE246"/>
  <c r="BE275"/>
  <c r="BE296"/>
  <c r="BE351"/>
  <c r="BE382"/>
  <c r="BE385"/>
  <c r="BE388"/>
  <c r="BE432"/>
  <c r="BK421"/>
  <c r="J421"/>
  <c r="J106"/>
  <c i="5" r="F94"/>
  <c r="BE220"/>
  <c r="BE269"/>
  <c r="BE282"/>
  <c r="BE284"/>
  <c r="BE289"/>
  <c r="BE309"/>
  <c r="BE432"/>
  <c r="BE506"/>
  <c r="BE560"/>
  <c r="BE590"/>
  <c r="BE614"/>
  <c i="6" r="BE127"/>
  <c r="BE131"/>
  <c r="BE138"/>
  <c r="BE153"/>
  <c r="BE160"/>
  <c i="7" r="BE136"/>
  <c r="BE198"/>
  <c r="BE218"/>
  <c r="BE231"/>
  <c r="BE252"/>
  <c r="BE277"/>
  <c r="BE280"/>
  <c r="BE286"/>
  <c r="BE315"/>
  <c r="BE359"/>
  <c r="BE370"/>
  <c r="BE379"/>
  <c r="BE394"/>
  <c r="BE419"/>
  <c r="BE433"/>
  <c r="BE450"/>
  <c i="8" r="BE149"/>
  <c r="BE164"/>
  <c r="BE173"/>
  <c r="BE199"/>
  <c r="BE228"/>
  <c r="BE252"/>
  <c r="BE264"/>
  <c r="BE296"/>
  <c r="BE328"/>
  <c r="BE332"/>
  <c r="BE342"/>
  <c r="BE366"/>
  <c r="BE368"/>
  <c r="BE379"/>
  <c r="BE385"/>
  <c r="BE443"/>
  <c r="BE453"/>
  <c r="BE489"/>
  <c r="BE494"/>
  <c r="BE530"/>
  <c r="BE544"/>
  <c r="BE561"/>
  <c r="BE592"/>
  <c r="BE599"/>
  <c r="BE640"/>
  <c r="BE646"/>
  <c r="BE660"/>
  <c r="BE674"/>
  <c r="BE676"/>
  <c r="BE714"/>
  <c r="BE723"/>
  <c r="BE729"/>
  <c r="BE746"/>
  <c r="BE774"/>
  <c r="BE778"/>
  <c r="BE821"/>
  <c r="BE913"/>
  <c r="BE919"/>
  <c r="BE937"/>
  <c r="BE958"/>
  <c r="BE1022"/>
  <c r="BE1026"/>
  <c r="BE1056"/>
  <c r="BE1058"/>
  <c r="BE1066"/>
  <c r="BE1068"/>
  <c r="BE1076"/>
  <c r="BE1078"/>
  <c r="BE1142"/>
  <c i="9" r="BE155"/>
  <c r="BE162"/>
  <c r="BE168"/>
  <c r="BE172"/>
  <c r="BE175"/>
  <c r="BE178"/>
  <c r="BE180"/>
  <c r="BE181"/>
  <c r="BE187"/>
  <c r="BE202"/>
  <c r="BE212"/>
  <c r="BE223"/>
  <c r="BE231"/>
  <c r="BE275"/>
  <c r="BE284"/>
  <c i="10" r="BE146"/>
  <c r="BE150"/>
  <c r="BE151"/>
  <c r="BE155"/>
  <c r="BE157"/>
  <c r="BE160"/>
  <c r="BE170"/>
  <c r="BE194"/>
  <c r="BE195"/>
  <c i="11" r="BE143"/>
  <c r="BE146"/>
  <c r="BE150"/>
  <c i="13" r="BE168"/>
  <c r="BE306"/>
  <c r="BE323"/>
  <c r="BE343"/>
  <c i="11" r="F36"/>
  <c i="1" r="BC105"/>
  <c i="3" r="F39"/>
  <c i="1" r="BD97"/>
  <c i="5" r="F38"/>
  <c i="1" r="BC99"/>
  <c i="13" r="F35"/>
  <c i="1" r="BB107"/>
  <c i="13" r="J34"/>
  <c i="1" r="AW107"/>
  <c i="4" r="J36"/>
  <c i="1" r="AW98"/>
  <c i="10" r="F36"/>
  <c i="1" r="BA104"/>
  <c i="9" r="F39"/>
  <c i="1" r="BD103"/>
  <c i="9" r="F36"/>
  <c i="1" r="BA103"/>
  <c i="5" r="J36"/>
  <c i="1" r="AW99"/>
  <c i="13" r="F34"/>
  <c i="1" r="BA107"/>
  <c i="2" r="J36"/>
  <c i="1" r="AW96"/>
  <c i="12" r="F34"/>
  <c i="1" r="BA106"/>
  <c i="2" r="F36"/>
  <c i="1" r="BA96"/>
  <c i="6" r="J36"/>
  <c i="1" r="AW100"/>
  <c i="8" r="F39"/>
  <c i="1" r="BD102"/>
  <c i="8" r="F37"/>
  <c i="1" r="BB102"/>
  <c i="11" r="F35"/>
  <c i="1" r="BB105"/>
  <c i="8" r="F36"/>
  <c i="1" r="BA102"/>
  <c i="11" r="J34"/>
  <c i="1" r="AW105"/>
  <c i="12" r="F37"/>
  <c i="1" r="BD106"/>
  <c r="AS94"/>
  <c i="4" r="F39"/>
  <c i="1" r="BD98"/>
  <c i="12" r="J30"/>
  <c i="1" r="AG106"/>
  <c i="10" r="F37"/>
  <c i="1" r="BB104"/>
  <c i="7" r="F38"/>
  <c i="1" r="BC101"/>
  <c i="4" r="F36"/>
  <c i="1" r="BA98"/>
  <c i="11" r="F34"/>
  <c i="1" r="BA105"/>
  <c i="12" r="F36"/>
  <c i="1" r="BC106"/>
  <c i="7" r="F37"/>
  <c i="1" r="BB101"/>
  <c i="9" r="J36"/>
  <c i="1" r="AW103"/>
  <c i="4" r="F38"/>
  <c i="1" r="BC98"/>
  <c i="7" r="F36"/>
  <c i="1" r="BA101"/>
  <c i="9" r="F38"/>
  <c i="1" r="BC103"/>
  <c i="6" r="F36"/>
  <c i="1" r="BA100"/>
  <c i="8" r="F38"/>
  <c i="1" r="BC102"/>
  <c i="13" r="F36"/>
  <c i="1" r="BC107"/>
  <c i="8" r="J36"/>
  <c i="1" r="AW102"/>
  <c i="11" r="F37"/>
  <c i="1" r="BD105"/>
  <c i="2" r="F39"/>
  <c i="1" r="BD96"/>
  <c i="3" r="J36"/>
  <c i="1" r="AW97"/>
  <c i="5" r="F36"/>
  <c i="1" r="BA99"/>
  <c i="2" r="F38"/>
  <c i="1" r="BC96"/>
  <c i="9" r="F37"/>
  <c i="1" r="BB103"/>
  <c i="12" r="J34"/>
  <c i="1" r="AW106"/>
  <c i="3" r="F37"/>
  <c i="1" r="BB97"/>
  <c i="6" r="F38"/>
  <c i="1" r="BC100"/>
  <c i="5" r="F37"/>
  <c i="1" r="BB99"/>
  <c i="3" r="F38"/>
  <c i="1" r="BC97"/>
  <c i="5" r="F39"/>
  <c i="1" r="BD99"/>
  <c i="7" r="J36"/>
  <c i="1" r="AW101"/>
  <c i="3" r="F36"/>
  <c i="1" r="BA97"/>
  <c i="7" r="F39"/>
  <c i="1" r="BD101"/>
  <c i="4" r="F37"/>
  <c i="1" r="BB98"/>
  <c i="10" r="J36"/>
  <c i="1" r="AW104"/>
  <c i="6" r="F39"/>
  <c i="1" r="BD100"/>
  <c i="10" r="F38"/>
  <c i="1" r="BC104"/>
  <c i="12" r="F35"/>
  <c i="1" r="BB106"/>
  <c i="6" r="F37"/>
  <c i="1" r="BB100"/>
  <c i="2" r="F37"/>
  <c i="1" r="BB96"/>
  <c i="13" r="F37"/>
  <c i="1" r="BD107"/>
  <c i="10" r="F39"/>
  <c i="1" r="BD104"/>
  <c i="7" l="1" r="BK128"/>
  <c r="BK127"/>
  <c r="J127"/>
  <c r="J98"/>
  <c i="10" r="BK129"/>
  <c r="R173"/>
  <c i="5" r="P131"/>
  <c i="1" r="AU99"/>
  <c i="9" r="P232"/>
  <c i="8" r="BK142"/>
  <c r="J142"/>
  <c r="J99"/>
  <c i="11" r="P120"/>
  <c i="1" r="AU105"/>
  <c i="4" r="R130"/>
  <c r="R129"/>
  <c i="5" r="T131"/>
  <c i="9" r="R190"/>
  <c r="R146"/>
  <c r="BK232"/>
  <c r="J232"/>
  <c r="J113"/>
  <c i="8" r="R142"/>
  <c r="R141"/>
  <c i="6" r="BK125"/>
  <c r="J125"/>
  <c r="J98"/>
  <c i="9" r="P190"/>
  <c i="7" r="T128"/>
  <c r="T127"/>
  <c i="5" r="BK131"/>
  <c r="J131"/>
  <c i="4" r="BK130"/>
  <c r="BK129"/>
  <c r="J129"/>
  <c i="7" r="R128"/>
  <c r="R127"/>
  <c i="6" r="T125"/>
  <c i="4" r="T130"/>
  <c r="T129"/>
  <c i="2" r="P400"/>
  <c r="P150"/>
  <c r="P149"/>
  <c i="1" r="AU96"/>
  <c i="6" r="R125"/>
  <c i="3" r="R122"/>
  <c i="2" r="R262"/>
  <c r="R150"/>
  <c r="R149"/>
  <c r="R975"/>
  <c r="BK975"/>
  <c r="J975"/>
  <c r="J109"/>
  <c i="10" r="P173"/>
  <c i="9" r="T210"/>
  <c i="11" r="T120"/>
  <c i="10" r="T173"/>
  <c i="2" r="R400"/>
  <c i="13" r="T124"/>
  <c r="T123"/>
  <c i="11" r="BK120"/>
  <c r="J120"/>
  <c r="J96"/>
  <c i="2" r="T262"/>
  <c i="10" r="R129"/>
  <c r="R128"/>
  <c i="7" r="P128"/>
  <c r="P127"/>
  <c i="1" r="AU101"/>
  <c i="13" r="R124"/>
  <c r="R123"/>
  <c i="8" r="P142"/>
  <c r="P141"/>
  <c i="1" r="AU102"/>
  <c i="10" r="T129"/>
  <c r="T128"/>
  <c i="2" r="P975"/>
  <c i="9" r="T147"/>
  <c r="T146"/>
  <c i="2" r="T975"/>
  <c i="10" r="P128"/>
  <c i="1" r="AU104"/>
  <c i="9" r="P249"/>
  <c i="8" r="T142"/>
  <c r="T141"/>
  <c i="9" r="P277"/>
  <c r="P146"/>
  <c i="1" r="AU103"/>
  <c i="9" r="R277"/>
  <c i="2" r="T400"/>
  <c r="T150"/>
  <c r="T149"/>
  <c r="BK400"/>
  <c r="J400"/>
  <c r="J104"/>
  <c i="4" r="J131"/>
  <c r="J100"/>
  <c i="5" r="J132"/>
  <c r="J99"/>
  <c i="8" r="J143"/>
  <c r="J100"/>
  <c i="9" r="J191"/>
  <c r="J106"/>
  <c r="BK210"/>
  <c r="J210"/>
  <c r="J109"/>
  <c r="BK249"/>
  <c r="J249"/>
  <c r="J117"/>
  <c i="2" r="J976"/>
  <c r="J110"/>
  <c i="3" r="BK122"/>
  <c r="J122"/>
  <c i="9" r="BK147"/>
  <c r="J147"/>
  <c r="J99"/>
  <c r="J233"/>
  <c r="J114"/>
  <c i="11" r="J121"/>
  <c r="J97"/>
  <c i="2" r="BK2230"/>
  <c r="J2230"/>
  <c r="J126"/>
  <c i="10" r="BK173"/>
  <c r="J173"/>
  <c r="J103"/>
  <c i="2" r="BK262"/>
  <c r="J262"/>
  <c r="J101"/>
  <c i="6" r="J126"/>
  <c r="J99"/>
  <c i="10" r="J130"/>
  <c r="J100"/>
  <c i="13" r="BK124"/>
  <c r="J124"/>
  <c r="J97"/>
  <c i="7" r="J129"/>
  <c r="J100"/>
  <c i="9" r="BK277"/>
  <c r="J277"/>
  <c r="J121"/>
  <c i="12" r="J96"/>
  <c i="9" r="BK183"/>
  <c r="J183"/>
  <c r="J103"/>
  <c i="4" r="J32"/>
  <c i="1" r="AG98"/>
  <c i="3" r="J32"/>
  <c i="1" r="AG97"/>
  <c i="5" r="F35"/>
  <c i="1" r="AZ99"/>
  <c i="5" r="J35"/>
  <c i="1" r="AV99"/>
  <c r="AT99"/>
  <c i="7" r="F35"/>
  <c i="1" r="AZ101"/>
  <c i="12" r="J33"/>
  <c i="1" r="AV106"/>
  <c r="AT106"/>
  <c i="9" r="J35"/>
  <c i="1" r="AV103"/>
  <c r="AT103"/>
  <c i="11" r="J33"/>
  <c i="1" r="AV105"/>
  <c r="AT105"/>
  <c i="2" r="F35"/>
  <c i="1" r="AZ96"/>
  <c r="BA95"/>
  <c r="AW95"/>
  <c i="13" r="F33"/>
  <c i="1" r="AZ107"/>
  <c i="4" r="J35"/>
  <c i="1" r="AV98"/>
  <c r="AT98"/>
  <c i="5" r="J32"/>
  <c i="1" r="AG99"/>
  <c r="AN99"/>
  <c i="2" r="J35"/>
  <c i="1" r="AV96"/>
  <c r="AT96"/>
  <c r="BC95"/>
  <c r="AY95"/>
  <c r="BD95"/>
  <c r="BD94"/>
  <c r="W33"/>
  <c i="7" r="J35"/>
  <c i="1" r="AV101"/>
  <c r="AT101"/>
  <c i="6" r="F35"/>
  <c i="1" r="AZ100"/>
  <c i="3" r="F35"/>
  <c i="1" r="AZ97"/>
  <c i="8" r="J35"/>
  <c i="1" r="AV102"/>
  <c r="AT102"/>
  <c i="11" r="F33"/>
  <c i="1" r="AZ105"/>
  <c i="3" r="J35"/>
  <c i="1" r="AV97"/>
  <c r="AT97"/>
  <c i="8" r="F35"/>
  <c i="1" r="AZ102"/>
  <c i="10" r="F35"/>
  <c i="1" r="AZ104"/>
  <c i="9" r="F35"/>
  <c i="1" r="AZ103"/>
  <c i="13" r="J33"/>
  <c i="1" r="AV107"/>
  <c r="AT107"/>
  <c i="10" r="J35"/>
  <c i="1" r="AV104"/>
  <c r="AT104"/>
  <c r="BB95"/>
  <c r="BB94"/>
  <c r="W31"/>
  <c i="6" r="J35"/>
  <c i="1" r="AV100"/>
  <c r="AT100"/>
  <c i="4" r="F35"/>
  <c i="1" r="AZ98"/>
  <c i="12" r="F33"/>
  <c i="1" r="AZ106"/>
  <c i="10" l="1" r="BK128"/>
  <c r="J128"/>
  <c r="J98"/>
  <c i="5" r="J41"/>
  <c i="3" r="J41"/>
  <c i="4" r="J41"/>
  <c i="2" r="BK150"/>
  <c r="J150"/>
  <c r="J99"/>
  <c i="7" r="J128"/>
  <c r="J99"/>
  <c i="8" r="BK141"/>
  <c r="J141"/>
  <c r="J98"/>
  <c i="12" r="J39"/>
  <c i="3" r="J98"/>
  <c i="4" r="J98"/>
  <c i="10" r="J129"/>
  <c r="J99"/>
  <c i="4" r="J130"/>
  <c r="J99"/>
  <c i="5" r="J98"/>
  <c i="9" r="BK146"/>
  <c r="J146"/>
  <c r="J98"/>
  <c i="13" r="BK123"/>
  <c r="J123"/>
  <c r="J96"/>
  <c i="1" r="AN106"/>
  <c r="AN98"/>
  <c r="AN97"/>
  <c r="AX95"/>
  <c i="11" r="J30"/>
  <c i="1" r="AG105"/>
  <c r="AN105"/>
  <c r="AX94"/>
  <c r="AU95"/>
  <c r="AU94"/>
  <c r="BC94"/>
  <c r="W32"/>
  <c r="BA94"/>
  <c r="W30"/>
  <c i="7" r="J32"/>
  <c i="1" r="AG101"/>
  <c r="AN101"/>
  <c r="AZ95"/>
  <c r="AZ94"/>
  <c r="AV94"/>
  <c r="AK29"/>
  <c i="6" r="J32"/>
  <c i="1" r="AG100"/>
  <c r="AN100"/>
  <c i="2" l="1" r="BK149"/>
  <c r="J149"/>
  <c r="J98"/>
  <c i="6" r="J41"/>
  <c i="7" r="J41"/>
  <c i="11" r="J39"/>
  <c i="1" r="AV95"/>
  <c r="AT95"/>
  <c r="W29"/>
  <c i="9" r="J32"/>
  <c i="1" r="AG103"/>
  <c r="AN103"/>
  <c i="10" r="J32"/>
  <c i="1" r="AG104"/>
  <c r="AN104"/>
  <c i="13" r="J30"/>
  <c i="1" r="AG107"/>
  <c r="AN107"/>
  <c r="AY94"/>
  <c r="AW94"/>
  <c r="AK30"/>
  <c i="8" r="J32"/>
  <c i="1" r="AG102"/>
  <c r="AN102"/>
  <c i="8" l="1" r="J41"/>
  <c i="9" r="J41"/>
  <c i="13" r="J39"/>
  <c i="10" r="J41"/>
  <c i="1" r="AT94"/>
  <c i="2" r="J32"/>
  <c i="1" r="AG96"/>
  <c r="AN96"/>
  <c i="2" l="1" r="J41"/>
  <c i="1" r="AG95"/>
  <c r="AG94"/>
  <c r="AN94"/>
  <c l="1" r="AN95"/>
  <c r="AK26"/>
  <c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<sst xmlns="http://schemas.openxmlformats.org/spreadsheetml/2006/main">
  <si>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</si>
  <si>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</si>
  <si>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</si>
  <si>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</si>
  <si>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</si>
  <si>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{3b6980a7-ddfc-4274-89ca-77ba47d30fd2}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</si>
  <si>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</si>
  <si>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</si>
  <si>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</si>
  <si>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</si>
  <si>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</si>
  <si>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</si>
  <si>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</si>
  <si>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</si>
  <si>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2024-34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</si>
  <si>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</si>
  <si>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</si>
  <si>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Přestavba EMR II.typu, Nemocnice Cheb</t>
  </si>
  <si>
    <t>KSO:</t>
  </si>
  <si>
    <t>CC-CZ:</t>
  </si>
  <si>
    <t>Místo:</t>
  </si>
  <si>
    <t>Cheb</t>
  </si>
  <si>
    <t>Datum:</t>
  </si>
  <si>
    <t>21. 10. 2025</t>
  </si>
  <si>
    <t>Zadavatel:</t>
  </si>
  <si>
    <t>IČ:</t>
  </si>
  <si>
    <t>Karlovarský kraj</t>
  </si>
  <si>
    <t>DIČ:</t>
  </si>
  <si>
    <t>Uchazeč:</t>
  </si>
  <si>
    <t>Vyplň údaj</t>
  </si>
  <si>
    <t>Projektant:</t>
  </si>
  <si>
    <t>PENTA PROJEKT s.r.o., Mrštíkova 1166/12, Jihlava</t>
  </si>
  <si>
    <t>Zpracovatel:</t>
  </si>
  <si>
    <t>Ing. Avuk</t>
  </si>
  <si>
    <t>True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</si>
  <si>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</si>
  <si>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</si>
  <si>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</si>
  <si>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</si>
  <si>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</si>
  <si>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</si>
  <si>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</si>
  <si>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</si>
  <si>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</si>
  <si>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</si>
  <si>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</si>
  <si>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</si>
  <si>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</si>
  <si>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</si>
  <si>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</si>
  <si>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</si>
  <si>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</si>
  <si>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</si>
  <si>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</si>
  <si>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</si>
  <si>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</si>
  <si>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</si>
  <si>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</si>
  <si>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</si>
  <si>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</si>
  <si>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</si>
  <si>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</si>
  <si>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</si>
  <si>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</si>
  <si>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</si>
  <si>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</si>
  <si>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</si>
  <si>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</si>
  <si>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</si>
  <si>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</si>
  <si>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</si>
  <si>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</si>
  <si>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</si>
  <si>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</si>
  <si>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</si>
  <si>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</si>
  <si>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</si>
  <si>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</si>
  <si>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</si>
  <si>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</si>
  <si>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D1.01</t>
  </si>
  <si>
    <t>Pavilon B</t>
  </si>
  <si>
    <t>STA</t>
  </si>
  <si>
    <t>1</t>
  </si>
  <si>
    <t>{54b96038-93c8-47b0-9b74-2e550fb7d771}</t>
  </si>
  <si>
    <t>2</t>
  </si>
  <si>
    <t>/</t>
  </si>
  <si>
    <t>D1.01.1</t>
  </si>
  <si>
    <t>Stavební</t>
  </si>
  <si>
    <t>Soupis</t>
  </si>
  <si>
    <t>{60349afa-6de5-4a47-a29f-1016e3edc85c}</t>
  </si>
  <si>
    <t>D1.01.3</t>
  </si>
  <si>
    <t>Požárně bezpečnostní řešení</t>
  </si>
  <si>
    <t>{3cf2484c-d9b9-4064-a98c-f8f00abce56f}</t>
  </si>
  <si>
    <t>D1.01.4a</t>
  </si>
  <si>
    <t>Vytápění</t>
  </si>
  <si>
    <t>{2d94cdfc-6675-4694-b863-a9d9e4c6682b}</t>
  </si>
  <si>
    <t>D1.01.4c</t>
  </si>
  <si>
    <t>Vzduchotechnika</t>
  </si>
  <si>
    <t>{abdb9cd2-f874-46d5-98b0-410147755c8f}</t>
  </si>
  <si>
    <t>D1.01.4d</t>
  </si>
  <si>
    <t>Měření a regulace</t>
  </si>
  <si>
    <t>{6ed4be3e-5601-48c6-aec0-0eabd3ae2ecf}</t>
  </si>
  <si>
    <t>D1.01.4e</t>
  </si>
  <si>
    <t>Zdravotně technické instalace</t>
  </si>
  <si>
    <t>{f8710191-5dad-4817-b624-f395a25dd519}</t>
  </si>
  <si>
    <t>D1.01.4g1</t>
  </si>
  <si>
    <t>Silnoproudé elektrorozvody</t>
  </si>
  <si>
    <t>{a4917198-2d43-4fc9-aee7-1ff9443506b5}</t>
  </si>
  <si>
    <t>D1.01.4h1</t>
  </si>
  <si>
    <t>Slaboproudá elektrotechnika 1</t>
  </si>
  <si>
    <t>{e4da7406-1f9c-47c8-bfe7-618ecd920acf}</t>
  </si>
  <si>
    <t>D1.01.4h3</t>
  </si>
  <si>
    <t>Elektrická požární signalizace</t>
  </si>
  <si>
    <t>{f01c5f77-1c29-4f64-9ead-3a0958d4773f}</t>
  </si>
  <si>
    <t>D1.06</t>
  </si>
  <si>
    <t>Medicinální plyny</t>
  </si>
  <si>
    <t>{992b4fb2-26f0-47dd-b612-11ec9794eea6}</t>
  </si>
  <si>
    <t>D1.09</t>
  </si>
  <si>
    <t>Lékařská technologie - pevně spojená</t>
  </si>
  <si>
    <t>{a40b2964-41b7-408e-aa5e-876d17c74de9}</t>
  </si>
  <si>
    <t>OVN</t>
  </si>
  <si>
    <t>Ostatní a vedlejší náklady</t>
  </si>
  <si>
    <t>{d0883bcf-e458-4a6b-9b9a-33b3b82afa56}</t>
  </si>
  <si>
    <t>KRYCÍ LIST SOUPISU PRACÍ</t>
  </si>
  <si>
    <t>Objekt:</t>
  </si>
  <si>
    <t>D1.01 - Pavilon B</t>
  </si>
  <si>
    <t>Soupis:</t>
  </si>
  <si>
    <t>D1.01.1 - Stavební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</si>
  <si>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</si>
  <si>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</si>
  <si>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</si>
  <si>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</si>
  <si>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</si>
  <si>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</si>
  <si>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</si>
  <si>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6 - Úpravy povrchů, podlahy a osazování výplní</t>
  </si>
  <si>
    <t xml:space="preserve">      61 - Úprava povrchů vnitřní</t>
  </si>
  <si>
    <t xml:space="preserve">      63 - Podlahy a podlahové konstrukce</t>
  </si>
  <si>
    <t xml:space="preserve">    9 - Ostatní konstrukce a práce, bourání</t>
  </si>
  <si>
    <t xml:space="preserve">      94 - Lešení a stavební výtahy</t>
  </si>
  <si>
    <t xml:space="preserve">      95 - Různé dokončovací konstrukce a práce pozemních staveb</t>
  </si>
  <si>
    <t xml:space="preserve">      96 - Bourání konstrukcí</t>
  </si>
  <si>
    <t xml:space="preserve">      99 - Přesuny hmot a suti</t>
  </si>
  <si>
    <t>PSV - Práce a dodávky PSV</t>
  </si>
  <si>
    <t xml:space="preserve">    713 - Izolace tepelné</t>
  </si>
  <si>
    <t xml:space="preserve">    763 - Konstrukce suché výstavby</t>
  </si>
  <si>
    <t xml:space="preserve">    766 - Konstrukce truhlářské</t>
  </si>
  <si>
    <t xml:space="preserve">      766.a - truhlářské vnitřní</t>
  </si>
  <si>
    <t xml:space="preserve">      766.b - truhlářské vnitřní protipožární</t>
  </si>
  <si>
    <t xml:space="preserve">    767 - Konstrukce zámečnické</t>
  </si>
  <si>
    <t xml:space="preserve">      767.a - zámečnické vnitřní</t>
  </si>
  <si>
    <t xml:space="preserve">      767.b - ostatní</t>
  </si>
  <si>
    <t xml:space="preserve">      767.d - hliníkové vnitřní</t>
  </si>
  <si>
    <t xml:space="preserve">      767.f - hliníkové vnitřní protipožární</t>
  </si>
  <si>
    <t xml:space="preserve">      767.g - hliníkové venkovní</t>
  </si>
  <si>
    <t xml:space="preserve">      768 - Ocelové výrobky</t>
  </si>
  <si>
    <t xml:space="preserve">    771 - Podlahy z dlaždic keramických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</si>
  <si>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</si>
  <si>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</si>
  <si>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</si>
  <si>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>N00 - Provizoria</t>
  </si>
  <si>
    <t xml:space="preserve">    N03 - Oddělovací stěny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</si>
  <si>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</si>
  <si>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</si>
  <si>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</si>
  <si>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</si>
  <si>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</si>
  <si>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</si>
  <si>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</si>
  <si>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</si>
  <si>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</si>
  <si>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</si>
  <si>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</si>
  <si>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</si>
  <si>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</si>
  <si>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</si>
  <si>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</si>
  <si>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</si>
  <si>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3</t>
  </si>
  <si>
    <t>Svislé a kompletní konstrukce</t>
  </si>
  <si>
    <t>K</t>
  </si>
  <si>
    <t>310239211</t>
  </si>
  <si>
    <t>Zazdívka otvorů pl přes 1 do 4 m2 ve zdivu nadzákladovém cihlami pálenými na MVC</t>
  </si>
  <si>
    <t>m3</t>
  </si>
  <si>
    <t>CS ÚRS 2025 02</t>
  </si>
  <si>
    <t>4</t>
  </si>
  <si>
    <t>421341169</t>
  </si>
  <si>
    <t>Online PSC</t>
  </si>
  <si>
    <t>https://podminky.urs.cz/item/CS_URS_2025_02/310239211</t>
  </si>
  <si>
    <t>VV</t>
  </si>
  <si>
    <t>Viz. PD stavební část - výkresy půdorysu, výkresy řezů a Tech.zpr.</t>
  </si>
  <si>
    <t>.</t>
  </si>
  <si>
    <t>1,5*0,45*2,2</t>
  </si>
  <si>
    <t>311231126</t>
  </si>
  <si>
    <t>Zdivo nosné z cihel dl 290 mm P20 až 25 na MC 5 nebo MC 10</t>
  </si>
  <si>
    <t>88919819</t>
  </si>
  <si>
    <t>https://podminky.urs.cz/item/CS_URS_2025_02/311231126</t>
  </si>
  <si>
    <t>Dozdívka</t>
  </si>
  <si>
    <t>0,8*1,8*3,8-1,1*0,8*2,2</t>
  </si>
  <si>
    <t>0,8*0,5*2,2</t>
  </si>
  <si>
    <t>317168024</t>
  </si>
  <si>
    <t>Překlad keramický plochý š 145 mm dl 1750 mm</t>
  </si>
  <si>
    <t>kus</t>
  </si>
  <si>
    <t>1668143399</t>
  </si>
  <si>
    <t>https://podminky.urs.cz/item/CS_URS_2025_02/317168024</t>
  </si>
  <si>
    <t>317234410</t>
  </si>
  <si>
    <t>Vyzdívka mezi nosníky z cihel pálených na MC</t>
  </si>
  <si>
    <t>51881858</t>
  </si>
  <si>
    <t>https://podminky.urs.cz/item/CS_URS_2025_02/317234410</t>
  </si>
  <si>
    <t>"P101:" 1,9*0,5*0,25</t>
  </si>
  <si>
    <t>"P102:" 1,45*0,6*0,3</t>
  </si>
  <si>
    <t>"P103:" 1,0*0,3*0,25</t>
  </si>
  <si>
    <t>"P104:" 0,8*0,475*0,25</t>
  </si>
  <si>
    <t>"P105:" 1,1*0,4*0,25</t>
  </si>
  <si>
    <t>"P106:" 0,9*0,3*0,25</t>
  </si>
  <si>
    <t>"P107:" 2,5*0,6*0,3</t>
  </si>
  <si>
    <t>"P108:" 1,6*0,3*0,25</t>
  </si>
  <si>
    <t>"P109:" 3,8*0,8*0,3</t>
  </si>
  <si>
    <t>"P110:" 2,0*0,8*0,3</t>
  </si>
  <si>
    <t>"P111:" 2,05*0,8*0,3</t>
  </si>
  <si>
    <t>"P112:" 1,1*0,4*0,3</t>
  </si>
  <si>
    <t>"P113:" 1,1*0,3*0,25</t>
  </si>
  <si>
    <t>"T101:" 1,05*0,8*0,25</t>
  </si>
  <si>
    <t>"T102:" 0,95*0,8*0,3</t>
  </si>
  <si>
    <t>"T103:" 0,8*0,8*0,3</t>
  </si>
  <si>
    <t>5</t>
  </si>
  <si>
    <t>317944323</t>
  </si>
  <si>
    <t>Válcované nosníky výšky přes 120 do 240 mm dodatečně osazované do připravených otvorů</t>
  </si>
  <si>
    <t>t</t>
  </si>
  <si>
    <t>-1504291979</t>
  </si>
  <si>
    <t>https://podminky.urs.cz/item/CS_URS_2025_02/317944323</t>
  </si>
  <si>
    <t>"P101:" 0,1702</t>
  </si>
  <si>
    <t>"P103:" 0,0672</t>
  </si>
  <si>
    <t>"P104:" 0,0717</t>
  </si>
  <si>
    <t>"P105:" 0,0739</t>
  </si>
  <si>
    <t>"P106:" 0,0605</t>
  </si>
  <si>
    <t>"P108:" 0,1075</t>
  </si>
  <si>
    <t>"P113:" 0,0739</t>
  </si>
  <si>
    <t>"T101:" 0,1411</t>
  </si>
  <si>
    <t>0,766*1,15 'Přepočtené koeficientem množství</t>
  </si>
  <si>
    <t>6</t>
  </si>
  <si>
    <t>317944325</t>
  </si>
  <si>
    <t>Válcované nosníky přes 220 mm dodatečně osazované do připravených otvorů</t>
  </si>
  <si>
    <t>-1610803704</t>
  </si>
  <si>
    <t>https://podminky.urs.cz/item/CS_URS_2025_02/317944325</t>
  </si>
  <si>
    <t>"P102:" 0,1781</t>
  </si>
  <si>
    <t>"P107:" 0,307</t>
  </si>
  <si>
    <t>"P109:" 0,7</t>
  </si>
  <si>
    <t>"P110:" 0,3684</t>
  </si>
  <si>
    <t>"P111:" 0,3776</t>
  </si>
  <si>
    <t>"P112:" 0,1013</t>
  </si>
  <si>
    <t>"T102:" 0,175</t>
  </si>
  <si>
    <t>"T103:" 0,1474</t>
  </si>
  <si>
    <t>2,355*1,15 'Přepočtené koeficientem množství</t>
  </si>
  <si>
    <t>7</t>
  </si>
  <si>
    <t>342244221</t>
  </si>
  <si>
    <t>Příčka z cihel broušených na tenkovrstvou maltu tloušťky 140 mm</t>
  </si>
  <si>
    <t>m2</t>
  </si>
  <si>
    <t>718812240</t>
  </si>
  <si>
    <t>https://podminky.urs.cz/item/CS_URS_2025_02/342244221</t>
  </si>
  <si>
    <t>"m.č.113:" 1,5*2,1-0,7*2,1</t>
  </si>
  <si>
    <t>"m.č.114:" 1,35*2,1-0,9*1,97</t>
  </si>
  <si>
    <t>"m.č.134:" 3,4*4,36-1,5*2,1</t>
  </si>
  <si>
    <t>8</t>
  </si>
  <si>
    <t>342291112</t>
  </si>
  <si>
    <t>Ukotvení příček montážní polyuretanovou pěnou tl příčky přes 100 mm</t>
  </si>
  <si>
    <t>m</t>
  </si>
  <si>
    <t>-1196044698</t>
  </si>
  <si>
    <t>https://podminky.urs.cz/item/CS_URS_2025_02/342291112</t>
  </si>
  <si>
    <t>9</t>
  </si>
  <si>
    <t>342291121</t>
  </si>
  <si>
    <t>Ukotvení příček k cihelným konstrukcím plochými kotvami</t>
  </si>
  <si>
    <t>805143154</t>
  </si>
  <si>
    <t>https://podminky.urs.cz/item/CS_URS_2025_02/342291121</t>
  </si>
  <si>
    <t>2,1*4+4,36*2</t>
  </si>
  <si>
    <t>10</t>
  </si>
  <si>
    <t>346244382</t>
  </si>
  <si>
    <t>Plentování jednostranné v přes 200 do 300 mm válcovaných nosníků cihlami</t>
  </si>
  <si>
    <t>490562576</t>
  </si>
  <si>
    <t>https://podminky.urs.cz/item/CS_URS_2025_02/346244382</t>
  </si>
  <si>
    <t>"P101:" 1,9*2*0,2</t>
  </si>
  <si>
    <t>"P102:" 1,45*2*0,24</t>
  </si>
  <si>
    <t>"P103:" 1,0*0,2</t>
  </si>
  <si>
    <t>"P104:" 0,8*0,2</t>
  </si>
  <si>
    <t>"P105:" 1,1*0,2</t>
  </si>
  <si>
    <t>"P106:" 0,9*0,2</t>
  </si>
  <si>
    <t>"P107:" 2,5*2*0,24</t>
  </si>
  <si>
    <t>"P108:" 1,6*0,2</t>
  </si>
  <si>
    <t>"P109:" 3,8*2*0,24</t>
  </si>
  <si>
    <t>"P110:" 2,0*2*0,24</t>
  </si>
  <si>
    <t>"P111:" 2,05*2*0,24</t>
  </si>
  <si>
    <t>"P112:" 1,1*0,24</t>
  </si>
  <si>
    <t>"P113:" 1,1*0,2</t>
  </si>
  <si>
    <t>"T101:" 1,05*2*0,2</t>
  </si>
  <si>
    <t>"T102:" 0,95*2*0,24</t>
  </si>
  <si>
    <t>"T103:" 0,8*2*0,24</t>
  </si>
  <si>
    <t>11</t>
  </si>
  <si>
    <t>349231811</t>
  </si>
  <si>
    <t>Přizdívka ostění s ozubem z cihel tl přes 80 do 150 mm</t>
  </si>
  <si>
    <t>1594808288</t>
  </si>
  <si>
    <t>https://podminky.urs.cz/item/CS_URS_2025_02/349231811</t>
  </si>
  <si>
    <t>0,8*2,2+0,6*2,2</t>
  </si>
  <si>
    <t>Úpravy povrchů, podlahy a osazování výplní</t>
  </si>
  <si>
    <t>61</t>
  </si>
  <si>
    <t>Úprava povrchů vnitřní</t>
  </si>
  <si>
    <t>612131321</t>
  </si>
  <si>
    <t>Penetrační disperzní nátěr vnitřních stěn nanášený strojně</t>
  </si>
  <si>
    <t>200138123</t>
  </si>
  <si>
    <t>https://podminky.urs.cz/item/CS_URS_2025_02/612131321</t>
  </si>
  <si>
    <t>1486,089</t>
  </si>
  <si>
    <t>13</t>
  </si>
  <si>
    <t>612131101</t>
  </si>
  <si>
    <t>Cementový postřik vnitřních stěn nanášený celoplošně ručně</t>
  </si>
  <si>
    <t>-2004253388</t>
  </si>
  <si>
    <t>https://podminky.urs.cz/item/CS_URS_2025_02/612131101</t>
  </si>
  <si>
    <t>"m.č.126:" 1,35*2,1-0,9*1,97</t>
  </si>
  <si>
    <t>"m.č.132:" 1,5*2,1-0,7*2,1</t>
  </si>
  <si>
    <t>"m.č.133:" 3,4*4,36-1,5*2,1</t>
  </si>
  <si>
    <t>14</t>
  </si>
  <si>
    <t>612321141</t>
  </si>
  <si>
    <t>Vápenocementová omítka štuková dvouvrstvá vnitřních stěn nanášená ručně</t>
  </si>
  <si>
    <t>-2139559173</t>
  </si>
  <si>
    <t>https://podminky.urs.cz/item/CS_URS_2025_02/612321141</t>
  </si>
  <si>
    <t>15</t>
  </si>
  <si>
    <t>612325416</t>
  </si>
  <si>
    <t>Oprava vnitřní vápenocementové hladké omítky tl do 20 mm stěn v rozsahu plochy do 10 % s celoplošným přeštukováním tl do 3 mm</t>
  </si>
  <si>
    <t>-1134105129</t>
  </si>
  <si>
    <t>https://podminky.urs.cz/item/CS_URS_2025_02/612325416</t>
  </si>
  <si>
    <t>"m.č.109:" 1,5*4,45</t>
  </si>
  <si>
    <t>"m.č.110:" 2,2*4,45</t>
  </si>
  <si>
    <t>"m.č.111:" 2,2*4,45</t>
  </si>
  <si>
    <t>"m.č.112a:" 1,75*4,36</t>
  </si>
  <si>
    <t>"m.č.112b:" (1,0+1,5)*4,36</t>
  </si>
  <si>
    <t>"m.č.113:" (1,575+2,775)*4,45</t>
  </si>
  <si>
    <t>"m.č.113a:" 0,9*4,45</t>
  </si>
  <si>
    <t>"m.č.113B:" 1,5*4,45</t>
  </si>
  <si>
    <t>"m.č.114:" (2,26+1,4)*4,45</t>
  </si>
  <si>
    <t>"m.č.115:" (3,325*2+3,7)*4,45</t>
  </si>
  <si>
    <t>"m.č.116:" (8,5+11,85+0,6+0,9*2+0,6)*2*4,45-4,3*4,45</t>
  </si>
  <si>
    <t>"m.č.117:" (5,05*2+3,7)*4,45</t>
  </si>
  <si>
    <t>"m.č.120:" 40,0</t>
  </si>
  <si>
    <t>"m.č.122:" (2,95+6,12)*2*4,36</t>
  </si>
  <si>
    <t>"m.č.122a:" 4,5*4,36</t>
  </si>
  <si>
    <t>"m.č.122b:" (2,725+3,0+1,9)*4,36</t>
  </si>
  <si>
    <t>"m.č.123:" (0,8+4,3+5,5+7,9+0,7*2)*4,36</t>
  </si>
  <si>
    <t>"m.č.124:" (3,4+13,0+6,5)*4,45</t>
  </si>
  <si>
    <t>"m.č.125:" (5,5+2,7)*4,45</t>
  </si>
  <si>
    <t>"m.č.126:" (0,475+11,7)*2*4,1</t>
  </si>
  <si>
    <t>"m.č.126A:" (3,95+6,0+0,65+0,55+3,3)*4,1</t>
  </si>
  <si>
    <t>"m.č.127:" (4,45+5,5)*2*4,36</t>
  </si>
  <si>
    <t>"m.č.128:" (2,95*2+5,5)*4,36</t>
  </si>
  <si>
    <t>"m.č.129:" (3,075*2+5,5)*4,36</t>
  </si>
  <si>
    <t>"m.č.130:" (3,97+6,45+3,35+2,9)*4,36</t>
  </si>
  <si>
    <t>"m.č.131:" (4,375*2+2,8)*4,45</t>
  </si>
  <si>
    <t>"m.č.132:" (5,2*2+4,35*2-2,15)*4,1</t>
  </si>
  <si>
    <t>"m.č.133:" (3,4+3,26*2)*4,1</t>
  </si>
  <si>
    <t>"m.č.134:" (2,7*2+3,4)*4,45</t>
  </si>
  <si>
    <t>"m.č.135:" 1,53*2,26</t>
  </si>
  <si>
    <t>"m.č.136:" (2,825*2+4,85)*4,36</t>
  </si>
  <si>
    <t>"m.č.137:" 1,7*4,36</t>
  </si>
  <si>
    <t>(1,645*2+2,4)*4,45</t>
  </si>
  <si>
    <t>16</t>
  </si>
  <si>
    <t>612211_R1</t>
  </si>
  <si>
    <t>Obnova stěrkové omítky na bázi mramorové drtě a průhledné pryskyřice, velikost zrna 1,5 mm, D+M</t>
  </si>
  <si>
    <t>572100489</t>
  </si>
  <si>
    <t>"m.č.120:" 4,57*3,3</t>
  </si>
  <si>
    <t>17</t>
  </si>
  <si>
    <t>612142001</t>
  </si>
  <si>
    <t>Pletivo sklovláknité vnitřních stěn vtlačené do tmelu</t>
  </si>
  <si>
    <t>799909614</t>
  </si>
  <si>
    <t>https://podminky.urs.cz/item/CS_URS_2025_02/612142001</t>
  </si>
  <si>
    <t>Přechod různých materiálu - 30% všech ploch</t>
  </si>
  <si>
    <t>500,0</t>
  </si>
  <si>
    <t>18</t>
  </si>
  <si>
    <t>612135101</t>
  </si>
  <si>
    <t>Hrubá výplň rýh ve stěnách maltou jakékoli šířky rýhy</t>
  </si>
  <si>
    <t>-1580566034</t>
  </si>
  <si>
    <t>https://podminky.urs.cz/item/CS_URS_2025_02/612135101</t>
  </si>
  <si>
    <t>PSC</t>
  </si>
  <si>
    <t xml:space="preserve">Poznámka k souboru cen:_x000d_
1. V cenách nejsou započteny náklady na omítku rýh, tyto se ocení příšlušnými cenami tohoto katalogu. </t>
  </si>
  <si>
    <t>Profese</t>
  </si>
  <si>
    <t>0,03*390,0+0,07*55,0+0,1*88,0+0,15*103,0+0,2*27,0</t>
  </si>
  <si>
    <t>"po vybouraných rozvodech:" 110,0</t>
  </si>
  <si>
    <t>19</t>
  </si>
  <si>
    <t>612315201</t>
  </si>
  <si>
    <t>Vápenná hrubá omítka malých ploch do 0,09 m2 na stěnách</t>
  </si>
  <si>
    <t>-1281056973</t>
  </si>
  <si>
    <t>https://podminky.urs.cz/item/CS_URS_2025_02/612315201</t>
  </si>
  <si>
    <t>"po vybouraných rozvodech:" 42</t>
  </si>
  <si>
    <t>20</t>
  </si>
  <si>
    <t>619991005</t>
  </si>
  <si>
    <t>Zakrytí stěny PE fólií</t>
  </si>
  <si>
    <t>-873377476</t>
  </si>
  <si>
    <t>https://podminky.urs.cz/item/CS_URS_2025_02/619991005</t>
  </si>
  <si>
    <t>Venkovní otvory</t>
  </si>
  <si>
    <t>1,5*2,35*19+2,05*3,3+1,5*2,1</t>
  </si>
  <si>
    <t>Vnitřní prosklené stěny</t>
  </si>
  <si>
    <t>1,6*2,1*2+1,48*2,2+2,4*3,0*2*3+1,0*3,0</t>
  </si>
  <si>
    <t>622143003</t>
  </si>
  <si>
    <t>Montáž omítkových plastových nebo pozinkovaných rohových profilů</t>
  </si>
  <si>
    <t>-1061568113</t>
  </si>
  <si>
    <t>https://podminky.urs.cz/item/CS_URS_2025_02/622143003</t>
  </si>
  <si>
    <t xml:space="preserve">Poznámka k souboru cen:_x000d_
1. V cenách jsou započteny náklady na montáž profilů včetně úchytného materiálu. 2. V cenách nejsou započteny náklady na dodávku profilů, tyto se oceňují ve specifikaci, ztratné lze stanovit ve výši 5%. 3. V ceně -3004 nejsou započteny náklady na ochrannou fólii pro okna a dveře; tyto se oceňují cenou 629 99-1012 podle příslušné plochy otvoru. </t>
  </si>
  <si>
    <t>70,0</t>
  </si>
  <si>
    <t>22</t>
  </si>
  <si>
    <t>M</t>
  </si>
  <si>
    <t>55343022</t>
  </si>
  <si>
    <t>profil rohový Pz s kulatou úzkou hlavou pro vnitřní omítky tl 12mm</t>
  </si>
  <si>
    <t>413044820</t>
  </si>
  <si>
    <t>70*1,02 'Přepočtené koeficientem množství</t>
  </si>
  <si>
    <t>23</t>
  </si>
  <si>
    <t>622151021</t>
  </si>
  <si>
    <t>Penetrační akrylátový nátěr vnějších mozaikových tenkovrstvých omítek stěn</t>
  </si>
  <si>
    <t>-519739917</t>
  </si>
  <si>
    <t>https://podminky.urs.cz/item/CS_URS_2025_02/622151021</t>
  </si>
  <si>
    <t>"m.č.120:" 4,57*4,3</t>
  </si>
  <si>
    <t>24</t>
  </si>
  <si>
    <t>622511112</t>
  </si>
  <si>
    <t>Tenkovrstvá akrylátová mozaiková střednězrnná omítka vnějších stěn</t>
  </si>
  <si>
    <t>623588428</t>
  </si>
  <si>
    <t>https://podminky.urs.cz/item/CS_URS_2025_02/622511112</t>
  </si>
  <si>
    <t>63</t>
  </si>
  <si>
    <t>Podlahy a podlahové konstrukce</t>
  </si>
  <si>
    <t>25</t>
  </si>
  <si>
    <t>632111_R1</t>
  </si>
  <si>
    <t>Příprava podkladu podlah - očištění, odstranění nesoudržných částí,vysátí, penetrace, D+M</t>
  </si>
  <si>
    <t>-40626766</t>
  </si>
  <si>
    <t>306,67+194,51+58,54</t>
  </si>
  <si>
    <t>26</t>
  </si>
  <si>
    <t>985422121</t>
  </si>
  <si>
    <t>Injektáž trhlin š přes 0,5 do 1 mm v ŽB kcích tl do 100 mm epoxidem včetně vrtů</t>
  </si>
  <si>
    <t>2088741192</t>
  </si>
  <si>
    <t>https://podminky.urs.cz/item/CS_URS_2025_02/985422121</t>
  </si>
  <si>
    <t>Stávající podlahy - předpoklad</t>
  </si>
  <si>
    <t>25,0</t>
  </si>
  <si>
    <t>27</t>
  </si>
  <si>
    <t>631311121</t>
  </si>
  <si>
    <t>Doplnění dosavadních mazanin betonem prostým plochy do 1 m2 tloušťky do 80 mm</t>
  </si>
  <si>
    <t>-508563249</t>
  </si>
  <si>
    <t>https://podminky.urs.cz/item/CS_URS_2025_02/631311121</t>
  </si>
  <si>
    <t>Po vybouraném zdivu</t>
  </si>
  <si>
    <t>(1,2+1,2+1,2+0,52+0,3+0,24+0,24+0,84)*0,1</t>
  </si>
  <si>
    <t>28</t>
  </si>
  <si>
    <t>631312141</t>
  </si>
  <si>
    <t>Doplnění rýh v dosavadních mazaninách betonem prostým</t>
  </si>
  <si>
    <t>113313048</t>
  </si>
  <si>
    <t>https://podminky.urs.cz/item/CS_URS_2025_02/631312141</t>
  </si>
  <si>
    <t>Po vybouraných příčkach</t>
  </si>
  <si>
    <t>6,78*0,1</t>
  </si>
  <si>
    <t>29</t>
  </si>
  <si>
    <t>632683113</t>
  </si>
  <si>
    <t>Sešívání trhlin v betonových podlahách ocelovými sponkami ve vzdálenosti přes 15 do 20 cm</t>
  </si>
  <si>
    <t>-1080012622</t>
  </si>
  <si>
    <t>https://podminky.urs.cz/item/CS_URS_2025_02/632683113</t>
  </si>
  <si>
    <t>Doplnění betonové mazaniny po vybouraných příčkach a zdivu</t>
  </si>
  <si>
    <t>51,6*2</t>
  </si>
  <si>
    <t>1,4*2+0,7*2+0,8*3+2,0*2+1,5*4+1,0*2</t>
  </si>
  <si>
    <t>30</t>
  </si>
  <si>
    <t>632451254r</t>
  </si>
  <si>
    <t>Polymercementový opravny potěr CT-C40-F8-B2 tl do 30 mm</t>
  </si>
  <si>
    <t>-2073243561</t>
  </si>
  <si>
    <t>Vyrovnaní stávajících podlah</t>
  </si>
  <si>
    <t>Ostatní konstrukce a práce, bourání</t>
  </si>
  <si>
    <t>94</t>
  </si>
  <si>
    <t>Lešení a stavební výtahy</t>
  </si>
  <si>
    <t>31</t>
  </si>
  <si>
    <t>941311111</t>
  </si>
  <si>
    <t>Montáž lešení řadového modulového lehkého zatížení do 200 kg/m2 š od 0,6 do 0,9 m v do 10 m</t>
  </si>
  <si>
    <t>756616733</t>
  </si>
  <si>
    <t>https://podminky.urs.cz/item/CS_URS_2025_02/941311111</t>
  </si>
  <si>
    <t>2,0*3,3*3</t>
  </si>
  <si>
    <t>32</t>
  </si>
  <si>
    <t>941311211</t>
  </si>
  <si>
    <t>Příplatek k lešení řadovému modulovému lehkému do 200 kg/m2 š od 0,6 do 0,9 m v do 10 m za každý den použití</t>
  </si>
  <si>
    <t>1370665181</t>
  </si>
  <si>
    <t>https://podminky.urs.cz/item/CS_URS_2025_02/941311211</t>
  </si>
  <si>
    <t>19,8*2</t>
  </si>
  <si>
    <t>33</t>
  </si>
  <si>
    <t>941311811</t>
  </si>
  <si>
    <t>Demontáž lešení řadového modulového lehkého zatížení do 200 kg/m2 š od 0,6 do 0,9 m v do 10 m</t>
  </si>
  <si>
    <t>371403637</t>
  </si>
  <si>
    <t>https://podminky.urs.cz/item/CS_URS_2025_02/941311811</t>
  </si>
  <si>
    <t>34</t>
  </si>
  <si>
    <t>949101111</t>
  </si>
  <si>
    <t>Lešení pomocné pro objekty pozemních staveb s lešeňovou podlahou v do 1,9 m zatížení do 150 kg/m2</t>
  </si>
  <si>
    <t>464949613</t>
  </si>
  <si>
    <t>https://podminky.urs.cz/item/CS_URS_2025_02/949101111</t>
  </si>
  <si>
    <t>vnitřní lešení:</t>
  </si>
  <si>
    <t xml:space="preserve">- lešení pro obklady, </t>
  </si>
  <si>
    <t xml:space="preserve">  montáž výplní otvorů, montáž podhledů,</t>
  </si>
  <si>
    <t xml:space="preserve">  montáž instalací ve větších výškách, </t>
  </si>
  <si>
    <t xml:space="preserve">  ostatní drobné stavební práce</t>
  </si>
  <si>
    <t>Dotčené prostory</t>
  </si>
  <si>
    <t>491,564+71,077</t>
  </si>
  <si>
    <t>98,2</t>
  </si>
  <si>
    <t>95</t>
  </si>
  <si>
    <t>Různé dokončovací konstrukce a práce pozemních staveb</t>
  </si>
  <si>
    <t>35</t>
  </si>
  <si>
    <t>952901114</t>
  </si>
  <si>
    <t>Vyčištění budov bytové a občanské výstavby při výšce podlaží přes 4 m</t>
  </si>
  <si>
    <t>43273878</t>
  </si>
  <si>
    <t>https://podminky.urs.cz/item/CS_URS_2025_02/952901114</t>
  </si>
  <si>
    <t>10,76</t>
  </si>
  <si>
    <t>96</t>
  </si>
  <si>
    <t>Bourání konstrukcí</t>
  </si>
  <si>
    <t>36</t>
  </si>
  <si>
    <t>763132811</t>
  </si>
  <si>
    <t>Demontáž desek jednoduché opláštění SDK podhled</t>
  </si>
  <si>
    <t>-1066264678</t>
  </si>
  <si>
    <t>https://podminky.urs.cz/item/CS_URS_2025_02/763132811</t>
  </si>
  <si>
    <t>"m.č.101:" 3,7</t>
  </si>
  <si>
    <t>"m.č.102:" 3,7</t>
  </si>
  <si>
    <t>"m.č.103:" 3,36</t>
  </si>
  <si>
    <t>1.PP</t>
  </si>
  <si>
    <t>15,0</t>
  </si>
  <si>
    <t>37</t>
  </si>
  <si>
    <t>763431802</t>
  </si>
  <si>
    <t>Demontáž minerálního podhledu zavěšeného na polozapuštěném roštu</t>
  </si>
  <si>
    <t>-1813805446</t>
  </si>
  <si>
    <t>https://podminky.urs.cz/item/CS_URS_2025_02/763431802</t>
  </si>
  <si>
    <t>"m.č.111:" 48,2</t>
  </si>
  <si>
    <t>"m.č.111b:" 8,45</t>
  </si>
  <si>
    <t>"m.č.112:" 19,44</t>
  </si>
  <si>
    <t>"m.č.113:" 20,4</t>
  </si>
  <si>
    <t>"m.č.114:" 10,6</t>
  </si>
  <si>
    <t>"m.č.117:" 26,27</t>
  </si>
  <si>
    <t>"m.č.118:" 23,47</t>
  </si>
  <si>
    <t>"m.č.119:" 15,8</t>
  </si>
  <si>
    <t>"m.č.120:" 24,2</t>
  </si>
  <si>
    <t>"m.č.122:" 19,83</t>
  </si>
  <si>
    <t>"m.č.123:" 15,03</t>
  </si>
  <si>
    <t>"m.č.124:" 45,16</t>
  </si>
  <si>
    <t>"m.č.125:" 50,29</t>
  </si>
  <si>
    <t>"m.č.126:" 53,45</t>
  </si>
  <si>
    <t>"m.č.127:" 25,41</t>
  </si>
  <si>
    <t>"m.č.129:" 33,8</t>
  </si>
  <si>
    <t>"m.č.130:" 12,74</t>
  </si>
  <si>
    <t>"m.č.130b:" 8,4</t>
  </si>
  <si>
    <t>"m.č.131:" 35,29</t>
  </si>
  <si>
    <t>"m.č.132:" 24,93</t>
  </si>
  <si>
    <t>38</t>
  </si>
  <si>
    <t>763431-R11</t>
  </si>
  <si>
    <t>Demontáž komponentů podhledů - výustky VZT, čidla</t>
  </si>
  <si>
    <t>hod</t>
  </si>
  <si>
    <t>-1259584790</t>
  </si>
  <si>
    <t>39</t>
  </si>
  <si>
    <t>763431871</t>
  </si>
  <si>
    <t>Demontáž vyjímatelných panelů minerálního podhledu připevněných na zavěšeném roštu</t>
  </si>
  <si>
    <t>-391046782</t>
  </si>
  <si>
    <t>https://podminky.urs.cz/item/CS_URS_2025_02/763431871</t>
  </si>
  <si>
    <t>"m.č.120:" 105,1</t>
  </si>
  <si>
    <t>160,0</t>
  </si>
  <si>
    <t>40</t>
  </si>
  <si>
    <t>766691915</t>
  </si>
  <si>
    <t>Vyvěšení nebo zavěšení dřevěných křídel dveří pl přes 2 m2</t>
  </si>
  <si>
    <t>176730831</t>
  </si>
  <si>
    <t>https://podminky.urs.cz/item/CS_URS_2025_02/766691915</t>
  </si>
  <si>
    <t>41</t>
  </si>
  <si>
    <t>766812820</t>
  </si>
  <si>
    <t>Demontáž kuchyňských linek dřevěných nebo kovových dl do 1,5 m</t>
  </si>
  <si>
    <t>1936271500</t>
  </si>
  <si>
    <t>https://podminky.urs.cz/item/CS_URS_2025_02/766812820</t>
  </si>
  <si>
    <t>42</t>
  </si>
  <si>
    <t>766812830</t>
  </si>
  <si>
    <t>Demontáž kuchyňských linek dřevěných nebo kovových dl přes 1,5 do 1,8 m</t>
  </si>
  <si>
    <t>-170013041</t>
  </si>
  <si>
    <t>https://podminky.urs.cz/item/CS_URS_2025_02/766812830</t>
  </si>
  <si>
    <t>43</t>
  </si>
  <si>
    <t>766812840</t>
  </si>
  <si>
    <t>Demontáž kuchyňských linek dřevěných nebo kovových dl přes 1,8 do 2,1 m</t>
  </si>
  <si>
    <t>-1331841041</t>
  </si>
  <si>
    <t>https://podminky.urs.cz/item/CS_URS_2025_02/766812840</t>
  </si>
  <si>
    <t>44</t>
  </si>
  <si>
    <t>767114811</t>
  </si>
  <si>
    <t>Demontáž stěn a příček rámových zasklených vnitřních plochy do 6 m2</t>
  </si>
  <si>
    <t>-1057106855</t>
  </si>
  <si>
    <t>https://podminky.urs.cz/item/CS_URS_2025_02/767114811</t>
  </si>
  <si>
    <t>"m.č.120:" 2,05*3,3</t>
  </si>
  <si>
    <t>45</t>
  </si>
  <si>
    <t>767531811</t>
  </si>
  <si>
    <t>Demontáž vstupních kovových nebo plastových čisticích rohoží</t>
  </si>
  <si>
    <t>-1182241850</t>
  </si>
  <si>
    <t>https://podminky.urs.cz/item/CS_URS_2025_02/767531811</t>
  </si>
  <si>
    <t>2,7*2,4</t>
  </si>
  <si>
    <t>46</t>
  </si>
  <si>
    <t>767632811</t>
  </si>
  <si>
    <t>Demontáž posuvných hliníkových dveří pl do 6 m2</t>
  </si>
  <si>
    <t>-896903095</t>
  </si>
  <si>
    <t>https://podminky.urs.cz/item/CS_URS_2025_02/767632811</t>
  </si>
  <si>
    <t>1,3*2,0+1,6*2,1</t>
  </si>
  <si>
    <t>47</t>
  </si>
  <si>
    <t>776201811</t>
  </si>
  <si>
    <t>Demontáž lepených povlakových podlah bez podložky ručně</t>
  </si>
  <si>
    <t>-1270757315</t>
  </si>
  <si>
    <t>https://podminky.urs.cz/item/CS_URS_2025_02/776201811</t>
  </si>
  <si>
    <t>4,22</t>
  </si>
  <si>
    <t>48</t>
  </si>
  <si>
    <t>776201812</t>
  </si>
  <si>
    <t>Demontáž lepených povlakových podlah s podložkou ručně</t>
  </si>
  <si>
    <t>1675418078</t>
  </si>
  <si>
    <t>https://podminky.urs.cz/item/CS_URS_2025_02/776201812</t>
  </si>
  <si>
    <t>49</t>
  </si>
  <si>
    <t>776410811</t>
  </si>
  <si>
    <t>Odstranění soklíků a lišt pryžových nebo plastových</t>
  </si>
  <si>
    <t>2133659215</t>
  </si>
  <si>
    <t>https://podminky.urs.cz/item/CS_URS_2025_02/776410811</t>
  </si>
  <si>
    <t>"m.č.111:" 45,3</t>
  </si>
  <si>
    <t>"m.č.111b:" 13,15</t>
  </si>
  <si>
    <t>"m.č.112:" 19,0</t>
  </si>
  <si>
    <t>"m.č.113:" 13,7</t>
  </si>
  <si>
    <t>"m.č.114:" 18,4</t>
  </si>
  <si>
    <t>"m.č.117:" 22,6</t>
  </si>
  <si>
    <t>"m.č.118:" 21,5</t>
  </si>
  <si>
    <t>"m.č.119:" 17,8</t>
  </si>
  <si>
    <t>"m.č.122:" 20,4</t>
  </si>
  <si>
    <t>"m.č.123:" 17,0</t>
  </si>
  <si>
    <t>"m.č.124:" 28,7</t>
  </si>
  <si>
    <t>"m.č.125:" 43,2</t>
  </si>
  <si>
    <t>"m.č.126:" 44,5</t>
  </si>
  <si>
    <t>"m.č.127:" 21,7</t>
  </si>
  <si>
    <t>"m.č.129:" 25,8</t>
  </si>
  <si>
    <t>"m.č.130:" 14,6</t>
  </si>
  <si>
    <t>"m.č.130b:" 12,6</t>
  </si>
  <si>
    <t>"m.č.131:" 23,2</t>
  </si>
  <si>
    <t>"m.č.132:" 21,3</t>
  </si>
  <si>
    <t>8,33</t>
  </si>
  <si>
    <t>50</t>
  </si>
  <si>
    <t>962031133</t>
  </si>
  <si>
    <t>Bourání příček nebo přizdívek z cihel pálených plných tl přes 100 do 150 mm</t>
  </si>
  <si>
    <t>207052818</t>
  </si>
  <si>
    <t>https://podminky.urs.cz/item/CS_URS_2025_02/962031133</t>
  </si>
  <si>
    <t>51,6*4,36</t>
  </si>
  <si>
    <t>51</t>
  </si>
  <si>
    <t>962032231</t>
  </si>
  <si>
    <t>Bourání zdiva z cihel pálených nebo vápenopískových na MV nebo MVC přes 1 m3</t>
  </si>
  <si>
    <t>-1489651309</t>
  </si>
  <si>
    <t>https://podminky.urs.cz/item/CS_URS_2025_02/962032231</t>
  </si>
  <si>
    <t>0,65*0,8*2,16</t>
  </si>
  <si>
    <t>0,8*0,3*2*2,16</t>
  </si>
  <si>
    <t>1,4*0,4*2*2,0</t>
  </si>
  <si>
    <t>1,6*0,4*2,0</t>
  </si>
  <si>
    <t>0,9*0,4*2,0</t>
  </si>
  <si>
    <t>52</t>
  </si>
  <si>
    <t>964011211</t>
  </si>
  <si>
    <t>Vybourání ŽB překladů prefabrikovaných dl do 3 m hmotnosti do 50 kg/m</t>
  </si>
  <si>
    <t>-208630920</t>
  </si>
  <si>
    <t>https://podminky.urs.cz/item/CS_URS_2025_02/964011211</t>
  </si>
  <si>
    <t>(1,3*2+1,2*5+1,1*4)*0,15*0,15</t>
  </si>
  <si>
    <t>1,5*9*0,15*0,15</t>
  </si>
  <si>
    <t>53</t>
  </si>
  <si>
    <t>965046111</t>
  </si>
  <si>
    <t>Broušení stávajících betonových podlah úběr do 3 mm</t>
  </si>
  <si>
    <t>-1033731389</t>
  </si>
  <si>
    <t>https://podminky.urs.cz/item/CS_URS_2025_02/965046111</t>
  </si>
  <si>
    <t xml:space="preserve">Poznámka k souboru cen:_x000d_
1. Ceny jsou určeny pro zbroušení podlah před pokládkou zpevňovacích nátěrů, odfrézování zaolejovaných vrstev, odstranění starých nátěrů, lepidel dlažby, vyrovnání povrchu – odstranění nerovností, zarovnání nerovností v okolí dilatačních spar. </t>
  </si>
  <si>
    <t>54</t>
  </si>
  <si>
    <t>965081213</t>
  </si>
  <si>
    <t>Bourání podlah z dlaždic keramických nebo xylolitových tl do 10 mm plochy přes 1 m2</t>
  </si>
  <si>
    <t>212108368</t>
  </si>
  <si>
    <t>https://podminky.urs.cz/item/CS_URS_2025_02/965081213</t>
  </si>
  <si>
    <t>"m.č.109:" 3,36</t>
  </si>
  <si>
    <t>"m.č.110:" 3,36</t>
  </si>
  <si>
    <t>"m.č.115:" 3,4</t>
  </si>
  <si>
    <t>"m.č.116:" 2,62</t>
  </si>
  <si>
    <t>"m.č.120-část:" 24,2</t>
  </si>
  <si>
    <t>"m.č.133:" 15,7</t>
  </si>
  <si>
    <t>"m.č.134:" 5,9</t>
  </si>
  <si>
    <t>55</t>
  </si>
  <si>
    <t>965081611</t>
  </si>
  <si>
    <t>Odsekání soklíků rovných</t>
  </si>
  <si>
    <t>-324495667</t>
  </si>
  <si>
    <t>https://podminky.urs.cz/item/CS_URS_2025_02/965081611</t>
  </si>
  <si>
    <t>"m.č.120-část:" 22,8</t>
  </si>
  <si>
    <t>"m.č.133:" 17,2</t>
  </si>
  <si>
    <t>56</t>
  </si>
  <si>
    <t>968072455</t>
  </si>
  <si>
    <t>Vybourání kovových dveřních zárubní pl do 2 m2</t>
  </si>
  <si>
    <t>-3820187</t>
  </si>
  <si>
    <t>https://podminky.urs.cz/item/CS_URS_2025_02/968072455</t>
  </si>
  <si>
    <t>0,9*2,0*2+0,8*2,0*5+0,7*2,0*4+0,6*2,0*2</t>
  </si>
  <si>
    <t>57</t>
  </si>
  <si>
    <t>968072456</t>
  </si>
  <si>
    <t>Vybourání kovových dveřních zárubní pl přes 2 m2</t>
  </si>
  <si>
    <t>-1930790234</t>
  </si>
  <si>
    <t>https://podminky.urs.cz/item/CS_URS_2025_02/968072456</t>
  </si>
  <si>
    <t>1,1*2,0*9</t>
  </si>
  <si>
    <t>58</t>
  </si>
  <si>
    <t>968082017</t>
  </si>
  <si>
    <t>Vybourání plastových rámů oken včetně křídel plochy přes 2 do 4 m2</t>
  </si>
  <si>
    <t>1448777138</t>
  </si>
  <si>
    <t>https://podminky.urs.cz/item/CS_URS_2025_02/968082017</t>
  </si>
  <si>
    <t>1,5*2,35*2</t>
  </si>
  <si>
    <t>59</t>
  </si>
  <si>
    <t>977312112</t>
  </si>
  <si>
    <t>Řezání stávajících betonových mazanin vyztužených hl do 100 mm</t>
  </si>
  <si>
    <t>698186033</t>
  </si>
  <si>
    <t>https://podminky.urs.cz/item/CS_URS_2025_02/977312112</t>
  </si>
  <si>
    <t>(30,0+44,0)*2</t>
  </si>
  <si>
    <t>60</t>
  </si>
  <si>
    <t>977211121</t>
  </si>
  <si>
    <t>Řezání stěnovou pilou kcí z cihel nebo tvárnic hl do 200 mm</t>
  </si>
  <si>
    <t>-1105141060</t>
  </si>
  <si>
    <t>https://podminky.urs.cz/item/CS_URS_2025_02/977211121</t>
  </si>
  <si>
    <t xml:space="preserve">Poznámka k souboru cen:_x000d_
1. Množství měrných jednotek se určuje: a) u řezů v m délky řezu v závislosti na jeho hloubce, b) u příplatku za řezy do výztuže průměru přes 16 mm v cm2 plochy řezané výztuže. 2. V cenách jsou započteny i náklady na spotřebu vody. 3. V cenách nejsou započteny náklady na vybourání konstrukce; tyto náklady se oceňují cenami katalogu 801-3 Budovy a haly - bourání konstrukcí. </t>
  </si>
  <si>
    <t>2,16*4</t>
  </si>
  <si>
    <t>977211122</t>
  </si>
  <si>
    <t>Řezání stěnovou pilou kcí z cihel nebo tvárnic hl přes 200 do 350 mm</t>
  </si>
  <si>
    <t>-1034162003</t>
  </si>
  <si>
    <t>https://podminky.urs.cz/item/CS_URS_2025_02/977211122</t>
  </si>
  <si>
    <t>2,35*4</t>
  </si>
  <si>
    <t>62</t>
  </si>
  <si>
    <t>977211123</t>
  </si>
  <si>
    <t>Řezání stěnovou pilou kcí z cihel nebo tvárnic hl přes 350 do 420 mm</t>
  </si>
  <si>
    <t>-1300823415</t>
  </si>
  <si>
    <t>https://podminky.urs.cz/item/CS_URS_2025_02/977211123</t>
  </si>
  <si>
    <t>2,16*2</t>
  </si>
  <si>
    <t>2,0*2*2</t>
  </si>
  <si>
    <t>2,0*2</t>
  </si>
  <si>
    <t>2,26*4*2</t>
  </si>
  <si>
    <t>975022441</t>
  </si>
  <si>
    <t>Podchycení nadzákladového zdiva tl přes 600 do 900 mm dřevěnou výztuhou v do 3 m dl podchycení do 3 m</t>
  </si>
  <si>
    <t>1225970541</t>
  </si>
  <si>
    <t>https://podminky.urs.cz/item/CS_URS_2025_02/975022441</t>
  </si>
  <si>
    <t>1,9+1,45+1,0+0,8+1,1+0,9+2,5+1,6+2,0+2,05+1,1</t>
  </si>
  <si>
    <t>1,05+0,95+0,8</t>
  </si>
  <si>
    <t>64</t>
  </si>
  <si>
    <t>975022461</t>
  </si>
  <si>
    <t>Podchycení nadzákladového zdiva tl přes 600 do 900 mm dřevěnou výztuhou v do 3 m dl podchycení přes 3 m</t>
  </si>
  <si>
    <t>-252191892</t>
  </si>
  <si>
    <t>https://podminky.urs.cz/item/CS_URS_2025_02/975022461</t>
  </si>
  <si>
    <t>3,8</t>
  </si>
  <si>
    <t>65</t>
  </si>
  <si>
    <t>971033261</t>
  </si>
  <si>
    <t>Vybourání otvorů ve zdivu cihelném pl do 0,0225 m2 na MVC nebo MV tl do 600 mm</t>
  </si>
  <si>
    <t>-775462474</t>
  </si>
  <si>
    <t>https://podminky.urs.cz/item/CS_URS_2025_02/971033261</t>
  </si>
  <si>
    <t>"MP:" 4</t>
  </si>
  <si>
    <t>"SLP:" 1</t>
  </si>
  <si>
    <t>66</t>
  </si>
  <si>
    <t>971033481</t>
  </si>
  <si>
    <t>Vybourání otvorů ve zdivu cihelném pl do 0,25 m2 na MVC nebo MV tl do 900 mm</t>
  </si>
  <si>
    <t>-628225225</t>
  </si>
  <si>
    <t>https://podminky.urs.cz/item/CS_URS_2025_02/971033481</t>
  </si>
  <si>
    <t>"VZT:" 3</t>
  </si>
  <si>
    <t>67</t>
  </si>
  <si>
    <t>971033641</t>
  </si>
  <si>
    <t>Vybourání otvorů ve zdivu cihelném pl do 4 m2 na MVC nebo MV tl do 300 mm</t>
  </si>
  <si>
    <t>-215071348</t>
  </si>
  <si>
    <t>https://podminky.urs.cz/item/CS_URS_2025_02/971033641</t>
  </si>
  <si>
    <t>1,0*0,3*2,16</t>
  </si>
  <si>
    <t>68</t>
  </si>
  <si>
    <t>971033651</t>
  </si>
  <si>
    <t>Vybourání otvorů ve zdivu cihelném pl do 4 m2 na MVC nebo MV tl do 600 mm</t>
  </si>
  <si>
    <t>141335726</t>
  </si>
  <si>
    <t>https://podminky.urs.cz/item/CS_URS_2025_02/971033651</t>
  </si>
  <si>
    <t>1,5*0,5*2,35</t>
  </si>
  <si>
    <t>1,4*0,6*2,16</t>
  </si>
  <si>
    <t>2,0*0,6*2,16</t>
  </si>
  <si>
    <t>1,15*0,6*2,2</t>
  </si>
  <si>
    <t>69</t>
  </si>
  <si>
    <t>971033681</t>
  </si>
  <si>
    <t>Vybourání otvorů ve zdivu cihelném pl do 4 m2 na MVC nebo MV tl do 900 mm</t>
  </si>
  <si>
    <t>-334249357</t>
  </si>
  <si>
    <t>https://podminky.urs.cz/item/CS_URS_2025_02/971033681</t>
  </si>
  <si>
    <t>1,5*0,8*2*2,26</t>
  </si>
  <si>
    <t>70</t>
  </si>
  <si>
    <t>971052231</t>
  </si>
  <si>
    <t>Vybourání nebo prorážení otvorů v ŽB příčkách a zdech pl do 0,0225 m2 tl do 150 mm</t>
  </si>
  <si>
    <t>-40939369</t>
  </si>
  <si>
    <t>https://podminky.urs.cz/item/CS_URS_2025_02/971052231</t>
  </si>
  <si>
    <t>71</t>
  </si>
  <si>
    <t>971052331</t>
  </si>
  <si>
    <t>Vybourání nebo prorážení otvorů v ŽB příčkách a zdech pl do 0,09 m2 tl do 150 mm</t>
  </si>
  <si>
    <t>-398840359</t>
  </si>
  <si>
    <t>https://podminky.urs.cz/item/CS_URS_2025_02/971052331</t>
  </si>
  <si>
    <t>72</t>
  </si>
  <si>
    <t>971052431</t>
  </si>
  <si>
    <t>Vybourání nebo prorážení otvorů v ŽB příčkách a zdech pl do 0,25 m2 tl do 150 mm</t>
  </si>
  <si>
    <t>-884260819</t>
  </si>
  <si>
    <t>https://podminky.urs.cz/item/CS_URS_2025_02/971052431</t>
  </si>
  <si>
    <t>73</t>
  </si>
  <si>
    <t>971052241</t>
  </si>
  <si>
    <t>Vybourání nebo prorážení otvorů v ŽB příčkách a zdech pl do 0,0225 m2 tl do 300 mm</t>
  </si>
  <si>
    <t>-1484716938</t>
  </si>
  <si>
    <t>https://podminky.urs.cz/item/CS_URS_2025_02/971052241</t>
  </si>
  <si>
    <t>74</t>
  </si>
  <si>
    <t>971052341</t>
  </si>
  <si>
    <t>Vybourání nebo prorážení otvorů v ŽB příčkách a zdech pl do 0,09 m2 tl do 300 mm</t>
  </si>
  <si>
    <t>-1738668632</t>
  </si>
  <si>
    <t>https://podminky.urs.cz/item/CS_URS_2025_02/971052341</t>
  </si>
  <si>
    <t>75</t>
  </si>
  <si>
    <t>971052441</t>
  </si>
  <si>
    <t>Vybourání nebo prorážení otvorů v ŽB příčkách a zdech pl do 0,25 m2 tl do 300 mm</t>
  </si>
  <si>
    <t>105872516</t>
  </si>
  <si>
    <t>https://podminky.urs.cz/item/CS_URS_2025_02/971052441</t>
  </si>
  <si>
    <t>76</t>
  </si>
  <si>
    <t>468101211</t>
  </si>
  <si>
    <t>Vysekání rýh pro montáž trubek a kabelů ve stropech hl do 3 cm a š do 3 cm</t>
  </si>
  <si>
    <t>-611638265</t>
  </si>
  <si>
    <t>https://podminky.urs.cz/item/CS_URS_2025_02/468101211</t>
  </si>
  <si>
    <t>77</t>
  </si>
  <si>
    <t>973031151</t>
  </si>
  <si>
    <t>Vysekání výklenků ve zdivu cihelném na MV nebo MVC pl přes 0,25 m2</t>
  </si>
  <si>
    <t>-1914965115</t>
  </si>
  <si>
    <t>https://podminky.urs.cz/item/CS_URS_2025_02/973031151</t>
  </si>
  <si>
    <t>"VZT:" 0,7*1,3*0,1</t>
  </si>
  <si>
    <t>78</t>
  </si>
  <si>
    <t>974031121</t>
  </si>
  <si>
    <t>Vysekání rýh ve zdivu cihelném hl do 30 mm š do 30 mm</t>
  </si>
  <si>
    <t>1069212125</t>
  </si>
  <si>
    <t>https://podminky.urs.cz/item/CS_URS_2025_02/974031121</t>
  </si>
  <si>
    <t>190,0</t>
  </si>
  <si>
    <t>79</t>
  </si>
  <si>
    <t>974031133</t>
  </si>
  <si>
    <t>Vysekání rýh ve zdivu cihelném hl do 50 mm š do 100 mm</t>
  </si>
  <si>
    <t>1314343537</t>
  </si>
  <si>
    <t>https://podminky.urs.cz/item/CS_URS_2025_02/974031133</t>
  </si>
  <si>
    <t>Profese:</t>
  </si>
  <si>
    <t>88,0</t>
  </si>
  <si>
    <t>80</t>
  </si>
  <si>
    <t>974031142</t>
  </si>
  <si>
    <t>Vysekání rýh ve zdivu cihelném hl do 70 mm š do 70 mm</t>
  </si>
  <si>
    <t>888442228</t>
  </si>
  <si>
    <t>https://podminky.urs.cz/item/CS_URS_2025_02/974031142</t>
  </si>
  <si>
    <t>55,0</t>
  </si>
  <si>
    <t>81</t>
  </si>
  <si>
    <t>974031144</t>
  </si>
  <si>
    <t>Vysekání rýh ve zdivu cihelném hl do 70 mm š do 150 mm</t>
  </si>
  <si>
    <t>-553221681</t>
  </si>
  <si>
    <t>https://podminky.urs.cz/item/CS_URS_2025_02/974031144</t>
  </si>
  <si>
    <t>103,0</t>
  </si>
  <si>
    <t>82</t>
  </si>
  <si>
    <t>974031154</t>
  </si>
  <si>
    <t>Vysekání rýh ve zdivu cihelném hl do 100 mm š do 150 mm</t>
  </si>
  <si>
    <t>-1504443764</t>
  </si>
  <si>
    <t>https://podminky.urs.cz/item/CS_URS_2025_02/974031154</t>
  </si>
  <si>
    <t>45,0</t>
  </si>
  <si>
    <t>83</t>
  </si>
  <si>
    <t>974031155</t>
  </si>
  <si>
    <t>Vysekání rýh ve zdivu cihelném hl do 100 mm š do 200 mm</t>
  </si>
  <si>
    <t>772730476</t>
  </si>
  <si>
    <t>https://podminky.urs.cz/item/CS_URS_2025_02/974031155</t>
  </si>
  <si>
    <t>27,0</t>
  </si>
  <si>
    <t>84</t>
  </si>
  <si>
    <t>974031666</t>
  </si>
  <si>
    <t>Vysekání rýh ve zdivu cihelném pro vtahování nosníků hl do 150 mm v do 250 mm</t>
  </si>
  <si>
    <t>-1920426064</t>
  </si>
  <si>
    <t>https://podminky.urs.cz/item/CS_URS_2025_02/974031666</t>
  </si>
  <si>
    <t>"P101:" 1,9*4</t>
  </si>
  <si>
    <t>"P102:" 1,45*4</t>
  </si>
  <si>
    <t>"P103:" 1,0*3</t>
  </si>
  <si>
    <t>"P104:" 0,8*4</t>
  </si>
  <si>
    <t>"P105:" 1,1*3</t>
  </si>
  <si>
    <t>"P106:" 0,9*3</t>
  </si>
  <si>
    <t>"P107:" 2,5*4</t>
  </si>
  <si>
    <t>"P108:" 1,6*3</t>
  </si>
  <si>
    <t>"P109:" 3,8*6</t>
  </si>
  <si>
    <t>"P110:" 2,0*6</t>
  </si>
  <si>
    <t>"P111:" 2,05*6</t>
  </si>
  <si>
    <t>"P112:" 1,1*3</t>
  </si>
  <si>
    <t>"P113:" 1,1*3</t>
  </si>
  <si>
    <t>"T101:" 1,05*6</t>
  </si>
  <si>
    <t>"T102:" 0,95*6</t>
  </si>
  <si>
    <t>"T103:" 0,8*6</t>
  </si>
  <si>
    <t>85</t>
  </si>
  <si>
    <t>974042553</t>
  </si>
  <si>
    <t>Vysekání rýh v dlažbě betonové nebo jiné monolitické hl do 100 mm š do 100 mm</t>
  </si>
  <si>
    <t>404597591</t>
  </si>
  <si>
    <t>https://podminky.urs.cz/item/CS_URS_2025_02/974042553</t>
  </si>
  <si>
    <t>44,0</t>
  </si>
  <si>
    <t>86</t>
  </si>
  <si>
    <t>974042554</t>
  </si>
  <si>
    <t>Vysekání rýh v dlažbě betonové nebo jiné monolitické hl do 100 mm š do 150 mm</t>
  </si>
  <si>
    <t>-620491509</t>
  </si>
  <si>
    <t>https://podminky.urs.cz/item/CS_URS_2025_02/974042554</t>
  </si>
  <si>
    <t>30,0</t>
  </si>
  <si>
    <t>87</t>
  </si>
  <si>
    <t>977151113</t>
  </si>
  <si>
    <t>Jádrové vrty diamantovými korunkami do stavebních materiálů D přes 40 do 50 mm</t>
  </si>
  <si>
    <t>939684532</t>
  </si>
  <si>
    <t>https://podminky.urs.cz/item/CS_URS_2025_02/977151113</t>
  </si>
  <si>
    <t>"Chlazení:" 12,0</t>
  </si>
  <si>
    <t>"Ostatní:" 11,0</t>
  </si>
  <si>
    <t>88</t>
  </si>
  <si>
    <t>977151118</t>
  </si>
  <si>
    <t>Jádrové vrty diamantovými korunkami do stavebních materiálů D přes 90 do 100 mm</t>
  </si>
  <si>
    <t>-1332585219</t>
  </si>
  <si>
    <t>https://podminky.urs.cz/item/CS_URS_2025_02/977151118</t>
  </si>
  <si>
    <t>"ÚT:" 2,1</t>
  </si>
  <si>
    <t>"EL:" 7,05</t>
  </si>
  <si>
    <t>"SLP:" 12,0</t>
  </si>
  <si>
    <t>"Ostatní:" 4,0</t>
  </si>
  <si>
    <t>89</t>
  </si>
  <si>
    <t>977151122</t>
  </si>
  <si>
    <t>Jádrové vrty diamantovými korunkami do stavebních materiálů D přes 120 do 130 mm</t>
  </si>
  <si>
    <t>-1341752457</t>
  </si>
  <si>
    <t>https://podminky.urs.cz/item/CS_URS_2025_02/977151122</t>
  </si>
  <si>
    <t>8,4</t>
  </si>
  <si>
    <t>90</t>
  </si>
  <si>
    <t>977151123</t>
  </si>
  <si>
    <t>Jádrové vrty diamantovými korunkami do stavebních materiálů D přes 130 do 150 mm</t>
  </si>
  <si>
    <t>2007416609</t>
  </si>
  <si>
    <t>https://podminky.urs.cz/item/CS_URS_2025_02/977151123</t>
  </si>
  <si>
    <t>"EL:" 1,1</t>
  </si>
  <si>
    <t>"Ostatní:" 4,8</t>
  </si>
  <si>
    <t>91</t>
  </si>
  <si>
    <t>977151124</t>
  </si>
  <si>
    <t>Jádrové vrty diamantovými korunkami do stavebních materiálů D přes 150 do 180 mm</t>
  </si>
  <si>
    <t>590975550</t>
  </si>
  <si>
    <t>https://podminky.urs.cz/item/CS_URS_2025_02/977151124</t>
  </si>
  <si>
    <t>1,0</t>
  </si>
  <si>
    <t>92</t>
  </si>
  <si>
    <t>977151126</t>
  </si>
  <si>
    <t>Jádrové vrty diamantovými korunkami do stavebních materiálů D přes 200 do 225 mm</t>
  </si>
  <si>
    <t>1356284057</t>
  </si>
  <si>
    <t>https://podminky.urs.cz/item/CS_URS_2025_02/977151126</t>
  </si>
  <si>
    <t>0,8</t>
  </si>
  <si>
    <t>93</t>
  </si>
  <si>
    <t>977151127</t>
  </si>
  <si>
    <t>Jádrové vrty diamantovými korunkami do stavebních materiálů D přes 225 do 250 mm</t>
  </si>
  <si>
    <t>2000138303</t>
  </si>
  <si>
    <t>https://podminky.urs.cz/item/CS_URS_2025_02/977151127</t>
  </si>
  <si>
    <t>"VZT:" 3,5</t>
  </si>
  <si>
    <t>"Ostatní:" 1,0</t>
  </si>
  <si>
    <t>977151128</t>
  </si>
  <si>
    <t>Jádrové vrty diamantovými korunkami do stavebních materiálů D přes 250 do 300 mm</t>
  </si>
  <si>
    <t>1061855800</t>
  </si>
  <si>
    <t>https://podminky.urs.cz/item/CS_URS_2025_02/977151128</t>
  </si>
  <si>
    <t>"VZT:" 5,5</t>
  </si>
  <si>
    <t>"Ostatní:" 0,8</t>
  </si>
  <si>
    <t>977151218</t>
  </si>
  <si>
    <t>Jádrové vrty dovrchní diamantovými korunkami do stavebních materiálů D přes 90 do 100 mm</t>
  </si>
  <si>
    <t>1460784971</t>
  </si>
  <si>
    <t>https://podminky.urs.cz/item/CS_URS_2025_02/977151218</t>
  </si>
  <si>
    <t>1,2</t>
  </si>
  <si>
    <t>977151222</t>
  </si>
  <si>
    <t>Jádrové vrty dovrchní diamantovými korunkami do stavebních materiálů D přes 120 do 130 mm</t>
  </si>
  <si>
    <t>-1220734832</t>
  </si>
  <si>
    <t>https://podminky.urs.cz/item/CS_URS_2025_02/977151222</t>
  </si>
  <si>
    <t>97</t>
  </si>
  <si>
    <t>977151223</t>
  </si>
  <si>
    <t>Jádrové vrty dovrchní diamantovými korunkami do stavebních materiálů D přes 130 do 150 mm</t>
  </si>
  <si>
    <t>-1450495508</t>
  </si>
  <si>
    <t>https://podminky.urs.cz/item/CS_URS_2025_02/977151223</t>
  </si>
  <si>
    <t>98</t>
  </si>
  <si>
    <t>978035117</t>
  </si>
  <si>
    <t>Odstranění tenkovrstvé omítky tl do 2 mm obroušením v rozsahu přes 50 do 100 %</t>
  </si>
  <si>
    <t>-1979049227</t>
  </si>
  <si>
    <t>https://podminky.urs.cz/item/CS_URS_2025_02/978035117</t>
  </si>
  <si>
    <t>"m.č.109:" 1,45*2,26</t>
  </si>
  <si>
    <t>"m.č.110:" (2,48+1,45)*2,26</t>
  </si>
  <si>
    <t>"m.č.111:" (3,37+2,32+2,15+0,8*2+0,6+0,45+0,8+5,2+0,55+0,95)*4,36</t>
  </si>
  <si>
    <t>"m.č.111b:" (2,1+4,0)*4,36</t>
  </si>
  <si>
    <t>"m.č.112:" (5,5*2+3,7)*4,36</t>
  </si>
  <si>
    <t>"m.č.113:" (2,87*2+3,7)*4,36</t>
  </si>
  <si>
    <t>"m.č.114:" (6,25+2,56)*4,36</t>
  </si>
  <si>
    <t>"m.č.115:" 0,77*2,26</t>
  </si>
  <si>
    <t>"m.č.116:" 0,77*2,26</t>
  </si>
  <si>
    <t>"m.č.117:" (0,63+5,0)*4,36</t>
  </si>
  <si>
    <t>"m.č.118:" (3,9+6,27+0,6*2)*4,36</t>
  </si>
  <si>
    <t>"m.č.119:" (5,7+3,175)*2*2,26</t>
  </si>
  <si>
    <t>"m.č.120:" (7,6+3,0+2,075+0,45+1,7+0,8)*4,36</t>
  </si>
  <si>
    <t>"m.č.123:" (2,705*2+5,5)*4,36</t>
  </si>
  <si>
    <t>"m.č.124:" (1,4+5,5+8,0+0,7)*4,36</t>
  </si>
  <si>
    <t>"m.č.125:" (17,55+11,0+1,0+2,75)*4,36</t>
  </si>
  <si>
    <t>"m.č.126:" (0,6*2+11,8*2+0,8)*4,36</t>
  </si>
  <si>
    <t>"m.č.127:" (4,455+5,5)*2*4,36</t>
  </si>
  <si>
    <t>"m.č.129:" (6,15+5,5)*2*4,36</t>
  </si>
  <si>
    <t>"m.č.130:" (3,35+3,67*2)*4,36</t>
  </si>
  <si>
    <t>"m.č.130b:" (3,35+2,65)*4,36</t>
  </si>
  <si>
    <t>"m.č.131:" (5,15*2+6,45-3,4)*1,06</t>
  </si>
  <si>
    <t>"m.č.132:" (3,4+4,3)*2*4,36</t>
  </si>
  <si>
    <t>"m.č.134:" (3,4+1,64*2)*2,26</t>
  </si>
  <si>
    <t>99</t>
  </si>
  <si>
    <t>978059541</t>
  </si>
  <si>
    <t>Odsekání a odebrání obkladů stěn z vnitřních obkládaček plochy přes 1 m2</t>
  </si>
  <si>
    <t>-1247528612</t>
  </si>
  <si>
    <t>https://podminky.urs.cz/item/CS_URS_2025_02/978059541</t>
  </si>
  <si>
    <t>"m.č.101:" 0,2*2,0*2</t>
  </si>
  <si>
    <t>"m.č.102:" 0,2*2,0*2</t>
  </si>
  <si>
    <t>"m.č.103:" 0,2*2,0*2</t>
  </si>
  <si>
    <t>"m.č.109:" (1,37+1,45+0,9+1,45)*2*2,1-0,7*2,0*3</t>
  </si>
  <si>
    <t>"m.č.110:" (1,37+1,45+0,9+1,45)*2*2,1-0,7*2,0*3</t>
  </si>
  <si>
    <t>"m.č.112:" (2,1+0,6)*0,6</t>
  </si>
  <si>
    <t>"m.č.113:" (2,1+0,6)*0,6</t>
  </si>
  <si>
    <t>"m.č.115:" (1,84+1,82)*2*2,1-0,7*2,0</t>
  </si>
  <si>
    <t>"m.č.116:" (1,84+1,4)*2*2,1-0,7*2,0</t>
  </si>
  <si>
    <t>"m.č.117:" 2,35*0,6+0,95*1,5</t>
  </si>
  <si>
    <t>"m.č.118:"1,5*1,5+(1,87+0,6)*0,6</t>
  </si>
  <si>
    <t>"m.č.119:" (5,7+3,175)*2*2,1-1,1*2,0-1,1*2,0-1,3*2,0</t>
  </si>
  <si>
    <t>"m.č.123:" 1,5*0,6</t>
  </si>
  <si>
    <t>"m.č.129:" 1,1*1,5+(2,4+0,6)*0,6</t>
  </si>
  <si>
    <t>"m.č.131:" (5,15+6,45)*2*3,3</t>
  </si>
  <si>
    <t>"m.č.134:" (3,4+1,64)*2*2,1-0,9*2,0</t>
  </si>
  <si>
    <t>Přesuny hmot a suti</t>
  </si>
  <si>
    <t>100</t>
  </si>
  <si>
    <t>997013211</t>
  </si>
  <si>
    <t>Vnitrostaveništní doprava suti a vybouraných hmot pro budovy v do 6 m ručně</t>
  </si>
  <si>
    <t>1940478504</t>
  </si>
  <si>
    <t>https://podminky.urs.cz/item/CS_URS_2025_02/997013211</t>
  </si>
  <si>
    <t>101</t>
  </si>
  <si>
    <t>997013511</t>
  </si>
  <si>
    <t>Odvoz suti a vybouraných hmot z meziskládky na skládku do 1 km s naložením a se složením</t>
  </si>
  <si>
    <t>-2010925826</t>
  </si>
  <si>
    <t>https://podminky.urs.cz/item/CS_URS_2025_02/997013511</t>
  </si>
  <si>
    <t>162,039*0,99 'Přepočtené koeficientem množství</t>
  </si>
  <si>
    <t>102</t>
  </si>
  <si>
    <t>997013509</t>
  </si>
  <si>
    <t>Příplatek k odvozu suti a vybouraných hmot na skládku ZKD 1 km přes 1 km</t>
  </si>
  <si>
    <t>-1157231792</t>
  </si>
  <si>
    <t>https://podminky.urs.cz/item/CS_URS_2025_02/997013509</t>
  </si>
  <si>
    <t>162,039*17 'Přepočtené koeficientem množství</t>
  </si>
  <si>
    <t>103</t>
  </si>
  <si>
    <t>997013631</t>
  </si>
  <si>
    <t>Poplatek za uložení na skládce (skládkovné) stavebního odpadu směsného kód odpadu 17 09 04</t>
  </si>
  <si>
    <t>-1930617285</t>
  </si>
  <si>
    <t>https://podminky.urs.cz/item/CS_URS_2025_02/997013631</t>
  </si>
  <si>
    <t xml:space="preserve">Poznámka k souboru cen:_x000d_
1. Ceny uvedené v souboru cen je doporučeno upravit podle aktuálních cen místně příslušné skládky odpadů. 2. Uložení odpadů neuvedených v souboru cen se oceňuje individuálně. 3. V cenách je započítán poplatek za ukládaní odpadu dle zákona 185/2001 Sb. 4. Případné drcení stavebního odpadu lze ocenit souborem cen 997 00-60 Drcení stavebního odpadu z katalogu 800-6 Demolice objektů. </t>
  </si>
  <si>
    <t>162,039*0,03 'Přepočtené koeficientem množství</t>
  </si>
  <si>
    <t>104</t>
  </si>
  <si>
    <t>997013869</t>
  </si>
  <si>
    <t>Poplatek za uložení stavebního odpadu na recyklační skládce (skládkovné) ze směsí betonu, cihel a keramických výrobků kód odpadu 17 01 07</t>
  </si>
  <si>
    <t>1682311280</t>
  </si>
  <si>
    <t>https://podminky.urs.cz/item/CS_URS_2025_02/997013869</t>
  </si>
  <si>
    <t>162,039*0,93 'Přepočtené koeficientem množství</t>
  </si>
  <si>
    <t>105</t>
  </si>
  <si>
    <t>997013804</t>
  </si>
  <si>
    <t>Poplatek za uložení na skládce (skládkovné) stavebního odpadu ze skla kód odpadu 17 02 02</t>
  </si>
  <si>
    <t>-644956479</t>
  </si>
  <si>
    <t>https://podminky.urs.cz/item/CS_URS_2025_02/997013804</t>
  </si>
  <si>
    <t>162,039*0,005 'Přepočtené koeficientem množství</t>
  </si>
  <si>
    <t>106</t>
  </si>
  <si>
    <t>997013811</t>
  </si>
  <si>
    <t>Poplatek za uložení na skládce (skládkovné) stavebního odpadu dřevěného kód odpadu 17 02 01</t>
  </si>
  <si>
    <t>-1613896576</t>
  </si>
  <si>
    <t>https://podminky.urs.cz/item/CS_URS_2025_02/997013811</t>
  </si>
  <si>
    <t>162,039*0,01 'Přepočtené koeficientem množství</t>
  </si>
  <si>
    <t>107</t>
  </si>
  <si>
    <t>997013812</t>
  </si>
  <si>
    <t>Poplatek za uložení na skládce (skládkovné) stavebního odpadu na bázi sádry kód odpadu 17 08 02</t>
  </si>
  <si>
    <t>-701663686</t>
  </si>
  <si>
    <t>https://podminky.urs.cz/item/CS_URS_2025_02/997013812</t>
  </si>
  <si>
    <t>108</t>
  </si>
  <si>
    <t>997013813</t>
  </si>
  <si>
    <t>Poplatek za uložení na skládce (skládkovné) stavebního odpadu z plastických hmot kód odpadu 17 02 03</t>
  </si>
  <si>
    <t>-770496182</t>
  </si>
  <si>
    <t>https://podminky.urs.cz/item/CS_URS_2025_02/997013813</t>
  </si>
  <si>
    <t>162,039*0,015 'Přepočtené koeficientem množství</t>
  </si>
  <si>
    <t>109</t>
  </si>
  <si>
    <t>998018001</t>
  </si>
  <si>
    <t>Přesun hmot pro budovy ruční pro budovy v do 6 m</t>
  </si>
  <si>
    <t>1249932031</t>
  </si>
  <si>
    <t>https://podminky.urs.cz/item/CS_URS_2025_02/998018001</t>
  </si>
  <si>
    <t>PSV</t>
  </si>
  <si>
    <t>Práce a dodávky PSV</t>
  </si>
  <si>
    <t>713</t>
  </si>
  <si>
    <t>Izolace tepelné</t>
  </si>
  <si>
    <t>110</t>
  </si>
  <si>
    <t>713121111</t>
  </si>
  <si>
    <t>Montáž izolace tepelné podlah volně kladenými rohožemi, pásy, dílci, deskami 1 vrstva</t>
  </si>
  <si>
    <t>745793511</t>
  </si>
  <si>
    <t>https://podminky.urs.cz/item/CS_URS_2025_02/713121111</t>
  </si>
  <si>
    <t>6,78</t>
  </si>
  <si>
    <t>(1,2+1,2+1,2+0,52+0,3+0,24+0,24+0,84)</t>
  </si>
  <si>
    <t>111</t>
  </si>
  <si>
    <t>28376550</t>
  </si>
  <si>
    <t>deska polystyrénová pro snížení kročejového hluku (max. zatížení 10 kN/m2)</t>
  </si>
  <si>
    <t>902359269</t>
  </si>
  <si>
    <t>6,78*0,03</t>
  </si>
  <si>
    <t>(1,2+1,2+1,2+0,52+0,3+0,24+0,24+0,84)*0,03</t>
  </si>
  <si>
    <t>0,376*1,1 'Přepočtené koeficientem množství</t>
  </si>
  <si>
    <t>112</t>
  </si>
  <si>
    <t>713191132</t>
  </si>
  <si>
    <t>Montáž izolace tepelné podlah, stropů vrchem nebo střech překrytí separační fólií z PE</t>
  </si>
  <si>
    <t>2076468678</t>
  </si>
  <si>
    <t>https://podminky.urs.cz/item/CS_URS_2025_02/713191132</t>
  </si>
  <si>
    <t>113</t>
  </si>
  <si>
    <t>28323020</t>
  </si>
  <si>
    <t>fólie separační PE 2 x 50 m</t>
  </si>
  <si>
    <t>-1494761852</t>
  </si>
  <si>
    <t>12,52*1,2 'Přepočtené koeficientem množství</t>
  </si>
  <si>
    <t>114</t>
  </si>
  <si>
    <t>998713121</t>
  </si>
  <si>
    <t>Přesun hmot tonážní pro izolace tepelné ruční v objektech v do 6 m</t>
  </si>
  <si>
    <t>1452839932</t>
  </si>
  <si>
    <t>https://podminky.urs.cz/item/CS_URS_2025_02/998713121</t>
  </si>
  <si>
    <t>763</t>
  </si>
  <si>
    <t>Konstrukce suché výstavby</t>
  </si>
  <si>
    <t>115</t>
  </si>
  <si>
    <t>763131621</t>
  </si>
  <si>
    <t>Montáž desek tl. 12,5 mm SDK podhled</t>
  </si>
  <si>
    <t>-2038376185</t>
  </si>
  <si>
    <t>https://podminky.urs.cz/item/CS_URS_2025_02/763131621</t>
  </si>
  <si>
    <t>116</t>
  </si>
  <si>
    <t>59030021</t>
  </si>
  <si>
    <t>deska SDK A tl 12,5mm</t>
  </si>
  <si>
    <t>-1108033031</t>
  </si>
  <si>
    <t>25,76*1,1 'Přepočtené koeficientem množství</t>
  </si>
  <si>
    <t>117</t>
  </si>
  <si>
    <t>763131714</t>
  </si>
  <si>
    <t>SDK podhled základní penetrační nátěr</t>
  </si>
  <si>
    <t>837552912</t>
  </si>
  <si>
    <t>https://podminky.urs.cz/item/CS_URS_2025_02/763131714</t>
  </si>
  <si>
    <t>118</t>
  </si>
  <si>
    <t>763164515</t>
  </si>
  <si>
    <t>SDK obklad kcí tvaru L š do 0,4 m desky 1xDF 12,5</t>
  </si>
  <si>
    <t>-214960783</t>
  </si>
  <si>
    <t>https://podminky.urs.cz/item/CS_URS_2025_02/763164515</t>
  </si>
  <si>
    <t>1.NP</t>
  </si>
  <si>
    <t>4,5*2</t>
  </si>
  <si>
    <t>119</t>
  </si>
  <si>
    <t>763431701</t>
  </si>
  <si>
    <t>Montáž vyjímatelných panelů minerálního podhledu na zavěšený rošt</t>
  </si>
  <si>
    <t>1999795746</t>
  </si>
  <si>
    <t>https://podminky.urs.cz/item/CS_URS_2025_02/763431701</t>
  </si>
  <si>
    <t>Použité stávající desky</t>
  </si>
  <si>
    <t>120</t>
  </si>
  <si>
    <t>763431011</t>
  </si>
  <si>
    <t>Montáž minerálního podhledu s vyjímatelnými panely vel. do 0,36 m2 na zavěšený polozapuštěný rošt</t>
  </si>
  <si>
    <t>1893285015</t>
  </si>
  <si>
    <t>https://podminky.urs.cz/item/CS_URS_2025_02/763431011</t>
  </si>
  <si>
    <t>"m.č.120:" 4,9</t>
  </si>
  <si>
    <t>121</t>
  </si>
  <si>
    <t>763111466</t>
  </si>
  <si>
    <t>SDK příčka tl 125 mm profil CW+UW 75 desky 2xDFRIH2 12,5 s izolací EI 90 Rw do 61 dB</t>
  </si>
  <si>
    <t>-845307195</t>
  </si>
  <si>
    <t>https://podminky.urs.cz/item/CS_URS_2025_02/763111466</t>
  </si>
  <si>
    <t>"m.č.109:" (2,4+0,9)*4,45</t>
  </si>
  <si>
    <t>"m.č.110:" (2,5+1,625)*4,45</t>
  </si>
  <si>
    <t>"m.č.111:" (2,63+1,4*2)*4,45</t>
  </si>
  <si>
    <t>"m.č.112B:" 1,5*4,45</t>
  </si>
  <si>
    <t>"m.č.113:" 2,775*4,45</t>
  </si>
  <si>
    <t>"m.č.113B:" (1,7+1,675+0,625)*4,45</t>
  </si>
  <si>
    <t>"m.č.114:" 1,225*4,45</t>
  </si>
  <si>
    <t>"m.č.115:" 3,7*4,45+1,4*2,2</t>
  </si>
  <si>
    <t>"m.č.117:" 1,4*2,2</t>
  </si>
  <si>
    <t>"m.č.125:" (1,475+0,795+3,35+0,795+0,925)*4,36</t>
  </si>
  <si>
    <t>"m.č.126:" (2,925+3,8+2,8)*4,1</t>
  </si>
  <si>
    <t>"m.č.126A:" 2,1*4,45</t>
  </si>
  <si>
    <t>"m.č.127:" 1,5*2,2</t>
  </si>
  <si>
    <t>"m.č.131:" 2,8*4,45</t>
  </si>
  <si>
    <t>"m.č.135:" 3,5*4,36</t>
  </si>
  <si>
    <t>"m.č.136:" 5,15*4,36</t>
  </si>
  <si>
    <t>Svěšená příčka nad dveřmi</t>
  </si>
  <si>
    <t>2,4*1,5+2,05*2,4</t>
  </si>
  <si>
    <t>122</t>
  </si>
  <si>
    <t>763111468</t>
  </si>
  <si>
    <t>SDK příčka tl 150 mm profil CW+UW 100 desky 2xDFRIH2 12,5 s izolací EI 90 Rw do 63 dB</t>
  </si>
  <si>
    <t>-1364327529</t>
  </si>
  <si>
    <t>https://podminky.urs.cz/item/CS_URS_2025_02/763111468</t>
  </si>
  <si>
    <t>"m.č.128:" 5,5*4,36</t>
  </si>
  <si>
    <t>"m.č.130:" 3,5*4,36</t>
  </si>
  <si>
    <t>123</t>
  </si>
  <si>
    <t>763113351</t>
  </si>
  <si>
    <t>SDK příčka instalační tl 155 - 650 mm zdvojený profil CW+UW 50 desky 2xDFRIH2 12,5 s izolací EI 90 Rw do 62 dB</t>
  </si>
  <si>
    <t>-1254732488</t>
  </si>
  <si>
    <t>https://podminky.urs.cz/item/CS_URS_2025_02/763113351</t>
  </si>
  <si>
    <t>"m.č.114:" 1,575*4,36</t>
  </si>
  <si>
    <t>"m.č.137:" 2,875*4,36</t>
  </si>
  <si>
    <t>124</t>
  </si>
  <si>
    <t>763114143</t>
  </si>
  <si>
    <t>SDK příčka bezpečnostní RC3 tl 151 mm s plechem profil CW+UW 100 desky 2xH2DF 12,5 s izolací EI 90 Rw do 56 dB</t>
  </si>
  <si>
    <t>681899747</t>
  </si>
  <si>
    <t>https://podminky.urs.cz/item/CS_URS_2025_02/763114143</t>
  </si>
  <si>
    <t>"m.č.122a,122b:" (0,7+4,8+0,65+2,55)*4,36</t>
  </si>
  <si>
    <t>125</t>
  </si>
  <si>
    <t>763111717</t>
  </si>
  <si>
    <t>SDK příčka základní penetrační nátěr (oboustranně)</t>
  </si>
  <si>
    <t>1611717475</t>
  </si>
  <si>
    <t>https://podminky.urs.cz/item/CS_URS_2025_02/763111717</t>
  </si>
  <si>
    <t>264,449+39,24+19,402+37,932</t>
  </si>
  <si>
    <t>126</t>
  </si>
  <si>
    <t>763111717r</t>
  </si>
  <si>
    <t>SDK příčka dvojnásobný pigmentovaný základní penetrační nátěr s křemenným pískem pro vnitřní i vnější použití (oboustranně)</t>
  </si>
  <si>
    <t>1607743963</t>
  </si>
  <si>
    <t>127</t>
  </si>
  <si>
    <t>763111720</t>
  </si>
  <si>
    <t>SDK příčka vyztužení pro osazení skříněk, polic atd.</t>
  </si>
  <si>
    <t>-2078152240</t>
  </si>
  <si>
    <t>https://podminky.urs.cz/item/CS_URS_2025_02/763111720</t>
  </si>
  <si>
    <t>Viz PD stavební část - výkresy půdorysů, výkresy řezů a Tech.zpr.</t>
  </si>
  <si>
    <t>10,0</t>
  </si>
  <si>
    <t>128</t>
  </si>
  <si>
    <t>763111713</t>
  </si>
  <si>
    <t>SDK příčka ukončení ve volném prostoru</t>
  </si>
  <si>
    <t>-526835308</t>
  </si>
  <si>
    <t>https://podminky.urs.cz/item/CS_URS_2025_02/763111713</t>
  </si>
  <si>
    <t>2,4+2,05</t>
  </si>
  <si>
    <t>129</t>
  </si>
  <si>
    <t>763111772</t>
  </si>
  <si>
    <t>Příplatek k SDK příčce za rovinnost kvality Q4</t>
  </si>
  <si>
    <t>-527922311</t>
  </si>
  <si>
    <t>https://podminky.urs.cz/item/CS_URS_2025_02/763111772</t>
  </si>
  <si>
    <t>130</t>
  </si>
  <si>
    <t>763121477</t>
  </si>
  <si>
    <t>SDK stěna předsazená tl 125 mm profil CW+UW 100 desky s vysokou mechanickou odolností 2xDFRIH2 12,5 s izolací EI 30 Rw do 19 dB</t>
  </si>
  <si>
    <t>-1805349807</t>
  </si>
  <si>
    <t>https://podminky.urs.cz/item/CS_URS_2025_02/763121477</t>
  </si>
  <si>
    <t>"m.č.109:" (0,68*2+0,16)*4,45</t>
  </si>
  <si>
    <t>"m.č.110:" (0,575+0,15)*4,45</t>
  </si>
  <si>
    <t>"m.č.116:" (1,2*2+0,6)*2*4,45</t>
  </si>
  <si>
    <t>131</t>
  </si>
  <si>
    <t>763121477r</t>
  </si>
  <si>
    <t>SDK stěna předsazená tl 175 mm profil CW+UW 150 desky s vysokou mechanickou odolností 2xDFRIH2 12,5 s izolací EI 30 Rw do 19 dB</t>
  </si>
  <si>
    <t>1361281631</t>
  </si>
  <si>
    <t>"m.č.110:" 1,6*4,45</t>
  </si>
  <si>
    <t>"m.č.111:" 1,4*4,45</t>
  </si>
  <si>
    <t>"m.č.113A:" 1,1*4,45</t>
  </si>
  <si>
    <t>"m.č.113B:" 0,95*4,45</t>
  </si>
  <si>
    <t>"m.č.114:" (0,9+0,175)*4,45</t>
  </si>
  <si>
    <t>"m.č.116:" 2,1*4,45</t>
  </si>
  <si>
    <t>132</t>
  </si>
  <si>
    <t>763121714</t>
  </si>
  <si>
    <t>SDK stěna předsazená základní penetrační nátěr</t>
  </si>
  <si>
    <t>1113749803</t>
  </si>
  <si>
    <t>https://podminky.urs.cz/item/CS_URS_2025_02/763121714</t>
  </si>
  <si>
    <t xml:space="preserve">Poznámka k souboru cen:_x000d_
1. V cenách jsou započteny i náklady na tmelení a výztužnou pásku. 2. V cenách nejsou započteny náklady na základní penetrační nátěr; tyto se oceňují cenou 763 12-1714. 3. Ceny pro předsazené stěny lepené celoplošně jsou určeny pro lepení na rovný podklad, lepené na bochánky jsou určeny pro podklad o nerovnosti do 20 mm. 4. Ceny -1611 a -1612 Montáž nosné konstrukce je stanoveny pro m2 plochy předsazené stěny. 5. V ceně -1611 a -1612 nejsou započteny náklady na profily; tyto se oceňují ve specifikaci. 6. V cenách -1621 až -1641 Montáž desek nejsou započteny náklady na desky; tato dodávka se oceňuje ve specifikaci. 7. Ostatní konstrukce a práce a příplatky, neuvedené v tomto souboru cen, se oceňují cenami 763 11-17.. pro příčky ze sádrokartonových desek. </t>
  </si>
  <si>
    <t>36,69+36,601</t>
  </si>
  <si>
    <t>133</t>
  </si>
  <si>
    <t>763111714r</t>
  </si>
  <si>
    <t>SDK stěna předsazená dvojnásobný pigmentovaný základní penetrační nátěr s křemenným pískem pro vnitřní i vnější použití</t>
  </si>
  <si>
    <t>-2043064620</t>
  </si>
  <si>
    <t>134</t>
  </si>
  <si>
    <t>763121762</t>
  </si>
  <si>
    <t>Příplatek k SDK stěně předsazené za rovinnost kvality Q4</t>
  </si>
  <si>
    <t>1272061109</t>
  </si>
  <si>
    <t>https://podminky.urs.cz/item/CS_URS_2025_02/763121762</t>
  </si>
  <si>
    <t>135</t>
  </si>
  <si>
    <t>763173133</t>
  </si>
  <si>
    <t>Montáž univerzálního držáku v SDK kci</t>
  </si>
  <si>
    <t>-221015098</t>
  </si>
  <si>
    <t>https://podminky.urs.cz/item/CS_URS_2025_02/763173133</t>
  </si>
  <si>
    <t>136</t>
  </si>
  <si>
    <t>59030-R1</t>
  </si>
  <si>
    <t>držák univerzální v SDK kci</t>
  </si>
  <si>
    <t>586808523</t>
  </si>
  <si>
    <t>137</t>
  </si>
  <si>
    <t>763431001</t>
  </si>
  <si>
    <t>Montáž minerálního podhledu s vyjímatelnými panely vel. do 0,36 m2 na zavěšený viditelný rošt</t>
  </si>
  <si>
    <t>-906845651</t>
  </si>
  <si>
    <t>https://podminky.urs.cz/item/CS_URS_2025_02/763431001</t>
  </si>
  <si>
    <t>138</t>
  </si>
  <si>
    <t>63126365</t>
  </si>
  <si>
    <t>panel akustický hygienický povrch vodoodpudivá skelná tkanina hrana zatřená rovná αw=0,90 viditelný rastr š 24mm bílý tl 20mm</t>
  </si>
  <si>
    <t>-1379627685</t>
  </si>
  <si>
    <t>RASTR R3A.1</t>
  </si>
  <si>
    <t>"m.č.134:" 8,9</t>
  </si>
  <si>
    <t>"m.č.136:" 14,6</t>
  </si>
  <si>
    <t>"m.č.137:" 4,9</t>
  </si>
  <si>
    <t>28,4*1,05 'Přepočtené koeficientem množství</t>
  </si>
  <si>
    <t>139</t>
  </si>
  <si>
    <t>-2028987401</t>
  </si>
  <si>
    <t>140</t>
  </si>
  <si>
    <t>63126360</t>
  </si>
  <si>
    <t>panel akustický hygienický povrch porézní skelná tkanina hrana zatřená polozapuštěná αw=1,00 polozapuštěný rastr š 24mm bílý tl 15mm</t>
  </si>
  <si>
    <t>1124513382</t>
  </si>
  <si>
    <t>RASTR R6E.1</t>
  </si>
  <si>
    <t>"m.č.109:" 5,6</t>
  </si>
  <si>
    <t>"m.č.115:" 12,3</t>
  </si>
  <si>
    <t>"m.č.117:" 18,7</t>
  </si>
  <si>
    <t>"m.č.122:" 18,1</t>
  </si>
  <si>
    <t>"m.č.122a:" 9,4</t>
  </si>
  <si>
    <t>"m.č.122B:" 7,6</t>
  </si>
  <si>
    <t>"m.č.123:" 42,8</t>
  </si>
  <si>
    <t>"m.č.124:" 47,6</t>
  </si>
  <si>
    <t>"m.č.125:" 17,9</t>
  </si>
  <si>
    <t>"m.č.126:" 38,2</t>
  </si>
  <si>
    <t>"m.č.126A:" 22,6</t>
  </si>
  <si>
    <t>"m.č.127:" 24,3</t>
  </si>
  <si>
    <t>"m.č.128:" 16,2</t>
  </si>
  <si>
    <t>"m.č.129:" 16,9</t>
  </si>
  <si>
    <t>"m.č.131:" 12,3</t>
  </si>
  <si>
    <t>"m.č.132:" 22,6</t>
  </si>
  <si>
    <t>"m.č.133:" 11,1</t>
  </si>
  <si>
    <t>"m.č.135:" 5,4</t>
  </si>
  <si>
    <t>349,6*1,05 'Přepočtené koeficientem množství</t>
  </si>
  <si>
    <t>141</t>
  </si>
  <si>
    <t>763431031</t>
  </si>
  <si>
    <t>Montáž minerálního podhledu s vyjímatelnými panely na zavěšený skrytý rošt</t>
  </si>
  <si>
    <t>1409224616</t>
  </si>
  <si>
    <t>https://podminky.urs.cz/item/CS_URS_2025_02/763431031</t>
  </si>
  <si>
    <t>142</t>
  </si>
  <si>
    <t>63126358</t>
  </si>
  <si>
    <t>panel akustický hygienický povrch skelná tkanina odolná proti mikroorganismům hrana zatřená skrytá αw=0,85 skrytý rastr bílý tl 20mm</t>
  </si>
  <si>
    <t>1343421817</t>
  </si>
  <si>
    <t>RASTR R5D.1</t>
  </si>
  <si>
    <t>"m.č.116:" 96,6</t>
  </si>
  <si>
    <t>"m.č.130:" 23,8</t>
  </si>
  <si>
    <t>120,4*1,05 'Přepočtené koeficientem množství</t>
  </si>
  <si>
    <t>143</t>
  </si>
  <si>
    <t>63126320</t>
  </si>
  <si>
    <t>panel akustický povrch velice porézní skelná tkanina hrana zatřená skrytá a rovná αw=0,90 viditelný rastr v jednom směru š 24mm bílý tl 20mm</t>
  </si>
  <si>
    <t>-433241097</t>
  </si>
  <si>
    <t>RASTR R8L.1</t>
  </si>
  <si>
    <t>"m.č.110:" 3,45</t>
  </si>
  <si>
    <t>"m.č.111:" 3,1</t>
  </si>
  <si>
    <t>"m.č.112a:" 2,63</t>
  </si>
  <si>
    <t>"m.č.112b:" 1,5</t>
  </si>
  <si>
    <t>"m.č.113:" 4,4</t>
  </si>
  <si>
    <t>"m.č.113a:" 1,7</t>
  </si>
  <si>
    <t>"m.č.113B:" 1,4</t>
  </si>
  <si>
    <t>"m.č.114:" 6,3</t>
  </si>
  <si>
    <t>24,48*1,05 'Přepočtené koeficientem množství</t>
  </si>
  <si>
    <t>144</t>
  </si>
  <si>
    <t>763431041</t>
  </si>
  <si>
    <t>Příplatek k montáži minerálního podhledu na zavěšený rošt za výšku zavěšení přes 0,5 do 1,0 m</t>
  </si>
  <si>
    <t>1592587914</t>
  </si>
  <si>
    <t>https://podminky.urs.cz/item/CS_URS_2025_02/763431041</t>
  </si>
  <si>
    <t>145</t>
  </si>
  <si>
    <t>763431042</t>
  </si>
  <si>
    <t>Příplatek k montáži minerálního podhledu na zavěšený rošt za výšku zavěšení přes 1,0 do 1,4 m</t>
  </si>
  <si>
    <t>1869863907</t>
  </si>
  <si>
    <t>https://podminky.urs.cz/item/CS_URS_2025_02/763431042</t>
  </si>
  <si>
    <t>146</t>
  </si>
  <si>
    <t>763431043</t>
  </si>
  <si>
    <t>Příplatek k montáži minerálního podhledu na zavěšený rošt za výšku zavěšení přes 1,4 m</t>
  </si>
  <si>
    <t>267677921</t>
  </si>
  <si>
    <t>https://podminky.urs.cz/item/CS_URS_2025_02/763431043</t>
  </si>
  <si>
    <t>147</t>
  </si>
  <si>
    <t>763431-R0</t>
  </si>
  <si>
    <t>Příplatek za antikorozní rošt třídy C3</t>
  </si>
  <si>
    <t>-1221842553</t>
  </si>
  <si>
    <t>148</t>
  </si>
  <si>
    <t>998763331</t>
  </si>
  <si>
    <t>Přesun hmot tonážní pro konstrukce montované z desek ruční v objektech v do 6 m</t>
  </si>
  <si>
    <t>-611673431</t>
  </si>
  <si>
    <t>https://podminky.urs.cz/item/CS_URS_2025_02/998763331</t>
  </si>
  <si>
    <t>766</t>
  </si>
  <si>
    <t>Konstrukce truhlářské</t>
  </si>
  <si>
    <t>149</t>
  </si>
  <si>
    <t>998766311</t>
  </si>
  <si>
    <t>Přesun hmot procentní pro kce truhlářské ruční v objektech v do 6 m</t>
  </si>
  <si>
    <t>%</t>
  </si>
  <si>
    <t>32665329</t>
  </si>
  <si>
    <t>https://podminky.urs.cz/item/CS_URS_2025_02/998766311</t>
  </si>
  <si>
    <t>766.a</t>
  </si>
  <si>
    <t>truhlářské vnitřní</t>
  </si>
  <si>
    <t>150</t>
  </si>
  <si>
    <t>76600-R.T01</t>
  </si>
  <si>
    <t>Ozn. T01 -Dřevěné dveře 800 x 2100 mm polodrážkové, jednokřídlé -, otočné, HPL, akustické, (podrobný pospis viz PSV), D + M</t>
  </si>
  <si>
    <t>ks</t>
  </si>
  <si>
    <t>621779694</t>
  </si>
  <si>
    <t>151</t>
  </si>
  <si>
    <t>76600-R.T02</t>
  </si>
  <si>
    <t>Ozn. T02 -Dřevěné dveře 900 x 2100 mm polodrážkové, jednokřídlé -, otočné, HPL, akustické, (podrobný pospis viz PSV), D + M</t>
  </si>
  <si>
    <t>-1011895077</t>
  </si>
  <si>
    <t>152</t>
  </si>
  <si>
    <t>76600-R.T03</t>
  </si>
  <si>
    <t>Ozn. T03 -Dřevěné dveře 800 x 2100 mm polodrážkové, jednokřídlé -, otočné, HPL, akustické, (podrobný pospis viz PSV), D + M</t>
  </si>
  <si>
    <t>384707057</t>
  </si>
  <si>
    <t>153</t>
  </si>
  <si>
    <t>76600-R.T04</t>
  </si>
  <si>
    <t>Ozn. T04 -Dřevěné dveře 800 x 2100 mm polodrážkové, jednokřídlé -, posuvné na zeď, HPL, akustické, (podrobný pospis viz PSV), D + M</t>
  </si>
  <si>
    <t>422154203</t>
  </si>
  <si>
    <t>154</t>
  </si>
  <si>
    <t>76600-R.T05</t>
  </si>
  <si>
    <t>Ozn. T05 -Dřevěné dveře 900 x 2100 mm polodrážkové, jednokřídlé -, otočné, HPL, akustické, (podrobný pospis viz PSV), D + M</t>
  </si>
  <si>
    <t>1526163730</t>
  </si>
  <si>
    <t>155</t>
  </si>
  <si>
    <t>76600-R.T06</t>
  </si>
  <si>
    <t>Ozn. T06 -Dřevěné dveře 900 x 2100 mm polodrážkové, jednokřídlé -, otočné, HPL, akustické, (podrobný pospis viz PSV), D + M</t>
  </si>
  <si>
    <t>-715014052</t>
  </si>
  <si>
    <t>156</t>
  </si>
  <si>
    <t>76600-R.T07</t>
  </si>
  <si>
    <t>Ozn. T07 -Dřevěné dveře 800 x 2100 mm polodrážkové, jednokřídlé -, otočné, HPL, akustické, (podrobný pospis viz PSV), D + M</t>
  </si>
  <si>
    <t>-973985513</t>
  </si>
  <si>
    <t>157</t>
  </si>
  <si>
    <t>76600-R.T08</t>
  </si>
  <si>
    <t>Ozn. T08 -Dřevěné dveře 700 x 2100 mm polodrážkové, jednokřídlé -, otočné, HPL, akustické, (podrobný pospis viz PSV), D + M</t>
  </si>
  <si>
    <t>2022181599</t>
  </si>
  <si>
    <t>158</t>
  </si>
  <si>
    <t>76600-R.T09</t>
  </si>
  <si>
    <t>Ozn. T09 -Dřevěné dveře 700 x 2100 mm polodrážkové, jednokřídlé -, otočné, HPL, akustické, (podrobný pospis viz PSV), D + M</t>
  </si>
  <si>
    <t>-63085733</t>
  </si>
  <si>
    <t>159</t>
  </si>
  <si>
    <t>76600-R.T10</t>
  </si>
  <si>
    <t>Ozn. T10 -Dřevěné dveře 700 x 2100 mm polodrážkové, jednokřídlé -, otočné, HPL, akustické, (podrobný pospis viz PSV), D + M</t>
  </si>
  <si>
    <t>-21259761</t>
  </si>
  <si>
    <t>160</t>
  </si>
  <si>
    <t>76600-R.T11</t>
  </si>
  <si>
    <t>Ozn. T11 -Dřevěné dveře 800 x 2100 mm polodrážkové, jednokřídlé -, posuvné na zeď, HPL, akustické, (podrobný pospis viz PSV), D + M</t>
  </si>
  <si>
    <t>-84999624</t>
  </si>
  <si>
    <t>161</t>
  </si>
  <si>
    <t>76600-R.T12</t>
  </si>
  <si>
    <t>Ozn. T12 -Dřevěné dveře 1100 x 2100 mm polodrážkové, jednokřídlé -, otočné, HPL, akustické, (podrobný pospis viz PSV), D + M</t>
  </si>
  <si>
    <t>-1439010810</t>
  </si>
  <si>
    <t>162</t>
  </si>
  <si>
    <t>76600-R.T13</t>
  </si>
  <si>
    <t>Ozn. T13 -Dřevěné dveře ( 1000 + 300 ) x 2100 mm polodrážkové, dvojkřídlé -, otočné, HPL, akustické, (podrobný pospis viz PSV), D + M</t>
  </si>
  <si>
    <t>-1173673982</t>
  </si>
  <si>
    <t>163</t>
  </si>
  <si>
    <t>76600-R.T14</t>
  </si>
  <si>
    <t>Ozn. T14 -Dřevěné dveře ( 1000 + 300 ) x 2100 mm polodrážkové, dvojkřídlé -, otočné, HPL, akustické, (podrobný pospis viz PSV), D + M</t>
  </si>
  <si>
    <t>-1355764228</t>
  </si>
  <si>
    <t>164</t>
  </si>
  <si>
    <t>76600-R.T15</t>
  </si>
  <si>
    <t>Ozn. T15 -Dřevěné dveře ( 1000 + 300 ) x 2100 mm polodrážkové, dvojkřídlé -, otočné, HPL, akustické, (podrobný pospis viz PSV), D + M</t>
  </si>
  <si>
    <t>-652434360</t>
  </si>
  <si>
    <t>165</t>
  </si>
  <si>
    <t>76600-R.T16</t>
  </si>
  <si>
    <t>Ozn. T16 -Dřevěné dveře 900 x 2100 mm polodrážkové, jednokřídlé -, otočné, HPL, akustické, (podrobný pospis viz PSV), D + M</t>
  </si>
  <si>
    <t>2109654173</t>
  </si>
  <si>
    <t>166</t>
  </si>
  <si>
    <t>76600-R.T17</t>
  </si>
  <si>
    <t>Ozn. T17 -Dřevěné dveře 800 x 2100 mm polodrážkové, jednokřídlé -, otočné, HPL, akustické, (podrobný pospis viz PSV), D + M</t>
  </si>
  <si>
    <t>-466340378</t>
  </si>
  <si>
    <t>167</t>
  </si>
  <si>
    <t>76600-R.T21</t>
  </si>
  <si>
    <t>Ozn. T21 -Dřevěné dveře 1100 x 2100 mm polodrážkové, jednokřídlé -, posuvné na zeď, HPL, akustické, (podrobný pospis viz PSV), D + M</t>
  </si>
  <si>
    <t>-1913280086</t>
  </si>
  <si>
    <t>766.b</t>
  </si>
  <si>
    <t>truhlářské vnitřní protipožární</t>
  </si>
  <si>
    <t>168</t>
  </si>
  <si>
    <t>76600-R.T18</t>
  </si>
  <si>
    <t>Ozn. T18 -Dřevěné dveře 800 x 1970 mm polodrážkové, jednokřídlé -, otočné, HPL, akustické, s PO, bezpečnostní RC3 (podrobný pospis viz PSV), D + M</t>
  </si>
  <si>
    <t>1915730810</t>
  </si>
  <si>
    <t>169</t>
  </si>
  <si>
    <t>76600-R.T19</t>
  </si>
  <si>
    <t>Ozn. T19 -Dřevěné dveře 800 x 1970 mm polodrážkové, jednokřídlé -, otočné, HPL, akustické, s PO, bezpečnostní RC3 (podrobný pospis viz PSV), D + M</t>
  </si>
  <si>
    <t>-1230318675</t>
  </si>
  <si>
    <t>170</t>
  </si>
  <si>
    <t>76600-R.T20</t>
  </si>
  <si>
    <t>Ozn. T20 -Dřevěné dveře 800 x 1970 mm polodrážkové, jednokřídlé -, otočné, HPL, akustické, s PO, bezpečnostní RC3 (podrobný pospis viz PSV), D + M</t>
  </si>
  <si>
    <t>-1444337944</t>
  </si>
  <si>
    <t>767</t>
  </si>
  <si>
    <t>Konstrukce zámečnické</t>
  </si>
  <si>
    <t>171</t>
  </si>
  <si>
    <t>998767311</t>
  </si>
  <si>
    <t>Přesun hmot procentní pro zámečnické konstrukce ruční v objektech v do 6 m</t>
  </si>
  <si>
    <t>-1969316404</t>
  </si>
  <si>
    <t>https://podminky.urs.cz/item/CS_URS_2025_02/998767311</t>
  </si>
  <si>
    <t>767.a</t>
  </si>
  <si>
    <t>zámečnické vnitřní</t>
  </si>
  <si>
    <t>172</t>
  </si>
  <si>
    <t>76700-R.T01</t>
  </si>
  <si>
    <t xml:space="preserve">Ozn. T01- Ocelová lisovaná zárubeň 800 x 2100 obložková do příčky tl. 125 mm,  pro dveře jednokřídlé, polodrážkové otočné, včetně nátěrů, (podrobný pospis viz PSV), D + M</t>
  </si>
  <si>
    <t>-1910555287</t>
  </si>
  <si>
    <t>173</t>
  </si>
  <si>
    <t>76700-R.T02</t>
  </si>
  <si>
    <t xml:space="preserve">Ozn. T02- Ocelová lisovaná zárubeň 900 x 2100 obložková do příčky tl. 125 mm,  pro dveře jednokřídlé, polodrážkové otočné, včetně nátěrů, (podrobný pospis viz PSV), D + M</t>
  </si>
  <si>
    <t>2079740465</t>
  </si>
  <si>
    <t>174</t>
  </si>
  <si>
    <t>76700-R.T03</t>
  </si>
  <si>
    <t xml:space="preserve">Ozn. T03- Ocelová lisovaná zárubeň 800 x 2100 obložková do příčky tl. 125 mm,  pro dveře jednokřídlé, polodrážkové otočné, včetně nátěrů, (podrobný pospis viz PSV), D + M</t>
  </si>
  <si>
    <t>1602508718</t>
  </si>
  <si>
    <t>175</t>
  </si>
  <si>
    <t>76700-R.T04</t>
  </si>
  <si>
    <t xml:space="preserve">Ozn. T04- Ocelová lisovaná zárubeň 800 x 2100 obložková do příčky tl. 125 mm,  pro dveře jednokřídlé, polodrážkové posuvné na zeď, včetně nátěrů, (podrobný pospis viz PSV), D + M</t>
  </si>
  <si>
    <t>2000035820</t>
  </si>
  <si>
    <t>176</t>
  </si>
  <si>
    <t>76700-R.T05</t>
  </si>
  <si>
    <t xml:space="preserve">Ozn. T05- Ocelová lisovaná zárubeň 900 x 2100 obložková do příčky tl. 125 mm,  pro dveře jednokřídlé, polodrážkové otočné, včetně nátěrů, (podrobný pospis viz PSV), D + M</t>
  </si>
  <si>
    <t>-433759353</t>
  </si>
  <si>
    <t>177</t>
  </si>
  <si>
    <t>76700-R.T06</t>
  </si>
  <si>
    <t xml:space="preserve">Ozn. T06- Ocelová lisovaná zárubeň 900 x 2100 obložková do příčky tl. 125 mm,  pro dveře jednokřídlé, polodrážkové otočné, včetně nátěrů, (podrobný pospis viz PSV), D + M</t>
  </si>
  <si>
    <t>-2040360233</t>
  </si>
  <si>
    <t>178</t>
  </si>
  <si>
    <t>76700-R.T07</t>
  </si>
  <si>
    <t xml:space="preserve">Ozn. T07- Ocelová lisovaná zárubeň 800 x 2100 obložková do příčky tl. 125 mm,  pro dveře jednokřídlé, polodrážkové otočné, včetně nátěrů, (podrobný pospis viz PSV), D + M</t>
  </si>
  <si>
    <t>-1569571566</t>
  </si>
  <si>
    <t>179</t>
  </si>
  <si>
    <t>76700-R.T08</t>
  </si>
  <si>
    <t xml:space="preserve">Ozn. T08- Ocelová lisovaná zárubeň 700 x 2100 obložková do příčky tl. 125 mm,  pro dveře jednokřídlé, polodrážkové otočné, včetně nátěrů, (podrobný pospis viz PSV), D + M</t>
  </si>
  <si>
    <t>1064162075</t>
  </si>
  <si>
    <t>180</t>
  </si>
  <si>
    <t>76700-R.T09</t>
  </si>
  <si>
    <t xml:space="preserve">Ozn. T09- Ocelová lisovaná zárubeň 700 x 2100 obložková do příčky tl. 125 mm,  pro dveře jednokřídlé, polodrážkové otočné, včetně nátěrů, (podrobný pospis viz PSV), D + M</t>
  </si>
  <si>
    <t>-94522751</t>
  </si>
  <si>
    <t>181</t>
  </si>
  <si>
    <t>76700-R.T10</t>
  </si>
  <si>
    <t xml:space="preserve">Ozn. T10- Ocelová lisovaná zárubeň 700 x 2100 obložková do příčky tl. 125 mm,  pro dveře jednokřídlé, polodrážkové otočné, včetně nátěrů, (podrobný pospis viz PSV), D + M</t>
  </si>
  <si>
    <t>1759995174</t>
  </si>
  <si>
    <t>182</t>
  </si>
  <si>
    <t>76700-R.T11</t>
  </si>
  <si>
    <t xml:space="preserve">Ozn. T11- Ocelová lisovaná zárubeň 800 x 2100 obložková do příčky tl. 125 mm,  pro dveře jednokřídlé, polodrážkové posuvné na zeď, včetně nátěrů, (podrobný pospis viz PSV), D + M</t>
  </si>
  <si>
    <t>-935214981</t>
  </si>
  <si>
    <t>183</t>
  </si>
  <si>
    <t>76700-R.T12</t>
  </si>
  <si>
    <t xml:space="preserve">Ozn. T12- Ocelová lisovaná zárubeň 1100 x 2100 obložková do příčky tl. 125 mm,  pro dveře jednokřídlé, polodrážkové otočné, včetně nátěrů, (podrobný pospis viz PSV), D + M</t>
  </si>
  <si>
    <t>1498384838</t>
  </si>
  <si>
    <t>184</t>
  </si>
  <si>
    <t>76700-R.T13</t>
  </si>
  <si>
    <t xml:space="preserve">Ozn. T13- Ocelová lisovaná zárubeň 1300 x 2100 obložková do příčky tl. 125 mm,  pro dveře dvojkřídlé, polodrážkové otočné, včetně nátěrů, (podrobný pospis viz PSV), D + M</t>
  </si>
  <si>
    <t>-584609078</t>
  </si>
  <si>
    <t>185</t>
  </si>
  <si>
    <t>76700-R.T14</t>
  </si>
  <si>
    <t xml:space="preserve">Ozn. T14- Ocelová lisovaná zárubeň 1300 x 2100 obložková do příčky tl. 125 mm,  pro dveře dvojkřídlé, polodrážkové otočné, včetně nátěrů, (podrobný pospis viz PSV), D + M</t>
  </si>
  <si>
    <t>1067121104</t>
  </si>
  <si>
    <t>186</t>
  </si>
  <si>
    <t>76700-R.T15</t>
  </si>
  <si>
    <t xml:space="preserve">Ozn. T15- Ocelová lisovaná zárubeň 1300 x 2100 obložková do příčky tl. 125 mm,  pro dveře dvojkřídlé, polodrážkové otočné, včetně nátěrů, (podrobný pospis viz PSV), D + M</t>
  </si>
  <si>
    <t>2112358245</t>
  </si>
  <si>
    <t>187</t>
  </si>
  <si>
    <t>76700-R.T16</t>
  </si>
  <si>
    <t xml:space="preserve">Ozn. T16- Ocelová lisovaná zárubeň 900 x 2100 obložková do příčky tl. 125 mm,  pro dveře jednokřídlé, polodrážkové otočné, včetně nátěrů, (podrobný pospis viz PSV), D + M</t>
  </si>
  <si>
    <t>-2094507309</t>
  </si>
  <si>
    <t>188</t>
  </si>
  <si>
    <t>76700-R.T17</t>
  </si>
  <si>
    <t xml:space="preserve">Ozn. T17- Ocelová lisovaná zárubeň 800 x 2100 obložková do příčky tl. 125 mm,  pro dveře jednokřídlé, polodrážkové otočné, včetně nátěrů, (podrobný pospis viz PSV), D + M</t>
  </si>
  <si>
    <t>-1560899832</t>
  </si>
  <si>
    <t>189</t>
  </si>
  <si>
    <t>76700-R.T18</t>
  </si>
  <si>
    <t xml:space="preserve">Ozn. T18- Ocelová lisovaná zárubeň 800 x 1970 obložková do příčky tl. 125 mm,  pro dveře jednokřídlé, polodrážkové otočné, s PO, včetně nátěrů, (podrobný pospis viz PSV), D + M</t>
  </si>
  <si>
    <t>-195319535</t>
  </si>
  <si>
    <t>190</t>
  </si>
  <si>
    <t>76700-R.T19</t>
  </si>
  <si>
    <t xml:space="preserve">Ozn. T19- Ocelová lisovaná zárubeň 800 x 1970 obložková do příčky tl. 125 mm,  pro dveře jednokřídlé, polodrážkové otočné, s PO, včetně nátěrů, (podrobný pospis viz PSV), D + M</t>
  </si>
  <si>
    <t>-1410153039</t>
  </si>
  <si>
    <t>191</t>
  </si>
  <si>
    <t>76700-R.T20</t>
  </si>
  <si>
    <t xml:space="preserve">Ozn. T20- Ocelová lisovaná zárubeň 800 x 1970 obložková do příčky tl. 125 mm,  pro dveře jednokřídlé, polodrážkové otočné, s PO, včetně nátěrů, (podrobný pospis viz PSV), D + M</t>
  </si>
  <si>
    <t>-1837285207</t>
  </si>
  <si>
    <t>192</t>
  </si>
  <si>
    <t>76700-R.T21</t>
  </si>
  <si>
    <t xml:space="preserve">Ozn. T21- Ocelová lisovaná zárubeň 1100 x 2100 obložková do příčky tl. 125 mm,  pro dveře jednokřídlé, polodrážkové posuvné na zeď, včetně nátěrů, (podrobný pospis viz PSV), D + M</t>
  </si>
  <si>
    <t>-401983003</t>
  </si>
  <si>
    <t>193</t>
  </si>
  <si>
    <t>76600-R.Z01</t>
  </si>
  <si>
    <t>Ozn. Z01 -Ocelové dveře 600 x 1970 mm polodrážkové, jednokřídlé -, otočné, HPL, s PO, (podrobný pospis viz PSV), D + M</t>
  </si>
  <si>
    <t>-1173226486</t>
  </si>
  <si>
    <t>194</t>
  </si>
  <si>
    <t>76700-R.Z01</t>
  </si>
  <si>
    <t xml:space="preserve">Ozn. Z01- Ocelová lisovaná zárubeň 600 x 1970 obložková do příčky tl. 125 mm,  pro dveře jednokřídlé, polodrážkové otočné, s PO, včetně nátěrů, (podrobný pospis viz PSV), D + M</t>
  </si>
  <si>
    <t>278247579</t>
  </si>
  <si>
    <t>195</t>
  </si>
  <si>
    <t>76701-R.Z01</t>
  </si>
  <si>
    <t>Ozn. Z01- Zákryt otopných těles proti poškození, nerezová ocelová konstrukce, výplň nerez tahokov (podrobný pospis viz PSV), D + M</t>
  </si>
  <si>
    <t>1299807286</t>
  </si>
  <si>
    <t>196</t>
  </si>
  <si>
    <t>76701-R.Z02</t>
  </si>
  <si>
    <t>Ozn. Z02- Dvoukřídlá mříž posuvná včetně kolejnice , nerezová ocelová konstrukce, výplň nerez tahokov (podrobný pospis viz PSV), D + M</t>
  </si>
  <si>
    <t>-1969685244</t>
  </si>
  <si>
    <t>197</t>
  </si>
  <si>
    <t>76701-R.Z03</t>
  </si>
  <si>
    <t>Ozn. Z03- Ocelové konstrukce pro vynesení hliníkových stěn, žárový pozink (podrobný pospis viz PSV), D + M</t>
  </si>
  <si>
    <t>kg</t>
  </si>
  <si>
    <t>1018222966</t>
  </si>
  <si>
    <t>198</t>
  </si>
  <si>
    <t>76701-R.Z04</t>
  </si>
  <si>
    <t>Ozn. Z04- Zákryt otopných těles proti poškození, nerezová ocelová konstrukce, výplň nerez tahokov (podrobný pospis viz PSV), D + M</t>
  </si>
  <si>
    <t>-105323941</t>
  </si>
  <si>
    <t>199</t>
  </si>
  <si>
    <t>76701-R.Z05</t>
  </si>
  <si>
    <t>Ozn. Z05- Ocelová výměna pro zavěšení medicinálních lamp, včetně kotvení a kotvícího materiálu, včetně nátěrů, (podrobný pospis viz PSV), D + M</t>
  </si>
  <si>
    <t>658268642</t>
  </si>
  <si>
    <t>200</t>
  </si>
  <si>
    <t>76701-R.Z06</t>
  </si>
  <si>
    <t>Ozn. Z06- Ocelová výměna pro zavěšení vyšetřovacích svítidel, včetně kotvení a kotvícího materiálu, včetně nátěrů, (podrobný pospis viz PSV), D + M</t>
  </si>
  <si>
    <t>1212548124</t>
  </si>
  <si>
    <t>201</t>
  </si>
  <si>
    <t>76701-R.Z07</t>
  </si>
  <si>
    <t>Ozn. Z07- Ocelová mříž 1600x2450 mm, včetně kotvení a kotvícího materiálu, včetně nátěrů, (podrobný pospis viz PSV), D + M</t>
  </si>
  <si>
    <t>1655273553</t>
  </si>
  <si>
    <t>767.b</t>
  </si>
  <si>
    <t>ostatní</t>
  </si>
  <si>
    <t>202</t>
  </si>
  <si>
    <t>76734-R01</t>
  </si>
  <si>
    <t>Ozn. O01 - Vybavení WC pro imobiilní, bílý komaxit, D+M</t>
  </si>
  <si>
    <t>soubor</t>
  </si>
  <si>
    <t>54267339</t>
  </si>
  <si>
    <t>Viz. PD stavební část - výrobky PSV (ostatní) , výkresy půdorysu a Tech.zpr.</t>
  </si>
  <si>
    <t>-sklopné zrcadlo</t>
  </si>
  <si>
    <t>-svislé madlo dl.500 mm</t>
  </si>
  <si>
    <t>-sklopné madlo dl.850 mm</t>
  </si>
  <si>
    <t>-vodorovné madlo - 2x</t>
  </si>
  <si>
    <t>-štítek na dveře</t>
  </si>
  <si>
    <t>203</t>
  </si>
  <si>
    <t>76734-R02</t>
  </si>
  <si>
    <t>Ozn. O02 - Podlahový nerezový přechodový profil ve tvaru T, šířky 25 mm, D+M</t>
  </si>
  <si>
    <t>-144163303</t>
  </si>
  <si>
    <t>-včetně příslušenství</t>
  </si>
  <si>
    <t>13,5*1,05</t>
  </si>
  <si>
    <t>204</t>
  </si>
  <si>
    <t>76734-R03</t>
  </si>
  <si>
    <t>Ozn. O03 - Ukončení PVC krytiny - sokl, D+M</t>
  </si>
  <si>
    <t>1219766858</t>
  </si>
  <si>
    <t>409,0*1,05</t>
  </si>
  <si>
    <t>205</t>
  </si>
  <si>
    <t>76734-R04</t>
  </si>
  <si>
    <t>Ozn. O04 - Zakončovací lišta pro PVC v návazností na keramický obklad, D+M</t>
  </si>
  <si>
    <t>-1779633417</t>
  </si>
  <si>
    <t>59,0*1,05</t>
  </si>
  <si>
    <t>206</t>
  </si>
  <si>
    <t>76734-R05</t>
  </si>
  <si>
    <t>Ozn. O05 - Rohový profil s tvrdého PVC s požlábkem R=18 mm, pro styk dlažby a obkladu, D+M</t>
  </si>
  <si>
    <t>2023243224</t>
  </si>
  <si>
    <t>107,0*1,05</t>
  </si>
  <si>
    <t>207</t>
  </si>
  <si>
    <t>76734-R06</t>
  </si>
  <si>
    <t>Ozn. O06 - Vstupní čistící zóna vnitřní 2250x2700 mm, výška 22 mm, D+M</t>
  </si>
  <si>
    <t>2108632510</t>
  </si>
  <si>
    <t>208</t>
  </si>
  <si>
    <t>76734-R07</t>
  </si>
  <si>
    <t>Ozn. O07 - Dveřní zarážka na zeď, D+M</t>
  </si>
  <si>
    <t>673803463</t>
  </si>
  <si>
    <t>209</t>
  </si>
  <si>
    <t>76734-R08</t>
  </si>
  <si>
    <t>Ozn. O08 - Podlahová dveřní zarážka, D+M</t>
  </si>
  <si>
    <t>-1005593129</t>
  </si>
  <si>
    <t>210</t>
  </si>
  <si>
    <t>76734-R09</t>
  </si>
  <si>
    <t>Ozn. O09 - Nerezové vodorovné madlo na dveřní křídlo, D+M</t>
  </si>
  <si>
    <t>425366789</t>
  </si>
  <si>
    <t>211</t>
  </si>
  <si>
    <t>76734-R10</t>
  </si>
  <si>
    <t>Ozn. O10 - Ochrana rohů speciálními kryty 50x50 mm, v.2000 mm, D+M</t>
  </si>
  <si>
    <t>-1671214634</t>
  </si>
  <si>
    <t>212</t>
  </si>
  <si>
    <t>76734-R11</t>
  </si>
  <si>
    <t>Ozn. O11 - Protipožární textilní roletový uzávěr, kouřotěsný, se zkrápěním 2200x4200 mm, D+M</t>
  </si>
  <si>
    <t>1664785831</t>
  </si>
  <si>
    <t>213</t>
  </si>
  <si>
    <t>76734-R12</t>
  </si>
  <si>
    <t>Ozn. O12 - Nerezový sloupek pro ochranu rohů a křídel posuvných dveří prosklených hliníkových stěn, v=900 mm, D+M</t>
  </si>
  <si>
    <t>1606573552</t>
  </si>
  <si>
    <t>214</t>
  </si>
  <si>
    <t>76734-R13</t>
  </si>
  <si>
    <t>Ozn. O13 - Nerezový atypická skříň odolná proti vandalizmu 2250x2587 mm, D+M</t>
  </si>
  <si>
    <t>-3192638</t>
  </si>
  <si>
    <t>215</t>
  </si>
  <si>
    <t>76734-R14</t>
  </si>
  <si>
    <t>Ozn. O14 - Nerezový atypická skříň odolná proti vandalizmu 2825x2846 mm, D+M</t>
  </si>
  <si>
    <t>566744838</t>
  </si>
  <si>
    <t>216</t>
  </si>
  <si>
    <t>76734-R15</t>
  </si>
  <si>
    <t>Ozn. O15 - Zakončovací lišta pro PVC v oblasti pokladny, D+M</t>
  </si>
  <si>
    <t>440194178</t>
  </si>
  <si>
    <t>16*1,05</t>
  </si>
  <si>
    <t>217</t>
  </si>
  <si>
    <t>76734-R16</t>
  </si>
  <si>
    <t>Ozn. O16 - Dilatace keramických podlahových krytin nerezovým profilem, D+M</t>
  </si>
  <si>
    <t>-986756754</t>
  </si>
  <si>
    <t>16,5*1,05</t>
  </si>
  <si>
    <t>218</t>
  </si>
  <si>
    <t>76734-R17</t>
  </si>
  <si>
    <t>Ozn. O17 - Bezpečnostní přepážka - překladací zařízení, bezpečnostní sklo a komunikátor, D+M</t>
  </si>
  <si>
    <t>-1547118149</t>
  </si>
  <si>
    <t>219</t>
  </si>
  <si>
    <t>76734-R18</t>
  </si>
  <si>
    <t>Ozn. O18 - Nerezová skříň s prosklenými dvířky pro osazení hydrantu a 2ks PHP, 700x1500 mm, hl.300 mm, D+M</t>
  </si>
  <si>
    <t>686315069</t>
  </si>
  <si>
    <t>220</t>
  </si>
  <si>
    <t>76734-R19</t>
  </si>
  <si>
    <t>Ozn. O19 - Nerezová skříň s prosklenými dvířky pro osazení 2ks PHP, 400x1500 mm, hl.300 mm, D+M</t>
  </si>
  <si>
    <t>-451695130</t>
  </si>
  <si>
    <t>221</t>
  </si>
  <si>
    <t>76734-R20</t>
  </si>
  <si>
    <t>Ozn. O20 - Nosič venkovní klimatizační jednotky nosnost 200 kg, D+M</t>
  </si>
  <si>
    <t>-45244417</t>
  </si>
  <si>
    <t>222</t>
  </si>
  <si>
    <t>76734-R21</t>
  </si>
  <si>
    <t>Ozn. O21 - Zrcadlo 600x900 mm, tl.4 mm, lepené, D+M</t>
  </si>
  <si>
    <t>77024856</t>
  </si>
  <si>
    <t>223</t>
  </si>
  <si>
    <t>76734-R22</t>
  </si>
  <si>
    <t>Ozn. O22 - Zrcadlo handicap 600x1300 mm, tl.4 mm, lepené, D+M</t>
  </si>
  <si>
    <t>-256425374</t>
  </si>
  <si>
    <t>224</t>
  </si>
  <si>
    <t>76734-R23a</t>
  </si>
  <si>
    <t>Ozn. O23a - Atypický recepční pult IN1.01, D+M</t>
  </si>
  <si>
    <t>-1192323195</t>
  </si>
  <si>
    <t>225</t>
  </si>
  <si>
    <t>76734-R23b</t>
  </si>
  <si>
    <t>Ozn. O23b - Atypický recepční pult IN1.02, D+M</t>
  </si>
  <si>
    <t>-311483185</t>
  </si>
  <si>
    <t>226</t>
  </si>
  <si>
    <t>76734-R23c</t>
  </si>
  <si>
    <t>Ozn. O23c - Atypický recepční pult IN1.03, D+M</t>
  </si>
  <si>
    <t>126492148</t>
  </si>
  <si>
    <t>227</t>
  </si>
  <si>
    <t>76734-R23d</t>
  </si>
  <si>
    <t>Ozn. O23d - Atypický recepční pult IN1.04, D+M</t>
  </si>
  <si>
    <t>-1956305426</t>
  </si>
  <si>
    <t>228</t>
  </si>
  <si>
    <t>76734-R24</t>
  </si>
  <si>
    <t>Ozn. O24 - Orientační a informační systém, D+M</t>
  </si>
  <si>
    <t>-899596524</t>
  </si>
  <si>
    <t>- INF.001 - Základní dveřní tabulka - 14 ks</t>
  </si>
  <si>
    <t>- INF.002 - Rozšířená dveřní tabulka - 6 ks</t>
  </si>
  <si>
    <t>- INF.003 - Doplňková dveřní tabulka - 5 ks</t>
  </si>
  <si>
    <t>- INF.004 - Doplňkové piktogramy - 5 ks</t>
  </si>
  <si>
    <t>- INF.005 - Lepená grafika - prosklené stěny - 11 ks</t>
  </si>
  <si>
    <t>- INF.006 - Lepená grafika dveří - běžné plné dveře - 6 ks</t>
  </si>
  <si>
    <t>- INF.007 - Lepená grafika dveří - číselné označení dveří boxů apod - 4 ks</t>
  </si>
  <si>
    <t>- INF.008 - Haptická tabulka dle ČSN 73 4001 - 4 ks</t>
  </si>
  <si>
    <t>229</t>
  </si>
  <si>
    <t>76734-R25</t>
  </si>
  <si>
    <t>Ozn. O25 - Vstupní čistící zóna vnitřní 240x2700 mm, výška 22 mm, D+M</t>
  </si>
  <si>
    <t>-436714254</t>
  </si>
  <si>
    <t>230</t>
  </si>
  <si>
    <t>76734-R26</t>
  </si>
  <si>
    <t>Ozn. O26 - Značení jednotlivých druhů médií na kazetach podhledu, výška popisu 20 mm, D+M</t>
  </si>
  <si>
    <t>-1312256868</t>
  </si>
  <si>
    <t>231</t>
  </si>
  <si>
    <t>76734-R27</t>
  </si>
  <si>
    <t>Ozn. O27 - Systém generálního klíče, D+M</t>
  </si>
  <si>
    <t>-92266253</t>
  </si>
  <si>
    <t>-46 vložek po 5 klíčich</t>
  </si>
  <si>
    <t>232</t>
  </si>
  <si>
    <t>76734-R28a</t>
  </si>
  <si>
    <t>N.1.01 - Ozn. O28a - Kuchyňská linka dl.1850 mm, výška 2700 mm, (viz popis PSV výrobků včetně veškerých komponentů), D+M</t>
  </si>
  <si>
    <t>-1613097927</t>
  </si>
  <si>
    <t>233</t>
  </si>
  <si>
    <t>76734-R28b</t>
  </si>
  <si>
    <t>N.1.02 - Ozn. O28b - Kuchyňská linka dl.2650 mm, výška 2700 mm, (viz popis PSV výrobků včetně veškerých komponentů), D+M</t>
  </si>
  <si>
    <t>797411035</t>
  </si>
  <si>
    <t>234</t>
  </si>
  <si>
    <t>76734-R28c</t>
  </si>
  <si>
    <t>N.1.03 - Ozn. O28c - Kuchyňská linka dl.2600 mm, výška 2700 mm, (viz popis PSV výrobků včetně veškerých komponentů), D+M</t>
  </si>
  <si>
    <t>1339386761</t>
  </si>
  <si>
    <t>235</t>
  </si>
  <si>
    <t>76734-R28d</t>
  </si>
  <si>
    <t>N.1.04 - Ozn. O28d - Kuchyňská linka dl.2100 mm, výška 2700 mm, (viz popis PSV výrobků včetně veškerých komponentů), D+M</t>
  </si>
  <si>
    <t>1163316360</t>
  </si>
  <si>
    <t>236</t>
  </si>
  <si>
    <t>76734-R28e</t>
  </si>
  <si>
    <t>N.1.05 - Ozn. O28e - Kuchyňská linka dl.2100 mm, výška 2700 mm, (viz popis PSV výrobků včetně veškerých komponentů), D+M</t>
  </si>
  <si>
    <t>-1981507183</t>
  </si>
  <si>
    <t>237</t>
  </si>
  <si>
    <t>76734-R28f</t>
  </si>
  <si>
    <t>N.1.06 - Ozn. O28f - Kuchyňská linka dl.1850 mm, výška 2700 mm, (viz popis PSV výrobků včetně veškerých komponentů), D+M</t>
  </si>
  <si>
    <t>1006097192</t>
  </si>
  <si>
    <t>238</t>
  </si>
  <si>
    <t>76734-R28g</t>
  </si>
  <si>
    <t>N.1.07 - Ozn. O28g - Kuchyňská linka dl.3500 mm, výška 2700 mm, (viz popis PSV výrobků včetně veškerých komponentů), D+M</t>
  </si>
  <si>
    <t>429216025</t>
  </si>
  <si>
    <t>239</t>
  </si>
  <si>
    <t>76734-R28h</t>
  </si>
  <si>
    <t>N.1.08 - Ozn. O28h - Kuchyňská linka dl.2950 mm, výška 2700 mm, (viz popis PSV výrobků včetně veškerých komponentů), D+M</t>
  </si>
  <si>
    <t>386141110</t>
  </si>
  <si>
    <t>240</t>
  </si>
  <si>
    <t>76734-R28i</t>
  </si>
  <si>
    <t>N.1.09 - Ozn. O28i - Kuchyňská linka dl.2900 mm, výška 2700 mm, (viz popis PSV výrobků včetně veškerých komponentů), D+M</t>
  </si>
  <si>
    <t>788063052</t>
  </si>
  <si>
    <t>241</t>
  </si>
  <si>
    <t>76734-R28j</t>
  </si>
  <si>
    <t>N.1.10 - Ozn. O28j - Kuchyňská linka dl.2900 mm, výška 2700 mm, (viz popis PSV výrobků včetně veškerých komponentů), D+M</t>
  </si>
  <si>
    <t>314090342</t>
  </si>
  <si>
    <t>242</t>
  </si>
  <si>
    <t>76734-R28k</t>
  </si>
  <si>
    <t>N.1.11 - Ozn. O28k - Vestavná policová skříň 1250x600x2700 mm, (viz popis PSV výrobků včetně veškerých komponentů), D+M</t>
  </si>
  <si>
    <t>-2105818768</t>
  </si>
  <si>
    <t>767.d</t>
  </si>
  <si>
    <t>hliníkové vnitřní</t>
  </si>
  <si>
    <t>243</t>
  </si>
  <si>
    <t>76721-R01</t>
  </si>
  <si>
    <t>Ozn. E01 - Vnitřní rámová hliníková prosklená stěna 2000x2100 mm, s posuvnými dvoukř.dveřmi 1000+1000x2100 mm s automatickým pohonem, D+M</t>
  </si>
  <si>
    <t>-1911337768</t>
  </si>
  <si>
    <t>Viz. PD stavební část - výrobky PSV (hliníkové vnitřní), výkresy půdorysu a Tech.zpr.</t>
  </si>
  <si>
    <t>- včetně příslušenství</t>
  </si>
  <si>
    <t>244</t>
  </si>
  <si>
    <t>76721-R02</t>
  </si>
  <si>
    <t>Ozn. E02 - Vnitřní rámová hliníková prosklená stěna 2600x3000 mm, s posuvnými dvoukř.dveřmi 700+700x2100 mm s automatickým pohonem, D+M</t>
  </si>
  <si>
    <t>-1021789616</t>
  </si>
  <si>
    <t>245</t>
  </si>
  <si>
    <t>76721-R03</t>
  </si>
  <si>
    <t>Ozn. E03 - Vnitřní rámová hliníková prosklená stěna 1400x2100 mm, s posuvnými jednokř.dveřmi 1400x2100 mm s automatickým pohonem, D+M</t>
  </si>
  <si>
    <t>-1304541183</t>
  </si>
  <si>
    <t>246</t>
  </si>
  <si>
    <t>76721-R04</t>
  </si>
  <si>
    <t>Ozn. E04 - Vnitřní rámová hliníková prosklená stěna 1400x2100 mm, s posuvnými jednokř.dveřmi 1400x2100 mm s automatickým pohonem, D+M</t>
  </si>
  <si>
    <t>-1463803793</t>
  </si>
  <si>
    <t>247</t>
  </si>
  <si>
    <t>76721-R05</t>
  </si>
  <si>
    <t>Ozn. E05 - Vnitřní rámová hliníková prosklená stěna 2400x3000 mm, s posuvnými dvoukř.dveřmi 700+700x2100 mm s automatickým pohonem, D+M</t>
  </si>
  <si>
    <t>-1508451659</t>
  </si>
  <si>
    <t>248</t>
  </si>
  <si>
    <t>76721-R07</t>
  </si>
  <si>
    <t>Ozn. E07 - Vnitřní rámové hliníkové okno 1000x900 mm s nerozbitným sklem, D+M</t>
  </si>
  <si>
    <t>-964690223</t>
  </si>
  <si>
    <t>249</t>
  </si>
  <si>
    <t>76721-R10</t>
  </si>
  <si>
    <t>Ozn. E10 - Vnitřní rámové hliníkové dveře 1100x2100 mm částečně prosklené s nerozbitným sklem, D+M</t>
  </si>
  <si>
    <t>-1829251262</t>
  </si>
  <si>
    <t>767.f</t>
  </si>
  <si>
    <t>hliníkové vnitřní protipožární</t>
  </si>
  <si>
    <t>250</t>
  </si>
  <si>
    <t>76721-R06</t>
  </si>
  <si>
    <t>Ozn. E06 - Vnitřní rámová hliníková prosklená stěna 1600x2100 mm s PO, s posuvnými dvoukř.dveřmi 700+700x2100 mm s automatickým pohonem, D+M</t>
  </si>
  <si>
    <t>656218583</t>
  </si>
  <si>
    <t>251</t>
  </si>
  <si>
    <t>76721-R08</t>
  </si>
  <si>
    <t>Ozn. E08 - Vnitřní rámové hliníkové okno 2000x1900 mm s PO s nerozbitným sklem, D+M</t>
  </si>
  <si>
    <t>-897725166</t>
  </si>
  <si>
    <t>252</t>
  </si>
  <si>
    <t>76721-R09</t>
  </si>
  <si>
    <t>Ozn. E09 - Vnitřní rámová hliníková prosklená stěna 1600x2100 mm s PO, s posuvnými dvoukř.dveřmi 700+700x2100 mm s automatickým pohonem, D+M</t>
  </si>
  <si>
    <t>-1668813491</t>
  </si>
  <si>
    <t>253</t>
  </si>
  <si>
    <t>76721-R11</t>
  </si>
  <si>
    <t>Ozn. E11 - Vnitřní rámová hliníková prosklená stěna 2050x2100 mm s PO, s posuvnými jednokř.dveřmi 1400x2100 mm s automatickým pohonem, D+M</t>
  </si>
  <si>
    <t>-416519637</t>
  </si>
  <si>
    <t>767.g</t>
  </si>
  <si>
    <t>hliníkové venkovní</t>
  </si>
  <si>
    <t>254</t>
  </si>
  <si>
    <t>76723-R01</t>
  </si>
  <si>
    <t>Ozn. A01 - Venkovní rámová hliníková prosklená stěna 2900x3300 mm s vícekomorových profilů s trojsklem, s posuvnými dvoukř.dveřmi 700+700x2000 mm s automatickým pohonem, D+M</t>
  </si>
  <si>
    <t>-1419074974</t>
  </si>
  <si>
    <t>255</t>
  </si>
  <si>
    <t>76723-R02</t>
  </si>
  <si>
    <t>Ozn. A02 - Venkovní rámové hliníkové okno 1500x2350 mm s vícekomorových profilů s trojsklem, D+M</t>
  </si>
  <si>
    <t>1642608680</t>
  </si>
  <si>
    <t>256</t>
  </si>
  <si>
    <t>76723-R03</t>
  </si>
  <si>
    <t>Ozn. A03 - Venkovní rámové hliníkové okno 1500x2350 mm s vícekomorových profilů s trojsklem, D+M</t>
  </si>
  <si>
    <t>710652587</t>
  </si>
  <si>
    <t>768</t>
  </si>
  <si>
    <t>Ocelové výrobky</t>
  </si>
  <si>
    <t>257</t>
  </si>
  <si>
    <t>767995116</t>
  </si>
  <si>
    <t>Montáž atypických zámečnických konstrukcí hmotnosti přes 100 do 250 kg</t>
  </si>
  <si>
    <t>784764044</t>
  </si>
  <si>
    <t>https://podminky.urs.cz/item/CS_URS_2025_02/767995116</t>
  </si>
  <si>
    <t>Viz PD stavební část - výkresy půdorysu, výkresy řezů a Tech.zpr.</t>
  </si>
  <si>
    <t>Viz PD statika</t>
  </si>
  <si>
    <t>-včetně nátěrů</t>
  </si>
  <si>
    <t>-včetně ztratného</t>
  </si>
  <si>
    <t>-L100x100x6, P5 š.50</t>
  </si>
  <si>
    <t>(84,1+28,3+30,0)*1,15</t>
  </si>
  <si>
    <t>(80,4+28,3+16,6)*1,15</t>
  </si>
  <si>
    <t>258</t>
  </si>
  <si>
    <t>55300-R04</t>
  </si>
  <si>
    <t>Ocelové konstrukce pro posílení sloupů - dodávka</t>
  </si>
  <si>
    <t>1157382709</t>
  </si>
  <si>
    <t>0,001*(84,1+28,3+30,0)*1,15</t>
  </si>
  <si>
    <t>0,001*(80,4+28,3+16,6)*1,15</t>
  </si>
  <si>
    <t>259</t>
  </si>
  <si>
    <t>953946131</t>
  </si>
  <si>
    <t>Montáž atypických ocelových kcí hmotnosti přes 0,5 do 1 t z profilů hmotnosti přes 30 kg/m</t>
  </si>
  <si>
    <t>878246617</t>
  </si>
  <si>
    <t>https://podminky.urs.cz/item/CS_URS_2025_02/953946131</t>
  </si>
  <si>
    <t>260</t>
  </si>
  <si>
    <t>55300-R05</t>
  </si>
  <si>
    <t>Ocelové podpěrná konstrukce - dodávka</t>
  </si>
  <si>
    <t>-1238799531</t>
  </si>
  <si>
    <t>-JEKL 150x150x8, P25 š.500</t>
  </si>
  <si>
    <t>(0,3182+0,157)*1,15</t>
  </si>
  <si>
    <t>261</t>
  </si>
  <si>
    <t>998767_R2</t>
  </si>
  <si>
    <t>Přesun hmot procentní pro ocelové konstrukce v objektech v přes 12 do 24 m</t>
  </si>
  <si>
    <t>730499515</t>
  </si>
  <si>
    <t>771</t>
  </si>
  <si>
    <t>Podlahy z dlaždic keramických</t>
  </si>
  <si>
    <t>262</t>
  </si>
  <si>
    <t>771111011</t>
  </si>
  <si>
    <t>Vysátí podkladu před pokládkou dlažby</t>
  </si>
  <si>
    <t>1501314769</t>
  </si>
  <si>
    <t>https://podminky.urs.cz/item/CS_URS_2025_02/771111011</t>
  </si>
  <si>
    <t>Skladba D01</t>
  </si>
  <si>
    <t>"m.č.120:" 0,4+4,9</t>
  </si>
  <si>
    <t>"m.č.132:" 22,6+2,15*0,52</t>
  </si>
  <si>
    <t>"m.č.133:" 11,1+2,05*0,645+1,48*0,3</t>
  </si>
  <si>
    <t>"m.č.135:" 6,6+0,7*0,125</t>
  </si>
  <si>
    <t>Skladba D02</t>
  </si>
  <si>
    <t>"m.č.112a:" 2,63+0,7*0,125</t>
  </si>
  <si>
    <t>"m.č.113:" 4,37+1,5*0,3+0,7*0,125</t>
  </si>
  <si>
    <t>"m.č.113a:" 1,7+0,7*0,125</t>
  </si>
  <si>
    <t>"m.č.113B:" 1,43+0,7*0,125</t>
  </si>
  <si>
    <t>"m.č.114:" 6,3+1,35*0,5</t>
  </si>
  <si>
    <t>263</t>
  </si>
  <si>
    <t>771474113</t>
  </si>
  <si>
    <t>Montáž soklů z dlaždic keramických rovných lepených cementovým flexibilním lepidlem v přes 90 do 120 mm</t>
  </si>
  <si>
    <t>-1630678696</t>
  </si>
  <si>
    <t>https://podminky.urs.cz/item/CS_URS_2025_02/771474113</t>
  </si>
  <si>
    <t>"m.č.120:" 13,9+2,0+0,2*2-4,75</t>
  </si>
  <si>
    <t>"m.č.133:" 13,3+0,645*2+0,3*2-2,05-1,48-1,4-1,5</t>
  </si>
  <si>
    <t>264</t>
  </si>
  <si>
    <t>59761175</t>
  </si>
  <si>
    <t>sokl keramický mrazuvzdorný povrch hladký/matný tl do 10mm výšky přes 90 do 120mm</t>
  </si>
  <si>
    <t>-952419798</t>
  </si>
  <si>
    <t>20,31*1,1 'Přepočtené koeficientem množství</t>
  </si>
  <si>
    <t>265</t>
  </si>
  <si>
    <t>771591111</t>
  </si>
  <si>
    <t>Nátěr penetrační na podlahu</t>
  </si>
  <si>
    <t>409282373</t>
  </si>
  <si>
    <t>https://podminky.urs.cz/item/CS_URS_2025_02/771591111</t>
  </si>
  <si>
    <t>71,077+20,31*0,1</t>
  </si>
  <si>
    <t>266</t>
  </si>
  <si>
    <t>771574424</t>
  </si>
  <si>
    <t>Montáž podlah keramických hladkých lepených cementovým flexibilním lepidlem přes 85 do 100 ks/m2</t>
  </si>
  <si>
    <t>-446408808</t>
  </si>
  <si>
    <t>https://podminky.urs.cz/item/CS_URS_2025_02/771574424</t>
  </si>
  <si>
    <t>"m.č.120:" 1,5*0,3</t>
  </si>
  <si>
    <t>267</t>
  </si>
  <si>
    <t>59761109</t>
  </si>
  <si>
    <t>dlažba keramická slinutá mrazuvzdorná R10/B povrch hladký/matný tl do 10mm přes 85 do 100ks/m2</t>
  </si>
  <si>
    <t>-766117774</t>
  </si>
  <si>
    <t>0,45*1,15 'Přepočtené koeficientem množství</t>
  </si>
  <si>
    <t>268</t>
  </si>
  <si>
    <t>771574416</t>
  </si>
  <si>
    <t>Montáž podlah keramických hladkých lepených cementovým flexibilním lepidlem přes 9 do 12 ks/m2</t>
  </si>
  <si>
    <t>1648508618</t>
  </si>
  <si>
    <t>https://podminky.urs.cz/item/CS_URS_2025_02/771574416</t>
  </si>
  <si>
    <t>"m.č.120:" 5,3-0,45</t>
  </si>
  <si>
    <t>269</t>
  </si>
  <si>
    <t>59761127</t>
  </si>
  <si>
    <t>dlažba keramická slinutá mrazuvzdorná R10/B povrch hladký/matný tl do 10mm přes 9 do 12ks/m2</t>
  </si>
  <si>
    <t>2042403977</t>
  </si>
  <si>
    <t>17,716*1,2 'Přepočtené koeficientem množství</t>
  </si>
  <si>
    <t>270</t>
  </si>
  <si>
    <t>771574473</t>
  </si>
  <si>
    <t>Montáž podlah keramických pro mechanické zatížení lepených cementovým flexibilním lepidlem přes 2 do 4 ks/m2</t>
  </si>
  <si>
    <t>-518981619</t>
  </si>
  <si>
    <t>https://podminky.urs.cz/item/CS_URS_2025_02/771574473</t>
  </si>
  <si>
    <t>271</t>
  </si>
  <si>
    <t>59761118</t>
  </si>
  <si>
    <t>dlažba keramická slinutá mrazuvzdorná R10/B povrch reliéfní/matný tl do 10mm přes 2 do 4ks/m2</t>
  </si>
  <si>
    <t>826729563</t>
  </si>
  <si>
    <t>52,911*1,3 'Přepočtené koeficientem množství</t>
  </si>
  <si>
    <t>272</t>
  </si>
  <si>
    <t>771577211</t>
  </si>
  <si>
    <t>Příplatek k montáži podlah keramických lepených cementovým flexibilním lepidlem za plochu do 5 m2</t>
  </si>
  <si>
    <t>-42224886</t>
  </si>
  <si>
    <t>https://podminky.urs.cz/item/CS_URS_2025_02/771577211</t>
  </si>
  <si>
    <t>273</t>
  </si>
  <si>
    <t>771591112</t>
  </si>
  <si>
    <t>Izolace pod dlažbu nátěrem nebo stěrkou ve dvou vrstvách</t>
  </si>
  <si>
    <t>-431031510</t>
  </si>
  <si>
    <t>https://podminky.urs.cz/item/CS_URS_2025_02/771591112</t>
  </si>
  <si>
    <t>274</t>
  </si>
  <si>
    <t>771591115</t>
  </si>
  <si>
    <t>Podlahy spárování silikonem</t>
  </si>
  <si>
    <t>702625517</t>
  </si>
  <si>
    <t>https://podminky.urs.cz/item/CS_URS_2025_02/771591115</t>
  </si>
  <si>
    <t>Keramický sokl - podlaha</t>
  </si>
  <si>
    <t>Keramický obklad - podlaha</t>
  </si>
  <si>
    <t>"m.č.132:" (19,1+0,52*2+0,4*2-0,7-2,15-0,6-1,4)*2</t>
  </si>
  <si>
    <t>"m.č.135:" (11,7-2,1-1,1-0,7)*2</t>
  </si>
  <si>
    <t>"m.č.111:" (7,2-0,8)*2</t>
  </si>
  <si>
    <t>"m.č.112a:" (6,5-0,7*2)*2</t>
  </si>
  <si>
    <t>"m.č.112b:" (5,0-0,7)*2</t>
  </si>
  <si>
    <t>"m.č.113:" (8,7+0,3*2-0,7*3)*2</t>
  </si>
  <si>
    <t>"m.č.113a:" (5,2-0,7)*2</t>
  </si>
  <si>
    <t>"m.č.113B:" (4,9-0,7)*2</t>
  </si>
  <si>
    <t>"m.č.114:" (10,2+0,5*2-0,9)*2</t>
  </si>
  <si>
    <t>275</t>
  </si>
  <si>
    <t>771591117</t>
  </si>
  <si>
    <t>Podlahy spárování akrylem</t>
  </si>
  <si>
    <t>-970364818</t>
  </si>
  <si>
    <t>https://podminky.urs.cz/item/CS_URS_2025_02/771591117</t>
  </si>
  <si>
    <t>Horní hrana soklu</t>
  </si>
  <si>
    <t>276</t>
  </si>
  <si>
    <t>771591122</t>
  </si>
  <si>
    <t>Podlahy separační provazec do pružných spar průměru 6 mm</t>
  </si>
  <si>
    <t>1813268408</t>
  </si>
  <si>
    <t>https://podminky.urs.cz/item/CS_URS_2025_02/771591122</t>
  </si>
  <si>
    <t>"m.č.132:" 19,1+0,52*2+0,4*2-0,7-2,15-0,6-1,4</t>
  </si>
  <si>
    <t>"m.č.135:" 11,7-2,1-1,1-0,7</t>
  </si>
  <si>
    <t>"m.č.111:" 7,2-0,8</t>
  </si>
  <si>
    <t>"m.č.112a:" 6,5-0,7*2</t>
  </si>
  <si>
    <t>"m.č.112b:" 5,0-0,7</t>
  </si>
  <si>
    <t>"m.č.113:" 8,7+0,3*2-0,7*3</t>
  </si>
  <si>
    <t>"m.č.113a:" 5,2-0,7</t>
  </si>
  <si>
    <t>"m.č.113B:" 4,9-0,7</t>
  </si>
  <si>
    <t>"m.č.114:" 10,2+0,5*2-0,9</t>
  </si>
  <si>
    <t>277</t>
  </si>
  <si>
    <t>998771121</t>
  </si>
  <si>
    <t>Přesun hmot tonážní pro podlahy z dlaždic ruční v objektech v do 6 m</t>
  </si>
  <si>
    <t>-1625265674</t>
  </si>
  <si>
    <t>https://podminky.urs.cz/item/CS_URS_2025_02/998771121</t>
  </si>
  <si>
    <t>776</t>
  </si>
  <si>
    <t>Podlahy povlakové</t>
  </si>
  <si>
    <t>278</t>
  </si>
  <si>
    <t>776111311</t>
  </si>
  <si>
    <t>Vysátí podkladu povlakových podlah</t>
  </si>
  <si>
    <t>1262651335</t>
  </si>
  <si>
    <t>https://podminky.urs.cz/item/CS_URS_2025_02/776111311</t>
  </si>
  <si>
    <t>Skladba P01</t>
  </si>
  <si>
    <t>"m.č.117:" 18,7+1,5*0,3+1,5*0,2+1,4*0,475</t>
  </si>
  <si>
    <t>"m.č.122:" 18,1+1,85*0,2+1,4*0,65+1,5*0,3</t>
  </si>
  <si>
    <t>"m.č.122a:" 9,4+0,8*0,125</t>
  </si>
  <si>
    <t>"m.č.122b:" 7,6+1,0*0,175+0,8*0,125+1,5*0,3</t>
  </si>
  <si>
    <t>"m.č.123:" 42,8+1,5*0,3*3</t>
  </si>
  <si>
    <t>"m.č.124:" 47,6+1,2*0,32+1,5*0,3+2,0*0,6+1,5*0,1+0,9*0,1</t>
  </si>
  <si>
    <t>"m.č.126:" 38,2+1,4*0,1+0,8*0,125+1,6*0,4+1,2*0,1+1,1*0,125+1,3*0,125*2</t>
  </si>
  <si>
    <t>"m.č.126A:" 22,6+0,8*0,125+0,9*0,125*2+1,4*0,4</t>
  </si>
  <si>
    <t>"m.č.131:" 12,3+0,9*0,475+1,1*0,675</t>
  </si>
  <si>
    <t>3,95</t>
  </si>
  <si>
    <t>Skladba P02</t>
  </si>
  <si>
    <t>"m.č.115:" 12,3+1,5*0,3</t>
  </si>
  <si>
    <t>"m.č.116:" 99,1-1,26*2+1,5*0,67+1,1*0,1+1,4*0,475+0,9*0,125+0,8*0,125+1,5*0,3*2+1,5*0,45+1,4*0,125</t>
  </si>
  <si>
    <t>"m.č.125:" 17,9+1,3*0,125+1,1*0,125+0,8*0,125+1,5*0,3</t>
  </si>
  <si>
    <t>"m.č.127:" 24,3+1,5*0,3*3+1,5*0,65+1,1*0,125</t>
  </si>
  <si>
    <t>"m.č.128:" 16,2+1,5*0,3+1,5*0,65</t>
  </si>
  <si>
    <t>"m.č.129:" 16,9+1,5*0,3+1,375*0,65</t>
  </si>
  <si>
    <t>"m.č.130:" 23,8+1,5*0,3+2,2*0,65+1,45*0,125</t>
  </si>
  <si>
    <t>Skladba P03</t>
  </si>
  <si>
    <t>"m.č.136:" 14,6+1,5*0,3*2+1,1*0,125+0,9*0,125</t>
  </si>
  <si>
    <t>Skladba P04</t>
  </si>
  <si>
    <t>"m.č.110:" 3,45+0,8*0,125</t>
  </si>
  <si>
    <t>"m.č.134:" 8,9+1,5*0,125</t>
  </si>
  <si>
    <t>279</t>
  </si>
  <si>
    <t>776121321</t>
  </si>
  <si>
    <t>Neředěná penetrace savého podkladu povlakových podlah</t>
  </si>
  <si>
    <t>571937514</t>
  </si>
  <si>
    <t>https://podminky.urs.cz/item/CS_URS_2025_02/776121321</t>
  </si>
  <si>
    <t>491,564+(217,59+172,14)*0,1</t>
  </si>
  <si>
    <t>280</t>
  </si>
  <si>
    <t>776141121</t>
  </si>
  <si>
    <t>Stěrka podlahová nivelační pro vyrovnání podkladu povlakových podlah pevnosti 30 MPa tl do 3 mm</t>
  </si>
  <si>
    <t>894949387</t>
  </si>
  <si>
    <t>https://podminky.urs.cz/item/CS_URS_2025_02/776141121</t>
  </si>
  <si>
    <t>281</t>
  </si>
  <si>
    <t>776141151</t>
  </si>
  <si>
    <t>Stěrka podlahová nivelační pro vyrovnání podkladu povlakových podlah do mokrého prostředí tl do 3 mm</t>
  </si>
  <si>
    <t>1639834541</t>
  </si>
  <si>
    <t>https://podminky.urs.cz/item/CS_URS_2025_02/776141151</t>
  </si>
  <si>
    <t>282</t>
  </si>
  <si>
    <t>776221111</t>
  </si>
  <si>
    <t>Lepení pásů z PVC standardním lepidlem</t>
  </si>
  <si>
    <t>-367246564</t>
  </si>
  <si>
    <t>https://podminky.urs.cz/item/CS_URS_2025_02/776221111</t>
  </si>
  <si>
    <t>283</t>
  </si>
  <si>
    <t>776411212</t>
  </si>
  <si>
    <t>Montáž tahaných obvodových soklíků z PVC výšky do 100 mm</t>
  </si>
  <si>
    <t>-373625730</t>
  </si>
  <si>
    <t>https://podminky.urs.cz/item/CS_URS_2025_02/776411212</t>
  </si>
  <si>
    <t>"m.č.109:" 10,9-0,8</t>
  </si>
  <si>
    <t>"m.č.117:" 17,5+0,3*2+0,2*2+0,475*2-0,8</t>
  </si>
  <si>
    <t>"m.č.122:" 18,1+0,3*2+0,65*2+0,2*2-0,8*3</t>
  </si>
  <si>
    <t>"m.č.122a:" 12,8-0,8</t>
  </si>
  <si>
    <t>"m.č.122b:" 11,45+0,3*2+0,175*2-0,8</t>
  </si>
  <si>
    <t>"m.č.123:" 31,4+0,3*2*3-1,1-3,6</t>
  </si>
  <si>
    <t>"m.č.124:" 37,9+0,32*2+0,3*2+0,525*2-1,4-1,5-0,9*2-1,1-3,6-2,0</t>
  </si>
  <si>
    <t>"m.č.126:" 36,3+0,4*2-0,6-0,8-1,1-1,3*3-2,0-1,4</t>
  </si>
  <si>
    <t>"m.č.126A:" 23,0+0,4*2-2,15-1,2-1,4*2-0,9*2</t>
  </si>
  <si>
    <t>"m.č.131:" 14,35+0,475*2+0,675*2-0,8-0,9</t>
  </si>
  <si>
    <t>8,1-1,1-0,9</t>
  </si>
  <si>
    <t>"m.č.110:" 7,6-0,8</t>
  </si>
  <si>
    <t>"m.č.134:" 12,2-1,5</t>
  </si>
  <si>
    <t>"m.č.137:" 9,15-0,9</t>
  </si>
  <si>
    <t>284</t>
  </si>
  <si>
    <t>776411213</t>
  </si>
  <si>
    <t>Montáž tahaných soklíků z PVC vnitřních rohů</t>
  </si>
  <si>
    <t>1329788504</t>
  </si>
  <si>
    <t>https://podminky.urs.cz/item/CS_URS_2025_02/776411213</t>
  </si>
  <si>
    <t>"m.č.109:" 6</t>
  </si>
  <si>
    <t>"m.č.117:" 10</t>
  </si>
  <si>
    <t>"m.č.122:" 10</t>
  </si>
  <si>
    <t>"m.č.122a:" 5</t>
  </si>
  <si>
    <t>"m.č.122b:" 9</t>
  </si>
  <si>
    <t>"m.č.123:" 10</t>
  </si>
  <si>
    <t>"m.č.124:" 5</t>
  </si>
  <si>
    <t>"m.č.126:" 4</t>
  </si>
  <si>
    <t>"m.č.126A:" 3</t>
  </si>
  <si>
    <t>"m.č.131:" 7</t>
  </si>
  <si>
    <t>"m.č.110:" 5</t>
  </si>
  <si>
    <t>"m.č.134:" 5</t>
  </si>
  <si>
    <t>"m.č.137:" 4</t>
  </si>
  <si>
    <t>285</t>
  </si>
  <si>
    <t>776411214</t>
  </si>
  <si>
    <t>Montáž tahaných soklíků z PVC vnějších rohů</t>
  </si>
  <si>
    <t>-267236916</t>
  </si>
  <si>
    <t>https://podminky.urs.cz/item/CS_URS_2025_02/776411214</t>
  </si>
  <si>
    <t>"m.č.109:" 2</t>
  </si>
  <si>
    <t>"m.č.117:" 6</t>
  </si>
  <si>
    <t>"m.č.122:" 6</t>
  </si>
  <si>
    <t>"m.č.122b:" 5</t>
  </si>
  <si>
    <t>"m.č.123:" 8</t>
  </si>
  <si>
    <t>"m.č.124:" 8</t>
  </si>
  <si>
    <t>"m.č.126A:" 4</t>
  </si>
  <si>
    <t>"m.č.131:" 3</t>
  </si>
  <si>
    <t>"m.č.110:" 1</t>
  </si>
  <si>
    <t>"m.č.134:" 1</t>
  </si>
  <si>
    <t>286</t>
  </si>
  <si>
    <t>28411101</t>
  </si>
  <si>
    <t>podlahovina vinylová homogenní do zdravotnictví třída zátěže 34/43, hořlavost Bfl-s1 tl 2mm</t>
  </si>
  <si>
    <t>1915358522</t>
  </si>
  <si>
    <t>255,499+217,59*0,1+87*0,25+48*0,5</t>
  </si>
  <si>
    <t>323,008*1,15 'Přepočtené koeficientem množství</t>
  </si>
  <si>
    <t>287</t>
  </si>
  <si>
    <t>776221221</t>
  </si>
  <si>
    <t>Lepení elektrostaticky vodivých čtverců z PVC</t>
  </si>
  <si>
    <t>790820373</t>
  </si>
  <si>
    <t>https://podminky.urs.cz/item/CS_URS_2025_02/776221221</t>
  </si>
  <si>
    <t>288</t>
  </si>
  <si>
    <t>776421-R1</t>
  </si>
  <si>
    <t>Montáž tahaných obvodových soklíků z PVC výšky do 100 mm elektrostaticky vodivého</t>
  </si>
  <si>
    <t>766137443</t>
  </si>
  <si>
    <t>"m.č.115:" 14,1+0,3*2-0,9</t>
  </si>
  <si>
    <t>"m.č.116:" 41,9+5,4*2+0,475*2+0,3*2*2+0,45*2+0,67*2-0,9-0,8*3-1,1-1,4</t>
  </si>
  <si>
    <t>"m.č.125:" 18,2+0,3*2-1,3-1,1-0,8</t>
  </si>
  <si>
    <t>"m.č.127:" 19,9+0,65*2+0,3*2*2+0,3*2-0,8-1,3</t>
  </si>
  <si>
    <t>"m.č.128:" 16,9+0,65*2+0,3*2-1,3-1,1</t>
  </si>
  <si>
    <t>"m.č.129:" 17,2+0,65*2+0,3*2-1,1</t>
  </si>
  <si>
    <t>"m.č.130:" 20,8+0,65*2+0,3*2-1,4</t>
  </si>
  <si>
    <t>"m.č.136:" 16,0+0,3*2-1,1-0,9+0,125*2</t>
  </si>
  <si>
    <t>289</t>
  </si>
  <si>
    <t>776411213R</t>
  </si>
  <si>
    <t>Montáž tahaných soklíků z PVC elektrostaticky vodivého vnitřních rohů</t>
  </si>
  <si>
    <t>Vychází z CS ÚRS 2024 01</t>
  </si>
  <si>
    <t>1971103951</t>
  </si>
  <si>
    <t>https://podminky.urs.cz/item/CS_URS_2024_01/776411213R</t>
  </si>
  <si>
    <t>"m.č.115:" 6</t>
  </si>
  <si>
    <t>"m.č.116:" 16</t>
  </si>
  <si>
    <t>"m.č.125:" 8</t>
  </si>
  <si>
    <t>"m.č.127:" 11</t>
  </si>
  <si>
    <t>"m.č.128:" 8</t>
  </si>
  <si>
    <t>"m.č.129:" 7</t>
  </si>
  <si>
    <t>"m.č.130:" 8</t>
  </si>
  <si>
    <t>"m.č.136:" 8</t>
  </si>
  <si>
    <t>290</t>
  </si>
  <si>
    <t>776411214R</t>
  </si>
  <si>
    <t>Montáž tahaných soklíků z PVC elektrostaticky vodivého vnějších rohů</t>
  </si>
  <si>
    <t>-2021168109</t>
  </si>
  <si>
    <t>https://podminky.urs.cz/item/CS_URS_2024_01/776411214R</t>
  </si>
  <si>
    <t>"m.č.115:" 2</t>
  </si>
  <si>
    <t>"m.č.116:" 20</t>
  </si>
  <si>
    <t>"m.č.125:" 4</t>
  </si>
  <si>
    <t>"m.č.127:" 7</t>
  </si>
  <si>
    <t>"m.č.128:" 4</t>
  </si>
  <si>
    <t>"m.č.129:" 3</t>
  </si>
  <si>
    <t>"m.č.130:" 4</t>
  </si>
  <si>
    <t>"m.č.136:" 4</t>
  </si>
  <si>
    <t>291</t>
  </si>
  <si>
    <t>28410242</t>
  </si>
  <si>
    <t>podlahovina vinylová homogenní elektrostatická třída zátěže 34/43, hořlavost Bfl-s1, odpor krytiny &lt;=10^6 tl 2mm</t>
  </si>
  <si>
    <t>186844428</t>
  </si>
  <si>
    <t>236,065+172,14*0,1+72*0,5+48*0,5</t>
  </si>
  <si>
    <t>313,279*1,15 'Přepočtené koeficientem množství</t>
  </si>
  <si>
    <t>292</t>
  </si>
  <si>
    <t>776421111</t>
  </si>
  <si>
    <t>Montáž obvodových lišt lepením</t>
  </si>
  <si>
    <t>1867018630</t>
  </si>
  <si>
    <t>https://podminky.urs.cz/item/CS_URS_2025_02/776421111</t>
  </si>
  <si>
    <t>293</t>
  </si>
  <si>
    <t>28342165</t>
  </si>
  <si>
    <t>lišta podlahová PVC zakončovací s fabionem</t>
  </si>
  <si>
    <t>2145556952</t>
  </si>
  <si>
    <t>217,59+172,14</t>
  </si>
  <si>
    <t>389,73*1,1 'Přepočtené koeficientem množství</t>
  </si>
  <si>
    <t>294</t>
  </si>
  <si>
    <t>776223111</t>
  </si>
  <si>
    <t>Spoj povlakových podlahovin z PVC svařováním za tepla</t>
  </si>
  <si>
    <t>-713243629</t>
  </si>
  <si>
    <t>https://podminky.urs.cz/item/CS_URS_2025_02/776223111</t>
  </si>
  <si>
    <t>255,499*1,6</t>
  </si>
  <si>
    <t>236,065*4</t>
  </si>
  <si>
    <t>(217,59+172,14)*0,1*2</t>
  </si>
  <si>
    <t>295</t>
  </si>
  <si>
    <t>776991121</t>
  </si>
  <si>
    <t>Základní čištění nově položených podlahovin vysátím a setřením vlhkým mopem</t>
  </si>
  <si>
    <t>-1963262389</t>
  </si>
  <si>
    <t>https://podminky.urs.cz/item/CS_URS_2025_02/776991121</t>
  </si>
  <si>
    <t>255,499+236,065</t>
  </si>
  <si>
    <t>(217,59+172,14)*0,1</t>
  </si>
  <si>
    <t>296</t>
  </si>
  <si>
    <t>776991141</t>
  </si>
  <si>
    <t>Pastování a leštění podlahovin ručně</t>
  </si>
  <si>
    <t>-623294140</t>
  </si>
  <si>
    <t>https://podminky.urs.cz/item/CS_URS_2025_02/776991141</t>
  </si>
  <si>
    <t>297</t>
  </si>
  <si>
    <t>998776121</t>
  </si>
  <si>
    <t>Přesun hmot tonážní pro podlahy povlakové ruční v objektech v do 6 m</t>
  </si>
  <si>
    <t>-1087940442</t>
  </si>
  <si>
    <t>https://podminky.urs.cz/item/CS_URS_2025_02/998776121</t>
  </si>
  <si>
    <t>781</t>
  </si>
  <si>
    <t>Dokončovací práce - obklady</t>
  </si>
  <si>
    <t>298</t>
  </si>
  <si>
    <t>781131112</t>
  </si>
  <si>
    <t>Izolace pod obklad nátěrem nebo stěrkou ve dvou vrstvách</t>
  </si>
  <si>
    <t>1272836715</t>
  </si>
  <si>
    <t>https://podminky.urs.cz/item/CS_URS_2025_02/781131112</t>
  </si>
  <si>
    <t>"m.č.109:" 10,9*0,2-0,8*0,2</t>
  </si>
  <si>
    <t>"m.č.110:" 7,6*2,5-0,8*2,1</t>
  </si>
  <si>
    <t>"m.č.111:" 7,2*2,5-0,8*2,1</t>
  </si>
  <si>
    <t>"m.č.112a:" 6,5*2,5-0,7*2,1*2</t>
  </si>
  <si>
    <t>"m.č.112b:" 5,0*2,5-0,7*2,1</t>
  </si>
  <si>
    <t>"m.č.113:" 8,7*2,5+0,3*2,2*2-0,7*2,1*3</t>
  </si>
  <si>
    <t>"m.č.113a:" 5,2*2,5-0,7*2,1</t>
  </si>
  <si>
    <t>"m.č.113B:" 4,9*2,5-0,7*2,1</t>
  </si>
  <si>
    <t>"m.č.114:" 10,2*3,0+0,5*2,2*2-0,9*1,97</t>
  </si>
  <si>
    <t>"m.č.115:" 14,1*0,2+0,3*2*0,2-0,9*0,2</t>
  </si>
  <si>
    <t>"m.č.116:" 41,9*0,2+5,4*2*0,2+0,475*0,2*2+0,3*0,2*2*2+0,45*0,2*2+0,67*0,2*2-0,9*0,2-0,8*0,2*3-1,5*0,2-1,4*0,2</t>
  </si>
  <si>
    <t>"m.č.126:" (36,3+0,4*2)*0,2-0,6*0,2-0,8*0,2-1,1*0,2-1,3*0,2*3-2,0*0,2-1,4*0,2</t>
  </si>
  <si>
    <t>"m.č.126A:" (23,0+0,4*2)*0,2-2,15*0,2-2,4*0,2-1,4*0,2*2-0,9*0,2-0,8*0,2</t>
  </si>
  <si>
    <t>"m.č.130:" 20,8*0,2+0,65*0,2*2+0,3*0,2*2-1,4*0,2</t>
  </si>
  <si>
    <t>"m.č.132:" 19,1*0,2+0,52*0,2*2+0,4*0,2*2-0,7*0,2-2,15*0,2-0,6*0,2-1,4*0,2</t>
  </si>
  <si>
    <t>"m.č.134:" 12,2*3,0-1,5*2,1</t>
  </si>
  <si>
    <t>"m.č.135:" 11,7*0,2-1,53*0,2-1,1*0,2-0,7*0,2</t>
  </si>
  <si>
    <t>"m.č.136:" 16,0*3,3+0,3*0,95*4+0,63*2,35*4-1,1*2,1-0,9*2,1+0,125*2,1*2</t>
  </si>
  <si>
    <t>"m.č.137:" 9,15*3,0-0,9*2,1</t>
  </si>
  <si>
    <t>299</t>
  </si>
  <si>
    <t>781131241</t>
  </si>
  <si>
    <t>Izolace pod obklad těsnícími pásy vnitřní kout</t>
  </si>
  <si>
    <t>1474940078</t>
  </si>
  <si>
    <t>https://podminky.urs.cz/item/CS_URS_2025_02/781131241</t>
  </si>
  <si>
    <t>"m.č.109:" 6*0,2</t>
  </si>
  <si>
    <t>"m.č.110:" 5*2,5</t>
  </si>
  <si>
    <t>"m.č.111:" 4*2,5</t>
  </si>
  <si>
    <t>"m.č.112a:" 4*2,5</t>
  </si>
  <si>
    <t>"m.č.112b:" 4*2,5</t>
  </si>
  <si>
    <t>"m.č.113:" 4*2,5+2*2,2</t>
  </si>
  <si>
    <t>"m.č.113a:" 4*2,5</t>
  </si>
  <si>
    <t>"m.č.113B:" 4*2,5</t>
  </si>
  <si>
    <t>"m.č.114:" 4*3,0+2*2,2</t>
  </si>
  <si>
    <t>"m.č.115:" 6*0,2</t>
  </si>
  <si>
    <t>"m.č.116:" 16*0,2</t>
  </si>
  <si>
    <t>"m.č.126:" 4*0,2</t>
  </si>
  <si>
    <t>"m.č.126A:" 3*0,2</t>
  </si>
  <si>
    <t>"m.č.130:" 8*0,2</t>
  </si>
  <si>
    <t>"m.č.132:" 4*0,2</t>
  </si>
  <si>
    <t>"m.č.134:" 5*3,0</t>
  </si>
  <si>
    <t>"m.č.135:" 3*0,2</t>
  </si>
  <si>
    <t>"m.č.136:" 4*3,3+4*0,95</t>
  </si>
  <si>
    <t>"m.č.137:" 4*3,0</t>
  </si>
  <si>
    <t>300</t>
  </si>
  <si>
    <t>781131242</t>
  </si>
  <si>
    <t>Izolace pod obklad těsnícími pásy vnější roh</t>
  </si>
  <si>
    <t>-114721934</t>
  </si>
  <si>
    <t>https://podminky.urs.cz/item/CS_URS_2025_02/781131242</t>
  </si>
  <si>
    <t>"m.č.109:" 2*0,2</t>
  </si>
  <si>
    <t>"m.č.110:" 2,5</t>
  </si>
  <si>
    <t>"m.č.113:" 2*2,2</t>
  </si>
  <si>
    <t>"m.č.114:" 3,0+2,2</t>
  </si>
  <si>
    <t>"m.č.115:" 2*0,2</t>
  </si>
  <si>
    <t>"m.č.116:" 20*0,2</t>
  </si>
  <si>
    <t>"m.č.126:" 2*0,2</t>
  </si>
  <si>
    <t>"m.č.126A:" 2*0,2</t>
  </si>
  <si>
    <t>"m.č.134:" 3,0</t>
  </si>
  <si>
    <t>"m.č.135:" 0,2</t>
  </si>
  <si>
    <t>"m.č.136:" 4*3,3</t>
  </si>
  <si>
    <t>"m.č.137:" 4*2,2</t>
  </si>
  <si>
    <t>301</t>
  </si>
  <si>
    <t>781131251</t>
  </si>
  <si>
    <t>Izolace pod obklad těsnící manžetou pro prostupy potrubí</t>
  </si>
  <si>
    <t>-1440195878</t>
  </si>
  <si>
    <t>https://podminky.urs.cz/item/CS_URS_2025_02/781131251</t>
  </si>
  <si>
    <t>302</t>
  </si>
  <si>
    <t>781131264</t>
  </si>
  <si>
    <t>Izolace pod obklad těsnícími pásy mezi podlahou a stěnou</t>
  </si>
  <si>
    <t>95737667</t>
  </si>
  <si>
    <t>https://podminky.urs.cz/item/CS_URS_2025_02/781131264</t>
  </si>
  <si>
    <t>"m.č.116:" 41,9+5,4*2+0,475*2+0,3*2*2+0,45*2+0,67*2-0,9-0,8*3-1,5-1,4</t>
  </si>
  <si>
    <t>"m.č.126:" (36,3+0,4*2)-0,6-0,8-1,1-1,3*3-2,0-1,4</t>
  </si>
  <si>
    <t>"m.č.126A:" (23,0+0,4*2)-2,15-2,4-1,4*2-0,9-0,8</t>
  </si>
  <si>
    <t>"m.č.135:" 11,7-1,53-1,1-0,7</t>
  </si>
  <si>
    <t>"m.č.136:" 16,0+0,3*4+0,63*4-1,1-0,9+0,125*2</t>
  </si>
  <si>
    <t>303</t>
  </si>
  <si>
    <t>781474154</t>
  </si>
  <si>
    <t>Montáž obkladů keramických hladkých lepených cementovým flexibilním lepidlem přes 4 do 6 ks/m2</t>
  </si>
  <si>
    <t>777979508</t>
  </si>
  <si>
    <t>https://podminky.urs.cz/item/CS_URS_2025_02/781474154</t>
  </si>
  <si>
    <t>"m.č.109:" 10,9*3,0-0,8*2,1</t>
  </si>
  <si>
    <t>"m.č.115:" 14,1*3,3+0,3*2*0,95+0,575*2,35*2-0,9*2,1-1,5*2,35+(1,5+2,35*2)*0,575</t>
  </si>
  <si>
    <t>"m.č.116:" 41,9*3,3+5,4*2*3,3+0,475*2,2*2+0,3*0,95*2*2+0,45*0,95*2+0,67*2,2*2+0,65*2,35*6-0,9*2,1-0,8*2,1*3-1,5*2,2-1,4*2,1</t>
  </si>
  <si>
    <t>"m.č.117:" 2,1*0,6</t>
  </si>
  <si>
    <t>"m.č.125:" 2,45*0,6</t>
  </si>
  <si>
    <t>"m.č.126:" (36,3+0,4*2)*3,0-0,6*1,97-0,8*2,1-1,1*2,1-1,3*2,1*3-2,0*3,0-1,4*2,1</t>
  </si>
  <si>
    <t>"m.č.126A:" (23,0+0,4*2)*3,0-2,15*3,0-2,4*3,0-1,4*2,1*2-0,9*1,97-0,8*1,97</t>
  </si>
  <si>
    <t>"m.č.127:" 2,45*0,6</t>
  </si>
  <si>
    <t>"m.č.128:" (2,5+0,6)*0,6</t>
  </si>
  <si>
    <t>"m.č.129:" (2,5+0,6)*0,6</t>
  </si>
  <si>
    <t>"m.č.130:" 20,8*3,3+0,65*2,1*2+0,3*2,35*2+0,65*2,35*2-1,4*2,1</t>
  </si>
  <si>
    <t>"m.č.132:" 19,1*3,0+0,52*2,1*2+0,4*2,1*2-0,7*2,1-2,15*3,0-0,6*1,97-1,4*2,0</t>
  </si>
  <si>
    <t>"m.č.135:" 11,7*3,0-1,53*2,1-1,1*2,1-0,7*2,1</t>
  </si>
  <si>
    <t>304</t>
  </si>
  <si>
    <t>59761717</t>
  </si>
  <si>
    <t>obklad keramický nemrazuvzdorný povrch hladký/matný tl do 10mm přes 4 do 6ks/m2</t>
  </si>
  <si>
    <t>-1706305731</t>
  </si>
  <si>
    <t>796,788*1,25 'Přepočtené koeficientem množství</t>
  </si>
  <si>
    <t>305</t>
  </si>
  <si>
    <t>781491_R1</t>
  </si>
  <si>
    <t>Montáž skel plochy přes 1 m2 lepených systémovým lepidlem na podkladní omítku</t>
  </si>
  <si>
    <t>914164068</t>
  </si>
  <si>
    <t>306</t>
  </si>
  <si>
    <t>634651_R1</t>
  </si>
  <si>
    <t>lakované kalené bezpečnostní sklo dle PD interiéru</t>
  </si>
  <si>
    <t>-1917258781</t>
  </si>
  <si>
    <t>"m.č.120:" (0,75+0,65+1,65)*3,3</t>
  </si>
  <si>
    <t>10,065*1,1 'Přepočtené koeficientem množství</t>
  </si>
  <si>
    <t>307</t>
  </si>
  <si>
    <t>781492211</t>
  </si>
  <si>
    <t>Montáž profilů rohových lepených flexibilním cementovým lepidlem</t>
  </si>
  <si>
    <t>209379232</t>
  </si>
  <si>
    <t>https://podminky.urs.cz/item/CS_URS_2025_02/781492211</t>
  </si>
  <si>
    <t>"m.č.109:" 2*3,0</t>
  </si>
  <si>
    <t>"m.č.115:" 2*3,3</t>
  </si>
  <si>
    <t>"m.č.116:" 16*3,3+4*2,2</t>
  </si>
  <si>
    <t>"m.č.117:" (2,1+0,6)*2</t>
  </si>
  <si>
    <t>"m.č.125:" (2,45+0,6)*2</t>
  </si>
  <si>
    <t>"m.č.126:" 4*3,0</t>
  </si>
  <si>
    <t>"m.č.126A:" 2*3,0</t>
  </si>
  <si>
    <t>"m.č.127:" (2,45+0,6)*2</t>
  </si>
  <si>
    <t>"m.č.128:" (2,5+0,6)*2+0,6*2</t>
  </si>
  <si>
    <t>"m.č.129:" (2,5+0,6)*2+0,6*2</t>
  </si>
  <si>
    <t>"m.č.130:" 4*3,3</t>
  </si>
  <si>
    <t>"m.č.132:" 3,0+2*2,2</t>
  </si>
  <si>
    <t>"m.č.135:" 2,2</t>
  </si>
  <si>
    <t>"m.č.136:" 2*3,3</t>
  </si>
  <si>
    <t>"m.č.137:" 4*2,1</t>
  </si>
  <si>
    <t>308</t>
  </si>
  <si>
    <t>28342003</t>
  </si>
  <si>
    <t>lišta ukončovací z PVC 10mm</t>
  </si>
  <si>
    <t>1603954490</t>
  </si>
  <si>
    <t>177,5*1,2 'Přepočtené koeficientem množství</t>
  </si>
  <si>
    <t>309</t>
  </si>
  <si>
    <t>781121011</t>
  </si>
  <si>
    <t>Nátěr penetrační na stěnu</t>
  </si>
  <si>
    <t>-1502899628</t>
  </si>
  <si>
    <t>https://podminky.urs.cz/item/CS_URS_2025_02/781121011</t>
  </si>
  <si>
    <t>796,788</t>
  </si>
  <si>
    <t>10,065</t>
  </si>
  <si>
    <t>310</t>
  </si>
  <si>
    <t>781494_R1</t>
  </si>
  <si>
    <t>Hliníkové lakované profily ukončovací lepené flexibilním lepidlem, D+M, Podrobný popis viz PD interiér</t>
  </si>
  <si>
    <t>462184054</t>
  </si>
  <si>
    <t>"m.č.120:" 3,3*2</t>
  </si>
  <si>
    <t>311</t>
  </si>
  <si>
    <t>781495115</t>
  </si>
  <si>
    <t>Spárování vnitřních obkladů silikonem</t>
  </si>
  <si>
    <t>1513719828</t>
  </si>
  <si>
    <t>https://podminky.urs.cz/item/CS_URS_2025_02/781495115</t>
  </si>
  <si>
    <t>"m.č.130:" (20,8+0,65*2+0,3*2-1,4)*2</t>
  </si>
  <si>
    <t>"m.č.135:" (11,7-1,53-1,1-0,7)*2</t>
  </si>
  <si>
    <t>312</t>
  </si>
  <si>
    <t>781473923</t>
  </si>
  <si>
    <t>Výměna obkladačky keramické lepené velikosti přes 22 do 25 ks/m2</t>
  </si>
  <si>
    <t>-1871684163</t>
  </si>
  <si>
    <t>https://podminky.urs.cz/item/CS_URS_2025_02/781473923</t>
  </si>
  <si>
    <t>"m.č.101:" 16</t>
  </si>
  <si>
    <t>"m.č.102:" 16</t>
  </si>
  <si>
    <t>"m.č.103:" 16</t>
  </si>
  <si>
    <t>313</t>
  </si>
  <si>
    <t>59761704</t>
  </si>
  <si>
    <t>obklad keramický nemrazuvzdorný povrch hladký/lesklý tl do 10mm přes 22 do 25ks/m2</t>
  </si>
  <si>
    <t>1443048936</t>
  </si>
  <si>
    <t>314</t>
  </si>
  <si>
    <t>998781121</t>
  </si>
  <si>
    <t>Přesun hmot tonážní pro obklady keramické ruční v objektech v do 6 m</t>
  </si>
  <si>
    <t>1080145005</t>
  </si>
  <si>
    <t>https://podminky.urs.cz/item/CS_URS_2025_02/998781121</t>
  </si>
  <si>
    <t>784</t>
  </si>
  <si>
    <t>Dokončovací práce - malby a tapety</t>
  </si>
  <si>
    <t>315</t>
  </si>
  <si>
    <t>784211063</t>
  </si>
  <si>
    <t>Příplatek k cenám 1x maleb ze směsí za mokra oděruvzdorných za barevnou malbu středně sytého odstínu</t>
  </si>
  <si>
    <t>-2101943794</t>
  </si>
  <si>
    <t>https://podminky.urs.cz/item/CS_URS_2025_02/784211063</t>
  </si>
  <si>
    <t>"m.č.122a:" 4,2*3,3</t>
  </si>
  <si>
    <t>"m.č.122b:" 2,725*3,3</t>
  </si>
  <si>
    <t>"m.č.123:" (5,5+2,15+0,795+3,35+0,825+1,43)*3,3</t>
  </si>
  <si>
    <t>"m.č.124:" (3,0+9,43)*3,3+0,6*2,1-2,4*2,1-2,0*2,1</t>
  </si>
  <si>
    <t>316</t>
  </si>
  <si>
    <t>78421-R1</t>
  </si>
  <si>
    <t>Nátěr N1b - Vysoce kvalitní polyeuretanový akrylový lak difuzní, třída proti oděru 1, v místnostech výšky do 3,80 m, 1x penetrace, 2x vrchní nátěr neředěný, D+M</t>
  </si>
  <si>
    <t>-663130686</t>
  </si>
  <si>
    <t>Omítky</t>
  </si>
  <si>
    <t>SDK</t>
  </si>
  <si>
    <t>(308,061+15,26+12,535+37,932)*2</t>
  </si>
  <si>
    <t>36,69+27,256</t>
  </si>
  <si>
    <t>Odpočet nátěr N1f</t>
  </si>
  <si>
    <t>-238,062</t>
  </si>
  <si>
    <t>Odpočet obklady</t>
  </si>
  <si>
    <t>-786,978</t>
  </si>
  <si>
    <t>317</t>
  </si>
  <si>
    <t>78421-R07</t>
  </si>
  <si>
    <t xml:space="preserve">Nátěr N1f - Malba disprezní omyvatalná, vysoce kryjící, ze  směsí za mokra výborně otěruvzdorných, třída proti oděru 1, obsahuje aktivní látku stříbro, 1x penetrační nátěr, 1x základní nátěr neředěný, 1x vrchní nátěr neředěný, D+M</t>
  </si>
  <si>
    <t>-1263418499</t>
  </si>
  <si>
    <t>"m.č.125:" (5,5+3,595)*2*3,3</t>
  </si>
  <si>
    <t>"m.č.127:" (4,45+5,5)*2*3,3</t>
  </si>
  <si>
    <t>"m.č.128:" (2,95+5,5)*2*3,3</t>
  </si>
  <si>
    <t>"m.č.129:" (3,075+5,5)*2*3,3</t>
  </si>
  <si>
    <t>N00</t>
  </si>
  <si>
    <t>Provizoria</t>
  </si>
  <si>
    <t>N03</t>
  </si>
  <si>
    <t>Oddělovací stěny</t>
  </si>
  <si>
    <t>318</t>
  </si>
  <si>
    <t>7631000r01</t>
  </si>
  <si>
    <t>Komplexní opatření proti prašnosti a utěsnění prostor, které jsou dotčeny rekonstrukcí</t>
  </si>
  <si>
    <t>595964589</t>
  </si>
  <si>
    <t>- utěsnění veškerých stavebních výplní, vedoucí do prostorů zasažených stavebními prácemi</t>
  </si>
  <si>
    <t>- komplexní řešení v ramci všech úrovní budovy zasažených stavebními prácemi</t>
  </si>
  <si>
    <t>319</t>
  </si>
  <si>
    <t>7631114r01</t>
  </si>
  <si>
    <t>SDK příčka tl 125 mm profil CW+UW 75 desky 2xDF 12,5 s izolací EI 90 Rw do 57 dB, včetně opatření proti prašnosti a akustické vlastnosti dle požadavků investora</t>
  </si>
  <si>
    <t>383204190</t>
  </si>
  <si>
    <t>uzavření prostoru nerealizované části</t>
  </si>
  <si>
    <t xml:space="preserve">součástí dodávky příček budou i opatření  pro prachotěsnost a vzduchotěsnost příček</t>
  </si>
  <si>
    <t>součastně příščky musí splňovat požadavky na akustiku</t>
  </si>
  <si>
    <t>"předpokládaná odělovací provizoria" 191,0</t>
  </si>
  <si>
    <t>320</t>
  </si>
  <si>
    <t>763111811</t>
  </si>
  <si>
    <t>Demontáž SDK příčky s jednoduchou ocelovou nosnou konstrukcí opláštění jednoduché</t>
  </si>
  <si>
    <t>299203662</t>
  </si>
  <si>
    <t>https://podminky.urs.cz/item/CS_URS_2025_02/763111811</t>
  </si>
  <si>
    <t>321</t>
  </si>
  <si>
    <t>763181311</t>
  </si>
  <si>
    <t>Montáž jednokřídlové kovové zárubně do SDK příčky</t>
  </si>
  <si>
    <t>-754959667</t>
  </si>
  <si>
    <t>https://podminky.urs.cz/item/CS_URS_2025_02/763181311</t>
  </si>
  <si>
    <t>"odělení provizoria" 4</t>
  </si>
  <si>
    <t>322</t>
  </si>
  <si>
    <t>55331597r01</t>
  </si>
  <si>
    <t>zárubeň jednokřídlá ocelová s PO pro sádrokartonové příčky tl stěny 110-150mm rozměru 1100/1970, 2100mm</t>
  </si>
  <si>
    <t>-624920305</t>
  </si>
  <si>
    <t>323</t>
  </si>
  <si>
    <t>7631813r01</t>
  </si>
  <si>
    <t>Příplatek za montáž dveří a zárubní s požadavkem na aktustiku a prachotěsnost dveří</t>
  </si>
  <si>
    <t>53685046</t>
  </si>
  <si>
    <t xml:space="preserve">Viz  PD stavební část - výkresy půdorysů, výkresy řezů a Tech.zpr.</t>
  </si>
  <si>
    <t>- součástí montáže a dodávky jsou koumplexní řešení osazení zárubně a dvěří za účelem prachotěsnosti, vzduchotěsnosti a akustiky</t>
  </si>
  <si>
    <t>- doudávka včetně kompletního materiálu a montáže</t>
  </si>
  <si>
    <t>324</t>
  </si>
  <si>
    <t>763181811</t>
  </si>
  <si>
    <t>Demontáž jednokřídlové kovové zárubně v do 2,75 m SDK příčka</t>
  </si>
  <si>
    <t>-970061671</t>
  </si>
  <si>
    <t>https://podminky.urs.cz/item/CS_URS_2025_02/763181811</t>
  </si>
  <si>
    <t>325</t>
  </si>
  <si>
    <t>76700-R03c</t>
  </si>
  <si>
    <t>Dveře dřevěné 900x1970 mm polodrážkové, jednokřídlé plné, otočné s PO, kouřotěsné s těsněním, D+M</t>
  </si>
  <si>
    <t>1444283372</t>
  </si>
  <si>
    <t>Včetně příslušenství</t>
  </si>
  <si>
    <t>326</t>
  </si>
  <si>
    <t>76700-R04</t>
  </si>
  <si>
    <t xml:space="preserve">Demontáž dveři dřevěných 900x1970 mm </t>
  </si>
  <si>
    <t>-124972216</t>
  </si>
  <si>
    <t>327</t>
  </si>
  <si>
    <t>998763_R1</t>
  </si>
  <si>
    <t>Přesun hmot a sutí v objektech do 6 m, odvoz a uskladnení sutí na skládce</t>
  </si>
  <si>
    <t>213412864</t>
  </si>
  <si>
    <t>D1.01.3 - Požárně bezpečnostní řešení</t>
  </si>
  <si>
    <t>Ing. Polický</t>
  </si>
  <si>
    <t>PBŘ - Požárně bezpečnostrní řešení</t>
  </si>
  <si>
    <t>713 - Izolace tepelné</t>
  </si>
  <si>
    <t>PBŘ</t>
  </si>
  <si>
    <t>Požárně bezpečnostrní řešení</t>
  </si>
  <si>
    <t>7131233r01</t>
  </si>
  <si>
    <t xml:space="preserve">Utěsnění prostupů PUR pěnou </t>
  </si>
  <si>
    <t>-365099492</t>
  </si>
  <si>
    <t>Součet</t>
  </si>
  <si>
    <t>23170006</t>
  </si>
  <si>
    <t>pěna montážní PUR protipožární dvojsložková</t>
  </si>
  <si>
    <t>litr</t>
  </si>
  <si>
    <t>776372482</t>
  </si>
  <si>
    <t>713463131</t>
  </si>
  <si>
    <t>Montáž izolace tepelné potrubí potrubními pouzdry bez úpravy slepenými 1x tl izolace do 25 mm</t>
  </si>
  <si>
    <t>1040591926</t>
  </si>
  <si>
    <t>https://podminky.urs.cz/item/CS_URS_2025_02/713463131</t>
  </si>
  <si>
    <t>24771150</t>
  </si>
  <si>
    <t>bandáž protipožární</t>
  </si>
  <si>
    <t>-436496245</t>
  </si>
  <si>
    <t>783805300</t>
  </si>
  <si>
    <t>Provedení funkčního nátěru termoizolačního, se schopností překlenutí trhlin aj. hladkých betonových povrchů nebo povrchů z desek</t>
  </si>
  <si>
    <t>1071082359</t>
  </si>
  <si>
    <t>https://podminky.urs.cz/item/CS_URS_2025_02/783805300</t>
  </si>
  <si>
    <t>24597001</t>
  </si>
  <si>
    <t>nátěr protipožární pro beton a zdivo</t>
  </si>
  <si>
    <t>-893054670</t>
  </si>
  <si>
    <t>953943211</t>
  </si>
  <si>
    <t>Osazování hasicího přístroje</t>
  </si>
  <si>
    <t>223386558</t>
  </si>
  <si>
    <t>https://podminky.urs.cz/item/CS_URS_2025_02/953943211</t>
  </si>
  <si>
    <t>44932114</t>
  </si>
  <si>
    <t>přístroj hasicí ruční práškový nástěnný hasební schopnost 27A, 183B, C</t>
  </si>
  <si>
    <t>-134446564</t>
  </si>
  <si>
    <t>44932211</t>
  </si>
  <si>
    <t>přístroj hasicí ruční sněhový nástěnný hasební schopnost 89B</t>
  </si>
  <si>
    <t>-812229684</t>
  </si>
  <si>
    <t>953993311</t>
  </si>
  <si>
    <t>Osazení bezpečnostní, orientační nebo informační tabulky samolepicí</t>
  </si>
  <si>
    <t>-240400839</t>
  </si>
  <si>
    <t>https://podminky.urs.cz/item/CS_URS_2025_02/953993311</t>
  </si>
  <si>
    <t>PBR100ozn</t>
  </si>
  <si>
    <t>označení protipožární ucpávky z obou stran požár. kce</t>
  </si>
  <si>
    <t>1952496382</t>
  </si>
  <si>
    <t>953993321</t>
  </si>
  <si>
    <t>Osazení bezpečnostní, orientační nebo informační tabulky přilepením</t>
  </si>
  <si>
    <t>1530288878</t>
  </si>
  <si>
    <t>https://podminky.urs.cz/item/CS_URS_2025_02/953993321</t>
  </si>
  <si>
    <t>PBR100EVAK12</t>
  </si>
  <si>
    <t>označení únikových cest fotoluminiscenční značkou (únikové dveře)</t>
  </si>
  <si>
    <t>729464799</t>
  </si>
  <si>
    <t>PBR100EVAK4</t>
  </si>
  <si>
    <t>označení únikových cest fotoluminiscenční značkou (EXIT)</t>
  </si>
  <si>
    <t>-525809007</t>
  </si>
  <si>
    <t>PBR100EVAK2</t>
  </si>
  <si>
    <t>označení únikových cest fotoluminiscenční značkou (únik vpravo)</t>
  </si>
  <si>
    <t>-665283924</t>
  </si>
  <si>
    <t>PBR100EVAK3</t>
  </si>
  <si>
    <t>označení únikových cest fotoluminiscenční značkou (únik vlevo)</t>
  </si>
  <si>
    <t>-1212548720</t>
  </si>
  <si>
    <t>PBR1PA5456</t>
  </si>
  <si>
    <t>MONTÁŽ PROTIPOŽÁRNÍ MANŽETY</t>
  </si>
  <si>
    <t>KS</t>
  </si>
  <si>
    <t>-1927713108</t>
  </si>
  <si>
    <t>44983200</t>
  </si>
  <si>
    <t>manžeta požárně ochranná pro průchod PVC,PP,PE potrubí masivní/SDK stěnou EI 90-120, stropem EI 60-90 š 52mm</t>
  </si>
  <si>
    <t>-2094253011</t>
  </si>
  <si>
    <t>PBR1TMEL</t>
  </si>
  <si>
    <t>MONTÁŽ PROTIPOŽÁRNÍHO TMELU</t>
  </si>
  <si>
    <t>52904528</t>
  </si>
  <si>
    <t>59081010</t>
  </si>
  <si>
    <t>tmel požárně ochranný protipožární zpěňující</t>
  </si>
  <si>
    <t>-1139752635</t>
  </si>
  <si>
    <t>PBR9R1</t>
  </si>
  <si>
    <t>Revize přenosných hasících přístrojů</t>
  </si>
  <si>
    <t>163259391</t>
  </si>
  <si>
    <t>2+3</t>
  </si>
  <si>
    <t>PBR9R2</t>
  </si>
  <si>
    <t>Vydání příslušných atestů</t>
  </si>
  <si>
    <t>827811751</t>
  </si>
  <si>
    <t>713131151</t>
  </si>
  <si>
    <t>Montáž izolace tepelné stěn volně vloženými rohožemi, pásy, dílci, deskami 1 vrstva</t>
  </si>
  <si>
    <t>-1907992320</t>
  </si>
  <si>
    <t>https://podminky.urs.cz/item/CS_URS_2025_02/713131151</t>
  </si>
  <si>
    <t>63148101</t>
  </si>
  <si>
    <t>deska tepelně izolační minerální univerzální λ=0,038-0,039 tl 50mm</t>
  </si>
  <si>
    <t>749480944</t>
  </si>
  <si>
    <t>713411141</t>
  </si>
  <si>
    <t>Montáž izolace tepelné potrubí pásy nebo rohožemi s Al fólií staženými Al páskou 1x</t>
  </si>
  <si>
    <t>-771124101</t>
  </si>
  <si>
    <t>https://podminky.urs.cz/item/CS_URS_2025_02/713411141</t>
  </si>
  <si>
    <t>63141792</t>
  </si>
  <si>
    <t>rohož izolační z minerální vlny lamelová s Al fólií 65kg/m3 tl 30mm</t>
  </si>
  <si>
    <t>1216850393</t>
  </si>
  <si>
    <t>D1.01.4a - Vytápění</t>
  </si>
  <si>
    <t xml:space="preserve">    Z - Zámečnické výrobky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</si>
  <si>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</si>
  <si>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</si>
  <si>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</si>
  <si>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</si>
  <si>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783 - Dokončovací práce - nátěry</t>
  </si>
  <si>
    <t xml:space="preserve">    HZS - HZS</t>
  </si>
  <si>
    <t>Z</t>
  </si>
  <si>
    <t>Zámečnické výrobky</t>
  </si>
  <si>
    <t>733193810</t>
  </si>
  <si>
    <t>Rozřezání konzoly, podpěry nebo výložníku pro potrubí z L profilu do 50x50x5 mm</t>
  </si>
  <si>
    <t>874270679</t>
  </si>
  <si>
    <t>https://podminky.urs.cz/item/CS_URS_2025_02/733193810</t>
  </si>
  <si>
    <t>D1.01.4a - 04, 05, 06, 07</t>
  </si>
  <si>
    <t>767-Z01</t>
  </si>
  <si>
    <t>Montáž kovových stvebních doplňkových konstrukcí</t>
  </si>
  <si>
    <t>1047977093</t>
  </si>
  <si>
    <t>767-Z02</t>
  </si>
  <si>
    <t>Jednoduchý závěs do stropu - sestava (jednoduchý zavěšený nosník, potrubí je uchyceno v objímkách - 2 kusy, svěšených na závitových tyčích z fixačních čepů - povrchová úprava galvanický pozink.)</t>
  </si>
  <si>
    <t>901489369</t>
  </si>
  <si>
    <t>713346331R</t>
  </si>
  <si>
    <t>Demontáže izolací rozvodů topné vody do DN50</t>
  </si>
  <si>
    <t>1970608933</t>
  </si>
  <si>
    <t>270+24</t>
  </si>
  <si>
    <t>713463311R</t>
  </si>
  <si>
    <t>Montáž izolace tepelné pro ocelové potrubí potrubními pouzdry s Al fólií s přesahem Al páskou 1x D do 50 mm</t>
  </si>
  <si>
    <t>-750289990</t>
  </si>
  <si>
    <t>30+38+8+52</t>
  </si>
  <si>
    <t>631545300R1</t>
  </si>
  <si>
    <t>pouzdro potrubní izolační z minerální vlny, s povrchovou úpravou Al fólií, DN15/30 mm</t>
  </si>
  <si>
    <t>115012840</t>
  </si>
  <si>
    <t>631545300R2</t>
  </si>
  <si>
    <t>pouzdro potrubní izolační z minerální vlny, s povrchovou úpravou Al fólií, DN20/30 mm</t>
  </si>
  <si>
    <t>948143006</t>
  </si>
  <si>
    <t>631545720R3</t>
  </si>
  <si>
    <t>pouzdro potrubní izolační z minerální vlny, s povrchovou úpravou Al fólií, DN25/40 mm</t>
  </si>
  <si>
    <t>1290795115</t>
  </si>
  <si>
    <t>631545730R4</t>
  </si>
  <si>
    <t>pouzdro potrubní izolační z minerální vlny, s povrchovou úpravou Al fólií, DN32/40 mm</t>
  </si>
  <si>
    <t>894594385</t>
  </si>
  <si>
    <t>8+30</t>
  </si>
  <si>
    <t>71346-PE02</t>
  </si>
  <si>
    <t>Montáž tepelné izolace potrubí z pěnového PE, lepené, DN přes 16 do 25mm</t>
  </si>
  <si>
    <t>1955615210</t>
  </si>
  <si>
    <t>7131-PE12</t>
  </si>
  <si>
    <t>Termoizolační trubice z pěnového polyethylenu, v základním provedení, tloušťka stěny 10 mm, DN15 mm</t>
  </si>
  <si>
    <t>1206417296</t>
  </si>
  <si>
    <t>998713101</t>
  </si>
  <si>
    <t>Přesun hmot tonážní pro izolace tepelné v objektech v do 6 m</t>
  </si>
  <si>
    <t>1645471620</t>
  </si>
  <si>
    <t>https://podminky.urs.cz/item/CS_URS_2025_02/998713101</t>
  </si>
  <si>
    <t>732</t>
  </si>
  <si>
    <t>Ústřední vytápění - strojovny</t>
  </si>
  <si>
    <t>732420811</t>
  </si>
  <si>
    <t>Demontáž čerpadla oběhového spirálního DN 25</t>
  </si>
  <si>
    <t>-1941986630</t>
  </si>
  <si>
    <t>https://podminky.urs.cz/item/CS_URS_2025_02/732420811</t>
  </si>
  <si>
    <t>732890801r</t>
  </si>
  <si>
    <t>Přesun demontovaných strojoven vodorovně 100 m v objektech v do 6 m</t>
  </si>
  <si>
    <t>120771839</t>
  </si>
  <si>
    <t>0,045</t>
  </si>
  <si>
    <t>733</t>
  </si>
  <si>
    <t>Ústřední vytápění - rozvodné potrubí</t>
  </si>
  <si>
    <t>733110803</t>
  </si>
  <si>
    <t>Demontáž potrubí ocelového závitového DN do 15</t>
  </si>
  <si>
    <t>-496507742</t>
  </si>
  <si>
    <t>https://podminky.urs.cz/item/CS_URS_2025_02/733110803</t>
  </si>
  <si>
    <t>733110806</t>
  </si>
  <si>
    <t>Demontáž potrubí ocelového závitového DN přes 15 do 32</t>
  </si>
  <si>
    <t>414462870</t>
  </si>
  <si>
    <t>https://podminky.urs.cz/item/CS_URS_2025_02/733110806</t>
  </si>
  <si>
    <t>733890801r</t>
  </si>
  <si>
    <t>Přemístění potrubí demontovaného vodorovně do 100 m v objektech v do 6 m</t>
  </si>
  <si>
    <t>117129139</t>
  </si>
  <si>
    <t>733111123</t>
  </si>
  <si>
    <t>Potrubí ocelové závitové černé bezešvé běžné středotlaké DN 15</t>
  </si>
  <si>
    <t>-400872922</t>
  </si>
  <si>
    <t>https://podminky.urs.cz/item/CS_URS_2025_02/733111123</t>
  </si>
  <si>
    <t>260+2</t>
  </si>
  <si>
    <t>733111124</t>
  </si>
  <si>
    <t>Potrubí ocelové závitové černé bezešvé běžné středotlaké DN 20</t>
  </si>
  <si>
    <t>1502468201</t>
  </si>
  <si>
    <t>https://podminky.urs.cz/item/CS_URS_2025_02/733111124</t>
  </si>
  <si>
    <t>733111125</t>
  </si>
  <si>
    <t>Potrubí ocelové závitové černé bezešvé běžné středotlaké DN 25</t>
  </si>
  <si>
    <t>1944872433</t>
  </si>
  <si>
    <t>https://podminky.urs.cz/item/CS_URS_2025_02/733111125</t>
  </si>
  <si>
    <t>733111126</t>
  </si>
  <si>
    <t>Potrubí ocelové závitové černé bezešvé běžné středotlaké DN 32</t>
  </si>
  <si>
    <t>179365631</t>
  </si>
  <si>
    <t>https://podminky.urs.cz/item/CS_URS_2025_02/733111126</t>
  </si>
  <si>
    <t>733190107</t>
  </si>
  <si>
    <t>Zkouška těsnosti potrubí ocelové závitové DN do 40</t>
  </si>
  <si>
    <t>-990552174</t>
  </si>
  <si>
    <t>https://podminky.urs.cz/item/CS_URS_2025_02/733190107</t>
  </si>
  <si>
    <t>262+30+8+38</t>
  </si>
  <si>
    <t>733191913</t>
  </si>
  <si>
    <t>Zaslepení potrubí ocelového závitového zavařením a skováním DN 15</t>
  </si>
  <si>
    <t>136499533</t>
  </si>
  <si>
    <t>https://podminky.urs.cz/item/CS_URS_2025_02/733191913</t>
  </si>
  <si>
    <t>733191914</t>
  </si>
  <si>
    <t>Zaslepení potrubí ocelového závitového zavařením a skováním DN 20</t>
  </si>
  <si>
    <t>1560552686</t>
  </si>
  <si>
    <t>https://podminky.urs.cz/item/CS_URS_2025_02/733191914</t>
  </si>
  <si>
    <t>733191923</t>
  </si>
  <si>
    <t>Navaření odbočky na potrubí ocelové závitové DN 15</t>
  </si>
  <si>
    <t>615801730</t>
  </si>
  <si>
    <t>https://podminky.urs.cz/item/CS_URS_2025_02/733191923</t>
  </si>
  <si>
    <t>733191925</t>
  </si>
  <si>
    <t>Navaření odbočky na potrubí ocelové závitové DN 25</t>
  </si>
  <si>
    <t>-934515489</t>
  </si>
  <si>
    <t>https://podminky.urs.cz/item/CS_URS_2025_02/733191925</t>
  </si>
  <si>
    <t>733191926</t>
  </si>
  <si>
    <t>Navaření odbočky na potrubí ocelové závitové DN 32</t>
  </si>
  <si>
    <t>454936468</t>
  </si>
  <si>
    <t>https://podminky.urs.cz/item/CS_URS_2025_02/733191926</t>
  </si>
  <si>
    <t>2+2</t>
  </si>
  <si>
    <t>998733101</t>
  </si>
  <si>
    <t>Přesun hmot tonážní pro rozvody potrubí v objektech v do 6 m</t>
  </si>
  <si>
    <t>-785307164</t>
  </si>
  <si>
    <t>https://podminky.urs.cz/item/CS_URS_2025_02/998733101</t>
  </si>
  <si>
    <t>734</t>
  </si>
  <si>
    <t>Ústřední vytápění - armatury</t>
  </si>
  <si>
    <t>734200832</t>
  </si>
  <si>
    <t>Demontáž armatury závitové se třemi závity přes G 1/2 do G 1</t>
  </si>
  <si>
    <t>-1467761050</t>
  </si>
  <si>
    <t>https://podminky.urs.cz/item/CS_URS_2025_02/734200832</t>
  </si>
  <si>
    <t>734200812</t>
  </si>
  <si>
    <t>Demontáž armatury závitové s jedním závitem přes G 1/2 do G 1</t>
  </si>
  <si>
    <t>2035345507</t>
  </si>
  <si>
    <t>https://podminky.urs.cz/item/CS_URS_2025_02/734200812</t>
  </si>
  <si>
    <t>734200822</t>
  </si>
  <si>
    <t>Demontáž armatury závitové se dvěma závity přes G 1/2 do G 1</t>
  </si>
  <si>
    <t>-1749848430</t>
  </si>
  <si>
    <t>https://podminky.urs.cz/item/CS_URS_2025_02/734200822</t>
  </si>
  <si>
    <t>734200823</t>
  </si>
  <si>
    <t>Demontáž armatury závitové se dvěma závity přes G 1 přes G 1 do G 6/4</t>
  </si>
  <si>
    <t>-813464813</t>
  </si>
  <si>
    <t>https://podminky.urs.cz/item/CS_URS_2025_02/734200823</t>
  </si>
  <si>
    <t>734890801r</t>
  </si>
  <si>
    <t>Přemístění demontovaných armatur vodorovně do 100 m v objektech v do 6 m</t>
  </si>
  <si>
    <t>-1883924054</t>
  </si>
  <si>
    <t>734 20-91TH01</t>
  </si>
  <si>
    <t>Montáž termostatických hlavic M30x1,5</t>
  </si>
  <si>
    <t>1281640277</t>
  </si>
  <si>
    <t>30+2</t>
  </si>
  <si>
    <t>734 22-16TH1</t>
  </si>
  <si>
    <t xml:space="preserve">Termostatická hlavice pro veřejné prostory (zabezpečovací kroužek, zvýšená odolnost), vestavné kapalinové čidlo, připoj. závit M 30x1,5 </t>
  </si>
  <si>
    <t>1710278050</t>
  </si>
  <si>
    <t>734209103</t>
  </si>
  <si>
    <t>Montáž armatury závitové s jedním závitem G 1/2</t>
  </si>
  <si>
    <t>-926532248</t>
  </si>
  <si>
    <t>https://podminky.urs.cz/item/CS_URS_2025_02/734209103</t>
  </si>
  <si>
    <t>8+16</t>
  </si>
  <si>
    <t>551243890A</t>
  </si>
  <si>
    <t xml:space="preserve">kohout vypouštěcí  kulový, s hadicovou vývodkou a zátkou, PN 10, T 110°C, 1/2"</t>
  </si>
  <si>
    <t>986550387</t>
  </si>
  <si>
    <t>551212890A</t>
  </si>
  <si>
    <t xml:space="preserve">ventil automatický odvzdušňovací, svislý + zpětný ventil, mosaz   1/2"</t>
  </si>
  <si>
    <t>1576956987</t>
  </si>
  <si>
    <t>734209113</t>
  </si>
  <si>
    <t>Montáž armatury závitové s dvěma závity G 1/2</t>
  </si>
  <si>
    <t>514328185</t>
  </si>
  <si>
    <t>https://podminky.urs.cz/item/CS_URS_2025_02/734209113</t>
  </si>
  <si>
    <t>12+2+30+2+2</t>
  </si>
  <si>
    <t>734209114</t>
  </si>
  <si>
    <t>Montáž armatury závitové s dvěma závity G 3/4</t>
  </si>
  <si>
    <t>152242521</t>
  </si>
  <si>
    <t>https://podminky.urs.cz/item/CS_URS_2025_02/734209114</t>
  </si>
  <si>
    <t>734209115</t>
  </si>
  <si>
    <t>Montáž armatury závitové s dvěma závity G 1</t>
  </si>
  <si>
    <t>1207070385</t>
  </si>
  <si>
    <t>https://podminky.urs.cz/item/CS_URS_2025_02/734209115</t>
  </si>
  <si>
    <t>2+1+4+1</t>
  </si>
  <si>
    <t>734209116</t>
  </si>
  <si>
    <t>Montáž armatury závitové s dvěma závity G 5/4</t>
  </si>
  <si>
    <t>1680923770</t>
  </si>
  <si>
    <t>https://podminky.urs.cz/item/CS_URS_2025_02/734209116</t>
  </si>
  <si>
    <t>734 26-14RS4</t>
  </si>
  <si>
    <t xml:space="preserve">Šroubení radiátorové rohové, uzavírací, s vypouštěním, pro otop. tělesa s  integrovanou ventil. vložkou, dvoutrubková soustava, DN15 (Kvs=1,48)</t>
  </si>
  <si>
    <t>1461454358</t>
  </si>
  <si>
    <t>734 22-15TRV2</t>
  </si>
  <si>
    <t>Termostatický radiátorový ventil, rohový, DN15, s přednastavením průtoku, Kvs=0,86, připojení pro term. hlavici M30x1,5</t>
  </si>
  <si>
    <t>942616979</t>
  </si>
  <si>
    <t>734 26-14RS2</t>
  </si>
  <si>
    <t>Šroubení regulační radiátorové, rohové, uzavírací, s vypouštěním, DN15 (Kvs=1,31)</t>
  </si>
  <si>
    <t>-223094122</t>
  </si>
  <si>
    <t>734261235</t>
  </si>
  <si>
    <t>Šroubení topenářské přímé G 1 PN 16 do 120°C</t>
  </si>
  <si>
    <t>1068401782</t>
  </si>
  <si>
    <t>https://podminky.urs.cz/item/CS_URS_2025_02/734261235</t>
  </si>
  <si>
    <t>734261236</t>
  </si>
  <si>
    <t>Šroubení topenářské přímé G 5/4 PN 16 do 120°C</t>
  </si>
  <si>
    <t>-382323515</t>
  </si>
  <si>
    <t>https://podminky.urs.cz/item/CS_URS_2025_02/734261236</t>
  </si>
  <si>
    <t>734292713</t>
  </si>
  <si>
    <t>Kohout kulový přímý G 1/2 PN 42 do 185°C vnitřní závit</t>
  </si>
  <si>
    <t>-1167707117</t>
  </si>
  <si>
    <t>https://podminky.urs.cz/item/CS_URS_2025_02/734292713</t>
  </si>
  <si>
    <t>734292715</t>
  </si>
  <si>
    <t>Kohout kulový přímý G 1 PN 42 do 185°C vnitřní závit</t>
  </si>
  <si>
    <t>-2083907880</t>
  </si>
  <si>
    <t>https://podminky.urs.cz/item/CS_URS_2025_02/734292715</t>
  </si>
  <si>
    <t>734292716</t>
  </si>
  <si>
    <t>Kohout kulový přímý G 1 1/4 PN 42 do 185°C vnitřní závit</t>
  </si>
  <si>
    <t>2027459254</t>
  </si>
  <si>
    <t>https://podminky.urs.cz/item/CS_URS_2025_02/734292716</t>
  </si>
  <si>
    <t>734163443</t>
  </si>
  <si>
    <t>Filtr DN 25 PN 40 do 400°C z uhlíkové oceli s vypouštěcí přírubou</t>
  </si>
  <si>
    <t>-635498857</t>
  </si>
  <si>
    <t>https://podminky.urs.cz/item/CS_URS_2025_02/734163443</t>
  </si>
  <si>
    <t>734163444</t>
  </si>
  <si>
    <t>Filtr DN 32 PN 40 do 400°C z uhlíkové oceli s vypouštěcí přírubou</t>
  </si>
  <si>
    <t>-1045113304</t>
  </si>
  <si>
    <t>https://podminky.urs.cz/item/CS_URS_2025_02/734163444</t>
  </si>
  <si>
    <t>734 22-VV25</t>
  </si>
  <si>
    <t>Vyvažovací ventil DN25 (1") Kvs=8,7, vyvažování, přednastavení, měření tlaku a průtoku, uzavírání</t>
  </si>
  <si>
    <t>364201161</t>
  </si>
  <si>
    <t>734 22-VV32</t>
  </si>
  <si>
    <t>Vyvažovací ventil DN32 (5/4") Kvs=14,2, vyvažování, přednastavení, měření tlaku a průtoku, uzavírání</t>
  </si>
  <si>
    <t>-687445007</t>
  </si>
  <si>
    <t>734419111</t>
  </si>
  <si>
    <t>Montáž teploměrů s ochranným pouzdrem nebo pevným stonkem a jímkou</t>
  </si>
  <si>
    <t>452294400</t>
  </si>
  <si>
    <t>https://podminky.urs.cz/item/CS_URS_2025_02/734419111</t>
  </si>
  <si>
    <t>551280180r</t>
  </si>
  <si>
    <t>teploměr axiální D 80/L 50 mm včetně jímky</t>
  </si>
  <si>
    <t>1055124121</t>
  </si>
  <si>
    <t>998734101</t>
  </si>
  <si>
    <t>Přesun hmot tonážní pro armatury v objektech v do 6 m</t>
  </si>
  <si>
    <t>-265450542</t>
  </si>
  <si>
    <t>https://podminky.urs.cz/item/CS_URS_2025_02/998734101</t>
  </si>
  <si>
    <t>735</t>
  </si>
  <si>
    <t>Ústřední vytápění - otopná tělesa</t>
  </si>
  <si>
    <t>735151811</t>
  </si>
  <si>
    <t>Demontáž otopného tělesa panelového jednořadého dl do 1500 mm</t>
  </si>
  <si>
    <t>677791923</t>
  </si>
  <si>
    <t>https://podminky.urs.cz/item/CS_URS_2025_02/735151811</t>
  </si>
  <si>
    <t>735151821</t>
  </si>
  <si>
    <t>Demontáž otopného tělesa panelového dvouřadého dl do 1500 mm</t>
  </si>
  <si>
    <t>-1889228280</t>
  </si>
  <si>
    <t>https://podminky.urs.cz/item/CS_URS_2025_02/735151821</t>
  </si>
  <si>
    <t>735151822</t>
  </si>
  <si>
    <t>Demontáž otopného tělesa panelového dvouřadého dl přes 1500 do 2820 mm</t>
  </si>
  <si>
    <t>-1553827473</t>
  </si>
  <si>
    <t>https://podminky.urs.cz/item/CS_URS_2025_02/735151822</t>
  </si>
  <si>
    <t>735151831</t>
  </si>
  <si>
    <t>Demontáž otopného tělesa panelového třířadého dl do 1500 mm</t>
  </si>
  <si>
    <t>1504763024</t>
  </si>
  <si>
    <t>https://podminky.urs.cz/item/CS_URS_2025_02/735151831</t>
  </si>
  <si>
    <t>735161811R</t>
  </si>
  <si>
    <t>Demontáž otopného tělesa trubkového dl do 1500 mm</t>
  </si>
  <si>
    <t>1632068228</t>
  </si>
  <si>
    <t>735890801r</t>
  </si>
  <si>
    <t>Přemístění demontovaného otopného tělesa vodorovně 100 m v objektech výšky do 6 m</t>
  </si>
  <si>
    <t>1117306395</t>
  </si>
  <si>
    <t>1,311</t>
  </si>
  <si>
    <t>735152475</t>
  </si>
  <si>
    <t>Otopné těleso panelové VK dvoudeskové 1 přídavná přestupní plocha výška/délka 600/800 mm výkon 1030 W</t>
  </si>
  <si>
    <t>-1079115427</t>
  </si>
  <si>
    <t>https://podminky.urs.cz/item/CS_URS_2025_02/735152475</t>
  </si>
  <si>
    <t>735152478</t>
  </si>
  <si>
    <t>Otopné těleso panelové VK dvoudeskové 1 přídavná přestupní plocha výška/délka 600/1100 mm výkon 1417 W</t>
  </si>
  <si>
    <t>-2023019630</t>
  </si>
  <si>
    <t>https://podminky.urs.cz/item/CS_URS_2025_02/735152478</t>
  </si>
  <si>
    <t>735152479</t>
  </si>
  <si>
    <t>Otopné těleso panelové VK dvoudeskové 1 přídavná přestupní plocha výška/délka 600/1200 mm výkon 1546 W</t>
  </si>
  <si>
    <t>694186671</t>
  </si>
  <si>
    <t>https://podminky.urs.cz/item/CS_URS_2025_02/735152479</t>
  </si>
  <si>
    <t>735152480</t>
  </si>
  <si>
    <t>Otopné těleso panelové VK dvoudeskové 1 přídavná přestupní plocha výška/délka 600/1400 mm výkon 1803 W</t>
  </si>
  <si>
    <t>379816729</t>
  </si>
  <si>
    <t>https://podminky.urs.cz/item/CS_URS_2025_02/735152480</t>
  </si>
  <si>
    <t>735159210R</t>
  </si>
  <si>
    <t>Montáž otopných těles panelových dvoudeskových délky do 1000 mm</t>
  </si>
  <si>
    <t>-1479890565</t>
  </si>
  <si>
    <t>735159220R</t>
  </si>
  <si>
    <t>Montáž otopných těles panelových dvoudeskových délky do 1600 mm</t>
  </si>
  <si>
    <t>-1406464960</t>
  </si>
  <si>
    <t>3+3+1</t>
  </si>
  <si>
    <t>735152273R</t>
  </si>
  <si>
    <t>Otopné těleso panel HYGIENE Ventil Kompakt typ 20-xxxxxx-6CH výška/délka 600/600 mm</t>
  </si>
  <si>
    <t>-246342716</t>
  </si>
  <si>
    <t>735152275R</t>
  </si>
  <si>
    <t>Otopné těleso panel HYGIENE Ventil Kompakt typ 20-xxxxxx-6CH výška/délka 600/800 mm</t>
  </si>
  <si>
    <t>1061806373</t>
  </si>
  <si>
    <t>735152277R</t>
  </si>
  <si>
    <t>Otopné těleso panel HYGIENE Ventil Kompakt typ 20-xxxxxx-6CH výška/délka 600/1000 mm</t>
  </si>
  <si>
    <t>281018401</t>
  </si>
  <si>
    <t>735152280R</t>
  </si>
  <si>
    <t>Otopné těleso panel HYGIENE Ventil Kompakt typ 20-xxxxxx-6CH výška/délka 600/1400 mm</t>
  </si>
  <si>
    <t>-500654934</t>
  </si>
  <si>
    <t>735152677R</t>
  </si>
  <si>
    <t>Otopné těleso panel HYGIENE Ventil Kompakt typ 30-xxxxxx-6CH výška/délka 600/800 mm</t>
  </si>
  <si>
    <t>1784875504</t>
  </si>
  <si>
    <t>735152678R</t>
  </si>
  <si>
    <t>Otopné těleso panel HYGIENE Ventil Kompakt typ 30-xxxxxx-6CH výška/délka 600/1100 mm</t>
  </si>
  <si>
    <t>1039132591</t>
  </si>
  <si>
    <t>735152679R</t>
  </si>
  <si>
    <t>Otopné těleso panel HYGIENE Ventil Kompakt typ 30-xxxxxx-6CH výška/délka 600/1200 mm</t>
  </si>
  <si>
    <t>-1493786976</t>
  </si>
  <si>
    <t>735159240R</t>
  </si>
  <si>
    <t>Montáž otopných těles panelových dvouřadých HYGIENE délky do 2820 mm</t>
  </si>
  <si>
    <t>1222754615</t>
  </si>
  <si>
    <t>2+2+2+1</t>
  </si>
  <si>
    <t>735159330R</t>
  </si>
  <si>
    <t>Montáž otopných těles panelových třířadých HYGIENE délky do 1980 mm</t>
  </si>
  <si>
    <t>986082472</t>
  </si>
  <si>
    <t>1+4+9</t>
  </si>
  <si>
    <t>735152293R</t>
  </si>
  <si>
    <t>Otopné těleso panel POZINK Ventil Kompakt typ 22-xxxxxx-6CH výška/délka 900/800 mm</t>
  </si>
  <si>
    <t>-218733251</t>
  </si>
  <si>
    <t>735159280R</t>
  </si>
  <si>
    <t>Montáž otopných těles panelových dvouřadých POZINK délky do 2820 mm</t>
  </si>
  <si>
    <t>1873232722</t>
  </si>
  <si>
    <t>735164202R</t>
  </si>
  <si>
    <t>Otopné těleso trubkové, se spodním připojením, výška/délka 1500/500 mm</t>
  </si>
  <si>
    <t>-34589159</t>
  </si>
  <si>
    <t>735164203R</t>
  </si>
  <si>
    <t>Otopné těleso trubkové, se spodním připojením, výška/délka 1500/600 mm</t>
  </si>
  <si>
    <t>-1684518041</t>
  </si>
  <si>
    <t>735164511R</t>
  </si>
  <si>
    <t>Montáž otopného tělesa trubkového na stěnu výšky tělesa do 1500 mm</t>
  </si>
  <si>
    <t>-127754828</t>
  </si>
  <si>
    <t>https://podminky.urs.cz/item/CS_URS_2025_02/735164511R</t>
  </si>
  <si>
    <t>1+1</t>
  </si>
  <si>
    <t>998735101</t>
  </si>
  <si>
    <t>Přesun hmot tonážní pro otopná tělesa v objektech v do 6 m</t>
  </si>
  <si>
    <t>1650561286</t>
  </si>
  <si>
    <t>https://podminky.urs.cz/item/CS_URS_2025_02/998735101</t>
  </si>
  <si>
    <t>783</t>
  </si>
  <si>
    <t>Dokončovací práce - nátěry</t>
  </si>
  <si>
    <t>783614651d1</t>
  </si>
  <si>
    <t>Základní antikorozní jednonásobný syntetický potrubí do DN 50 mm</t>
  </si>
  <si>
    <t>1893961785</t>
  </si>
  <si>
    <t>HZS</t>
  </si>
  <si>
    <t>799-M01</t>
  </si>
  <si>
    <t>Doregulování hydrodynamických tlaků</t>
  </si>
  <si>
    <t>-1069169569</t>
  </si>
  <si>
    <t>799-M02</t>
  </si>
  <si>
    <t>Uvedení do provozu</t>
  </si>
  <si>
    <t>-2040807226</t>
  </si>
  <si>
    <t>799-M03</t>
  </si>
  <si>
    <t>Napuštění a odvzdušnění soustavy</t>
  </si>
  <si>
    <t>1233303325</t>
  </si>
  <si>
    <t>799-M04.1</t>
  </si>
  <si>
    <t>Vypuštění části otopné soustavy</t>
  </si>
  <si>
    <t>-505549767</t>
  </si>
  <si>
    <t>799-M05</t>
  </si>
  <si>
    <t>Napojení na rozvody</t>
  </si>
  <si>
    <t>1297193024</t>
  </si>
  <si>
    <t>799-M05.1</t>
  </si>
  <si>
    <t>Zkouška provozní obsahující zkoušku dilatační a topnou včetně výstupních protokolů</t>
  </si>
  <si>
    <t>2112575258</t>
  </si>
  <si>
    <t>799-M06.1</t>
  </si>
  <si>
    <t>Čištění filtrů - 2x, včetně proplachu soustavy 2x</t>
  </si>
  <si>
    <t>736675714</t>
  </si>
  <si>
    <t>799-M07</t>
  </si>
  <si>
    <t>Zkoušky v prámci montážních prací</t>
  </si>
  <si>
    <t>-1524570791</t>
  </si>
  <si>
    <t>799-M09</t>
  </si>
  <si>
    <t>HZS zednické výpomoci, přípomoci během transportu potrubí, koordinace vůdči ostatním profesím</t>
  </si>
  <si>
    <t>849378053</t>
  </si>
  <si>
    <t>D1.01.4c - Vzduchotechnika</t>
  </si>
  <si>
    <t>Ing. Auf</t>
  </si>
  <si>
    <t>2. - Zařízení č. 2 - Expektační pokoj</t>
  </si>
  <si>
    <t>5. - Zařízení č. 5 - Zázemí 1.NP</t>
  </si>
  <si>
    <t>K11. - Zařízení č. K11 - Chlazení místností</t>
  </si>
  <si>
    <t>DC1. - Zařízení č. DC1 - Dveřní clona</t>
  </si>
  <si>
    <t>DC2. - Zařízení č. DC2 - Dveřní clona</t>
  </si>
  <si>
    <t>600. - Ohebné hadice pro napojení VZT elementů</t>
  </si>
  <si>
    <t>700. - Vzduchotechnické kruhové potrubí - třída těsnosti B</t>
  </si>
  <si>
    <t>800. - Vzduchotechnické čtyřhranné potrubí - třída těsnosti B</t>
  </si>
  <si>
    <t>900. - Izolace vzduchotechnického potrubí</t>
  </si>
  <si>
    <t>950. - Demontáže včetně ekologické likvidace a zpětné montáže</t>
  </si>
  <si>
    <t>999. - Ostatní položky</t>
  </si>
  <si>
    <t>2.</t>
  </si>
  <si>
    <t>Zařízení č. 2 - Expektační pokoj</t>
  </si>
  <si>
    <t>2.101</t>
  </si>
  <si>
    <t>Regulační klapka DN 160, ovl. ruční, s gumovým těsněním. D+M</t>
  </si>
  <si>
    <t>Viz výkres číslo D1.01.4c-12</t>
  </si>
  <si>
    <t>2.102</t>
  </si>
  <si>
    <t>Regulační klapka DN 200, ovl. ruční, s gumovým těsněním. D+M</t>
  </si>
  <si>
    <t>2.151</t>
  </si>
  <si>
    <t>Regulační klapka DN 100, ovl. ruční, s gumovým těsněním. D+M</t>
  </si>
  <si>
    <t>2.152</t>
  </si>
  <si>
    <t>2.153</t>
  </si>
  <si>
    <t>2.111</t>
  </si>
  <si>
    <t>Regulátor proměnného průtoku vzduchu DN 125mm s akustickým opláštěním a bez nutnosti použití nátokové zóny (= bez náběhové délky), včetně servopohonu 24V. D+M</t>
  </si>
  <si>
    <t>viz D1.01.4c-01 Technická zpráva - příloha č.5</t>
  </si>
  <si>
    <t>udržovaná veličina - průtok vzduchu</t>
  </si>
  <si>
    <t>Ovládání a napájení zajistí profese MaR.</t>
  </si>
  <si>
    <t>2.111a</t>
  </si>
  <si>
    <t>Tlumič hluku pro útlum hluku za regulátorem průtoku DN 125mm, délka 1000mm. D+M</t>
  </si>
  <si>
    <t>2.112</t>
  </si>
  <si>
    <t>2.112a</t>
  </si>
  <si>
    <t>2.113</t>
  </si>
  <si>
    <t>Regulátor proměnného průtoku vzduchu DN 250mm s akustickým opláštěním a bez nutnosti použití nátokové zóny (= bez náběhové délky), včetně servopohonu 24V. D+M</t>
  </si>
  <si>
    <t>2.113a</t>
  </si>
  <si>
    <t>Tlumič hluku pro útlum hluku za regulátorem průtoku DN 250mm, délka 1000mm. D+M</t>
  </si>
  <si>
    <t>2.114</t>
  </si>
  <si>
    <t>2.114a</t>
  </si>
  <si>
    <t>2.115</t>
  </si>
  <si>
    <t>Regulátor proměnného průtoku vzduchu DN 160mm s akustickým opláštěním a bez nutnosti použití nátokové zóny (= bez náběhové délky), včetně servopohonu 24V. D+M</t>
  </si>
  <si>
    <t>2.115a</t>
  </si>
  <si>
    <t>Tlumič hluku pro útlum hluku za regulátorem průtoku DN 160mm, délka 1000mm. D+M</t>
  </si>
  <si>
    <t>2.116</t>
  </si>
  <si>
    <t>2.116a</t>
  </si>
  <si>
    <t>2.117</t>
  </si>
  <si>
    <t>2.117a</t>
  </si>
  <si>
    <t>2.118</t>
  </si>
  <si>
    <t>2.118a</t>
  </si>
  <si>
    <t>2.201</t>
  </si>
  <si>
    <t xml:space="preserve">Přívodní anemostat pro průtok do 220m3/h, včetně připojovací krabice  s bočním připojením, kruhové hrdlo s regulační klapkou pr.160mm.  Včetně vířivé čelní desky 600x600. RAL dle arch. D+M</t>
  </si>
  <si>
    <t>2.202</t>
  </si>
  <si>
    <t xml:space="preserve">Přívodní anemostat pro průtok do 350m3/h, včetně připojovací krabice  s bočním připojením, kruhové hrdlo s regulační klapkou pr.200mm.  Včetně vířivé čelní desky 600x600. RAL dle arch. D+M</t>
  </si>
  <si>
    <t>2.203</t>
  </si>
  <si>
    <t xml:space="preserve">Přívodní talířový ventil DN 160 z oceli opatřený práškovým nátěrem  vč. montážního kroužku z galvanizované oceli. RAL dle arch. D+M</t>
  </si>
  <si>
    <t>2.251</t>
  </si>
  <si>
    <t xml:space="preserve">Odvodní anemostat pro průtok do 220m3/h, včetně připojovací krabice  s bočním připojením, kruhové hrdlo s regulační klapkou pr.160mm.  Včetně vířivé čelní desky 600x600. RAL dle arch. D+M</t>
  </si>
  <si>
    <t>2.252</t>
  </si>
  <si>
    <t xml:space="preserve">Odvodní anemostat pro průtok do 350m3/h, včetně připojovací krabice  s bočním připojením, kruhové hrdlo s regulační klapkou pr.200mm.  Včetně vířivé čelní desky 600x600. RAL dle arch. D+M</t>
  </si>
  <si>
    <t>2.253</t>
  </si>
  <si>
    <t xml:space="preserve">Odvodní vyústka komfortní 1řadá s regulací vel. 325x125 včetně připojovací krabice s horním připojením - kruhové hrdlo pr.160mm,  z eloxovaného hliníku opatřená vypalovací barvou. RAL dle arch. D+M</t>
  </si>
  <si>
    <t>2.254</t>
  </si>
  <si>
    <t xml:space="preserve">Odvodní talířový ventil DN 160 z oceli opatřený práškovým nátěrem  vč. montážního kroužku z galvanizované oceli. RAL dle arch. D+M</t>
  </si>
  <si>
    <t>2.255</t>
  </si>
  <si>
    <t xml:space="preserve">Odvodní talířový ventil DN 200 z oceli opatřený práškovým nátěrem  vč. montážního kroužku z galvanizované oceli. RAL dle arch. D+M</t>
  </si>
  <si>
    <t>2.991</t>
  </si>
  <si>
    <t>Hzs zařízení č. 2 - Expektační pokoj - zednické výpomoci vrty, prostupy, drážky, přípomoci během transportu potrubí, koordinace vůči ostatním profesím, koordinace při etapizaci prací</t>
  </si>
  <si>
    <t>2.992</t>
  </si>
  <si>
    <t>Přesun hmot pro vzduchotechniku, výšky do 6 m</t>
  </si>
  <si>
    <t>5.</t>
  </si>
  <si>
    <t>Zařízení č. 5 - Zázemí 1.NP</t>
  </si>
  <si>
    <t>5.101</t>
  </si>
  <si>
    <t>Regulační klapka DN 125, ovl. ruční, s gumovým těsněním. D+M</t>
  </si>
  <si>
    <t>5.102</t>
  </si>
  <si>
    <t>5.103</t>
  </si>
  <si>
    <t>5.151</t>
  </si>
  <si>
    <t>5.152</t>
  </si>
  <si>
    <t>5.153</t>
  </si>
  <si>
    <t>5.201</t>
  </si>
  <si>
    <t>5.202</t>
  </si>
  <si>
    <t>5.203</t>
  </si>
  <si>
    <t xml:space="preserve">Přívodní vyústka komfortní 2řadá s regulací vel. 325x75 včetně připojovací krabice s bočním připojením - kruhové hrdlo pr.125mm,  z eloxovaného hliníku opatřená vypalovací barvou. RAL dle arch. D+M</t>
  </si>
  <si>
    <t>5.251</t>
  </si>
  <si>
    <t>5.252</t>
  </si>
  <si>
    <t>5.253</t>
  </si>
  <si>
    <t xml:space="preserve">Odvodní vyústka komfortní 1řadá s regulací vel. 325x75 včetně připojovací krabice s bočním připojením - kruhové hrdlo pr.125mm,  z eloxovaného hliníku opatřená vypalovací barvou. RAL dle arch. D+M</t>
  </si>
  <si>
    <t>5.254</t>
  </si>
  <si>
    <t>5.411</t>
  </si>
  <si>
    <t xml:space="preserve">Požární klapka kruhová s atestem DN 160, požární odolnost 90 minut,  včetně servopohonu 230V se signalizací polohy a termoelektrickým spouštěním. D+M</t>
  </si>
  <si>
    <t>Včetně příslušenství pro montáž dle montážního návodu výrobce.</t>
  </si>
  <si>
    <t xml:space="preserve">Provedení protipožární ucpávky a dotěsnění protipožárním tmelem  s požární odolností odpovídající prostupu stavební konstrukce  je součástí dodávky </t>
  </si>
  <si>
    <t>viz D1.01.4c-01 Technická zpráva - příloha č.4</t>
  </si>
  <si>
    <t xml:space="preserve">Před realizací bude upřesněna požární odolnost PPK  dle požadavku PBŘ a způsobu zabudování PPK.</t>
  </si>
  <si>
    <t xml:space="preserve">Napájení zajistí profese ELE. </t>
  </si>
  <si>
    <t xml:space="preserve">Součástí dodávky profese, která napájí PPK, bude spojovací krabice  se svorkovnicí pro připojení napájecího kabelu.</t>
  </si>
  <si>
    <t>Uzavření PPK zajistí profese ELE na základě signálu od profese EPS.</t>
  </si>
  <si>
    <t>Monitoring polohy listu klapky zajistí profese MaR.</t>
  </si>
  <si>
    <t>Před objednáním PPK ověřit strany a připojení médii.</t>
  </si>
  <si>
    <t>5.991</t>
  </si>
  <si>
    <t>Hzs zařízení č. 5 - Zázemí 1.NP - zednické výpomoci vrty, prostupy, drážky, přípomoci během transportu potrubí, koordinace vůči ostatním profesím, koordinace při etapizaci prací</t>
  </si>
  <si>
    <t>5.992</t>
  </si>
  <si>
    <t>K11.</t>
  </si>
  <si>
    <t>Zařízení č. K11 - Chlazení místností</t>
  </si>
  <si>
    <t>K11.001</t>
  </si>
  <si>
    <t xml:space="preserve">Venkovní chladící kondenzační jednotka Qch nominální = 33,6kW.  Požadovaný chladící výkon Qch = 31,9kW. D+M</t>
  </si>
  <si>
    <t xml:space="preserve">Technické parametry viz. D1.01.4c-01 Technická zpráva - včetně příloh,  D1.01.4c-02 Technické podmínky.</t>
  </si>
  <si>
    <t>MiniVRF systém, chladivo R410A, napětí 400V.</t>
  </si>
  <si>
    <t>Doporučené jištění C/30A</t>
  </si>
  <si>
    <t xml:space="preserve">Ocelová konstrukce / konzoly pro uložení venkovní chladící kondenzační jednotky  - dodávka stavby.</t>
  </si>
  <si>
    <t xml:space="preserve">Profese ELE zajistí silový přívod pro jednotku. </t>
  </si>
  <si>
    <t xml:space="preserve">Zařízení bude vybavené autonomní regulací s možností napojení  do nadřazeného systému MaR a bude monitorované profesí MaR.</t>
  </si>
  <si>
    <t>K11.001a</t>
  </si>
  <si>
    <t>Uzavírací kulový ventil - připojení Ø12mm; 1/2". D+M</t>
  </si>
  <si>
    <t>K11.001b</t>
  </si>
  <si>
    <t>Filtr vlhkosti-dehydrátor - připojení šroubovací Ø12mm; 1/2". D+M</t>
  </si>
  <si>
    <t>K11.001c</t>
  </si>
  <si>
    <t>Průhledítko - připojení šroubovací Ø12mm; 1/2". D+M</t>
  </si>
  <si>
    <t>K11.001d</t>
  </si>
  <si>
    <t xml:space="preserve">Izolátor chvění (silentblok) pro uložení venkovní kondenzační jednotky  na ocelovou konstrukci. D+M</t>
  </si>
  <si>
    <t>K11.002</t>
  </si>
  <si>
    <t>Vnitřní chladící nástěnná jednotka s nízkou výstupní rychlostí proudění vzduchu (bezprůvanová), bez čerpadla kondenzátu _ Qch nominální = 1,5kW. Požadovaný chladící výkon Qch = 1,0kW. D+M</t>
  </si>
  <si>
    <t>Technické parametry viz. D1.01.4c-01 Technická zpráva - včetně příloh.</t>
  </si>
  <si>
    <t>Odvod kondenzátu zajistí profese ZTI.</t>
  </si>
  <si>
    <t xml:space="preserve">Profese ZTI zajistí dodávku čerpadla kondenzátu k vnitřní nástěnné jednotce,  nebo zajistí gravitační odvod kondenzátu.</t>
  </si>
  <si>
    <t>Profese ELE zajistí silový přívod pro jednotku. Napájení 230V.</t>
  </si>
  <si>
    <t>K11.003</t>
  </si>
  <si>
    <t>Vnitřní chladící kazetová jednotka s nízkou výstupní rychlostí proudění vzduchu (bezprůvanová), včetně čerpadla kondenzátu _ Qch nominální = 1,5kW. Požadovaný chladící výkon Qch = do 1,5kW. D+M</t>
  </si>
  <si>
    <t>K11.003a</t>
  </si>
  <si>
    <t>Dekorační panel 620x620mm. D+M</t>
  </si>
  <si>
    <t>K11.004</t>
  </si>
  <si>
    <t>Vnitřní chladící kazetová jednotka s nízkou výstupní rychlostí proudění vzduchu (bezprůvanová), včetně čerpadla kondenzátu _ Qch nominální = 2,2kW. Požadovaný chladící výkon Qch = do 2,0kW. D+M</t>
  </si>
  <si>
    <t>K11.004a</t>
  </si>
  <si>
    <t>K11.005</t>
  </si>
  <si>
    <t>Vnitřní chladící kazetová jednotka s nízkou výstupní rychlostí proudění vzduchu (bezprůvanová), včetně čerpadla kondenzátu _ Qch nominální = 2,8kW. Požadovaný chladící výkon Qch = 2,5kW. D+M</t>
  </si>
  <si>
    <t>K11.005a</t>
  </si>
  <si>
    <t>K11.101</t>
  </si>
  <si>
    <t>Kabelový ovladač CZ/SK, včetně prokabelování. D+M</t>
  </si>
  <si>
    <t>K11.201</t>
  </si>
  <si>
    <t xml:space="preserve">Cu rozbočka chladiva pro vnitřní jednotky (refnet 2-trubka)   - součtový chladicí výkon 15,0kW až 40,0kW. D</t>
  </si>
  <si>
    <t>K11.202</t>
  </si>
  <si>
    <t xml:space="preserve">Cu rozbočka chladiva pro vnitřní jednotky (refnet 2-trubka)   - součtový chladicí výkon pod 15,0kW. D</t>
  </si>
  <si>
    <t>K11.601</t>
  </si>
  <si>
    <t>Zkoušky těsnosti přetlakem, podtlakem (vakuováním) a detektorem. M</t>
  </si>
  <si>
    <t>K11.701</t>
  </si>
  <si>
    <t xml:space="preserve">Uzavřený ochranný žlab pro vedení CU potrubí, podpůrné konstrukce a kotvící prvky  - dodávka stavby. D+M</t>
  </si>
  <si>
    <t>3,5</t>
  </si>
  <si>
    <t>K11.702</t>
  </si>
  <si>
    <t xml:space="preserve">Ochranné pletivo proti ptactvu pro místo napojení CU potrubí  na venkovní chladící jednotku. D+M</t>
  </si>
  <si>
    <t>K11.801</t>
  </si>
  <si>
    <t>Předizolované Cu potrubí 6,35mm; 1/4" x 1,0mm. D+M</t>
  </si>
  <si>
    <t>86,5</t>
  </si>
  <si>
    <t>K11.802</t>
  </si>
  <si>
    <t>Předizolované Cu potrubí 9,52mm; 3/8" x 1,0mm. D+M</t>
  </si>
  <si>
    <t>76,5</t>
  </si>
  <si>
    <t>K11.803</t>
  </si>
  <si>
    <t>Předizolované Cu potrubí 12,70mm; 1/2" x 1,0mm. D+M</t>
  </si>
  <si>
    <t>93,5</t>
  </si>
  <si>
    <t>K11.804</t>
  </si>
  <si>
    <t>Předizolované Cu potrubí 15,88mm; 5/8" x 1,0mm. D+M</t>
  </si>
  <si>
    <t>K11.805</t>
  </si>
  <si>
    <t>Předizolované Cu potrubí 22,22mm; 7/8" x 1,0mm. D+M</t>
  </si>
  <si>
    <t>14,5</t>
  </si>
  <si>
    <t>K11.806</t>
  </si>
  <si>
    <t xml:space="preserve">Trubka Cu potrubí v tyčích 28,58mm; 1 1/8" x 1,5mm, včetně tvarovek,  kaučukové izolace tl. 13mm a izolovaných objímek pro uchycení.. D+M</t>
  </si>
  <si>
    <t>K11.807</t>
  </si>
  <si>
    <t>Komunikační kabeláž k vnitřní jednotce. D+M</t>
  </si>
  <si>
    <t xml:space="preserve">Sdělovací propojovací kabel určený pro přenos signálů a dat v měřicích,  řídicích, signálních nebo datových systémech. </t>
  </si>
  <si>
    <t xml:space="preserve">Složen ze stočených párů stíněných jednostranně laminovanou  polyesterovou fólií a příložným drátem.</t>
  </si>
  <si>
    <t>K11.901</t>
  </si>
  <si>
    <t>Chladivo R410A k doplnění systému. D+M</t>
  </si>
  <si>
    <t>K11.951</t>
  </si>
  <si>
    <t xml:space="preserve">Protipožární ucpávka CU potrubí vč. dotěsnění protipožárním tmelem  s požární odolností odpovídající prostupu stavební konstrukce. D+M</t>
  </si>
  <si>
    <t>K11.991</t>
  </si>
  <si>
    <t>Hzs zařízení č. K11 - Chlazení místností - zednické výpomoci vrty, prostupy, drážky, přípomoci během transportu potrubí, koordinace vůči ostatním profesím, koordinace při etapizaci prací</t>
  </si>
  <si>
    <t>K11.992</t>
  </si>
  <si>
    <t>DC1.</t>
  </si>
  <si>
    <t>Zařízení č. DC1 - Dveřní clona</t>
  </si>
  <si>
    <t>DC1.001</t>
  </si>
  <si>
    <t xml:space="preserve">Dveřní clona v komfortním provedení pro horizontální umístění pod podhled,  délka clony 1500mm. Topný výkon Qtop = 22,5 kW. D+M</t>
  </si>
  <si>
    <t xml:space="preserve">Včetně příslušenství:  nástěnného ovladače s možností připojení dveřního kontaktu = 1ks,  závěsů podstropních dodatečně nivelovatelných = 1sada, </t>
  </si>
  <si>
    <t xml:space="preserve">dveřního kontaktu magnetický přepínač = 1ks,  propojovacího kabelu mezi clonou a ovladačem (10m) = 1ks,</t>
  </si>
  <si>
    <t xml:space="preserve">Profese MaR ve spolupráci s ÚT zajistí ovládání dveřní clony od prostorové teploty  a dveřního kontkatu. Profese MaR bude napájet zařízení.</t>
  </si>
  <si>
    <t>Profese ELE zajistí silový přívod pro rozvaděč MaR.</t>
  </si>
  <si>
    <t>Profese ÚT zajistí napojení dveřní clony na topnou vodu. Regulační uzel je součástí dodávky profese ÚT.</t>
  </si>
  <si>
    <t>Před objednáním clony ověřit strany a připojení médii.</t>
  </si>
  <si>
    <t>DC1.991</t>
  </si>
  <si>
    <t>Hzs zařízení č. DC1 - Dveřní clona - zednické výpomoci vrty, prostupy, drážky, přípomoci během transportu potrubí, koordinace vůči ostatním profesím, koordinace při etapizaci prací</t>
  </si>
  <si>
    <t>DC1.992</t>
  </si>
  <si>
    <t>DC2.</t>
  </si>
  <si>
    <t>Zařízení č. DC2 - Dveřní clona</t>
  </si>
  <si>
    <t>DC2.001</t>
  </si>
  <si>
    <t xml:space="preserve">Dveřní clona v komfortním provedení pro horizontální umístění pod podhled,  délka clony 2000mm. Topný výkon Qtop = 32,3 kW. D+M</t>
  </si>
  <si>
    <t>DC2.991</t>
  </si>
  <si>
    <t>Hzs zařízení č. DC2 - Dveřní clona - zednické výpomoci vrty, prostupy, drážky, přípomoci během transportu potrubí, koordinace vůči ostatním profesím, koordinace při etapizaci prací</t>
  </si>
  <si>
    <t>DC2.992</t>
  </si>
  <si>
    <t>600.</t>
  </si>
  <si>
    <t>Ohebné hadice pro napojení VZT elementů</t>
  </si>
  <si>
    <t>600.601</t>
  </si>
  <si>
    <t xml:space="preserve">Ohebná Al laminátová hadice DN 125 s tepelnou a hlukovou izolací z minerální vaty  tloušťky 25 mm. Včetně parozábrany - zpevněný Al laminát, sloužící k zbránění  kondenzace v hlukové izolaci. D+M</t>
  </si>
  <si>
    <t>10,5</t>
  </si>
  <si>
    <t>600.602</t>
  </si>
  <si>
    <t xml:space="preserve">Ohebná Al laminátová hadice DN 160 s tepelnou a hlukovou izolací z minerální vaty  tloušťky 25 mm. Včetně parozábrany - zpevněný Al laminát, sloužící k zbránění  kondenzace v hlukové izolaci. D+M</t>
  </si>
  <si>
    <t>600.603</t>
  </si>
  <si>
    <t xml:space="preserve">Ohebná Al laminátová hadice DN 200 s tepelnou a hlukovou izolací z minerální vaty  tloušťky 25 mm. Včetně parozábrany - zpevněný Al laminát, sloužící k zbránění  kondenzace v hlukové izolaci. D+M</t>
  </si>
  <si>
    <t>600.991</t>
  </si>
  <si>
    <t>Hzs Ohebné hadice pro napojení VZT elementů - zednické výpomoci vrty, prostupy, drážky, přípomoci během transportu potrubí, koordinace vůči ostatním profesím, koordinace při etapizaci prací</t>
  </si>
  <si>
    <t>600.992</t>
  </si>
  <si>
    <t>700.</t>
  </si>
  <si>
    <t>Vzduchotechnické kruhové potrubí - třída těsnosti B</t>
  </si>
  <si>
    <t>700.701</t>
  </si>
  <si>
    <t xml:space="preserve">Potrubí kruhové pozinkované - spiro, třída těsnosti B,  tvarovky 30%  - průměru 100mm, včetně těsnícího a spojovacího materiálu. D+M</t>
  </si>
  <si>
    <t>700.702</t>
  </si>
  <si>
    <t xml:space="preserve">Potrubí kruhové pozinkované - spiro, třída těsnosti B,  tvarovky 30%  - průměru 125mm, včetně těsnícího a spojovacího materiálu. D+M</t>
  </si>
  <si>
    <t>159,5</t>
  </si>
  <si>
    <t>700.703</t>
  </si>
  <si>
    <t xml:space="preserve">Potrubí kruhové pozinkované - spiro, třída těsnosti B,  tvarovky 30%  - průměru 160mm, včetně těsnícího a spojovacího materiálu. D+M</t>
  </si>
  <si>
    <t>700.704</t>
  </si>
  <si>
    <t xml:space="preserve">Potrubí kruhové pozinkované - spiro, třída těsnosti B,  tvarovky 30%  - průměru 200mm, včetně těsnícího a spojovacího materiálu. D+M</t>
  </si>
  <si>
    <t>75,5</t>
  </si>
  <si>
    <t>700.705</t>
  </si>
  <si>
    <t xml:space="preserve">Potrubí kruhové pozinkované - spiro, třída těsnosti B,  tvarovky 30%  - průměru 250mm, včetně těsnícího a spojovacího materiálu. D+M</t>
  </si>
  <si>
    <t>34,5</t>
  </si>
  <si>
    <t>700.706</t>
  </si>
  <si>
    <t xml:space="preserve">Potrubí kruhové pozinkované - spiro, třída těsnosti B,  tvarovky 30%  - průměru 280mm, včetně těsnícího a spojovacího materiálu. D+M</t>
  </si>
  <si>
    <t>700.991</t>
  </si>
  <si>
    <t>Hzs Vzduchotechnické kruhové potrubí - třída těsnosti B - zednické výpomoci vrty, prostupy, drážky, přípomoci během transportu potrubí, koordinace vůči ostatním profesím, koord. při etapizaci prací</t>
  </si>
  <si>
    <t>700.992</t>
  </si>
  <si>
    <t>800.</t>
  </si>
  <si>
    <t>Vzduchotechnické čtyřhranné potrubí - třída těsnosti B</t>
  </si>
  <si>
    <t>800.801</t>
  </si>
  <si>
    <t xml:space="preserve">Potrubí čtyřhranné pozinkované rovné, sk. 1, třída těsnosti B,  včetně těsnícího a spojovacího materiálu. D+M</t>
  </si>
  <si>
    <t>800.802</t>
  </si>
  <si>
    <t>Potrubí čtyřhranné pozinkované tvarovky, sk. 1, třída těsnosti B, včetně těsnícího a spojovacího materiálu, náběhových a vodících plechů. D+M</t>
  </si>
  <si>
    <t>25,5</t>
  </si>
  <si>
    <t>800.991</t>
  </si>
  <si>
    <t>Hzs Vzduchotechnické čtyřhranné potrubí - třída těsnosti B - zednické výpomoci vrty, prostupy, drážky, přípomoci během transportu potrubí, koordinace vůči ostatním profesím, koord. při etapizaci prací</t>
  </si>
  <si>
    <t>800.992</t>
  </si>
  <si>
    <t>900.</t>
  </si>
  <si>
    <t>Izolace vzduchotechnického potrubí</t>
  </si>
  <si>
    <t>900.901</t>
  </si>
  <si>
    <t xml:space="preserve">Kaučuková tepelná izolace přívodu upraveného vzduchu  ve větraných prostorech, tl. 25mm. D+M</t>
  </si>
  <si>
    <t>900.902</t>
  </si>
  <si>
    <t xml:space="preserve">Požární izolace k izolování VZT potrubí s odpovídající požární odolností tl. 50mm.  Izolace s požadavkem obousměrného působení požáru (i↔o) typ B. D+M</t>
  </si>
  <si>
    <t xml:space="preserve">Požární odolnost min. 30 minut, ve vazbě na odolnost požárně dělící konstrukce dle PBŘ  a v závislosti na stupni požární bezpečnosti dotčených požár</t>
  </si>
  <si>
    <t>13,5</t>
  </si>
  <si>
    <t>900.991</t>
  </si>
  <si>
    <t>Hzs Izolace vzduchotechnického potrubí - zednické výpomoci vrty, prostupy, drážky, přípomoci během transportu potrubí, koordinace vůči ostatním profesím, koord. při etapizaci prací</t>
  </si>
  <si>
    <t>900.992</t>
  </si>
  <si>
    <t>950.</t>
  </si>
  <si>
    <t>Demontáže včetně ekologické likvidace a zpětné montáže</t>
  </si>
  <si>
    <t>950.001</t>
  </si>
  <si>
    <t xml:space="preserve">Demontáže stávajícího VZT potrubí včetně izolace a regulačních prvků.  Včetně ekologické likvidace. Rozsah viz výkresová část.</t>
  </si>
  <si>
    <t>Viz výkres číslo D1.01.4c-11</t>
  </si>
  <si>
    <t>950.002</t>
  </si>
  <si>
    <t xml:space="preserve">Demontáže stávajících ohebných hadic k napojení VZT elementů.  Včetně ekologické likvidace. Rozsah viz výkresová část.</t>
  </si>
  <si>
    <t>950.003</t>
  </si>
  <si>
    <t xml:space="preserve">Demontáž stávajících distribučních VZT elementů.  Včetně ekologické likvidace. Rozsah viz výkresová část.</t>
  </si>
  <si>
    <t>950.004</t>
  </si>
  <si>
    <t>Demontáž stávajícího kotvícího materiálu systému VZT. Včetně ekologické likvidace.</t>
  </si>
  <si>
    <t>950.005</t>
  </si>
  <si>
    <t>Demontáž stávajících protipožární klapek. Včetně ekologické likvidace. Rozsah viz výkresová část.</t>
  </si>
  <si>
    <t>Zařízení budou před demontáží odpojena od el. napájení a napojení ostatních profesí.</t>
  </si>
  <si>
    <t xml:space="preserve">Demontáž a odpojení bude zahájeno až po odsouhlasení způsobu a postupu  prováděných prací ze strany stavby a odpovědného zástupce investora.</t>
  </si>
  <si>
    <t>950.006</t>
  </si>
  <si>
    <t>Demontáž stávajících ventilátorů. Včetně ekologické likvidace. Rozsah viz výkresová část.</t>
  </si>
  <si>
    <t>950.007</t>
  </si>
  <si>
    <t xml:space="preserve">Demontáž části stávajícího systému zař.č. P13 (ventilátor, klapka vč. servopohonu,  VZT elementy a potrubí), vyčištění, přesun a zpětná montáž do nové polohy.  Rozsah viz výkresová část.</t>
  </si>
  <si>
    <t>Viz výkres číslo D1.01.4c-11; D1.01.4c-12</t>
  </si>
  <si>
    <t>999.</t>
  </si>
  <si>
    <t>Ostatní položky</t>
  </si>
  <si>
    <t>999.901</t>
  </si>
  <si>
    <t>Montážní materiál + závěsný systém (vč. všech systémových prvků a nosných lišt).</t>
  </si>
  <si>
    <t>999.902</t>
  </si>
  <si>
    <t>Montážní mechanismy, plošina, pojízdné lešení, lešení.</t>
  </si>
  <si>
    <t>999.903</t>
  </si>
  <si>
    <t>Vyčištění potrubních rozvodů vč. koncových prvků VZT.</t>
  </si>
  <si>
    <t>999.904</t>
  </si>
  <si>
    <t>Vyčištění VZT jednotek.</t>
  </si>
  <si>
    <t>999.905</t>
  </si>
  <si>
    <t>Příprava na komplexní vyzkoušení.</t>
  </si>
  <si>
    <t>999.906</t>
  </si>
  <si>
    <t xml:space="preserve">Zprovoznění, vyregulování a seznámení s obsluhou dodaných systémů VZT+CHL,  viz D1.01.4c-01 Technická zpráva - včetně příloh.</t>
  </si>
  <si>
    <t>999.907</t>
  </si>
  <si>
    <t>Zkušební provoz zařízení.</t>
  </si>
  <si>
    <t>999.908</t>
  </si>
  <si>
    <t>Certifikované měření hluku VZT a KLM zařízení.</t>
  </si>
  <si>
    <t>999.909</t>
  </si>
  <si>
    <t xml:space="preserve">Schémata zařízení (zalaminované) min. velikosti A0/A1 umístěné v každé strojovně  nebo VZT jednotce.</t>
  </si>
  <si>
    <t>999.910</t>
  </si>
  <si>
    <t>Štítky pro označení zařízení, plastové tabulky velikosti A5</t>
  </si>
  <si>
    <t>999.911</t>
  </si>
  <si>
    <t xml:space="preserve">Popisovací štítky a identifikační samolepky pro značení VZT potrubí  (směr proudění vzduchu) a protipožárních opatření (požární klapky).</t>
  </si>
  <si>
    <t>999.912</t>
  </si>
  <si>
    <t>Výchozí revize PPK vč. založení revizní knihy.</t>
  </si>
  <si>
    <t>999.913</t>
  </si>
  <si>
    <t>Kontrola kabelových připojení zařízení VZT a KLM vč. komunikačních kabelů.</t>
  </si>
  <si>
    <t>999.914</t>
  </si>
  <si>
    <t>Vyhotovení realizační a výrobní dokumentace.</t>
  </si>
  <si>
    <t>999.915</t>
  </si>
  <si>
    <t>Vyhotovení dokumentace skutečného provedení stavby.</t>
  </si>
  <si>
    <t>999.916</t>
  </si>
  <si>
    <t>Koordinace prací s navazujícími profesemi.</t>
  </si>
  <si>
    <t>999.917</t>
  </si>
  <si>
    <t>Autorský dozor</t>
  </si>
  <si>
    <t>999.918</t>
  </si>
  <si>
    <t>Doprava (3% z celkového rozpočtu)</t>
  </si>
  <si>
    <t>D1.01.4d - Měření a regulace</t>
  </si>
  <si>
    <t xml:space="preserve">D1 - 1.1  Řídící systém</t>
  </si>
  <si>
    <t>D2 - 1.2 Přístroje</t>
  </si>
  <si>
    <t>D3 - 1.3 Rozvaděče</t>
  </si>
  <si>
    <t xml:space="preserve">D4 - 1.4  Kabely, montážní materiál</t>
  </si>
  <si>
    <t xml:space="preserve">D5 - 4.  Ostatní</t>
  </si>
  <si>
    <t>D1</t>
  </si>
  <si>
    <t xml:space="preserve">1.1  Řídící systém</t>
  </si>
  <si>
    <t>Pol1</t>
  </si>
  <si>
    <t>IP regulátor CGM: 7UI, 2DI, 3DO, 4CO a 2AO, 24 VAC</t>
  </si>
  <si>
    <t>Pol2</t>
  </si>
  <si>
    <t>18-bodový IOM: 7 UI, 2 DI, 4 CO, 2 AO, 3 DO</t>
  </si>
  <si>
    <t>Pol3</t>
  </si>
  <si>
    <t>18-bodový IOM: 18 DI</t>
  </si>
  <si>
    <t>Pol4</t>
  </si>
  <si>
    <t>7" 16:9 Dotykový displej, BACnet, web server</t>
  </si>
  <si>
    <t>Pol5</t>
  </si>
  <si>
    <t>Software (řídící jednotky) I/O</t>
  </si>
  <si>
    <t>D2</t>
  </si>
  <si>
    <t>1.2 Přístroje</t>
  </si>
  <si>
    <t>Pol6</t>
  </si>
  <si>
    <t>Snímač teploty; Pt1000, 192 mm tyčový</t>
  </si>
  <si>
    <t>Pol7</t>
  </si>
  <si>
    <t>Diferenciální snímač tlaku vzduchu, konfigurace rozsahu od 0..100Pa do 0..2500Pa , výstup 0-10V nebo 0-24mA, 24VAC, IP54</t>
  </si>
  <si>
    <t>Pol8</t>
  </si>
  <si>
    <t>Dvoucestný bronzový ventil, PN 16, DN 15, válcový závit, Kv1,6</t>
  </si>
  <si>
    <t>Pol9</t>
  </si>
  <si>
    <t>Dvoucestný bronzový ventil, PN 16, DN 15, válcový závit, Kv 4</t>
  </si>
  <si>
    <t>Pol10</t>
  </si>
  <si>
    <t>Snímač teploty; Pt1000, příložný</t>
  </si>
  <si>
    <t>Pol11</t>
  </si>
  <si>
    <t>Samonastavovací elektrický pohon, 500 N, IP54, proporcion. ovládání 0-10 V DC, 24 V AC, pro VG7000, el. přestavení</t>
  </si>
  <si>
    <t>Pol12</t>
  </si>
  <si>
    <t>připojení dveřní clony na ovládací kabely</t>
  </si>
  <si>
    <t>Pol13</t>
  </si>
  <si>
    <t>Připojení VAV boxu</t>
  </si>
  <si>
    <t>Pol14</t>
  </si>
  <si>
    <t>Požární ucpávky</t>
  </si>
  <si>
    <t>kpl</t>
  </si>
  <si>
    <t>Pol15</t>
  </si>
  <si>
    <t>Tlačítko v provedení pod omítku včetně instalační krabice</t>
  </si>
  <si>
    <t>D3</t>
  </si>
  <si>
    <t>1.3 Rozvaděče</t>
  </si>
  <si>
    <t>Pol16</t>
  </si>
  <si>
    <t>Rozvaděčová rozvodnice 1200x800x250 v provedeném pod omítku včetně veškerého jištění, trafa,zdroje včetně potřebného příslušenství</t>
  </si>
  <si>
    <t>D4</t>
  </si>
  <si>
    <t xml:space="preserve">1.4  Kabely, montážní materiál</t>
  </si>
  <si>
    <t>Pol17</t>
  </si>
  <si>
    <t>JXFE-R 1x2x0,8 B2cas1d1</t>
  </si>
  <si>
    <t>Pol18</t>
  </si>
  <si>
    <t>JXFE-R 2x2x0,8 B2cas1d1</t>
  </si>
  <si>
    <t>Pol19</t>
  </si>
  <si>
    <t>Dozbrojení stávajícího rozvaděče pro VZT2</t>
  </si>
  <si>
    <t>Pol20</t>
  </si>
  <si>
    <t>Obo držák svazkový pozink 2031 M včetně hmožděnky a vrutu</t>
  </si>
  <si>
    <t>Pol21</t>
  </si>
  <si>
    <t>Montážní, instalační a nosný materiál, ukončení kabelů, ochranné trubky, ochranné pospojení,požární ucpávky , nátěry, drobné zednické práce, průrazy a průchody zdivem a stropy, měření kabeláže a všechny další práce a dodávky nutné k dokončení prací</t>
  </si>
  <si>
    <t>D5</t>
  </si>
  <si>
    <t xml:space="preserve">4.  Ostatní</t>
  </si>
  <si>
    <t>Pol22</t>
  </si>
  <si>
    <t>SW pro ovládací displeje</t>
  </si>
  <si>
    <t>Pol23</t>
  </si>
  <si>
    <t>Doplnění ovládané technologie na stávající pracovní stanici nemocnice pro zabezpečení 100% kompatibility a stejného uživatelského přístupu k ovládané technologii</t>
  </si>
  <si>
    <t>Pol24</t>
  </si>
  <si>
    <t>Úprava SW pro stávající VZT2</t>
  </si>
  <si>
    <t>Pol25</t>
  </si>
  <si>
    <t>Nastavení zařízení, zaregulování a uvedení do provozu</t>
  </si>
  <si>
    <t>Pol26</t>
  </si>
  <si>
    <t>Revize</t>
  </si>
  <si>
    <t>Pol27</t>
  </si>
  <si>
    <t>Zaškolení obsluhy</t>
  </si>
  <si>
    <t>Pol28</t>
  </si>
  <si>
    <t>Předávací dokumentace</t>
  </si>
  <si>
    <t>Pol29</t>
  </si>
  <si>
    <t>Prováděcí dokumentace</t>
  </si>
  <si>
    <t>Pol30</t>
  </si>
  <si>
    <t>Zkušební provoz</t>
  </si>
  <si>
    <t>Pol31</t>
  </si>
  <si>
    <t>Řízení zakázky, doprava,atd</t>
  </si>
  <si>
    <t>Pol32</t>
  </si>
  <si>
    <t>Všechny ostatní dodávky a práce nutné pro dokončení díla</t>
  </si>
  <si>
    <t>Pol33</t>
  </si>
  <si>
    <t>Získání souhlasu od TiČR</t>
  </si>
  <si>
    <t>D1.01.4e - Zdravotně technické instalace</t>
  </si>
  <si>
    <t>Ing. Brožová</t>
  </si>
  <si>
    <t>D1_01_4e - Zdravotně technické instalace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</si>
  <si>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</si>
  <si>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</si>
  <si>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</si>
  <si>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726 - Zdravotechnika - předstěnové instalace</t>
  </si>
  <si>
    <t xml:space="preserve">    HZS - Hodinové zúčtovací sazby</t>
  </si>
  <si>
    <t>D1_01_4e</t>
  </si>
  <si>
    <t>63154003</t>
  </si>
  <si>
    <t>pouzdro izolační potrubní z minerální vlny s Al fólií max. 250/100°C 18/20mm</t>
  </si>
  <si>
    <t>-1011310374</t>
  </si>
  <si>
    <t>3*1+3*3+3*2+2*1+4*2</t>
  </si>
  <si>
    <t>"pr" 14</t>
  </si>
  <si>
    <t>63154004</t>
  </si>
  <si>
    <t>pouzdro izolační potrubní z minerální vlny s Al fólií max. 250/100°C 22/20mm</t>
  </si>
  <si>
    <t>-1407104493</t>
  </si>
  <si>
    <t>2+5+6+6</t>
  </si>
  <si>
    <t>"pr"5</t>
  </si>
  <si>
    <t>63154005</t>
  </si>
  <si>
    <t>pouzdro izolační potrubní z minerální vlny s Al fólií max. 250/100°C 28/20mm</t>
  </si>
  <si>
    <t>-1852614248</t>
  </si>
  <si>
    <t>"volně"</t>
  </si>
  <si>
    <t>12+1+4+1+1+2</t>
  </si>
  <si>
    <t>"pr"6</t>
  </si>
  <si>
    <t>63154006</t>
  </si>
  <si>
    <t>pouzdro izolační potrubní z minerální vlny s Al fólií max. 250/100°C 35/20mm</t>
  </si>
  <si>
    <t>-1513626752</t>
  </si>
  <si>
    <t>"pr"4</t>
  </si>
  <si>
    <t>63154532</t>
  </si>
  <si>
    <t>pouzdro izolační potrubní z minerální vlny s Al fólií max. 250/100°C 35/30mm</t>
  </si>
  <si>
    <t>406695785</t>
  </si>
  <si>
    <t>"pr"3</t>
  </si>
  <si>
    <t>KIP55580</t>
  </si>
  <si>
    <t>trubice izolační syntetický kaučuk 35/6mm</t>
  </si>
  <si>
    <t>-1521543292</t>
  </si>
  <si>
    <t>5+5+3+33+1+7+7+4+8</t>
  </si>
  <si>
    <t>"pr"10</t>
  </si>
  <si>
    <t>713463211</t>
  </si>
  <si>
    <t>Montáž izolace tepelné potrubí potrubními pouzdry s Al fólií staženými Al páskou 1x D do 50 mm</t>
  </si>
  <si>
    <t>-1852700708</t>
  </si>
  <si>
    <t>https://podminky.urs.cz/item/CS_URS_2025_02/713463211</t>
  </si>
  <si>
    <t>28377078</t>
  </si>
  <si>
    <t>pouzdro izolační potrubní z pěnového polyetylenu 110/13mm</t>
  </si>
  <si>
    <t>-724104231</t>
  </si>
  <si>
    <t>713463213</t>
  </si>
  <si>
    <t>Montáž izolace tepelné potrubí potrubními pouzdry s Al fólií staženými Al páskou 1x D do 150 mm</t>
  </si>
  <si>
    <t>-941250828</t>
  </si>
  <si>
    <t>https://podminky.urs.cz/item/CS_URS_2025_02/713463213</t>
  </si>
  <si>
    <t>998713203</t>
  </si>
  <si>
    <t>Přesun hmot procentní pro izolace tepelné v objektech v přes 12 do 24 m</t>
  </si>
  <si>
    <t>50673727</t>
  </si>
  <si>
    <t>https://podminky.urs.cz/item/CS_URS_2025_02/998713203</t>
  </si>
  <si>
    <t>721</t>
  </si>
  <si>
    <t>Zdravotechnika - vnitřní kanalizace</t>
  </si>
  <si>
    <t>721170972</t>
  </si>
  <si>
    <t>Potrubí z PVC krácení trub DN 50</t>
  </si>
  <si>
    <t>73320956</t>
  </si>
  <si>
    <t>https://podminky.urs.cz/item/CS_URS_2025_02/721170972</t>
  </si>
  <si>
    <t>"D40"9+"D50"8</t>
  </si>
  <si>
    <t>721170974</t>
  </si>
  <si>
    <t>Potrubí z PVC krácení trub DN 110</t>
  </si>
  <si>
    <t>854171977</t>
  </si>
  <si>
    <t>https://podminky.urs.cz/item/CS_URS_2025_02/721170974</t>
  </si>
  <si>
    <t>"D110"2+4*2+3</t>
  </si>
  <si>
    <t>721171803</t>
  </si>
  <si>
    <t>Demontáž potrubí z PVC D do 75</t>
  </si>
  <si>
    <t>1610322447</t>
  </si>
  <si>
    <t>https://podminky.urs.cz/item/CS_URS_2025_02/721171803</t>
  </si>
  <si>
    <t>"D40"3+2+3+3+"D50"5+3</t>
  </si>
  <si>
    <t>721171808</t>
  </si>
  <si>
    <t>Demontáž potrubí z PVC D přes 75 do 114</t>
  </si>
  <si>
    <t>1559315929</t>
  </si>
  <si>
    <t>https://podminky.urs.cz/item/CS_URS_2025_02/721171808</t>
  </si>
  <si>
    <t>"D110"3+1+2+4*5+6</t>
  </si>
  <si>
    <t>721171903</t>
  </si>
  <si>
    <t>Potrubí z PP vsazení odbočky do hrdla DN 50</t>
  </si>
  <si>
    <t>-1815127149</t>
  </si>
  <si>
    <t>https://podminky.urs.cz/item/CS_URS_2025_02/721171903</t>
  </si>
  <si>
    <t>721171904</t>
  </si>
  <si>
    <t>Potrubí z PP vsazení odbočky do hrdla DN 75</t>
  </si>
  <si>
    <t>-446178429</t>
  </si>
  <si>
    <t>https://podminky.urs.cz/item/CS_URS_2025_02/721171904</t>
  </si>
  <si>
    <t>721171905</t>
  </si>
  <si>
    <t>Potrubí z PP vsazení odbočky do hrdla DN 110</t>
  </si>
  <si>
    <t>1828809754</t>
  </si>
  <si>
    <t>https://podminky.urs.cz/item/CS_URS_2025_02/721171905</t>
  </si>
  <si>
    <t>12*1</t>
  </si>
  <si>
    <t>721171913</t>
  </si>
  <si>
    <t>Potrubí z PP propojení potrubí DN 50</t>
  </si>
  <si>
    <t>1760755450</t>
  </si>
  <si>
    <t>https://podminky.urs.cz/item/CS_URS_2025_02/721171913</t>
  </si>
  <si>
    <t>8*1</t>
  </si>
  <si>
    <t>721171914</t>
  </si>
  <si>
    <t>Potrubí z PP propojení potrubí DN 75</t>
  </si>
  <si>
    <t>543269232</t>
  </si>
  <si>
    <t>https://podminky.urs.cz/item/CS_URS_2025_02/721171914</t>
  </si>
  <si>
    <t>721171915</t>
  </si>
  <si>
    <t>Potrubí z PP propojení potrubí DN 110</t>
  </si>
  <si>
    <t>-2062365599</t>
  </si>
  <si>
    <t>https://podminky.urs.cz/item/CS_URS_2025_02/721171915</t>
  </si>
  <si>
    <t>5+1</t>
  </si>
  <si>
    <t>721174024</t>
  </si>
  <si>
    <t>Potrubí kanalizační z PP odpadní DN 75</t>
  </si>
  <si>
    <t>264757882</t>
  </si>
  <si>
    <t>https://podminky.urs.cz/item/CS_URS_2025_02/721174024</t>
  </si>
  <si>
    <t>721174025</t>
  </si>
  <si>
    <t>Potrubí kanalizační z PP odpadní DN 110</t>
  </si>
  <si>
    <t>-1467824193</t>
  </si>
  <si>
    <t>https://podminky.urs.cz/item/CS_URS_2025_02/721174025</t>
  </si>
  <si>
    <t>721174041</t>
  </si>
  <si>
    <t>Potrubí kanalizační z PP připojovací DN 32</t>
  </si>
  <si>
    <t>1716836503</t>
  </si>
  <si>
    <t>https://podminky.urs.cz/item/CS_URS_2025_02/721174041</t>
  </si>
  <si>
    <t>721174042</t>
  </si>
  <si>
    <t>Potrubí kanalizační z PP připojovací DN 40</t>
  </si>
  <si>
    <t>1410468130</t>
  </si>
  <si>
    <t>https://podminky.urs.cz/item/CS_URS_2025_02/721174042</t>
  </si>
  <si>
    <t>1+4+3+3+2+1+4+2+2+3+1</t>
  </si>
  <si>
    <t>721174043</t>
  </si>
  <si>
    <t>Potrubí kanalizační z PP připojovací DN 50</t>
  </si>
  <si>
    <t>1090091831</t>
  </si>
  <si>
    <t>https://podminky.urs.cz/item/CS_URS_2025_02/721174043</t>
  </si>
  <si>
    <t>3+5+2+4+3+2+2+5+6</t>
  </si>
  <si>
    <t>721174045</t>
  </si>
  <si>
    <t>Potrubí kanalizační z PP připojovací DN 110</t>
  </si>
  <si>
    <t>1894076302</t>
  </si>
  <si>
    <t>https://podminky.urs.cz/item/CS_URS_2025_02/721174045</t>
  </si>
  <si>
    <t>2+2+2+2+3+1</t>
  </si>
  <si>
    <t>721175203</t>
  </si>
  <si>
    <t>Potrubí kanalizační z PP připojovací odhlučněné třívrstvé DN 50</t>
  </si>
  <si>
    <t>-654179062</t>
  </si>
  <si>
    <t>https://podminky.urs.cz/item/CS_URS_2025_02/721175203</t>
  </si>
  <si>
    <t>3+4</t>
  </si>
  <si>
    <t>"pr"2</t>
  </si>
  <si>
    <t>721175211</t>
  </si>
  <si>
    <t>Potrubí kanalizační z PP odpadní odhlučněné třívrstvé DN 75</t>
  </si>
  <si>
    <t>2034457705</t>
  </si>
  <si>
    <t>https://podminky.urs.cz/item/CS_URS_2025_02/721175211</t>
  </si>
  <si>
    <t>5+3</t>
  </si>
  <si>
    <t>721175212</t>
  </si>
  <si>
    <t>Potrubí kanalizační z PP odpadní odhlučněné třívrstvé DN 110</t>
  </si>
  <si>
    <t>736541563</t>
  </si>
  <si>
    <t>https://podminky.urs.cz/item/CS_URS_2025_02/721175212</t>
  </si>
  <si>
    <t>721194103</t>
  </si>
  <si>
    <t>Vyvedení a upevnění odpadních výpustek DN 32</t>
  </si>
  <si>
    <t>-101714114</t>
  </si>
  <si>
    <t>https://podminky.urs.cz/item/CS_URS_2025_02/721194103</t>
  </si>
  <si>
    <t>"138"12+"VZT"(16+3)</t>
  </si>
  <si>
    <t>721194104</t>
  </si>
  <si>
    <t>Vyvedení a upevnění odpadních výpustek DN 40</t>
  </si>
  <si>
    <t>-1584054063</t>
  </si>
  <si>
    <t>https://podminky.urs.cz/item/CS_URS_2025_02/721194104</t>
  </si>
  <si>
    <t>"U1"2+"U2"1+"U2*"1+"U2a"2+"U3"6+"U3*"3+"Ui"1</t>
  </si>
  <si>
    <t>721194105</t>
  </si>
  <si>
    <t>Vyvedení a upevnění odpadních výpustek DN 50</t>
  </si>
  <si>
    <t>-1131502269</t>
  </si>
  <si>
    <t>https://podminky.urs.cz/item/CS_URS_2025_02/721194105</t>
  </si>
  <si>
    <t>"D1"5+"D2"1+"VP"3+"SA"1</t>
  </si>
  <si>
    <t>721194107</t>
  </si>
  <si>
    <t>Vyvedení a upevnění odpadních výpustek DN 70</t>
  </si>
  <si>
    <t>-1175232742</t>
  </si>
  <si>
    <t>https://podminky.urs.cz/item/CS_URS_2025_02/721194107</t>
  </si>
  <si>
    <t>"MA"1</t>
  </si>
  <si>
    <t>721194109</t>
  </si>
  <si>
    <t>Vyvedení a upevnění odpadních výpustek DN 110</t>
  </si>
  <si>
    <t>-1894958256</t>
  </si>
  <si>
    <t>https://podminky.urs.cz/item/CS_URS_2025_02/721194109</t>
  </si>
  <si>
    <t>"K"3+"Ka"2+"Ki"1+"VD"1</t>
  </si>
  <si>
    <t>721211402r</t>
  </si>
  <si>
    <t>Vpust s vodorovným odtokem DN40/50, s izolačním límcem a těsnou zápachovou uzávěrkou, výškově stavitelný 10-80mm, mřížka 115x115mm, Qmin=0,5 l/s</t>
  </si>
  <si>
    <t>499716655</t>
  </si>
  <si>
    <t>"VP"3+"SA"1</t>
  </si>
  <si>
    <t>721211912</t>
  </si>
  <si>
    <t>Montáž vpustí podlahových DN 50/75 ostatní typ</t>
  </si>
  <si>
    <t>-731003872</t>
  </si>
  <si>
    <t>https://podminky.urs.cz/item/CS_URS_2025_02/721211912</t>
  </si>
  <si>
    <t>721274123</t>
  </si>
  <si>
    <t>Přivzdušňovací ventil vnitřní odpadních potrubí DN 100</t>
  </si>
  <si>
    <t>1564129324</t>
  </si>
  <si>
    <t>https://podminky.urs.cz/item/CS_URS_2025_02/721274123</t>
  </si>
  <si>
    <t>4*1</t>
  </si>
  <si>
    <t>725862103</t>
  </si>
  <si>
    <t>Zápachová uzávěrka pro dřezy DN 40/50</t>
  </si>
  <si>
    <t>70607580</t>
  </si>
  <si>
    <t>https://podminky.urs.cz/item/CS_URS_2025_02/725862103</t>
  </si>
  <si>
    <t>"U3"6+"U3*"3+"D1"5+"D2"1</t>
  </si>
  <si>
    <t>NC.31</t>
  </si>
  <si>
    <t>Vodní zápachová uzávěrka DN32 pro odvod kondenzátu s přídavnou mechanickou zápachovou uzávěrkou (kulička), podomítkové provedení</t>
  </si>
  <si>
    <t>17825203</t>
  </si>
  <si>
    <t>"138"12</t>
  </si>
  <si>
    <t>NC.35</t>
  </si>
  <si>
    <t>Napojení KLM jednotky vč. připojovací hadice</t>
  </si>
  <si>
    <t>-321286255</t>
  </si>
  <si>
    <t>"VZT"16+3</t>
  </si>
  <si>
    <t>NC.36</t>
  </si>
  <si>
    <t>Čerpadlo kondenzátu pro KLM jednotky vč.mont.</t>
  </si>
  <si>
    <t>-1516225219</t>
  </si>
  <si>
    <t>NC.69</t>
  </si>
  <si>
    <t>Mřížka 150x150 mm</t>
  </si>
  <si>
    <t>2130884591</t>
  </si>
  <si>
    <t>4+1</t>
  </si>
  <si>
    <t>998721203</t>
  </si>
  <si>
    <t>Přesun hmot procentní pro vnitřní kanalizaci v objektech v přes 12 do 24 m</t>
  </si>
  <si>
    <t>-1457026983</t>
  </si>
  <si>
    <t>https://podminky.urs.cz/item/CS_URS_2025_02/998721203</t>
  </si>
  <si>
    <t>722</t>
  </si>
  <si>
    <t>Zdravotechnika - vnitřní vodovod</t>
  </si>
  <si>
    <t>722160801</t>
  </si>
  <si>
    <t>Demontáž potrubí vodovodního měděného D do 35/1,5</t>
  </si>
  <si>
    <t>1891751313</t>
  </si>
  <si>
    <t>https://podminky.urs.cz/item/CS_URS_2025_02/722160801</t>
  </si>
  <si>
    <t xml:space="preserve"> 6*3+2*2+6*2+2*2+2*2+2*2+2*2+3*2+1+3*2+8</t>
  </si>
  <si>
    <t>722181851</t>
  </si>
  <si>
    <t>Demontáž termoizolačních trubic z trub D do 45</t>
  </si>
  <si>
    <t>-1659462365</t>
  </si>
  <si>
    <t>https://podminky.urs.cz/item/CS_URS_2025_02/722181851</t>
  </si>
  <si>
    <t>722220861</t>
  </si>
  <si>
    <t>Demontáž armatur závitových se dvěma závity G do 3/4</t>
  </si>
  <si>
    <t>-1030406702</t>
  </si>
  <si>
    <t>https://podminky.urs.cz/item/CS_URS_2025_02/722220861</t>
  </si>
  <si>
    <t>722220862</t>
  </si>
  <si>
    <t>Demontáž armatur závitových se dvěma závity G přes 3/4 do 5/4</t>
  </si>
  <si>
    <t>1179645009</t>
  </si>
  <si>
    <t>https://podminky.urs.cz/item/CS_URS_2025_02/722220862</t>
  </si>
  <si>
    <t>722160953</t>
  </si>
  <si>
    <t>Oprava potrubí vodovodního z trubek měděných propojení potrubí D 18</t>
  </si>
  <si>
    <t>-829622659</t>
  </si>
  <si>
    <t>https://podminky.urs.cz/item/CS_URS_2025_02/722160953</t>
  </si>
  <si>
    <t>722160954</t>
  </si>
  <si>
    <t>Oprava potrubí vodovodního z trubek měděných propojení potrubí D 22</t>
  </si>
  <si>
    <t>-1060349751</t>
  </si>
  <si>
    <t>https://podminky.urs.cz/item/CS_URS_2025_02/722160954</t>
  </si>
  <si>
    <t>722160955</t>
  </si>
  <si>
    <t>Oprava potrubí vodovodního z trubek měděných propojení potrubí D 28</t>
  </si>
  <si>
    <t>36885809</t>
  </si>
  <si>
    <t>https://podminky.urs.cz/item/CS_URS_2025_02/722160955</t>
  </si>
  <si>
    <t>722160956</t>
  </si>
  <si>
    <t>Oprava potrubí vodovodního z trubek měděných propojení potrubí D 35</t>
  </si>
  <si>
    <t>-1505307491</t>
  </si>
  <si>
    <t>https://podminky.urs.cz/item/CS_URS_2025_02/722160956</t>
  </si>
  <si>
    <t>722160973</t>
  </si>
  <si>
    <t>Oprava potrubí vodovodního měděného vsazení odbočky D 18</t>
  </si>
  <si>
    <t>-1612702269</t>
  </si>
  <si>
    <t>https://podminky.urs.cz/item/CS_URS_2025_02/722160973</t>
  </si>
  <si>
    <t>722160974</t>
  </si>
  <si>
    <t>Oprava potrubí vodovodního měděného vsazení odbočky D 22</t>
  </si>
  <si>
    <t>-2068110131</t>
  </si>
  <si>
    <t>https://podminky.urs.cz/item/CS_URS_2025_02/722160974</t>
  </si>
  <si>
    <t>722160975</t>
  </si>
  <si>
    <t>Oprava potrubí vodovodního měděného vsazení odbočky D 28</t>
  </si>
  <si>
    <t>-918671872</t>
  </si>
  <si>
    <t>https://podminky.urs.cz/item/CS_URS_2025_02/722160975</t>
  </si>
  <si>
    <t>722160976</t>
  </si>
  <si>
    <t>Oprava potrubí vodovodního měděného vsazení odbočky D 35</t>
  </si>
  <si>
    <t>51668870</t>
  </si>
  <si>
    <t>https://podminky.urs.cz/item/CS_URS_2025_02/722160976</t>
  </si>
  <si>
    <t>722160977</t>
  </si>
  <si>
    <t>Oprava potrubí vodovodního měděného vsazení odbočky D 42</t>
  </si>
  <si>
    <t>723484580</t>
  </si>
  <si>
    <t>https://podminky.urs.cz/item/CS_URS_2025_02/722160977</t>
  </si>
  <si>
    <t>722160213</t>
  </si>
  <si>
    <t>Potrubí vodovodní měděné polotvrdé spojované lisováním D 18x1 mm</t>
  </si>
  <si>
    <t>-786181027</t>
  </si>
  <si>
    <t>https://podminky.urs.cz/item/CS_URS_2025_02/722160213</t>
  </si>
  <si>
    <t>3*2+1+1+3+2*2+2*2+1*2+3*2+2*2+3*2+2*2+2+3+3*2+2*2+4*2+2*2+2*2+5*2+2*2+3*2+3*2+4*2+4*2+3*2</t>
  </si>
  <si>
    <t>"pr"28</t>
  </si>
  <si>
    <t>722160214</t>
  </si>
  <si>
    <t>Potrubí vodovodní měděné polotvrdé spojované lisováním D 22x1 mm</t>
  </si>
  <si>
    <t>236311475</t>
  </si>
  <si>
    <t>https://podminky.urs.cz/item/CS_URS_2025_02/722160214</t>
  </si>
  <si>
    <t>"ve zdi"</t>
  </si>
  <si>
    <t>2*1+2*2</t>
  </si>
  <si>
    <t>"pr" 5</t>
  </si>
  <si>
    <t>722160224</t>
  </si>
  <si>
    <t>Potrubí vodovodní měděné tvrdé spojované lisováním D 28x1,5 mm</t>
  </si>
  <si>
    <t>1741930572</t>
  </si>
  <si>
    <t>https://podminky.urs.cz/item/CS_URS_2025_02/722160224</t>
  </si>
  <si>
    <t>"pr" 6</t>
  </si>
  <si>
    <t>722160225</t>
  </si>
  <si>
    <t>Potrubí vodovodní měděné tvrdé spojované lisováním D 35x1,5 mm</t>
  </si>
  <si>
    <t>-1405461166</t>
  </si>
  <si>
    <t>https://podminky.urs.cz/item/CS_URS_2025_02/722160225</t>
  </si>
  <si>
    <t>2*2+5*2+6*2+6*2</t>
  </si>
  <si>
    <t>"pr"7</t>
  </si>
  <si>
    <t>722181211</t>
  </si>
  <si>
    <t>Ochrana vodovodního potrubí přilepenými termoizolačními trubicemi z PE tl do 6 mm DN do 22 mm</t>
  </si>
  <si>
    <t>1774618691</t>
  </si>
  <si>
    <t>https://podminky.urs.cz/item/CS_URS_2025_02/722181211</t>
  </si>
  <si>
    <t>120+6+14</t>
  </si>
  <si>
    <t>722190401</t>
  </si>
  <si>
    <t>Vyvedení a upevnění výpustku DN do 25</t>
  </si>
  <si>
    <t>-444628533</t>
  </si>
  <si>
    <t>https://podminky.urs.cz/item/CS_URS_2025_02/722190401</t>
  </si>
  <si>
    <t>"d2"2+"HL"1+"U1"(2*2)+"Ui"(2*1)+"d"1</t>
  </si>
  <si>
    <t>"D1"(3+5)+"D2"1</t>
  </si>
  <si>
    <t>"U2"1+"U2*"1+"U3"(3+3)+"U3*"(1+2)+"KV"(2*1)+"SP"2</t>
  </si>
  <si>
    <t>722190901</t>
  </si>
  <si>
    <t>Uzavření nebo otevření vodovodního potrubí při opravách</t>
  </si>
  <si>
    <t>-1788634561</t>
  </si>
  <si>
    <t>https://podminky.urs.cz/item/CS_URS_2025_02/722190901</t>
  </si>
  <si>
    <t>722220111</t>
  </si>
  <si>
    <t>Nástěnka pro výtokový ventil G 1/2" s jedním závitem</t>
  </si>
  <si>
    <t>341368183</t>
  </si>
  <si>
    <t>https://podminky.urs.cz/item/CS_URS_2025_02/722220111</t>
  </si>
  <si>
    <t>"d2"2+"HL"1+"U1"(2*2)+"Ui"(2*1)+"d"1+"KV"(2*1)</t>
  </si>
  <si>
    <t>722220121</t>
  </si>
  <si>
    <t>Nástěnka pro baterii G 1/2" s jedním závitem</t>
  </si>
  <si>
    <t>pár</t>
  </si>
  <si>
    <t>-1058084370</t>
  </si>
  <si>
    <t>https://podminky.urs.cz/item/CS_URS_2025_02/722220121</t>
  </si>
  <si>
    <t>"U2"1+"U2*"1+"U3"(3+3)+"U3*"(1+2)+"SP"2</t>
  </si>
  <si>
    <t>55124389</t>
  </si>
  <si>
    <t>kohout vypouštěcí kulový s hadicovou vývodkou a zátkou PN 10 T 110°C 1/2"</t>
  </si>
  <si>
    <t>-874883999</t>
  </si>
  <si>
    <t>3+3+3+3+(3)</t>
  </si>
  <si>
    <t>722229101</t>
  </si>
  <si>
    <t>Montáž vodovodních armatur s jedním závitem G 1/2" ostatní typ</t>
  </si>
  <si>
    <t>891041645</t>
  </si>
  <si>
    <t>https://podminky.urs.cz/item/CS_URS_2025_02/722229101</t>
  </si>
  <si>
    <t>55114144</t>
  </si>
  <si>
    <t>kohout kulový PN 42 T 185°C plnoprůtokový nikl páčka 1/2" červený</t>
  </si>
  <si>
    <t>-1729686100</t>
  </si>
  <si>
    <t>3+3+2+2+3+2+2+2+2+2+2+(6)</t>
  </si>
  <si>
    <t>722239101</t>
  </si>
  <si>
    <t>Montáž armatur vodovodních se dvěma závity G 1/2"</t>
  </si>
  <si>
    <t>-439051925</t>
  </si>
  <si>
    <t>https://podminky.urs.cz/item/CS_URS_2025_02/722239101</t>
  </si>
  <si>
    <t>55114146</t>
  </si>
  <si>
    <t>kohout kulový PN 42 T 185°C plnoprůtokový nikl páčka 3/4" červený</t>
  </si>
  <si>
    <t>-1414840092</t>
  </si>
  <si>
    <t>722239102</t>
  </si>
  <si>
    <t>Montáž armatur vodovodních se dvěma závity G 3/4"</t>
  </si>
  <si>
    <t>264032280</t>
  </si>
  <si>
    <t>https://podminky.urs.cz/item/CS_URS_2025_02/722239102</t>
  </si>
  <si>
    <t>55114148</t>
  </si>
  <si>
    <t>kohout kulový PN 35 T 185°C plnoprůtokový nikl páčka 1" červený</t>
  </si>
  <si>
    <t>-1321064723</t>
  </si>
  <si>
    <t>3+(2)</t>
  </si>
  <si>
    <t>722239103</t>
  </si>
  <si>
    <t>Montáž armatur vodovodních se dvěma závity G 1"</t>
  </si>
  <si>
    <t>79195590</t>
  </si>
  <si>
    <t>https://podminky.urs.cz/item/CS_URS_2025_02/722239103</t>
  </si>
  <si>
    <t>GCM.R910X026</t>
  </si>
  <si>
    <t>Kulový kohout s vnitřními závity, plnoprůtokový s ovládací páčkou - červená, niklovaný 1"1/4 červený</t>
  </si>
  <si>
    <t>-1048457454</t>
  </si>
  <si>
    <t>722239104</t>
  </si>
  <si>
    <t>Montáž armatur vodovodních se dvěma závity G 5/4"</t>
  </si>
  <si>
    <t>1697428830</t>
  </si>
  <si>
    <t>https://podminky.urs.cz/item/CS_URS_2025_02/722239104</t>
  </si>
  <si>
    <t>55128803</t>
  </si>
  <si>
    <t xml:space="preserve">ventil směšovací termostatický třícestný 30-60C 1/2", zpětné klapky, vč. mont </t>
  </si>
  <si>
    <t>-1738990281</t>
  </si>
  <si>
    <t>"U1a"2+"SA"1</t>
  </si>
  <si>
    <t>722290226</t>
  </si>
  <si>
    <t>Zkouška těsnosti vodovodního potrubí závitového DN do 50</t>
  </si>
  <si>
    <t>913050750</t>
  </si>
  <si>
    <t>https://podminky.urs.cz/item/CS_URS_2025_02/722290226</t>
  </si>
  <si>
    <t>176+18+27+21+24+12</t>
  </si>
  <si>
    <t>722290234</t>
  </si>
  <si>
    <t>Proplach a dezinfekce vodovodního potrubí DN do 80</t>
  </si>
  <si>
    <t>491891820</t>
  </si>
  <si>
    <t>https://podminky.urs.cz/item/CS_URS_2025_02/722290234</t>
  </si>
  <si>
    <t>76585644r</t>
  </si>
  <si>
    <t>Dvířka plech 200x200 RAL dle int.</t>
  </si>
  <si>
    <t>805034136</t>
  </si>
  <si>
    <t>998722203</t>
  </si>
  <si>
    <t>Přesun hmot procentní pro vnitřní vodovod v objektech v přes 12 do 24 m</t>
  </si>
  <si>
    <t>1874619734</t>
  </si>
  <si>
    <t>https://podminky.urs.cz/item/CS_URS_2025_02/998722203</t>
  </si>
  <si>
    <t>725</t>
  </si>
  <si>
    <t>Zdravotechnika - zařizovací předměty</t>
  </si>
  <si>
    <t>725110814</t>
  </si>
  <si>
    <t>Demontáž klozetu Kombi</t>
  </si>
  <si>
    <t>1397594929</t>
  </si>
  <si>
    <t>https://podminky.urs.cz/item/CS_URS_2025_02/725110814</t>
  </si>
  <si>
    <t>3*1</t>
  </si>
  <si>
    <t>725210821</t>
  </si>
  <si>
    <t>Demontáž umyvadel bez výtokových armatur</t>
  </si>
  <si>
    <t>-1682306699</t>
  </si>
  <si>
    <t>https://podminky.urs.cz/item/CS_URS_2025_02/725210821</t>
  </si>
  <si>
    <t>725240811</t>
  </si>
  <si>
    <t>Demontáž kabin sprchových bez výtokových armatur</t>
  </si>
  <si>
    <t>-816251994</t>
  </si>
  <si>
    <t>https://podminky.urs.cz/item/CS_URS_2025_02/725240811</t>
  </si>
  <si>
    <t>725240812</t>
  </si>
  <si>
    <t>Demontáž vaniček sprchových bez výtokových armatur</t>
  </si>
  <si>
    <t>461954544</t>
  </si>
  <si>
    <t>https://podminky.urs.cz/item/CS_URS_2025_02/725240812</t>
  </si>
  <si>
    <t>725310823</t>
  </si>
  <si>
    <t>Demontáž dřez jednoduchý vestavěný v kuchyňských sestavách bez výtokových armatur</t>
  </si>
  <si>
    <t>1184678845</t>
  </si>
  <si>
    <t>https://podminky.urs.cz/item/CS_URS_2025_02/725310823</t>
  </si>
  <si>
    <t>9*1</t>
  </si>
  <si>
    <t>725330820</t>
  </si>
  <si>
    <t>Demontáž výlevka diturvitová</t>
  </si>
  <si>
    <t>-782977298</t>
  </si>
  <si>
    <t>https://podminky.urs.cz/item/CS_URS_2025_02/725330820</t>
  </si>
  <si>
    <t>2*1</t>
  </si>
  <si>
    <t>725820801</t>
  </si>
  <si>
    <t>Demontáž baterie nástěnné do G 3 / 4</t>
  </si>
  <si>
    <t>1339450709</t>
  </si>
  <si>
    <t>https://podminky.urs.cz/item/CS_URS_2025_02/725820801</t>
  </si>
  <si>
    <t>9+2+12</t>
  </si>
  <si>
    <t>725840850</t>
  </si>
  <si>
    <t>Demontáž baterie sprch diferenciální do G 3/4x1</t>
  </si>
  <si>
    <t>611224277</t>
  </si>
  <si>
    <t>https://podminky.urs.cz/item/CS_URS_2025_02/725840850</t>
  </si>
  <si>
    <t>725813112</t>
  </si>
  <si>
    <t>Ventil rohový pračkový G 3/4"</t>
  </si>
  <si>
    <t>-293024068</t>
  </si>
  <si>
    <t>https://podminky.urs.cz/item/CS_URS_2025_02/725813112</t>
  </si>
  <si>
    <t>"HL"1+"d2"2+"d"1</t>
  </si>
  <si>
    <t>64236051</t>
  </si>
  <si>
    <t>klozet keramický bílý závěsný hluboké splachování pro handicapované</t>
  </si>
  <si>
    <t>1370071080</t>
  </si>
  <si>
    <t>"Ki"1</t>
  </si>
  <si>
    <t>64236031</t>
  </si>
  <si>
    <t>klozet keramický bílý závěsný hluboké splachování 530x360x350mm</t>
  </si>
  <si>
    <t>2038692916</t>
  </si>
  <si>
    <t>"K1"3</t>
  </si>
  <si>
    <t>55167381</t>
  </si>
  <si>
    <t>sedátko klozetové duroplastové bílé s poklopem</t>
  </si>
  <si>
    <t>238369417</t>
  </si>
  <si>
    <t>"K"3</t>
  </si>
  <si>
    <t>55167392r</t>
  </si>
  <si>
    <t>sedátko klozetové duroplastové bílé bez poklopu antibakteriální, vč. mont.</t>
  </si>
  <si>
    <t>vlastní</t>
  </si>
  <si>
    <t>-214047281</t>
  </si>
  <si>
    <t>725119125</t>
  </si>
  <si>
    <t>Montáž klozetových mís závěsných na nosné stěny</t>
  </si>
  <si>
    <t>647294917</t>
  </si>
  <si>
    <t>https://podminky.urs.cz/item/CS_URS_2025_02/725119125</t>
  </si>
  <si>
    <t>SNL.SLS01PA</t>
  </si>
  <si>
    <t>piezo ovládání sprchy pro jednu vodu, kryt antivandal</t>
  </si>
  <si>
    <t>629349778</t>
  </si>
  <si>
    <t>"Ka"2</t>
  </si>
  <si>
    <t>SNL.SLW03PA</t>
  </si>
  <si>
    <t>závěsné WC antivandal, AISI 304, vč. sedátka z tvrzeného plastu černé, nerezové panty</t>
  </si>
  <si>
    <t>1418843289</t>
  </si>
  <si>
    <t>725119124</t>
  </si>
  <si>
    <t>Montáž klozetových mís nerezových</t>
  </si>
  <si>
    <t>623062782</t>
  </si>
  <si>
    <t>https://podminky.urs.cz/item/CS_URS_2025_02/725119124</t>
  </si>
  <si>
    <t>725121542r</t>
  </si>
  <si>
    <t>Oddálené ovládání pneumatické podomítkové, bílá, vč. mont.</t>
  </si>
  <si>
    <t>1582839356</t>
  </si>
  <si>
    <t>725219102</t>
  </si>
  <si>
    <t>Montáž umyvadla připevněného na šrouby do zdiva</t>
  </si>
  <si>
    <t>-1700056753</t>
  </si>
  <si>
    <t>https://podminky.urs.cz/item/CS_URS_2025_02/725219102</t>
  </si>
  <si>
    <t>64211046</t>
  </si>
  <si>
    <t>umyvadlo keramické závěsné bílé š 600mm</t>
  </si>
  <si>
    <t>-957215084</t>
  </si>
  <si>
    <t>"U1"2+"U2"1+"U2*"1</t>
  </si>
  <si>
    <t>64211023</t>
  </si>
  <si>
    <t>umyvadlo keramické závěsné bezbariérové bílé 640x550mm</t>
  </si>
  <si>
    <t>881475840</t>
  </si>
  <si>
    <t>"Ui"1</t>
  </si>
  <si>
    <t>64211034</t>
  </si>
  <si>
    <t>kryt sifonu (polosloup) umyvadla keramický bílý</t>
  </si>
  <si>
    <t>-1643773771</t>
  </si>
  <si>
    <t>SNL.SLUN02</t>
  </si>
  <si>
    <t>umyvadlo antivandal, AISI 304, matný povrch, bez otvoru pro bat.</t>
  </si>
  <si>
    <t>-168862745</t>
  </si>
  <si>
    <t>"U1a"2</t>
  </si>
  <si>
    <t>725319111</t>
  </si>
  <si>
    <t>Montáž dřezů ostatních typů</t>
  </si>
  <si>
    <t>-1822273579</t>
  </si>
  <si>
    <t>https://podminky.urs.cz/item/CS_URS_2025_02/725319111</t>
  </si>
  <si>
    <t>"U3"3+3+"U3a"1+2</t>
  </si>
  <si>
    <t>"D1"3+5+"D2"1</t>
  </si>
  <si>
    <t>55231313r</t>
  </si>
  <si>
    <t>výlevka keramická závěsná se zadní stěnou a mřížkou</t>
  </si>
  <si>
    <t>-1556529522</t>
  </si>
  <si>
    <t>"VD"1</t>
  </si>
  <si>
    <t>725339111</t>
  </si>
  <si>
    <t>Montáž výlevky</t>
  </si>
  <si>
    <t>-1056185607</t>
  </si>
  <si>
    <t>https://podminky.urs.cz/item/CS_URS_2025_02/725339111</t>
  </si>
  <si>
    <t>725819402</t>
  </si>
  <si>
    <t>Montáž ventilů rohových G 1/2" bez připojovací trubičky</t>
  </si>
  <si>
    <t>-2135422176</t>
  </si>
  <si>
    <t>https://podminky.urs.cz/item/CS_URS_2025_02/725819402</t>
  </si>
  <si>
    <t>"U1"(2*2)+"Ui"(2*1)+"KV"(2*1)</t>
  </si>
  <si>
    <t>55144088r</t>
  </si>
  <si>
    <t xml:space="preserve">baterie dřezová stojánková páková </t>
  </si>
  <si>
    <t>-858311082</t>
  </si>
  <si>
    <t>"KV"1</t>
  </si>
  <si>
    <t>725829111</t>
  </si>
  <si>
    <t>Montáž baterie stojánkové dřezové G 1/2"</t>
  </si>
  <si>
    <t>1793241417</t>
  </si>
  <si>
    <t>https://podminky.urs.cz/item/CS_URS_2025_02/725829111</t>
  </si>
  <si>
    <t>55145689r</t>
  </si>
  <si>
    <t>baterie dřezová nástěnná pro dvouddřez a výlevku páková</t>
  </si>
  <si>
    <t>-141045752</t>
  </si>
  <si>
    <t>55145688r</t>
  </si>
  <si>
    <t>baterie dřezová nástěnná páková</t>
  </si>
  <si>
    <t>1709693285</t>
  </si>
  <si>
    <t>"D1" (3+5)+ "D2" 1</t>
  </si>
  <si>
    <t>725829101</t>
  </si>
  <si>
    <t>Montáž baterie nástěnné dřezové pákové a klasické</t>
  </si>
  <si>
    <t>168599880</t>
  </si>
  <si>
    <t>https://podminky.urs.cz/item/CS_URS_2025_02/725829101</t>
  </si>
  <si>
    <t>55145615r</t>
  </si>
  <si>
    <t>baterie umyvadlová nástěnná páková 210 mm chrom</t>
  </si>
  <si>
    <t>1601928432</t>
  </si>
  <si>
    <t>"U2"1+"U2*" 1+ "U3" (3+3)+"U3*" (1+2)</t>
  </si>
  <si>
    <t>55145695</t>
  </si>
  <si>
    <t>prodloužená páka k umyvadlové baterii, chrom</t>
  </si>
  <si>
    <t>497355289</t>
  </si>
  <si>
    <t>"U2*"1+"U3"1+2+"Ui"1</t>
  </si>
  <si>
    <t>725829121</t>
  </si>
  <si>
    <t>Montáž baterie umyvadlové nástěnné pákové a klasické ostatní typ</t>
  </si>
  <si>
    <t>1668392988</t>
  </si>
  <si>
    <t>https://podminky.urs.cz/item/CS_URS_2025_02/725829121</t>
  </si>
  <si>
    <t>55145686r</t>
  </si>
  <si>
    <t>baterie umyvadlová stojánková páková</t>
  </si>
  <si>
    <t>588831413</t>
  </si>
  <si>
    <t>"U1"2+"Ui"1</t>
  </si>
  <si>
    <t>725829131</t>
  </si>
  <si>
    <t>Montáž baterie umyvadlové stojánkové G 1/2" ostatní typ</t>
  </si>
  <si>
    <t>1798793497</t>
  </si>
  <si>
    <t>https://podminky.urs.cz/item/CS_URS_2025_02/725829131</t>
  </si>
  <si>
    <t>725861312</t>
  </si>
  <si>
    <t>Zápachová uzávěrka pro umyvadlo DN 40 podomítková</t>
  </si>
  <si>
    <t>39748329</t>
  </si>
  <si>
    <t>https://podminky.urs.cz/item/CS_URS_2025_02/725861312</t>
  </si>
  <si>
    <t>"Ui"1+"U1a"2</t>
  </si>
  <si>
    <t>SNL.SLU44P</t>
  </si>
  <si>
    <t>piezo nerezová nástěnná umyvadlová baterie, spec.kryt antivandal, nerez. ramínko , 24V DC, vč.mont.</t>
  </si>
  <si>
    <t>1078393544</t>
  </si>
  <si>
    <t>-208350845</t>
  </si>
  <si>
    <t>"SA"1</t>
  </si>
  <si>
    <t>SNL.SLA13</t>
  </si>
  <si>
    <t>antivandalová sprchová hlavice s nastavením úhlu výtoku</t>
  </si>
  <si>
    <t>-399229206</t>
  </si>
  <si>
    <t>SNL.SLVN02</t>
  </si>
  <si>
    <t xml:space="preserve">kombinovaná  nerezová výlevka, vč. otvoru pro baterii, vč. mont.</t>
  </si>
  <si>
    <t>1669737378</t>
  </si>
  <si>
    <t>SNL.SLZ04Y</t>
  </si>
  <si>
    <t>Napájecí zdroj na lištu, 85-240V AC/24V DC, 30W</t>
  </si>
  <si>
    <t>-831059855</t>
  </si>
  <si>
    <t>725861102</t>
  </si>
  <si>
    <t>Zápachová uzávěrka pro umyvadla DN 40</t>
  </si>
  <si>
    <t>694192574</t>
  </si>
  <si>
    <t>https://podminky.urs.cz/item/CS_URS_2025_02/725861102</t>
  </si>
  <si>
    <t>"U1"2+"U2*"1+"U2"1</t>
  </si>
  <si>
    <t>998725203</t>
  </si>
  <si>
    <t>Přesun hmot procentní pro zařizovací předměty v objektech v přes 12 do 24 m</t>
  </si>
  <si>
    <t>1100139598</t>
  </si>
  <si>
    <t>https://podminky.urs.cz/item/CS_URS_2025_02/998725203</t>
  </si>
  <si>
    <t>726</t>
  </si>
  <si>
    <t>Zdravotechnika - předstěnové instalace</t>
  </si>
  <si>
    <t>726131041</t>
  </si>
  <si>
    <t>Instalační předstěna pro klozet závěsný v 1120 mm s ovládáním zepředu do lehkých stěn s kovovou kcí</t>
  </si>
  <si>
    <t>482476920</t>
  </si>
  <si>
    <t>https://podminky.urs.cz/item/CS_URS_2025_02/726131041</t>
  </si>
  <si>
    <t>"K"3+"Ka"1</t>
  </si>
  <si>
    <t>726131043</t>
  </si>
  <si>
    <t>Instalační předstěna pro klozet závěsný v 1120 mm s ovládáním zepředu pro postižené do stěn s kov kcí</t>
  </si>
  <si>
    <t>-1378023897</t>
  </si>
  <si>
    <t>https://podminky.urs.cz/item/CS_URS_2025_02/726131043</t>
  </si>
  <si>
    <t>726131048r</t>
  </si>
  <si>
    <t>Instalační předstěna pro výlevku závěsnou v 1460 mm s ovládáním zepředu do lehkých stěn s kovovou kcí</t>
  </si>
  <si>
    <t>-895200340</t>
  </si>
  <si>
    <t>726131049r</t>
  </si>
  <si>
    <t>Instalační předstěna pro nerezová WC antivandal do lehkých stěn s kovovou kcí, včetně piezo splachovače s krytem antivandal</t>
  </si>
  <si>
    <t>1689017612</t>
  </si>
  <si>
    <t>726131201</t>
  </si>
  <si>
    <t>Instalační předstěna pro montáž umyvadla do lehkých stěn s kovovou kcí</t>
  </si>
  <si>
    <t>-619281586</t>
  </si>
  <si>
    <t>https://podminky.urs.cz/item/CS_URS_2025_02/726131201</t>
  </si>
  <si>
    <t>"U1"2+"U2"1</t>
  </si>
  <si>
    <t>726131208r</t>
  </si>
  <si>
    <t>Instalační předstěna pro montáž nerezových umyvadel antivandal do lehkých stěn s kovovou kcí</t>
  </si>
  <si>
    <t>-1581109166</t>
  </si>
  <si>
    <t>"Ua1"1</t>
  </si>
  <si>
    <t>726131210r</t>
  </si>
  <si>
    <t>Instalační předstěna pro montáž baterie do lehkých stěn s kovovou kcí</t>
  </si>
  <si>
    <t>-1895958348</t>
  </si>
  <si>
    <t>"U1a"1+"U2"1+"U3"3+"D1"5+"D2"1</t>
  </si>
  <si>
    <t>726191001</t>
  </si>
  <si>
    <t>Zvukoizolační souprava pro klozet a bidet</t>
  </si>
  <si>
    <t>556387074</t>
  </si>
  <si>
    <t>https://podminky.urs.cz/item/CS_URS_2025_02/726191001</t>
  </si>
  <si>
    <t>"K1"3+"Ki"1+"VD"2+"Ka"2</t>
  </si>
  <si>
    <t>726191011</t>
  </si>
  <si>
    <t>Ovládací tlačítko WC pro montáž do předstěnových konstrukcí</t>
  </si>
  <si>
    <t>1415097458</t>
  </si>
  <si>
    <t>https://podminky.urs.cz/item/CS_URS_2025_02/726191011</t>
  </si>
  <si>
    <t>"K"3+"VD"1+"Ki"1</t>
  </si>
  <si>
    <t>998726213</t>
  </si>
  <si>
    <t>Přesun hmot procentní pro instalační prefabrikáty v objektech v přes 12 do 24 m</t>
  </si>
  <si>
    <t>181950377</t>
  </si>
  <si>
    <t>https://podminky.urs.cz/item/CS_URS_2025_02/998726213</t>
  </si>
  <si>
    <t>Hodinové zúčtovací sazby</t>
  </si>
  <si>
    <t>HZS2212</t>
  </si>
  <si>
    <t>Hodinová zúčtovací sazba instalatér odborný</t>
  </si>
  <si>
    <t>2136281437</t>
  </si>
  <si>
    <t>https://podminky.urs.cz/item/CS_URS_2025_02/HZS2212</t>
  </si>
  <si>
    <t>"vyregulování rozvodu TUV" 2*0.5*8</t>
  </si>
  <si>
    <t>"koordinace rozvodů s ostatními profesemi" 6*1+3*1</t>
  </si>
  <si>
    <t>"uvedení do provozu" 8*1</t>
  </si>
  <si>
    <t>"demont stávajících rozvodů" 46*0.5</t>
  </si>
  <si>
    <t>"kompletace ZP" 18*1</t>
  </si>
  <si>
    <t>D1.01.4g1 - Silnoproudé elektrorozvody</t>
  </si>
  <si>
    <t>Ing. Zacha</t>
  </si>
  <si>
    <t xml:space="preserve">    RPO - Rozvaděč RPO-B1 - Doplnění</t>
  </si>
  <si>
    <t xml:space="preserve">    RTN-B1 - Rozvaděč RTN-B1</t>
  </si>
  <si>
    <t xml:space="preserve">    RMD1.1 - Rozvaděč RMD1.1 - Úprava+doplnění</t>
  </si>
  <si>
    <t xml:space="preserve">    RMDU1.3 - Rozvaděč RMDU1.3</t>
  </si>
  <si>
    <t xml:space="preserve">    RZ1.4 - Rozvaděč RZ1.4</t>
  </si>
  <si>
    <t xml:space="preserve">    RZ1.5 - Rozvaděč RZ1.5</t>
  </si>
  <si>
    <t xml:space="preserve">    RZ1.6 - Rozvaděč RZ1.6</t>
  </si>
  <si>
    <t xml:space="preserve">    UPS80 - Záložní zdroj UPS</t>
  </si>
  <si>
    <t xml:space="preserve">    MX-A - Svorková skříň MX-A</t>
  </si>
  <si>
    <t xml:space="preserve">    MX-B - Svorková skříň MX-B</t>
  </si>
  <si>
    <t xml:space="preserve">    MX-C - Svorková skříň MX-C</t>
  </si>
  <si>
    <t xml:space="preserve">    BMS - Komponenty BMS</t>
  </si>
  <si>
    <t xml:space="preserve">    ZLABY - Kabelové žlaby</t>
  </si>
  <si>
    <t xml:space="preserve">    INST_PR - Instalační přístroje</t>
  </si>
  <si>
    <t xml:space="preserve">    ELMAT - Elektroinstalační materiál</t>
  </si>
  <si>
    <t xml:space="preserve">    VODAKAB - Vodiče a kabely</t>
  </si>
  <si>
    <t xml:space="preserve">    OSV - Svítidla a světelné zdroje</t>
  </si>
  <si>
    <t xml:space="preserve">    PZP - Pomocné zednické práce</t>
  </si>
  <si>
    <t xml:space="preserve">    DEMPR - Demontáže</t>
  </si>
  <si>
    <t xml:space="preserve">    ROP - Revize a ostatní práce</t>
  </si>
  <si>
    <t>RPO</t>
  </si>
  <si>
    <t>Rozvaděč RPO-B1 - Doplnění</t>
  </si>
  <si>
    <t>741210211</t>
  </si>
  <si>
    <t>Montáž rozvaděč skříňový nebo panelový nedělitelný do 500 kg</t>
  </si>
  <si>
    <t>2019549131</t>
  </si>
  <si>
    <t>https://podminky.urs.cz/item/CS_URS_2025_02/741210211</t>
  </si>
  <si>
    <t>O0233892</t>
  </si>
  <si>
    <t>Jistič, In 10 A, Ue 230 V a.c., 60 V d.c., charakteristika C, 1-pól, Icn 10 kA</t>
  </si>
  <si>
    <t>1710882494</t>
  </si>
  <si>
    <t>741320105</t>
  </si>
  <si>
    <t>Montáž jističů jednopólových nn do 25 A ve skříni se zapojením vodičů</t>
  </si>
  <si>
    <t>1388566302</t>
  </si>
  <si>
    <t>https://podminky.urs.cz/item/CS_URS_2025_02/741320105</t>
  </si>
  <si>
    <t>34562148</t>
  </si>
  <si>
    <t>svorka řadová šroubovací RSA nízkého napětí a průřezem vodiče 4mm2</t>
  </si>
  <si>
    <t>1359539485</t>
  </si>
  <si>
    <t>741231002</t>
  </si>
  <si>
    <t>Montáž svorkovnice do rozvaděčů - řadová vodič do 6 mm2 se zapojením vodičů</t>
  </si>
  <si>
    <t>-151338701</t>
  </si>
  <si>
    <t>https://podminky.urs.cz/item/CS_URS_2025_02/741231002</t>
  </si>
  <si>
    <t>RTN-B1</t>
  </si>
  <si>
    <t>Rozvaděč RTN-B1</t>
  </si>
  <si>
    <t>RT1ros10020040</t>
  </si>
  <si>
    <t>Skříň volně stojící, pro řadovou montáž, bez bočnic, oceloplechová, 1000x2000x400 mm (š x v x h), sokl +100mm, krytí IP 40/20, barva RAL 7035, vývody vrchem přes průchodky, včetně nosného rámu, přístrojových lišt, krycích desek, popisů atd.</t>
  </si>
  <si>
    <t>1378115544</t>
  </si>
  <si>
    <t>"Bližší popis viz PD"</t>
  </si>
  <si>
    <t>RT1rosbo20040</t>
  </si>
  <si>
    <t>bočnice demontovatelná, oceloplechová, 2000x400 mm (v x h), krytí IP 40/00, barva RAL 7035, pro volně stojící skříňový rozvaděč</t>
  </si>
  <si>
    <t>867798559</t>
  </si>
  <si>
    <t>741210204</t>
  </si>
  <si>
    <t>Montáž rozvaděč skříňový nebo panelový dělitelný pole do 500 kg</t>
  </si>
  <si>
    <t>-144637654</t>
  </si>
  <si>
    <t>https://podminky.urs.cz/item/CS_URS_2025_02/741210204</t>
  </si>
  <si>
    <t>B04G554016</t>
  </si>
  <si>
    <t>Přepínací a monitorovací modul, 4-pólový, 160A, 3/N AC 400/230 V 50/60 Hz s automatickým i manuálním přepínáním sítí</t>
  </si>
  <si>
    <t>-164553001</t>
  </si>
  <si>
    <t>741330143R160</t>
  </si>
  <si>
    <t>Montáž - automatický přepínač sítí čtyřpólový do 160A včetně nastavení,</t>
  </si>
  <si>
    <t>-973168873</t>
  </si>
  <si>
    <t>D03952400.1</t>
  </si>
  <si>
    <t xml:space="preserve">SPD typ 2,  TNS, Uc=275V, In=20kA(8/20us), Up≤1,5kV, Up(5kA)≤1kV, v 4-polovém provedení TNS s výměnnými moduly</t>
  </si>
  <si>
    <t>823364262</t>
  </si>
  <si>
    <t>741322122</t>
  </si>
  <si>
    <t>Montáž svodiče přepětí nn typ 2 čtyřpólových dvoudílných s vložením modulu se zapojením vodičů</t>
  </si>
  <si>
    <t>-1934140303</t>
  </si>
  <si>
    <t>https://podminky.urs.cz/item/CS_URS_2025_02/741322122</t>
  </si>
  <si>
    <t>O0141037</t>
  </si>
  <si>
    <t>OPVP22-3, Pojistkový odpínač, Ie 125 A, Ue AC 690 V/DC 440 V, pro válcové pojistkové vložky 22x58, 3pól. provedení, bez signalizace</t>
  </si>
  <si>
    <t>-1487489772</t>
  </si>
  <si>
    <t>741312532</t>
  </si>
  <si>
    <t>Montáž odpínače kompaktního třípólového do 750 V do 160 A bez zapojení vodičů</t>
  </si>
  <si>
    <t>1970900874</t>
  </si>
  <si>
    <t>https://podminky.urs.cz/item/CS_URS_2025_02/741312532</t>
  </si>
  <si>
    <t>O0118271</t>
  </si>
  <si>
    <t>PV22 125A gG, Pojistková vložka, Un AC 500 V / DC 250 V, velikost 22×58, gG - charakteristika pro všeobecné použití, Cd/Pb free</t>
  </si>
  <si>
    <t>-1903201021</t>
  </si>
  <si>
    <t>741320041</t>
  </si>
  <si>
    <t>Montáž pojistka - patrona do 60 A se styčným kroužkem se zapojením vodičů</t>
  </si>
  <si>
    <t>-1036311408</t>
  </si>
  <si>
    <t>https://podminky.urs.cz/item/CS_URS_2025_02/741320041</t>
  </si>
  <si>
    <t>S02LV430629</t>
  </si>
  <si>
    <t>MCCB 160A NA, 3P, pevný, odpínač &lt;viz TP MCCB&gt;</t>
  </si>
  <si>
    <t>-260458547</t>
  </si>
  <si>
    <t>"Podrobný popis a požadované parametry viz Technické podmínky - specifikace "Vzduchové a kompaktní jističe"</t>
  </si>
  <si>
    <t>S02LV430639</t>
  </si>
  <si>
    <t>MCCB 160A NA, 4P, pevný, odpínač &lt;viz TP MCCB&gt;</t>
  </si>
  <si>
    <t>-1082973835</t>
  </si>
  <si>
    <t>S02LV429371</t>
  </si>
  <si>
    <t>Pevné uzamykací zařízení ovládací páky MCCB 100A-250A NA</t>
  </si>
  <si>
    <t>2078012389</t>
  </si>
  <si>
    <t>741320202</t>
  </si>
  <si>
    <t>Montáž jistič deionový vestavný do 300 A se zapojením vodičů</t>
  </si>
  <si>
    <t>-1815964811</t>
  </si>
  <si>
    <t>https://podminky.urs.cz/item/CS_URS_2025_02/741320202</t>
  </si>
  <si>
    <t>S02LV430403tp</t>
  </si>
  <si>
    <t>MCCB 160A F (25kA), 3P, pevný základní jistič &lt;viz TP MCCB&gt;</t>
  </si>
  <si>
    <t>754662046</t>
  </si>
  <si>
    <t>Podrobný popis a požadované parametry viz Technické podmínky - specifikace "Vzduchové a kompaktní jističe"</t>
  </si>
  <si>
    <t>S02LV430470tp</t>
  </si>
  <si>
    <t>Jednotka spouští 160A/2.2 pro MCCB 100/160/250A 3P, elektronická ML, ochrany LSoI, &lt;viz TP MCCB&gt;</t>
  </si>
  <si>
    <t>-1424032232</t>
  </si>
  <si>
    <t>2037994595</t>
  </si>
  <si>
    <t>O0141025</t>
  </si>
  <si>
    <t>OPVP14-2, Pojistkový odpínač, Ie 63 A, Ue AC 690 V/DC 440 V, pro válcové pojistkové vložky 14x51, 2pól. provedení, bez signalizace</t>
  </si>
  <si>
    <t>-1160762532</t>
  </si>
  <si>
    <t>741312531</t>
  </si>
  <si>
    <t>Montáž odpínače kompaktního třípólového do 750 V do 63 A bez zapojení vodičů</t>
  </si>
  <si>
    <t>-1780811136</t>
  </si>
  <si>
    <t>https://podminky.urs.cz/item/CS_URS_2025_02/741312531</t>
  </si>
  <si>
    <t>O0106728</t>
  </si>
  <si>
    <t>PV14 20A gG, Pojistková vložka, Un AC 690 V / DC 250 V, velikost 14×51, gG - charakteristika pro všeobecné použití, Cd/Pb free</t>
  </si>
  <si>
    <t>-1045626886</t>
  </si>
  <si>
    <t>5*2</t>
  </si>
  <si>
    <t>O0106730</t>
  </si>
  <si>
    <t>PV14 25A gG, Pojistková vložka, Un AC 690 V / DC 250 V, velikost 14×51, gG - charakteristika pro všeobecné použití, Cd/Pb free</t>
  </si>
  <si>
    <t>-1594537532</t>
  </si>
  <si>
    <t>4*2</t>
  </si>
  <si>
    <t>-828851500</t>
  </si>
  <si>
    <t>O0233890</t>
  </si>
  <si>
    <t>Jistič, In 6 A, Ue 230 V a.c., 60 V d.c., charakteristika C, 1-pól, Icn 10 kA</t>
  </si>
  <si>
    <t>2111272652</t>
  </si>
  <si>
    <t>-1620881425</t>
  </si>
  <si>
    <t>O0233894</t>
  </si>
  <si>
    <t>Jistič, In 16 A, Ue 230 V a.c., 60 V d.c., charakteristika C, 1-pól, Icn 10 kA</t>
  </si>
  <si>
    <t>-1200264812</t>
  </si>
  <si>
    <t>O0233896</t>
  </si>
  <si>
    <t>Jistič, In 25 A, Ue 230 V a.c., 60 V d.c., charakteristika C, 1-pól, Icn 10 kA</t>
  </si>
  <si>
    <t>10783023</t>
  </si>
  <si>
    <t>152879093</t>
  </si>
  <si>
    <t>O0233897</t>
  </si>
  <si>
    <t>Jistič, In 32 A, Ue 230 V a.c., 60 V d.c., charakteristika C, 1-pól, Icn 10 kA</t>
  </si>
  <si>
    <t>516771383</t>
  </si>
  <si>
    <t>741320115</t>
  </si>
  <si>
    <t>Montáž jističů jednopólových nn do 63 A ve skříni se zapojením vodičů</t>
  </si>
  <si>
    <t>-907215290</t>
  </si>
  <si>
    <t>https://podminky.urs.cz/item/CS_URS_2025_02/741320115</t>
  </si>
  <si>
    <t>O0234043</t>
  </si>
  <si>
    <t>Jistič, In 25 A, Ue 230/400 V a.c., 60/220 V d.c., charakteristika C, 3-pól, Icn 10 kA</t>
  </si>
  <si>
    <t>-1883152246</t>
  </si>
  <si>
    <t>741320165</t>
  </si>
  <si>
    <t>Montáž jističů třípólových nn do 25 A ve skříni se zapojením vodičů</t>
  </si>
  <si>
    <t>1516690990</t>
  </si>
  <si>
    <t>https://podminky.urs.cz/item/CS_URS_2025_02/741320165</t>
  </si>
  <si>
    <t>B03B924201tp</t>
  </si>
  <si>
    <t>"NZ-2" NAPÁJECÍ ZDROJ 230V AC / 20V AC, 9VA &lt;viz TP ZIS&gt;</t>
  </si>
  <si>
    <t>1161871919</t>
  </si>
  <si>
    <t>Podrobný popis a požadované parametry viz Technické podmínky - specifikace "Komponenty pro ZIS"</t>
  </si>
  <si>
    <t>741350001</t>
  </si>
  <si>
    <t>Montáž transformátor jednofázový nn vestavný 1x primár - 1x sekundár do 200 VA se zapojením vodičů</t>
  </si>
  <si>
    <t>239481675</t>
  </si>
  <si>
    <t>https://podminky.urs.cz/item/CS_URS_2025_02/741350001</t>
  </si>
  <si>
    <t>268323583</t>
  </si>
  <si>
    <t>34562174</t>
  </si>
  <si>
    <t>svorka řadová šroubovací RSA nízkého napětí a průřezem vodiče 6mm2</t>
  </si>
  <si>
    <t>6393417</t>
  </si>
  <si>
    <t>330515003</t>
  </si>
  <si>
    <t>34561666</t>
  </si>
  <si>
    <t>svorka řadová šroubovací RSA s nosnou lištou a průřezem vodiče 16mm2</t>
  </si>
  <si>
    <t>-1474671964</t>
  </si>
  <si>
    <t>741231004</t>
  </si>
  <si>
    <t>Montáž svorkovnice do rozvaděčů - řadová vodič do 16 mm2 se zapojením vodičů</t>
  </si>
  <si>
    <t>-1752108723</t>
  </si>
  <si>
    <t>https://podminky.urs.cz/item/CS_URS_2025_02/741231004</t>
  </si>
  <si>
    <t>RMD1.1</t>
  </si>
  <si>
    <t>Rozvaděč RMD1.1 - Úprava+doplnění</t>
  </si>
  <si>
    <t>-1052474384</t>
  </si>
  <si>
    <t>741322815</t>
  </si>
  <si>
    <t>Demontáž jistič jednopólový nn do 25 A ze skříně</t>
  </si>
  <si>
    <t>2056982284</t>
  </si>
  <si>
    <t>https://podminky.urs.cz/item/CS_URS_2025_02/741322815</t>
  </si>
  <si>
    <t>"demontáž" 10</t>
  </si>
  <si>
    <t>"demoníáž s opětovnou montáží" 20</t>
  </si>
  <si>
    <t>348994920</t>
  </si>
  <si>
    <t>1645755793</t>
  </si>
  <si>
    <t>"montáž doplněných a vyměněných jističů" 3</t>
  </si>
  <si>
    <t>"demontáž s opětovnou montáží" 20</t>
  </si>
  <si>
    <t>O0146669</t>
  </si>
  <si>
    <t>Proudový chránič s nadproudovou ochranou, In 10 A, Ue AC 230 V, char.C, Idn 30 mA, 1+N-pól, šířka 1 modul, Icn 6 kA, typ A</t>
  </si>
  <si>
    <t>-335510373</t>
  </si>
  <si>
    <t>O0238300</t>
  </si>
  <si>
    <t>Proudový chránič s nadproudovou ochranou, In 10 A, Ue AC 230 V, charakteristika C, Idn 30 mA, 1+N-pól, typA</t>
  </si>
  <si>
    <t>851662167</t>
  </si>
  <si>
    <t>741321003</t>
  </si>
  <si>
    <t>Montáž proudových chráničů dvoupólových nn do 25 A ve skříni se zapojením vodičů</t>
  </si>
  <si>
    <t>-1081777033</t>
  </si>
  <si>
    <t>https://podminky.urs.cz/item/CS_URS_2025_02/741321003</t>
  </si>
  <si>
    <t>217837085</t>
  </si>
  <si>
    <t>180609446</t>
  </si>
  <si>
    <t>RMDU1.3</t>
  </si>
  <si>
    <t>Rozvaděč RMDU1.3</t>
  </si>
  <si>
    <t>RT1rav6020030</t>
  </si>
  <si>
    <t>Skříň vestavná 600x2000x300mm (š x v x h), krytí IP 43/20, barva individuální dle PD interiéru, včetně nosného rámu, přístrojových lišt, krycích desek, popisů atd. Přívod i vývody vrchem.</t>
  </si>
  <si>
    <t>404288749</t>
  </si>
  <si>
    <t>741210203</t>
  </si>
  <si>
    <t>Montáž rozvaděč skříňový nebo panelový dělitelný pole do 400 kg</t>
  </si>
  <si>
    <t>-1004700459</t>
  </si>
  <si>
    <t>https://podminky.urs.cz/item/CS_URS_2025_02/741210203</t>
  </si>
  <si>
    <t>2140392838</t>
  </si>
  <si>
    <t>567901125</t>
  </si>
  <si>
    <t>S0128912</t>
  </si>
  <si>
    <t>Odpínač páčkový, In 160 A, Ue 230/400 V a.c.AC22A, 60/220 V d.c., 3-pól, vč. příslušenství</t>
  </si>
  <si>
    <t>495896606</t>
  </si>
  <si>
    <t>1+2+0</t>
  </si>
  <si>
    <t>741320195</t>
  </si>
  <si>
    <t>Montáž jističů třípólových nn do 160 A ve skříni se zapojením vodičů</t>
  </si>
  <si>
    <t>684460231</t>
  </si>
  <si>
    <t>https://podminky.urs.cz/item/CS_URS_2025_02/741320195</t>
  </si>
  <si>
    <t>O0234341</t>
  </si>
  <si>
    <t>Páčkový spínač, In 32 A, Ue 230/400 V a.c., 60/220 V d.c, 3-pól, šířka 3 moduly</t>
  </si>
  <si>
    <t>581010999</t>
  </si>
  <si>
    <t>741320175</t>
  </si>
  <si>
    <t>Montáž jističů třípólových nn do 63 A ve skříni se zapojením vodičů</t>
  </si>
  <si>
    <t>1693185508</t>
  </si>
  <si>
    <t>https://podminky.urs.cz/item/CS_URS_2025_02/741320175</t>
  </si>
  <si>
    <t>-1626481063</t>
  </si>
  <si>
    <t>1+1+1</t>
  </si>
  <si>
    <t>-678404526</t>
  </si>
  <si>
    <t>213115670</t>
  </si>
  <si>
    <t>1+1+0</t>
  </si>
  <si>
    <t>741312501</t>
  </si>
  <si>
    <t>Montáž odpínače výkonového pojistkového do 500 V do 160 A bez zapojení vodičů</t>
  </si>
  <si>
    <t>2119337384</t>
  </si>
  <si>
    <t>https://podminky.urs.cz/item/CS_URS_2025_02/741312501</t>
  </si>
  <si>
    <t>-1186590596</t>
  </si>
  <si>
    <t>-2047334391</t>
  </si>
  <si>
    <t>O0141015</t>
  </si>
  <si>
    <t>OPVP10-3, Pojistkový odpínač, Ie 32 A, Ue AC 690 V/DC 440 V, pro válcové pojistkové vložky 10x38, 3pól. provedení, bez signalizace</t>
  </si>
  <si>
    <t>1581459760</t>
  </si>
  <si>
    <t>-1265408898</t>
  </si>
  <si>
    <t>O016695</t>
  </si>
  <si>
    <t>PV10 6A gG, Pojistková vložka, Un AC 500 V / DC 250 V, velikost 10×38, gG - charakteristika pro všeobecné použití, Cd/Pb free</t>
  </si>
  <si>
    <t>-874824701</t>
  </si>
  <si>
    <t>3*2</t>
  </si>
  <si>
    <t>-2032422744</t>
  </si>
  <si>
    <t>-1907514518</t>
  </si>
  <si>
    <t>1381603537</t>
  </si>
  <si>
    <t>-1759249396</t>
  </si>
  <si>
    <t>-793720745</t>
  </si>
  <si>
    <t>81953260</t>
  </si>
  <si>
    <t>A01E219-3D</t>
  </si>
  <si>
    <t>Trojitá signálka - LED Napětí = 415-230 V AC, zelená, zelená, zelená</t>
  </si>
  <si>
    <t>664767635</t>
  </si>
  <si>
    <t>741320031</t>
  </si>
  <si>
    <t>Montáž pojistka - signální zařízení se zapojením vodičů</t>
  </si>
  <si>
    <t>-1637399488</t>
  </si>
  <si>
    <t>https://podminky.urs.cz/item/CS_URS_2025_02/741320031</t>
  </si>
  <si>
    <t>1057110072</t>
  </si>
  <si>
    <t>1+3+3</t>
  </si>
  <si>
    <t>-344949974</t>
  </si>
  <si>
    <t>1+5+1</t>
  </si>
  <si>
    <t>-1131321725</t>
  </si>
  <si>
    <t>-1688734695</t>
  </si>
  <si>
    <t>O0234041</t>
  </si>
  <si>
    <t>Jistič, In 16 A, Ue 230/400 V a.c., 60/220 V d.c., charakteristika C, 3-pól, Icn 10 kA</t>
  </si>
  <si>
    <t>157219151</t>
  </si>
  <si>
    <t>1+0+0</t>
  </si>
  <si>
    <t>550322524</t>
  </si>
  <si>
    <t>-1082564818</t>
  </si>
  <si>
    <t>0+15+5</t>
  </si>
  <si>
    <t>O0238301</t>
  </si>
  <si>
    <t>Proudový chránič s nadproudovou ochranou, In 16 A, Ue AC 230 V, charakteristika C, Idn 30 mA, 1+N-pól, typ A</t>
  </si>
  <si>
    <t>594877323</t>
  </si>
  <si>
    <t>31+12+4</t>
  </si>
  <si>
    <t>1475580011</t>
  </si>
  <si>
    <t>O0235292</t>
  </si>
  <si>
    <t>Proudový chránič, In 25 A, Ue 230/400 V a.c., Idn 30 mA, 4-pól, Inc 10 kA, typ A</t>
  </si>
  <si>
    <t>-109295554</t>
  </si>
  <si>
    <t>741321033</t>
  </si>
  <si>
    <t>Montáž proudových chráničů čtyřpólových nn do 25 A ve skříni se zapojením vodičů</t>
  </si>
  <si>
    <t>-298570100</t>
  </si>
  <si>
    <t>https://podminky.urs.cz/item/CS_URS_2025_02/741321033</t>
  </si>
  <si>
    <t>H02ip0606</t>
  </si>
  <si>
    <t xml:space="preserve">Stykač  25A, 1S, 230V~50/60Hz</t>
  </si>
  <si>
    <t>-1935328866</t>
  </si>
  <si>
    <t>741330032</t>
  </si>
  <si>
    <t>Montáž stykačů střídavých vestavných jednopólových do 25 A se zapojením vodičů</t>
  </si>
  <si>
    <t>1453973423</t>
  </si>
  <si>
    <t>https://podminky.urs.cz/item/CS_URS_2025_02/741330032</t>
  </si>
  <si>
    <t>R-IMR2</t>
  </si>
  <si>
    <t>Impulsní relé na DIN, 2S, 16A/230V AC, 3 kroky, postup kroků: 00, 01, 11, životnost &gt; 300.000 cyklů</t>
  </si>
  <si>
    <t>1511800073</t>
  </si>
  <si>
    <t>741330632</t>
  </si>
  <si>
    <t>Montáž relé pomocné vestavné v krytu s kontakty 2P+2Z se zapojením vodičů</t>
  </si>
  <si>
    <t>-543658386</t>
  </si>
  <si>
    <t>https://podminky.urs.cz/item/CS_URS_2025_02/741330632</t>
  </si>
  <si>
    <t>358111520R</t>
  </si>
  <si>
    <t>zásuvka vestavná do panelu, 3+N+PE,16A/400 V 6h</t>
  </si>
  <si>
    <t>-1275502096</t>
  </si>
  <si>
    <t>741313251</t>
  </si>
  <si>
    <t>Montáž zásuvek průmyslových nástěnných provedení IP 44 3P+N+PE 16 A se zapojením vodičů</t>
  </si>
  <si>
    <t>-998738771</t>
  </si>
  <si>
    <t>https://podminky.urs.cz/item/CS_URS_2025_02/741313251</t>
  </si>
  <si>
    <t>O0137291</t>
  </si>
  <si>
    <t>ZSE-06, Soklová zásuvka, In 16 A, Ue AC 230 V, s ochranným kolíkem, přívod zespodu, přívod seshora, šířka 2,5 modulu</t>
  </si>
  <si>
    <t>-46735470</t>
  </si>
  <si>
    <t>741313231</t>
  </si>
  <si>
    <t>Montáž zásuvek průmyslových nástěnných provedení IP 44 2P+PE 16 A se zapojením vodičů</t>
  </si>
  <si>
    <t>-613053409</t>
  </si>
  <si>
    <t>https://podminky.urs.cz/item/CS_URS_2025_02/741313231</t>
  </si>
  <si>
    <t>-1129058667</t>
  </si>
  <si>
    <t>62+67+22</t>
  </si>
  <si>
    <t>1960108230</t>
  </si>
  <si>
    <t>34562200</t>
  </si>
  <si>
    <t>svorka řadová šroubovací RSA nízkého napětí a průřezem vodiče 10mm2</t>
  </si>
  <si>
    <t>1164282348</t>
  </si>
  <si>
    <t>0+14+0</t>
  </si>
  <si>
    <t>741231003</t>
  </si>
  <si>
    <t>Montáž svorkovnice do rozvaděčů - řadová vodič do 10 mm2 se zapojením vodičů</t>
  </si>
  <si>
    <t>1459266618</t>
  </si>
  <si>
    <t>https://podminky.urs.cz/item/CS_URS_2025_02/741231003</t>
  </si>
  <si>
    <t>RZ1.4</t>
  </si>
  <si>
    <t>Rozvaděč RZ1.4</t>
  </si>
  <si>
    <t>RT1rav8020040-2M</t>
  </si>
  <si>
    <t>Skříň vestavná 800x2000x400mm (š x v x h), krytí IP 43/20, barva individuální dle PD interiéru, včetně nosného rámu, přístrojových lišt, krycích desek, popisů atd. Přívod i vývody vrchem. Ve dveřích 2x větrací mřížka cca 500x300m.</t>
  </si>
  <si>
    <t>1110569409</t>
  </si>
  <si>
    <t>784573704</t>
  </si>
  <si>
    <t>O0244294</t>
  </si>
  <si>
    <t>Vypínač, In 32 A, Ue AC 230/400 V, 2pól</t>
  </si>
  <si>
    <t>275233430</t>
  </si>
  <si>
    <t>2+1</t>
  </si>
  <si>
    <t>741320145</t>
  </si>
  <si>
    <t>Montáž jističů dvoupólových nn do 63 A ve skříni se zapojením vodičů</t>
  </si>
  <si>
    <t>1097788553</t>
  </si>
  <si>
    <t>https://podminky.urs.cz/item/CS_URS_2025_02/741320145</t>
  </si>
  <si>
    <t>B03B72075301</t>
  </si>
  <si>
    <t>HIS1 - Hlídač izolačního stavu, pro monitorování zdrav. prostor + generátor + BMS, AC 70…264V, 50…500 kOhm &lt;viz TP&gt;</t>
  </si>
  <si>
    <t>-675739627</t>
  </si>
  <si>
    <t>741331008</t>
  </si>
  <si>
    <t>Montáž přístroje s měřícím ústrojím se zapojením vodičů</t>
  </si>
  <si>
    <t>-284902791</t>
  </si>
  <si>
    <t>https://podminky.urs.cz/item/CS_URS_2025_02/741331008</t>
  </si>
  <si>
    <t>B03B92057204tp</t>
  </si>
  <si>
    <t>PŘEPÍNACÍ A MONITOROVACÍ MODUL, 2-pólový, 63A, 400V, sběrnice BMS + hlídač izolace + generátor &lt;viz TP ZIS&gt;</t>
  </si>
  <si>
    <t>-2092722010</t>
  </si>
  <si>
    <t>741330122rr</t>
  </si>
  <si>
    <t>Montáž přepínač sítí, ve skříni, dvojpólový do 63 A</t>
  </si>
  <si>
    <t>576298762</t>
  </si>
  <si>
    <t>B03B92090144</t>
  </si>
  <si>
    <t>1F - TRANSFORMÁTOR - oddělovací, Prim. 400V, Sek. 230V, 6,3kVA, In=17A, Io&lt;8x In, Po&lt;35W, Pk&lt;130W, 35 dB, IP00, 2x TČ &lt;viz TP ZIS&gt;</t>
  </si>
  <si>
    <t>-1137946636</t>
  </si>
  <si>
    <t>741350171</t>
  </si>
  <si>
    <t>Montáž transformátor třífázový nn od 5 kVA do 100 kg bez zapojení vodičů</t>
  </si>
  <si>
    <t>-1863625897</t>
  </si>
  <si>
    <t>https://podminky.urs.cz/item/CS_URS_2025_02/741350171</t>
  </si>
  <si>
    <t>B03B942709tp</t>
  </si>
  <si>
    <t>PROUDOVÝ TRANSFORMÁTOR, 50/0,05A &lt;viz TP ZIS&gt;</t>
  </si>
  <si>
    <t>-1461248984</t>
  </si>
  <si>
    <t>B03B98021000tp</t>
  </si>
  <si>
    <t>PROUDOVÝ TRANSFORMÁTOR, 100/0,1A &lt;viz TP ZIS&gt;</t>
  </si>
  <si>
    <t>1509539083</t>
  </si>
  <si>
    <t>0+1</t>
  </si>
  <si>
    <t>741350201</t>
  </si>
  <si>
    <t>Montáž transformátor měřící proudový nn násuvný se zapojením vodičů</t>
  </si>
  <si>
    <t>-710861358</t>
  </si>
  <si>
    <t>https://podminky.urs.cz/item/CS_URS_2025_02/741350201</t>
  </si>
  <si>
    <t>O0141014</t>
  </si>
  <si>
    <t>OPVP10-2, Pojistkový odpínač, Ie 32 A, Ue AC 690 V/DC 440 V, pro válcové pojistkové vložky 10x38, 2pól. provedení, bez signalizace</t>
  </si>
  <si>
    <t>-1328488396</t>
  </si>
  <si>
    <t>3+2</t>
  </si>
  <si>
    <t>788802835</t>
  </si>
  <si>
    <t>O0140750</t>
  </si>
  <si>
    <t>PVA10 6A gG, Pojistková vložka, Un AC 500 V / DC 250 V, velikost 10x38, gG - charakteristika pro všeobecné použití, Cd/Pb free</t>
  </si>
  <si>
    <t>1057723997</t>
  </si>
  <si>
    <t>2*(2+2)</t>
  </si>
  <si>
    <t>O0106703</t>
  </si>
  <si>
    <t>PV10 16A gG, Pojistková vložka, Un AC 500 V / DC 250 V, velikost 10×38, gG - charakteristika pro všeobecné použití, Cd/Pb free</t>
  </si>
  <si>
    <t>814946910</t>
  </si>
  <si>
    <t>2*(1+0)</t>
  </si>
  <si>
    <t>-1160217225</t>
  </si>
  <si>
    <t>H01SVN1299r</t>
  </si>
  <si>
    <t>Kontrolka LED dvojnásobná zelená, 230V AC, na DIN lištu</t>
  </si>
  <si>
    <t>1958779957</t>
  </si>
  <si>
    <t>741330507</t>
  </si>
  <si>
    <t>Montáž signální přístroj světelný se zapojením vodičů</t>
  </si>
  <si>
    <t>-2016187906</t>
  </si>
  <si>
    <t>https://podminky.urs.cz/item/CS_URS_2025_02/741330507</t>
  </si>
  <si>
    <t>O0233978</t>
  </si>
  <si>
    <t>Jistič, In 6 A, Ue 230/400 V a.c., 60/220 V d.c., charakteristika C, 2-pól, Icn 10 kA</t>
  </si>
  <si>
    <t>273497210</t>
  </si>
  <si>
    <t>O0233982</t>
  </si>
  <si>
    <t>Jistič, In 16 A, Ue 230/400 V a.c., 60/220 V d.c., charakteristika C, 2-pól, Icn 10 kA</t>
  </si>
  <si>
    <t>1572741008</t>
  </si>
  <si>
    <t>6+6</t>
  </si>
  <si>
    <t>741320135</t>
  </si>
  <si>
    <t>Montáž jističů dvoupólových nn do 25 A ve skříni se zapojením vodičů</t>
  </si>
  <si>
    <t>-1184933757</t>
  </si>
  <si>
    <t>https://podminky.urs.cz/item/CS_URS_2025_02/741320135</t>
  </si>
  <si>
    <t>B03B924211tp</t>
  </si>
  <si>
    <t xml:space="preserve">"NZ-3"  NAPÁJECÍ ZDROJ 230V AC / 24V DC, 30VA &lt;viz TP ZIS&gt;</t>
  </si>
  <si>
    <t>711131832</t>
  </si>
  <si>
    <t>B03B95100250tp</t>
  </si>
  <si>
    <t>"RZ-1" Slučovač napájení - redundantní napájecí zdroj, 2x DC 9-35V, 5A+5A/ DC 9-35V</t>
  </si>
  <si>
    <t>956296592</t>
  </si>
  <si>
    <t>-240833210</t>
  </si>
  <si>
    <t>B03B91080101tp</t>
  </si>
  <si>
    <t>LPI-IT - Vyhodnocovací jednotka s integrovanými měřícími transformátory, 6x transf., BMS, napájení DC 14-28V &lt;viz TP ZIS&gt;</t>
  </si>
  <si>
    <t>678808394</t>
  </si>
  <si>
    <t>"VDO" 1</t>
  </si>
  <si>
    <t>"ZIS" 1</t>
  </si>
  <si>
    <t>2111722579</t>
  </si>
  <si>
    <t>-1654499105</t>
  </si>
  <si>
    <t>16+14</t>
  </si>
  <si>
    <t>760509575</t>
  </si>
  <si>
    <t>1505101643</t>
  </si>
  <si>
    <t>4+2</t>
  </si>
  <si>
    <t>-72362643</t>
  </si>
  <si>
    <t>RZ1.5</t>
  </si>
  <si>
    <t>Rozvaděč RZ1.5</t>
  </si>
  <si>
    <t>-1517663994</t>
  </si>
  <si>
    <t>-1765733259</t>
  </si>
  <si>
    <t>-986753853</t>
  </si>
  <si>
    <t>-692131640</t>
  </si>
  <si>
    <t>995521613</t>
  </si>
  <si>
    <t>1390978479</t>
  </si>
  <si>
    <t>-1510195010</t>
  </si>
  <si>
    <t>702123742</t>
  </si>
  <si>
    <t>2076210622</t>
  </si>
  <si>
    <t>650436618</t>
  </si>
  <si>
    <t>-548436757</t>
  </si>
  <si>
    <t>356456229</t>
  </si>
  <si>
    <t>3+3</t>
  </si>
  <si>
    <t>1593693776</t>
  </si>
  <si>
    <t>1627066504</t>
  </si>
  <si>
    <t>872720348</t>
  </si>
  <si>
    <t>2*(1+1)</t>
  </si>
  <si>
    <t>-1765409268</t>
  </si>
  <si>
    <t>-1631141134</t>
  </si>
  <si>
    <t>-215805273</t>
  </si>
  <si>
    <t>-2001752341</t>
  </si>
  <si>
    <t>1+2</t>
  </si>
  <si>
    <t>534931821</t>
  </si>
  <si>
    <t>-616802242</t>
  </si>
  <si>
    <t>1381996965</t>
  </si>
  <si>
    <t>442456988</t>
  </si>
  <si>
    <t>1827919428</t>
  </si>
  <si>
    <t>-248504274</t>
  </si>
  <si>
    <t>-1285676819</t>
  </si>
  <si>
    <t>1015305846</t>
  </si>
  <si>
    <t>16+18</t>
  </si>
  <si>
    <t>883543779</t>
  </si>
  <si>
    <t>681643640</t>
  </si>
  <si>
    <t>4+4</t>
  </si>
  <si>
    <t>-1642425626</t>
  </si>
  <si>
    <t>RZ1.6</t>
  </si>
  <si>
    <t>Rozvaděč RZ1.6</t>
  </si>
  <si>
    <t>RT1rav6020040-2M</t>
  </si>
  <si>
    <t>Skříň vestavná 600x2000x400mm (š x v x h), krytí IP 43/20, barva individuální dle PD interiéru, včetně nosného rámu, přístrojových lišt, krycích desek, popisů atd. Přívod i vývody vrchem. Ve dveřích 2x větrací mřížka cca 300x300m.</t>
  </si>
  <si>
    <t>2084851441</t>
  </si>
  <si>
    <t>-1403398880</t>
  </si>
  <si>
    <t>2133008517</t>
  </si>
  <si>
    <t>-645797549</t>
  </si>
  <si>
    <t>1525935130</t>
  </si>
  <si>
    <t>-316072868</t>
  </si>
  <si>
    <t>-1594404550</t>
  </si>
  <si>
    <t>-2009331327</t>
  </si>
  <si>
    <t>-1667293420</t>
  </si>
  <si>
    <t>648217653</t>
  </si>
  <si>
    <t>-793431081</t>
  </si>
  <si>
    <t>1561097007</t>
  </si>
  <si>
    <t>2+2+2</t>
  </si>
  <si>
    <t>1343196522</t>
  </si>
  <si>
    <t>909404334</t>
  </si>
  <si>
    <t>-700344904</t>
  </si>
  <si>
    <t>-291786996</t>
  </si>
  <si>
    <t>2*(2+2+2)</t>
  </si>
  <si>
    <t>-2079919279</t>
  </si>
  <si>
    <t>-1045665256</t>
  </si>
  <si>
    <t>1001433163</t>
  </si>
  <si>
    <t>6+6+6</t>
  </si>
  <si>
    <t>-452426858</t>
  </si>
  <si>
    <t>B03B924209tp</t>
  </si>
  <si>
    <t xml:space="preserve">"NZ-1"  NAPÁJECÍ ZDROJ 230V AC / 24V DC, 10VA &lt;viz TP ZIS&gt;</t>
  </si>
  <si>
    <t>-1184322171</t>
  </si>
  <si>
    <t>"ZIS" 1+1+1</t>
  </si>
  <si>
    <t>607198732</t>
  </si>
  <si>
    <t>408385213</t>
  </si>
  <si>
    <t>66460240</t>
  </si>
  <si>
    <t>-1806523490</t>
  </si>
  <si>
    <t>14+14+14</t>
  </si>
  <si>
    <t>278970511</t>
  </si>
  <si>
    <t>-690152842</t>
  </si>
  <si>
    <t>800276350</t>
  </si>
  <si>
    <t>UPS80</t>
  </si>
  <si>
    <t>Záložní zdroj UPS</t>
  </si>
  <si>
    <t>eatUPS93PM80</t>
  </si>
  <si>
    <t>Záložní zdroj UPS, 80kW/80kVA, 3/3fáze, modulární, online s dvojí konverzí &lt;viz TP UPS&gt;</t>
  </si>
  <si>
    <t>34425550</t>
  </si>
  <si>
    <t>Podrobný popis a požadované parametry viz Technické podmínky - specifikace ""Záložní zdroj UPS"</t>
  </si>
  <si>
    <t>UPSCSBHRL12200W</t>
  </si>
  <si>
    <t>Bateriový stojan pro UPS 80kW/80kVA, doba zálohy 60 minut při zatížení 40kW &lt;viz TP UPS&gt;</t>
  </si>
  <si>
    <t>-1971946513</t>
  </si>
  <si>
    <t>eatIndRealCard</t>
  </si>
  <si>
    <t>Industrial Relay Card + SNMP card (Viz: TP-UPS)</t>
  </si>
  <si>
    <t>1709669103</t>
  </si>
  <si>
    <t>eat93pmcab</t>
  </si>
  <si>
    <t>Propojovací kabely mezi UPS a bateriovými stojany</t>
  </si>
  <si>
    <t>82916393</t>
  </si>
  <si>
    <t>eatdopr</t>
  </si>
  <si>
    <t>Doprava a stěhování záložního zdroje a bateriových stojanů</t>
  </si>
  <si>
    <t>1755167457</t>
  </si>
  <si>
    <t>eatstart</t>
  </si>
  <si>
    <t>První start UPS, uvedení do provozu, zaškolení obsluhy</t>
  </si>
  <si>
    <t>1433984965</t>
  </si>
  <si>
    <t>MX-A</t>
  </si>
  <si>
    <t>Svorková skříň MX-A</t>
  </si>
  <si>
    <t>H01MX1</t>
  </si>
  <si>
    <t>Rozvodnice plastová vestavná v=430mm, š=390mm, h=90mm</t>
  </si>
  <si>
    <t>43967565</t>
  </si>
  <si>
    <t>5*1</t>
  </si>
  <si>
    <t>741210001</t>
  </si>
  <si>
    <t>Montáž rozvodnice oceloplechová nebo plastová běžná do 20 kg</t>
  </si>
  <si>
    <t>498147295</t>
  </si>
  <si>
    <t>https://podminky.urs.cz/item/CS_URS_2025_02/741210001</t>
  </si>
  <si>
    <t>D01563030R</t>
  </si>
  <si>
    <t>Ekvipotenciální přípojnice, 20x 2,5-25mm2</t>
  </si>
  <si>
    <t>-1645966985</t>
  </si>
  <si>
    <t>741231012</t>
  </si>
  <si>
    <t>Montáž svorkovnice do rozvaděčů - ochranná</t>
  </si>
  <si>
    <t>1685994024</t>
  </si>
  <si>
    <t>https://podminky.urs.cz/item/CS_URS_2025_02/741231012</t>
  </si>
  <si>
    <t>MX-B</t>
  </si>
  <si>
    <t>Svorková skříň MX-B</t>
  </si>
  <si>
    <t>H01MX1SKD</t>
  </si>
  <si>
    <t>Rozvodnice plastová vestavná do SDK v=430mm, š=360mm, h=90mm</t>
  </si>
  <si>
    <t>1636342143</t>
  </si>
  <si>
    <t>1914184456</t>
  </si>
  <si>
    <t>1937071242</t>
  </si>
  <si>
    <t>-1039392851</t>
  </si>
  <si>
    <t>MX-C</t>
  </si>
  <si>
    <t>Svorková skříň MX-C</t>
  </si>
  <si>
    <t>H01MX2SKD</t>
  </si>
  <si>
    <t>Rozvodnice plastová vestavná do SDK v=610mm, š=360mm, h=90mm</t>
  </si>
  <si>
    <t>-436831523</t>
  </si>
  <si>
    <t>761421322</t>
  </si>
  <si>
    <t>1334254369</t>
  </si>
  <si>
    <t>-605281253</t>
  </si>
  <si>
    <t>BMS</t>
  </si>
  <si>
    <t>Komponenty BMS</t>
  </si>
  <si>
    <t>B03B95100051</t>
  </si>
  <si>
    <t>"MP2 I/O" SIGNALIZAČNÍ DOTIKOVÝ PANEL PRO DÁLK. SIGNALIZACI ALARMU, montáž do panelu, do zdi, AC/DC24V</t>
  </si>
  <si>
    <t>-1186703545</t>
  </si>
  <si>
    <t>B03B923710</t>
  </si>
  <si>
    <t>Montážní krabice do zdi pro MPx</t>
  </si>
  <si>
    <t>-246185087</t>
  </si>
  <si>
    <t>741331007r</t>
  </si>
  <si>
    <t>Montáž monitorovacího panelu ZIS a UPS, pod omítku/na povrch</t>
  </si>
  <si>
    <t>-953822471</t>
  </si>
  <si>
    <t>mbmsatics</t>
  </si>
  <si>
    <t>BMS-RT, Oživení a naprogramování přepínače sítí s vestavěným hlídačem izolace a generátorem pro monitorování unikajícíh proudů</t>
  </si>
  <si>
    <t>-1550121623</t>
  </si>
  <si>
    <t>"HIS1" 4</t>
  </si>
  <si>
    <t>"PS1" 3</t>
  </si>
  <si>
    <t>mbmlinetrax</t>
  </si>
  <si>
    <t>BMS-RZ, Oživení / konfigurace vyhodnocovací jednotky s integrovanými měřícími transformátory</t>
  </si>
  <si>
    <t>-299523911</t>
  </si>
  <si>
    <t>"RZ14" 2</t>
  </si>
  <si>
    <t>"RZ15" 2</t>
  </si>
  <si>
    <t>"RZ16" 3</t>
  </si>
  <si>
    <t>mbmsmk2430</t>
  </si>
  <si>
    <t>Oživení / naprogramování monitorovacího panelu MONITOR_COM-IP+MP2+MP3</t>
  </si>
  <si>
    <t>-1517899221</t>
  </si>
  <si>
    <t>B03_SW-A</t>
  </si>
  <si>
    <t>Funkční modul (software) SW-A, Vlastní popis všech zařízení/kanálů, monitorování výpadku zařízení, e-mailová hlášení alarmu &lt;viz TP ZIS&gt;</t>
  </si>
  <si>
    <t>1773637831</t>
  </si>
  <si>
    <t>B03_SW-B</t>
  </si>
  <si>
    <t>Funkční modul (software) SW-B, Modbus TCP server pro BMS zařízení a univerzálních měřicích přístrojů, SNMP server &lt;viz TP ZIS&gt;</t>
  </si>
  <si>
    <t>371769040</t>
  </si>
  <si>
    <t>B03_SW-C</t>
  </si>
  <si>
    <t>Funkční modul (software) SW-C, Nastavení parametrů zařízení BMS a univerzálních měřicích přístrojů &lt;viz TP ZIS&gt;</t>
  </si>
  <si>
    <t>-1261758799</t>
  </si>
  <si>
    <t>mbmsobsl</t>
  </si>
  <si>
    <t>Uvedení systému do provozu, zaškolení obsluhy (3% z ceny dodávky případně dle počtu kusů)</t>
  </si>
  <si>
    <t>-2124319231</t>
  </si>
  <si>
    <t>"HIS"4</t>
  </si>
  <si>
    <t>"LPI"7</t>
  </si>
  <si>
    <t>"NZ+slučovače"6</t>
  </si>
  <si>
    <t>"MTP"0</t>
  </si>
  <si>
    <t>"REP"1</t>
  </si>
  <si>
    <t>"MP"3</t>
  </si>
  <si>
    <t>"COM"0</t>
  </si>
  <si>
    <t>"TRF"7</t>
  </si>
  <si>
    <t>ZLABY</t>
  </si>
  <si>
    <t>Kabelové žlaby</t>
  </si>
  <si>
    <t>K11KZI 60X50X0.75_S</t>
  </si>
  <si>
    <t>KZ 60x50x0.75 S, Kabelový žlab s int.spojkou, pozinkováno Sendzimir, kompletní, vč. konzol, spojek, oblouků a úchytů</t>
  </si>
  <si>
    <t>-1227745119</t>
  </si>
  <si>
    <t>"KZ50" 9+12+20+18+17+17+12+23+10+15+4</t>
  </si>
  <si>
    <t>"PR" 32</t>
  </si>
  <si>
    <t>741910411</t>
  </si>
  <si>
    <t>Montáž žlab kovový šířky do 150 mm bez víka</t>
  </si>
  <si>
    <t>129219023</t>
  </si>
  <si>
    <t>https://podminky.urs.cz/item/CS_URS_2025_02/741910411</t>
  </si>
  <si>
    <t>K11KZI 60X100X1.00_S</t>
  </si>
  <si>
    <t>KZ 60x100x1.00 S, Kabelový žlab s int.spojkou, pozinkováno Sendzimir, kompletní, vč. konzol, spojek, oblouků a úchytů</t>
  </si>
  <si>
    <t>1783328429</t>
  </si>
  <si>
    <t>"KZ100" 35+10+5+2</t>
  </si>
  <si>
    <t>"PR" 11</t>
  </si>
  <si>
    <t>741910412</t>
  </si>
  <si>
    <t>1732980639</t>
  </si>
  <si>
    <t>https://podminky.urs.cz/item/CS_URS_2025_02/741910412</t>
  </si>
  <si>
    <t>K11KZI 60X200X1.00_S</t>
  </si>
  <si>
    <t>KZ 60x200x1.00 S, Kabelový žlab s int.spojkou, pozinkováno Sendzimir, kompletní, vč. konzol, spojek, oblouků a úchytů</t>
  </si>
  <si>
    <t>529523620</t>
  </si>
  <si>
    <t>"KZ200" 8</t>
  </si>
  <si>
    <t>"PR" 2</t>
  </si>
  <si>
    <t>741910414</t>
  </si>
  <si>
    <t>Montáž žlab kovový šířky přes 250 do 450 mm bez víka</t>
  </si>
  <si>
    <t>-1978187107</t>
  </si>
  <si>
    <t>https://podminky.urs.cz/item/CS_URS_2025_02/741910414</t>
  </si>
  <si>
    <t>K11KZI 60X300X1.00_S</t>
  </si>
  <si>
    <t>KZ 60x300x1.00 S, Kabelový žlab s int.spojkou, pozinkováno Sendzimir, kompletní, vč. konzol, spojek, oblouků a úchytů</t>
  </si>
  <si>
    <t>-1910531216</t>
  </si>
  <si>
    <t>"KZ200" 17+2+6+8+2+2+2</t>
  </si>
  <si>
    <t>"PR" 8</t>
  </si>
  <si>
    <t>741910415</t>
  </si>
  <si>
    <t>Montáž žlab kovový šířky přes 450 mm bez víka</t>
  </si>
  <si>
    <t>-499519774</t>
  </si>
  <si>
    <t>https://podminky.urs.cz/item/CS_URS_2025_02/741910415</t>
  </si>
  <si>
    <t>K11kk02525</t>
  </si>
  <si>
    <t>KZ 60X50X1.50, ŽLAB KABELOVÝ JUPITER, POŽÁRNÍ ODOLNOST</t>
  </si>
  <si>
    <t>-1391369691</t>
  </si>
  <si>
    <t>"1NP"15</t>
  </si>
  <si>
    <t>"PR" 3</t>
  </si>
  <si>
    <t>m-kz-050-nm</t>
  </si>
  <si>
    <t>Montáž kabelového žlabu š. 50mm, včetně nosného a pomocného instalačního materiálu (hmoždiny, závitové tyče atd.)</t>
  </si>
  <si>
    <t>bm</t>
  </si>
  <si>
    <t>1744109139</t>
  </si>
  <si>
    <t>K11kk01999</t>
  </si>
  <si>
    <t>KL 60X300, LÁVKA KABELOVÁ, POZINKOVÁNO SENDZIMIR, kompletní, vč. konzol, spojek a úchytů</t>
  </si>
  <si>
    <t>-1995330674</t>
  </si>
  <si>
    <t>"UPS"2*3</t>
  </si>
  <si>
    <t>m-kl-300</t>
  </si>
  <si>
    <t>Montáž kabelové lávky š. 300mm, vodorovně nebo svisle, včetně nosného a pomocného instalačního materiálu (hmoždiny, závitové tyče atd.)</t>
  </si>
  <si>
    <t>1690691227</t>
  </si>
  <si>
    <t>35432541</t>
  </si>
  <si>
    <t>příchytka SONAP kabelová 14-28mm</t>
  </si>
  <si>
    <t>540864906</t>
  </si>
  <si>
    <t>"stoupacka" 3*4*(3+1)</t>
  </si>
  <si>
    <t>"UPS" 3*5*2</t>
  </si>
  <si>
    <t>35432545</t>
  </si>
  <si>
    <t>příchytka SONAP kabelová 29-40mm</t>
  </si>
  <si>
    <t>-432827832</t>
  </si>
  <si>
    <t>"stoupacka" 3*4*(1+1)</t>
  </si>
  <si>
    <t>741910611</t>
  </si>
  <si>
    <t>Montáž příchytka kovová pro kabelové lávky a žebříky kabel D do 40 mm</t>
  </si>
  <si>
    <t>-2037926201</t>
  </si>
  <si>
    <t>https://podminky.urs.cz/item/CS_URS_2025_02/741910611</t>
  </si>
  <si>
    <t>INST_PR</t>
  </si>
  <si>
    <t>Instalační přístroje</t>
  </si>
  <si>
    <t>A023559-A01345</t>
  </si>
  <si>
    <t>Přístroj spínače jednopólového, řazení 1, barva alpská bílá</t>
  </si>
  <si>
    <t>1656802332</t>
  </si>
  <si>
    <t>12+5</t>
  </si>
  <si>
    <t>"RP" 2</t>
  </si>
  <si>
    <t>A023559B-A00651214</t>
  </si>
  <si>
    <t>Kryt spínače jednoduchý, barva alpská bílá</t>
  </si>
  <si>
    <t>1883432204</t>
  </si>
  <si>
    <t>A021754-0-2155R</t>
  </si>
  <si>
    <t>Rámeček s popisovým polem, jednonásobný, barva alpská bílá, (1÷5 rámeček dle místní potřeby)</t>
  </si>
  <si>
    <t>880607728</t>
  </si>
  <si>
    <t>741310101</t>
  </si>
  <si>
    <t>Montáž spínač (polo)zapuštěný bezšroubové připojení 1-jednopólový se zapojením vodičů</t>
  </si>
  <si>
    <t>2060882454</t>
  </si>
  <si>
    <t>https://podminky.urs.cz/item/CS_URS_2025_02/741310101</t>
  </si>
  <si>
    <t>A023559-A01345-1So</t>
  </si>
  <si>
    <t>Přístroj spínače jednopólového, řazení 1So, barva alpská bílá</t>
  </si>
  <si>
    <t>-1020530996</t>
  </si>
  <si>
    <t>A023559B-A00653214</t>
  </si>
  <si>
    <t>Kryt spínače jednoduchý, s čirým průzorem, barva alpská bílá</t>
  </si>
  <si>
    <t>-791417050</t>
  </si>
  <si>
    <t>-340010443</t>
  </si>
  <si>
    <t>741310103</t>
  </si>
  <si>
    <t>Montáž spínač (polo)zapuštěný bezšroubové připojení 1S-jednopólový s doutnavkou se zapojením vodičů</t>
  </si>
  <si>
    <t>-1975467319</t>
  </si>
  <si>
    <t>https://podminky.urs.cz/item/CS_URS_2025_02/741310103</t>
  </si>
  <si>
    <t>A023559-A21345-1S</t>
  </si>
  <si>
    <t>Přístroj spínače jednopólového, řazení 1S, barva alpská bílá</t>
  </si>
  <si>
    <t>490713907</t>
  </si>
  <si>
    <t>3+0</t>
  </si>
  <si>
    <t>1870292287</t>
  </si>
  <si>
    <t>1503024257</t>
  </si>
  <si>
    <t>741310102</t>
  </si>
  <si>
    <t>-458581810</t>
  </si>
  <si>
    <t>https://podminky.urs.cz/item/CS_URS_2025_02/741310102</t>
  </si>
  <si>
    <t>A023559-A05345</t>
  </si>
  <si>
    <t>Přístroj přepínače sériového, řazení 5, barva</t>
  </si>
  <si>
    <t>-1683512852</t>
  </si>
  <si>
    <t>"RP" 1</t>
  </si>
  <si>
    <t>A023559B-A00652214</t>
  </si>
  <si>
    <t>Kryt spínače dělený, barva alpská bílá</t>
  </si>
  <si>
    <t>1598997813</t>
  </si>
  <si>
    <t>-1323317095</t>
  </si>
  <si>
    <t>741310121</t>
  </si>
  <si>
    <t>Montáž přepínač (polo)zapuštěný bezšroubové připojení 5-sériový se zapojením vodičů</t>
  </si>
  <si>
    <t>-349534122</t>
  </si>
  <si>
    <t>https://podminky.urs.cz/item/CS_URS_2025_02/741310121</t>
  </si>
  <si>
    <t>A026599-0-3026</t>
  </si>
  <si>
    <t>Přístroj potenc. DALI TW výkon. pro tlač. spín. a otoč. ovl. (2116/11), barva bílá</t>
  </si>
  <si>
    <t>1366090266</t>
  </si>
  <si>
    <t>A026599-0-0237</t>
  </si>
  <si>
    <t>Kryt stmívače s otočným ovládáním, s upevňovací maticí, barva alpská bílá</t>
  </si>
  <si>
    <t>-926875188</t>
  </si>
  <si>
    <t>-2063829560</t>
  </si>
  <si>
    <t>741310203</t>
  </si>
  <si>
    <t>Montáž spínač (polo)zapuštěný šroubové připojení 1-jednopólový s plynulou regulací se zapojením vodičů</t>
  </si>
  <si>
    <t>-661061693</t>
  </si>
  <si>
    <t>https://podminky.urs.cz/item/CS_URS_2025_02/741310203</t>
  </si>
  <si>
    <t>A023559-A91345</t>
  </si>
  <si>
    <t xml:space="preserve">Přístroj ovládače zapínacího, řazení  1/0So, barva</t>
  </si>
  <si>
    <t>1446481671</t>
  </si>
  <si>
    <t>10+0</t>
  </si>
  <si>
    <t>354421395</t>
  </si>
  <si>
    <t>-593120928</t>
  </si>
  <si>
    <t>741310011</t>
  </si>
  <si>
    <t>Montáž ovladač nástěnný 1/0-tlačítkový zapínací prostředí normální se zapojením vodičů</t>
  </si>
  <si>
    <t>-1308992721</t>
  </si>
  <si>
    <t>https://podminky.urs.cz/item/CS_URS_2025_02/741310011</t>
  </si>
  <si>
    <t>A023559-A88345</t>
  </si>
  <si>
    <t>Přístroj spínače žaluziového kolébkového, řazení 1/0+1/0 s blokováním, barva bílá</t>
  </si>
  <si>
    <t>-1951918054</t>
  </si>
  <si>
    <t>"žaluzie" 2</t>
  </si>
  <si>
    <t>A021713-0-0163</t>
  </si>
  <si>
    <t>Kryt spínače žaluziového kolébkového, dělený, s potiskem, barva alpská bílá</t>
  </si>
  <si>
    <t>1984265648</t>
  </si>
  <si>
    <t>961935805</t>
  </si>
  <si>
    <t>741310221</t>
  </si>
  <si>
    <t>Montáž spínač (polo)zapuštěný šroubové připojení řazení 2-pro žaluzie se zapojením vodičů</t>
  </si>
  <si>
    <t>-570860026</t>
  </si>
  <si>
    <t>https://podminky.urs.cz/item/CS_URS_2025_02/741310221</t>
  </si>
  <si>
    <t>LS</t>
  </si>
  <si>
    <t>Loketní spínač, ovladač el. dveří, 90x125mm</t>
  </si>
  <si>
    <t>278613895</t>
  </si>
  <si>
    <t>11+4</t>
  </si>
  <si>
    <t>-996784065</t>
  </si>
  <si>
    <t>A022CMA142408R1000</t>
  </si>
  <si>
    <t>Spínač trojpólový OTP, 3x40A, 40A/400V AC-22, IP65</t>
  </si>
  <si>
    <t>1976327572</t>
  </si>
  <si>
    <t>741310413</t>
  </si>
  <si>
    <t>Montáž spínač tří/čtyřpólový nástěnný do 63 A venkovní nebo mokré se zapojením vodičů</t>
  </si>
  <si>
    <t>-606800505</t>
  </si>
  <si>
    <t>https://podminky.urs.cz/item/CS_URS_2025_02/741310413</t>
  </si>
  <si>
    <t>A025519B-A02387 B</t>
  </si>
  <si>
    <t>Zásuvka jednonás. chráněná, s clonkami, s víčkem, s bezšr. svorkami, barva alpská bílá</t>
  </si>
  <si>
    <t>1894266413</t>
  </si>
  <si>
    <t>"Zás. úklid" 18+3</t>
  </si>
  <si>
    <t>A025519B-A02357 B</t>
  </si>
  <si>
    <t>Zásuvka jednonás. chráněná, s clonkami, s bezšroub. svorkami, barva alpská bílá</t>
  </si>
  <si>
    <t>1108136255</t>
  </si>
  <si>
    <t>"Zás MDO" 80+56</t>
  </si>
  <si>
    <t>"RP" 14</t>
  </si>
  <si>
    <t>A025519B-A02357 Z</t>
  </si>
  <si>
    <t>Zásuvka jednonás. chráněná, s clonkami, s bezšroub. svorkami, barva zelená</t>
  </si>
  <si>
    <t>-1881008894</t>
  </si>
  <si>
    <t>"Zás DO" 47+29</t>
  </si>
  <si>
    <t>"RP" 7</t>
  </si>
  <si>
    <t>A025589B-A02357 Y</t>
  </si>
  <si>
    <t>Zásuvka jednonás. s clon., se signalizací provozního stavu, bezšroub. sv., barva žlutá</t>
  </si>
  <si>
    <t>-20148535</t>
  </si>
  <si>
    <t>"Zás ZIS-DO" 19+0</t>
  </si>
  <si>
    <t>A025589B-A02357 P</t>
  </si>
  <si>
    <t>Zásuvka jednonás. s clon., se signalizací provozního stavu, bezšroub. sv., barva oranžová</t>
  </si>
  <si>
    <t>474523019</t>
  </si>
  <si>
    <t>"Zás ZIS-VDO" 4+3</t>
  </si>
  <si>
    <t>A025519B-A02357 R</t>
  </si>
  <si>
    <t>Zásuvka jednonás. chráněná, s clonkami, s bezšroub. svorkami, barva červená</t>
  </si>
  <si>
    <t>399628865</t>
  </si>
  <si>
    <t>"zas UPS" 0+10</t>
  </si>
  <si>
    <t>A022495-0-0059</t>
  </si>
  <si>
    <t>Svorka pro vyrovnání potenciálů dvojnásobná, zapuštěná, barva alpská bílá</t>
  </si>
  <si>
    <t>-1958177011</t>
  </si>
  <si>
    <t>"Zas UZ"14+5</t>
  </si>
  <si>
    <t>-1226431446</t>
  </si>
  <si>
    <t>741313001</t>
  </si>
  <si>
    <t>Montáž zásuvka (polo)zapuštěná bezšroubové připojení 2P+PE se zapojením vodičů</t>
  </si>
  <si>
    <t>-1723388135</t>
  </si>
  <si>
    <t>https://podminky.urs.cz/item/CS_URS_2025_02/741313001</t>
  </si>
  <si>
    <t>A013903N-C03540 B</t>
  </si>
  <si>
    <t>Krabice nástěnná pro přístroje 45x45, pro průběžnou montáž, IP20</t>
  </si>
  <si>
    <t>1251709499</t>
  </si>
  <si>
    <t>A025525N-C02357 Z</t>
  </si>
  <si>
    <t>Zásuvka 45x45 s ochranným kolíkem, s clonkami, barva zelená (RAL 6018)</t>
  </si>
  <si>
    <t>-1273522622</t>
  </si>
  <si>
    <t>741313082</t>
  </si>
  <si>
    <t>Montáž zásuvka chráněná v krabici šroubové připojení 2P+PE prostředí venkovní, mokré se zapojením vodičů</t>
  </si>
  <si>
    <t>-554514293</t>
  </si>
  <si>
    <t>https://podminky.urs.cz/item/CS_URS_2025_02/741313082</t>
  </si>
  <si>
    <t>A025518A-2999 B</t>
  </si>
  <si>
    <t>Zásuvka jednonás. s clonkami, víčkem, rámečkem, s drápky, IP44, barva bílá</t>
  </si>
  <si>
    <t>-205895071</t>
  </si>
  <si>
    <t xml:space="preserve">"Zás IP44"  2</t>
  </si>
  <si>
    <t>741313033 R</t>
  </si>
  <si>
    <t>Montáž zásuvka vestavná šroubové připojení 2P+PE se zapojením vodičů, IP44</t>
  </si>
  <si>
    <t>-1663002945</t>
  </si>
  <si>
    <t>A012CMA178698R1000</t>
  </si>
  <si>
    <t xml:space="preserve">RTG-zásuvka, chráněná zapuštěná s víčkem, 3p., 16 A, IP 44, 6 h </t>
  </si>
  <si>
    <t>-1295495717</t>
  </si>
  <si>
    <t>"RTG" 5</t>
  </si>
  <si>
    <t>-1329822546</t>
  </si>
  <si>
    <t>A026800-0-2519</t>
  </si>
  <si>
    <t xml:space="preserve">"IR1" Snímač pohybu stropní, vestavný do SDK, IP40,  specifikace - viz Technické podmínky </t>
  </si>
  <si>
    <t>-1897888430</t>
  </si>
  <si>
    <t>741311003</t>
  </si>
  <si>
    <t>Montáž čidlo pohybu vestavné se zapojením vodičů</t>
  </si>
  <si>
    <t>-1133308203</t>
  </si>
  <si>
    <t>https://podminky.urs.cz/item/CS_URS_2025_02/741311003</t>
  </si>
  <si>
    <t>ELMAT</t>
  </si>
  <si>
    <t>Elektroinstalační materiál</t>
  </si>
  <si>
    <t>34571004</t>
  </si>
  <si>
    <t>lišta elektroinstalační vkládací hranatá PVC 20x20mm</t>
  </si>
  <si>
    <t>1102063903</t>
  </si>
  <si>
    <t>34571008</t>
  </si>
  <si>
    <t>lišta elektroinstalační vkládací hranatá PVC 40x40mm</t>
  </si>
  <si>
    <t>-226012453</t>
  </si>
  <si>
    <t>741110511</t>
  </si>
  <si>
    <t>Montáž lišta a kanálek vkládací šířky do 60 mm s víčkem</t>
  </si>
  <si>
    <t>-1864131739</t>
  </si>
  <si>
    <t>https://podminky.urs.cz/item/CS_URS_2025_02/741110511</t>
  </si>
  <si>
    <t>34571073</t>
  </si>
  <si>
    <t>trubka elektroinstalační ohebná z PVC oranžová d 25mm</t>
  </si>
  <si>
    <t>-344122116</t>
  </si>
  <si>
    <t>400</t>
  </si>
  <si>
    <t>34571074</t>
  </si>
  <si>
    <t>trubka elektroinstalační ohebná z PVC oranžová d 32mm</t>
  </si>
  <si>
    <t>-1323711054</t>
  </si>
  <si>
    <t>741110062</t>
  </si>
  <si>
    <t>Montáž trubka plastová ohebná D přes 23 do 35 mm uložená pod omítku</t>
  </si>
  <si>
    <t>-1984736304</t>
  </si>
  <si>
    <t>https://podminky.urs.cz/item/CS_URS_2025_02/741110062</t>
  </si>
  <si>
    <t>K11KPL 64-45/LD_NA</t>
  </si>
  <si>
    <t>KRABICE PŘÍSTROJOVÁ DO DUTÝCH STĚN, DVOUVSTŘIK (SE VZDUCHOTĚSNÝMI MEMBRÁNOVÝMI PRŮCHODKAMI)</t>
  </si>
  <si>
    <t>-321150948</t>
  </si>
  <si>
    <t>"OSV" 14</t>
  </si>
  <si>
    <t>"ZAS" 102</t>
  </si>
  <si>
    <t>"UZ" 5</t>
  </si>
  <si>
    <t>"RP" 20</t>
  </si>
  <si>
    <t>34571470</t>
  </si>
  <si>
    <t>krabice do dutých stěn PVC odbočná kruhová D 70mm s víčkem</t>
  </si>
  <si>
    <t>-1090691749</t>
  </si>
  <si>
    <t>"KP" 7</t>
  </si>
  <si>
    <t>"OST" 30</t>
  </si>
  <si>
    <t>"RP" 10</t>
  </si>
  <si>
    <t>741112002</t>
  </si>
  <si>
    <t>Montáž krabice zapuštěná plastová kruhová pro sádrokartonové příčky</t>
  </si>
  <si>
    <t>-667450618</t>
  </si>
  <si>
    <t>https://podminky.urs.cz/item/CS_URS_2025_02/741112002</t>
  </si>
  <si>
    <t>K11kk02175</t>
  </si>
  <si>
    <t xml:space="preserve">"KX"  KO 125 E/EQ02, KRABICE ODB. S EQ SVORK., ŠEDÁ</t>
  </si>
  <si>
    <t>-247721967</t>
  </si>
  <si>
    <t>"POSP" 2</t>
  </si>
  <si>
    <t>741112003</t>
  </si>
  <si>
    <t>Montáž krabice zapuštěná plastová čtyřhranná</t>
  </si>
  <si>
    <t>46473399</t>
  </si>
  <si>
    <t>https://podminky.urs.cz/item/CS_URS_2025_02/741112003</t>
  </si>
  <si>
    <t>E01I223507</t>
  </si>
  <si>
    <t>Ekvipotenciální svorkovnice EPS 2 s krytem</t>
  </si>
  <si>
    <t>-482777563</t>
  </si>
  <si>
    <t>"KX" 2</t>
  </si>
  <si>
    <t>741112332</t>
  </si>
  <si>
    <t>Montáž rozvodka pancéřová kovová čtyřhranná s ochrannou svorkou 120x120 mm</t>
  </si>
  <si>
    <t>2018648678</t>
  </si>
  <si>
    <t>https://podminky.urs.cz/item/CS_URS_2025_02/741112332</t>
  </si>
  <si>
    <t>K11kk02286</t>
  </si>
  <si>
    <t>KRABICE PŘÍSTROJOVÁ, s možností spojení v souvislou řadu s roztečí 71mm</t>
  </si>
  <si>
    <t>-1710137468</t>
  </si>
  <si>
    <t>"OSV" 38</t>
  </si>
  <si>
    <t>"ZAS" 176</t>
  </si>
  <si>
    <t>"UZ" 14</t>
  </si>
  <si>
    <t>"LS" 15</t>
  </si>
  <si>
    <t>"RP" 25</t>
  </si>
  <si>
    <t>34571457</t>
  </si>
  <si>
    <t>krabice pod omítku PVC odbočná kruhová D 70mm s víčkem</t>
  </si>
  <si>
    <t>-964590357</t>
  </si>
  <si>
    <t>"AP" 11</t>
  </si>
  <si>
    <t>"OST" 40</t>
  </si>
  <si>
    <t>"RP" 5</t>
  </si>
  <si>
    <t>741112001</t>
  </si>
  <si>
    <t>Montáž krabice zapuštěná plastová kruhová</t>
  </si>
  <si>
    <t>-921258976</t>
  </si>
  <si>
    <t>https://podminky.urs.cz/item/CS_URS_2025_02/741112001</t>
  </si>
  <si>
    <t>K11kk00795</t>
  </si>
  <si>
    <t xml:space="preserve">KRABICE PANCÉŘOVÁ,  +VÍKO+PRŮCH.+SVORK./TM.ŠEDÁ (93x93x47mm)</t>
  </si>
  <si>
    <t>-581952635</t>
  </si>
  <si>
    <t>"OSV" 60</t>
  </si>
  <si>
    <t>"ZAS" 100</t>
  </si>
  <si>
    <t>K11kk00804</t>
  </si>
  <si>
    <t xml:space="preserve">KRABICE PANCÉŘOVÁ,  +VÍKO+PRŮCH.+SVORK./TM.ŠEDÁ (116+x116x50mm)</t>
  </si>
  <si>
    <t>-666499674</t>
  </si>
  <si>
    <t>"OSV" 30</t>
  </si>
  <si>
    <t>"ZAS" 20</t>
  </si>
  <si>
    <t>741112201</t>
  </si>
  <si>
    <t>Montáž krabice pancéřová protahovací plastová 120x120 mm</t>
  </si>
  <si>
    <t>-860243660</t>
  </si>
  <si>
    <t>https://podminky.urs.cz/item/CS_URS_2025_02/741112201</t>
  </si>
  <si>
    <t>K11kk00820</t>
  </si>
  <si>
    <t>KRABICE S KRYTÍM IP 54, POŽÁRNÍ ODOLNOST P90-R, RAL2004 (vč. kotev)</t>
  </si>
  <si>
    <t>53576929</t>
  </si>
  <si>
    <t>"PBZ" 6</t>
  </si>
  <si>
    <t>741112022</t>
  </si>
  <si>
    <t>Montáž krabice nástěnná plastová čtyřhranná do 160x160 mm</t>
  </si>
  <si>
    <t>1048019859</t>
  </si>
  <si>
    <t>https://podminky.urs.cz/item/CS_URS_2025_02/741112022</t>
  </si>
  <si>
    <t>SKD1</t>
  </si>
  <si>
    <t>Svazkový kabelový držák (60x30mm) včetně kotvy</t>
  </si>
  <si>
    <t>-2016304066</t>
  </si>
  <si>
    <t>2000</t>
  </si>
  <si>
    <t>K11kk00511P</t>
  </si>
  <si>
    <t>PŘÍCHYTKA KABELOVÁ TYP OMEGA14÷17MM, POZINKOVÁNO, POŽÁRNÍ ODOLNOST, vč. kotvy</t>
  </si>
  <si>
    <t>-786181043</t>
  </si>
  <si>
    <t>"PBZ" 3*300</t>
  </si>
  <si>
    <t>1585740553</t>
  </si>
  <si>
    <t>uzem_ss_m8</t>
  </si>
  <si>
    <t>Samořezný šroub M6</t>
  </si>
  <si>
    <t>-1757423215</t>
  </si>
  <si>
    <t>"KZ" 17</t>
  </si>
  <si>
    <t>"VZT" 30</t>
  </si>
  <si>
    <t>uzem_vp_M6</t>
  </si>
  <si>
    <t>Vějířová podložka pro šroub M6</t>
  </si>
  <si>
    <t>307528588</t>
  </si>
  <si>
    <t>E01I132707</t>
  </si>
  <si>
    <t>Zemnicí svorka ZS 4 (standard: Ms matice + podložka)</t>
  </si>
  <si>
    <t>-1847972229</t>
  </si>
  <si>
    <t>"VB" 2*22</t>
  </si>
  <si>
    <t>741420021</t>
  </si>
  <si>
    <t>Montáž svorka hromosvodná se 2 šrouby</t>
  </si>
  <si>
    <t>-1910915953</t>
  </si>
  <si>
    <t>https://podminky.urs.cz/item/CS_URS_2025_02/741420021</t>
  </si>
  <si>
    <t>E01I131307</t>
  </si>
  <si>
    <t>Zemnicí svorka ZSA 16</t>
  </si>
  <si>
    <t>-251487943</t>
  </si>
  <si>
    <t>"UT" 2*14</t>
  </si>
  <si>
    <t>"MP" 26</t>
  </si>
  <si>
    <t>"VODA" 20</t>
  </si>
  <si>
    <t>E01I142708</t>
  </si>
  <si>
    <t>Páska měděná uzemňovací ZS 16 - délka 0,5 m</t>
  </si>
  <si>
    <t>1136996824</t>
  </si>
  <si>
    <t>731105181</t>
  </si>
  <si>
    <t>G0120020877</t>
  </si>
  <si>
    <t>670/2 KU, Cu proudová svorka</t>
  </si>
  <si>
    <t>-1609633674</t>
  </si>
  <si>
    <t>"POSPOJ" 300</t>
  </si>
  <si>
    <t>-776697199</t>
  </si>
  <si>
    <t>VODAKAB</t>
  </si>
  <si>
    <t>Vodiče a kabely</t>
  </si>
  <si>
    <t>K03lam00175</t>
  </si>
  <si>
    <t>1-CHA-R 2,5</t>
  </si>
  <si>
    <t>1101863052</t>
  </si>
  <si>
    <t>"MX116" 20*30</t>
  </si>
  <si>
    <t>"MX125" 8*15</t>
  </si>
  <si>
    <t>"MX127" 8*15</t>
  </si>
  <si>
    <t>"MX128" 8*15</t>
  </si>
  <si>
    <t>"MX129" 8*15</t>
  </si>
  <si>
    <t>"MX130" 8*15</t>
  </si>
  <si>
    <t>"MX136" 8*15</t>
  </si>
  <si>
    <t>"KX114" 3*8</t>
  </si>
  <si>
    <t>"P+ZV" 276</t>
  </si>
  <si>
    <t>K03lam00177</t>
  </si>
  <si>
    <t>1-CHA-R 6</t>
  </si>
  <si>
    <t>313344649</t>
  </si>
  <si>
    <t>"MX116" 40*30</t>
  </si>
  <si>
    <t>"MX125" 15*15</t>
  </si>
  <si>
    <t>"MX127" 15*15</t>
  </si>
  <si>
    <t>"MX128" 15*15</t>
  </si>
  <si>
    <t>"MX129" 15*15</t>
  </si>
  <si>
    <t>"MX130" 15*15</t>
  </si>
  <si>
    <t>"MX136" 15*15</t>
  </si>
  <si>
    <t>"KX114" 10*8</t>
  </si>
  <si>
    <t>"KX134" 10*10</t>
  </si>
  <si>
    <t>"SLABO" 40</t>
  </si>
  <si>
    <t>"P+ZV" 560</t>
  </si>
  <si>
    <t>K03lam00178</t>
  </si>
  <si>
    <t>1-CHA-R 10</t>
  </si>
  <si>
    <t>89136904</t>
  </si>
  <si>
    <t>"MX116" 2*(9+11+13+16+18)</t>
  </si>
  <si>
    <t>"MX127" 12+2*15</t>
  </si>
  <si>
    <t>"MX128" 8</t>
  </si>
  <si>
    <t>"MX129" 10</t>
  </si>
  <si>
    <t>"MX130" 9+2*10</t>
  </si>
  <si>
    <t>"MX136" 2*8</t>
  </si>
  <si>
    <t>"MP" 30</t>
  </si>
  <si>
    <t>"ZLABY" 250</t>
  </si>
  <si>
    <t>"P+ZV" 101</t>
  </si>
  <si>
    <t>K03lam00179</t>
  </si>
  <si>
    <t>1-CHA-R 16</t>
  </si>
  <si>
    <t>-1756148322</t>
  </si>
  <si>
    <t>"KX" 18+16</t>
  </si>
  <si>
    <t>"ZV+P" 7</t>
  </si>
  <si>
    <t>741120201</t>
  </si>
  <si>
    <t>Montáž vodič Cu izolovaný plný a laněný s PVC pláštěm žíla 1,5 až 16 mm2 volně (např. CY, CHAH-V)</t>
  </si>
  <si>
    <t>755396240</t>
  </si>
  <si>
    <t>https://podminky.urs.cz/item/CS_URS_2025_02/741120201</t>
  </si>
  <si>
    <t>K03lam00180</t>
  </si>
  <si>
    <t>1-CHA-R 25</t>
  </si>
  <si>
    <t>1167898473</t>
  </si>
  <si>
    <t>"RMD11" 23+13+10+15</t>
  </si>
  <si>
    <t>"RMDU13" 18+12+24+27+20+15+25</t>
  </si>
  <si>
    <t>"P+ZV" 40</t>
  </si>
  <si>
    <t>741120203</t>
  </si>
  <si>
    <t>Montáž vodič Cu izolovaný plný a laněný s PVC pláštěm žíla 25 až 35 mm2 volně (např. CY, CHAH-V)</t>
  </si>
  <si>
    <t>-126811297</t>
  </si>
  <si>
    <t>https://podminky.urs.cz/item/CS_URS_2025_02/741120203</t>
  </si>
  <si>
    <t>NSGAFOU-70</t>
  </si>
  <si>
    <t>Kabel NSGAFOU 1x70 1,8/3KV</t>
  </si>
  <si>
    <t>578221824</t>
  </si>
  <si>
    <t>"RTN-UPS" 3*5*10</t>
  </si>
  <si>
    <t>741120305</t>
  </si>
  <si>
    <t>Montáž vodič Cu izolovaný plný a laněný s PVC pláštěm žíla 50 až 70 mm2 pevně (např. CY, CHAH-V)</t>
  </si>
  <si>
    <t>476663500</t>
  </si>
  <si>
    <t>https://podminky.urs.cz/item/CS_URS_2025_02/741120305</t>
  </si>
  <si>
    <t>K01DG200001502B-O</t>
  </si>
  <si>
    <t xml:space="preserve">1-CXKH-R(O)  2X1,5 RE B2s1d0  M</t>
  </si>
  <si>
    <t>1070415425</t>
  </si>
  <si>
    <t>"LS" 7*12</t>
  </si>
  <si>
    <t>"OSV" 250</t>
  </si>
  <si>
    <t>"DALI" 30+30+20+60+60</t>
  </si>
  <si>
    <t>"P+P" 170</t>
  </si>
  <si>
    <t>328</t>
  </si>
  <si>
    <t>741122201</t>
  </si>
  <si>
    <t>Montáž kabel Cu plný kulatý žíla 2x1,5 až 6 mm2 uložený volně (např. CYKY, CYKFY)</t>
  </si>
  <si>
    <t>276961091</t>
  </si>
  <si>
    <t>https://podminky.urs.cz/item/CS_URS_2025_02/741122201</t>
  </si>
  <si>
    <t>329</t>
  </si>
  <si>
    <t>K01DG200001503B-O</t>
  </si>
  <si>
    <t xml:space="preserve">1-CXKH-R(O)  3x1,5 RE B2s1d0  M</t>
  </si>
  <si>
    <t>162416717</t>
  </si>
  <si>
    <t>"OSV" 105</t>
  </si>
  <si>
    <t>"P+P" 35</t>
  </si>
  <si>
    <t>330</t>
  </si>
  <si>
    <t>K01DG200001503B-J</t>
  </si>
  <si>
    <t xml:space="preserve">1-CXKH-R(J)  3x1,5 RE B2s1d0  M</t>
  </si>
  <si>
    <t>-1222807452</t>
  </si>
  <si>
    <t>"OSV RMD11" 76+32+31+36+22+31+81+81+50+51+73+26+28+24+32+36</t>
  </si>
  <si>
    <t>"OSV RMDU13" 40+30+36+79+44+65+68+47+72+31+85+82+42+18+59+61</t>
  </si>
  <si>
    <t>"Fcoil" 100+90</t>
  </si>
  <si>
    <t>"DVERE" 20+15+15+15+30+30</t>
  </si>
  <si>
    <t>"KUZ" 35+35</t>
  </si>
  <si>
    <t>"VZT clony" 40+25</t>
  </si>
  <si>
    <t>"VL" 20+15+20+25+40+50</t>
  </si>
  <si>
    <t>"SLP" 30+15+30</t>
  </si>
  <si>
    <t>"MP" 30+20</t>
  </si>
  <si>
    <t>"ZV+P" 696</t>
  </si>
  <si>
    <t>331</t>
  </si>
  <si>
    <t>K01DG200002503B-J</t>
  </si>
  <si>
    <t xml:space="preserve">1-CXKH-R(J)  3x2,5 RE B2s1d0  M</t>
  </si>
  <si>
    <t>609895903</t>
  </si>
  <si>
    <t>"ZAS-MD11" 29+30+29+33+26+30+23+27+26+19+41+48+19+13+15+18+24+51+32+35+28+17+18+20+20+29+16+17+26+16+17+22+16+17+26+26+38+41+47+39+37</t>
  </si>
  <si>
    <t>"zas RZ12" 17+17+22</t>
  </si>
  <si>
    <t>"zas-RMDU13" 22+30+17+24+30+28+33+37+37+47+57+47+30+21+39+34+16+21+19+37+31+30+25+29+32+38+36+47+43+47+36+35+34+17+41+33+25+28+30+29+39+39</t>
  </si>
  <si>
    <t>"zas-RZ14" 22+22+27+27+19+19+19+19</t>
  </si>
  <si>
    <t>"zas-RZ15" 22+22+24+24+27+27+29+29+31+31+28</t>
  </si>
  <si>
    <t>"zas-RZ16" 18+18+21+21+23+23+25+25+27+27+35+30</t>
  </si>
  <si>
    <t>"ZV+P" 992</t>
  </si>
  <si>
    <t>332</t>
  </si>
  <si>
    <t>741122211</t>
  </si>
  <si>
    <t>Montáž kabel Cu plný kulatý žíla 3x1,5 až 6 mm2 uložený volně (např. CYKY, CYKFY)</t>
  </si>
  <si>
    <t>-727972856</t>
  </si>
  <si>
    <t>https://podminky.urs.cz/item/CS_URS_2025_02/741122211</t>
  </si>
  <si>
    <t>333</t>
  </si>
  <si>
    <t>K01DG200001505B-J</t>
  </si>
  <si>
    <t xml:space="preserve">1-CXKH-R(J)  5x1,5 RE B2s1d0  M</t>
  </si>
  <si>
    <t>-1614618080</t>
  </si>
  <si>
    <t>"osv-RMD11" 75+32+31+36</t>
  </si>
  <si>
    <t>"žaluzie"15+15</t>
  </si>
  <si>
    <t>"P+P" 66</t>
  </si>
  <si>
    <t>334</t>
  </si>
  <si>
    <t>741122231</t>
  </si>
  <si>
    <t>Montáž kabel Cu plný kulatý žíla 5x1,5 až 2,5 mm2 uložený volně (např. CYKY, CYKFY)</t>
  </si>
  <si>
    <t>1920102861</t>
  </si>
  <si>
    <t>https://podminky.urs.cz/item/CS_URS_2025_02/741122231</t>
  </si>
  <si>
    <t>335</t>
  </si>
  <si>
    <t>K0116073021J</t>
  </si>
  <si>
    <t xml:space="preserve">1-CXKH-R(J) 4X10 RE B2s1d0  M</t>
  </si>
  <si>
    <t>-874137041</t>
  </si>
  <si>
    <t>"RZ1.4" (39+2*22)</t>
  </si>
  <si>
    <t>"RZ1.5" (2*20+2*50)</t>
  </si>
  <si>
    <t>"RZ1.6" (3*27)</t>
  </si>
  <si>
    <t>"ZV+P" 46</t>
  </si>
  <si>
    <t>336</t>
  </si>
  <si>
    <t>741122623</t>
  </si>
  <si>
    <t>Montáž kabel Cu plný kulatý žíla 4x10 mm2 uložený pevně (např. CYKY, CYKFY)</t>
  </si>
  <si>
    <t>1955564568</t>
  </si>
  <si>
    <t>https://podminky.urs.cz/item/CS_URS_2025_02/741122623</t>
  </si>
  <si>
    <t>337</t>
  </si>
  <si>
    <t>K01DG200006005BJ</t>
  </si>
  <si>
    <t xml:space="preserve">1-CXKH-R(J) 5X6 RE B2s1d0  M</t>
  </si>
  <si>
    <t>-749329033</t>
  </si>
  <si>
    <t>"RMDU13" 51</t>
  </si>
  <si>
    <t xml:space="preserve">"R.CH01"  29</t>
  </si>
  <si>
    <t>"ZV+P" 12</t>
  </si>
  <si>
    <t>338</t>
  </si>
  <si>
    <t>741122642</t>
  </si>
  <si>
    <t>Montáž kabel Cu plný kulatý žíla 5x4 až 6 mm2 uložený pevně (např. CYKY, CYKFY)</t>
  </si>
  <si>
    <t>-815055145</t>
  </si>
  <si>
    <t>https://podminky.urs.cz/item/CS_URS_2025_02/741122642</t>
  </si>
  <si>
    <t>339</t>
  </si>
  <si>
    <t>K0116073003J</t>
  </si>
  <si>
    <t xml:space="preserve">1-CXKH-R(J) 5x50 SM B2s1d0  M</t>
  </si>
  <si>
    <t>2098495938</t>
  </si>
  <si>
    <t>"RMDU1.3" 47+43</t>
  </si>
  <si>
    <t>"ZV+P" 14</t>
  </si>
  <si>
    <t>340</t>
  </si>
  <si>
    <t>K0116073005J</t>
  </si>
  <si>
    <t xml:space="preserve">1-CXKH-R(J) 5x95 SM B2s1d0  M</t>
  </si>
  <si>
    <t>1202910978</t>
  </si>
  <si>
    <t>"RTN-B1" 35+32</t>
  </si>
  <si>
    <t>"ZV+P" 11</t>
  </si>
  <si>
    <t>341</t>
  </si>
  <si>
    <t>741122632r550</t>
  </si>
  <si>
    <t>Montáž kabel Cu plný kulatý žíla 5x50 až 5x95 mm2 uložený pevně (CYKY)</t>
  </si>
  <si>
    <t>1123460684</t>
  </si>
  <si>
    <t>342</t>
  </si>
  <si>
    <t>K01DG240001503B</t>
  </si>
  <si>
    <t xml:space="preserve">1-CXKH-V P90-R (J)3x1,5 RE B2s1d0  M</t>
  </si>
  <si>
    <t>246448053</t>
  </si>
  <si>
    <t xml:space="preserve">"PK-klapky"  40</t>
  </si>
  <si>
    <t>"PV" 10</t>
  </si>
  <si>
    <t>"KPV" 10</t>
  </si>
  <si>
    <t>"PBZ-DVERE" 63+29</t>
  </si>
  <si>
    <t>"nap EPS" 61</t>
  </si>
  <si>
    <t>"ZV+P" 72</t>
  </si>
  <si>
    <t>343</t>
  </si>
  <si>
    <t>741122611</t>
  </si>
  <si>
    <t>Montáž kabel Cu plný kulatý žíla 3x1,5 až 6 mm2 uložený pevně (např. CYKY, CYKFY)</t>
  </si>
  <si>
    <t>-836196150</t>
  </si>
  <si>
    <t>https://podminky.urs.cz/item/CS_URS_2025_02/741122611</t>
  </si>
  <si>
    <t>344</t>
  </si>
  <si>
    <t>K01DG240001502B</t>
  </si>
  <si>
    <t xml:space="preserve">1-CXKH-V P90-R  2x1,5 RE B2s1d0  M</t>
  </si>
  <si>
    <t>1470338998</t>
  </si>
  <si>
    <t>"UPS-STOP" 10</t>
  </si>
  <si>
    <t>345</t>
  </si>
  <si>
    <t>741122601</t>
  </si>
  <si>
    <t>Montáž kabel Cu plný kulatý žíla 2x1,5 až 6 mm2 uložený pevně (např. CYKY, CYKFY)</t>
  </si>
  <si>
    <t>1839139900</t>
  </si>
  <si>
    <t>https://podminky.urs.cz/item/CS_URS_2025_02/741122601</t>
  </si>
  <si>
    <t>346</t>
  </si>
  <si>
    <t>34113150</t>
  </si>
  <si>
    <t>kabel ovládací průmyslový stíněný laminovanou Al fólií s příložným Cu drátem jádro Cu plné izolace PVC plášť PVC 250V (JYTY) 4x1,00mm2</t>
  </si>
  <si>
    <t>-859913198</t>
  </si>
  <si>
    <t>"RTN" 20</t>
  </si>
  <si>
    <t>347</t>
  </si>
  <si>
    <t>34113151</t>
  </si>
  <si>
    <t>kabel ovládací průmyslový stíněný laminovanou Al fólií s příložným Cu drátem jádro Cu plné izolace PVC plášť PVC 250V (JYTY) 7x1,00mm2</t>
  </si>
  <si>
    <t>-1012240285</t>
  </si>
  <si>
    <t>348</t>
  </si>
  <si>
    <t>34113152</t>
  </si>
  <si>
    <t>kabel ovládací průmyslový stíněný laminovanou Al fólií s příložným Cu drátem jádro Cu plné izolace PVC plášť PVC 250V (JYTY) 14x1,00mm2</t>
  </si>
  <si>
    <t>-648745575</t>
  </si>
  <si>
    <t>349</t>
  </si>
  <si>
    <t>K03lam00365</t>
  </si>
  <si>
    <t>J-H(St)H 2x2x0,80</t>
  </si>
  <si>
    <t>1253509237</t>
  </si>
  <si>
    <t>"NO-CT" 180</t>
  </si>
  <si>
    <t>"BMS" 195+10+10+10</t>
  </si>
  <si>
    <t>"nap-MP" 10+22+19+21</t>
  </si>
  <si>
    <t>"ZV+P" 143</t>
  </si>
  <si>
    <t>350</t>
  </si>
  <si>
    <t>741124733</t>
  </si>
  <si>
    <t>Montáž kabel Cu stíněný ovládací žíly 2 až 19x1 mm2 uložený pevně (např. JYTY)</t>
  </si>
  <si>
    <t>-1063419959</t>
  </si>
  <si>
    <t>https://podminky.urs.cz/item/CS_URS_2025_02/741124733</t>
  </si>
  <si>
    <t>351</t>
  </si>
  <si>
    <t>34143798</t>
  </si>
  <si>
    <t>kabel instalační flexibilní jádro Cu lanované izolace PVC plášť PVC 300/500V (H05VV-F) 2x1,50mm2</t>
  </si>
  <si>
    <t>326807553</t>
  </si>
  <si>
    <t>"BPE" 25+15</t>
  </si>
  <si>
    <t>352</t>
  </si>
  <si>
    <t>220270836</t>
  </si>
  <si>
    <t>Montáž šňůry silnoproudé uložené do trubkovodu nebo lišty CGLG, CYLY, CYSY do 2x1,5 mm2</t>
  </si>
  <si>
    <t>-351351635</t>
  </si>
  <si>
    <t>https://podminky.urs.cz/item/CS_URS_2025_02/220270836</t>
  </si>
  <si>
    <t>353</t>
  </si>
  <si>
    <t>741130001</t>
  </si>
  <si>
    <t>Ukončení vodič izolovaný do 2,5 mm2 v rozváděči nebo na přístroji</t>
  </si>
  <si>
    <t>-1422225367</t>
  </si>
  <si>
    <t>https://podminky.urs.cz/item/CS_URS_2025_02/741130001</t>
  </si>
  <si>
    <t xml:space="preserve">"RMD11"  3*47</t>
  </si>
  <si>
    <t>"RZ12" 3*3</t>
  </si>
  <si>
    <t>"RMDU13" 3*65</t>
  </si>
  <si>
    <t>"RZ14" 3*10+2</t>
  </si>
  <si>
    <t>"RZ15" 3*10+2</t>
  </si>
  <si>
    <t>"RZ16" 3*12</t>
  </si>
  <si>
    <t>"RTN" 35</t>
  </si>
  <si>
    <t>"RPO" 3*3</t>
  </si>
  <si>
    <t>"pospoj" 100</t>
  </si>
  <si>
    <t>"RP" 61</t>
  </si>
  <si>
    <t>354</t>
  </si>
  <si>
    <t>741130003</t>
  </si>
  <si>
    <t>Ukončení vodič izolovaný do 4 mm2 v rozváděči nebo na přístroji</t>
  </si>
  <si>
    <t>-638431587</t>
  </si>
  <si>
    <t>https://podminky.urs.cz/item/CS_URS_2025_02/741130003</t>
  </si>
  <si>
    <t>"POSPOJ" 2*180</t>
  </si>
  <si>
    <t>355</t>
  </si>
  <si>
    <t>741130004</t>
  </si>
  <si>
    <t>Ukončení vodič izolovaný do 6 mm2 v rozváděči nebo na přístroji</t>
  </si>
  <si>
    <t>17550475</t>
  </si>
  <si>
    <t>https://podminky.urs.cz/item/CS_URS_2025_02/741130004</t>
  </si>
  <si>
    <t>"RMDU13" 2*5+7*4</t>
  </si>
  <si>
    <t>"RZ14" 3*4</t>
  </si>
  <si>
    <t>"RZ15" 4*4</t>
  </si>
  <si>
    <t>"RZ16" 3*4</t>
  </si>
  <si>
    <t>"RTN" 7*4+5</t>
  </si>
  <si>
    <t>"R.CH" 1*5</t>
  </si>
  <si>
    <t>"RM-B1" 1*5</t>
  </si>
  <si>
    <t>"Pospoj" 200</t>
  </si>
  <si>
    <t>356</t>
  </si>
  <si>
    <t>741130006</t>
  </si>
  <si>
    <t>Ukončení vodič izolovaný do 16 mm2 v rozváděči nebo na přístroji</t>
  </si>
  <si>
    <t>-1495034922</t>
  </si>
  <si>
    <t>https://podminky.urs.cz/item/CS_URS_2025_02/741130006</t>
  </si>
  <si>
    <t>"RMDU13" 7*4</t>
  </si>
  <si>
    <t>"RTN" 9*4</t>
  </si>
  <si>
    <t>"Pospoj" 30</t>
  </si>
  <si>
    <t>"RP" 13</t>
  </si>
  <si>
    <t>357</t>
  </si>
  <si>
    <t>741130007</t>
  </si>
  <si>
    <t>Ukončení vodič izolovaný do 25 mm2 v rozváděči nebo na přístroji</t>
  </si>
  <si>
    <t>1509200771</t>
  </si>
  <si>
    <t>https://podminky.urs.cz/item/CS_URS_2025_02/741130007</t>
  </si>
  <si>
    <t>"Pospoj" 7*2+4*2+2</t>
  </si>
  <si>
    <t>358</t>
  </si>
  <si>
    <t>741130011</t>
  </si>
  <si>
    <t>Ukončení vodič izolovaný do 50 mm2 v rozváděči nebo na přístroji</t>
  </si>
  <si>
    <t>-225927072</t>
  </si>
  <si>
    <t>https://podminky.urs.cz/item/CS_URS_2025_02/741130011</t>
  </si>
  <si>
    <t>"RMDU13" 2*5</t>
  </si>
  <si>
    <t>"RD-B1" 1*5</t>
  </si>
  <si>
    <t>359</t>
  </si>
  <si>
    <t>741130012</t>
  </si>
  <si>
    <t>Ukončení vodič izolovaný do 70 mm2 v rozváděči nebo na přístroji</t>
  </si>
  <si>
    <t>-520698381</t>
  </si>
  <si>
    <t>https://podminky.urs.cz/item/CS_URS_2025_02/741130012</t>
  </si>
  <si>
    <t>"RTN-B1" 3*2*5</t>
  </si>
  <si>
    <t>360</t>
  </si>
  <si>
    <t>741130013</t>
  </si>
  <si>
    <t>Ukončení vodič izolovaný do 95 mm2 v rozváděči nebo na přístroji</t>
  </si>
  <si>
    <t>-1583033776</t>
  </si>
  <si>
    <t>https://podminky.urs.cz/item/CS_URS_2025_02/741130013</t>
  </si>
  <si>
    <t>"RTN-B1" 2*5</t>
  </si>
  <si>
    <t>OSV</t>
  </si>
  <si>
    <t>Svítidla a světelné zdroje</t>
  </si>
  <si>
    <t>361</t>
  </si>
  <si>
    <t>2076175645</t>
  </si>
  <si>
    <t>362</t>
  </si>
  <si>
    <t>B03B95100153</t>
  </si>
  <si>
    <t>Montážní krabice na povrch pro MPx</t>
  </si>
  <si>
    <t>1373083781</t>
  </si>
  <si>
    <t>363</t>
  </si>
  <si>
    <t>1769297485</t>
  </si>
  <si>
    <t>364</t>
  </si>
  <si>
    <t>-202509462</t>
  </si>
  <si>
    <t>365</t>
  </si>
  <si>
    <t>1210431837</t>
  </si>
  <si>
    <t>"HIS1"1</t>
  </si>
  <si>
    <t>366</t>
  </si>
  <si>
    <t>347075630</t>
  </si>
  <si>
    <t>367</t>
  </si>
  <si>
    <t>-1727846119</t>
  </si>
  <si>
    <t>368</t>
  </si>
  <si>
    <t>2001209052</t>
  </si>
  <si>
    <t>369</t>
  </si>
  <si>
    <t>-889312218</t>
  </si>
  <si>
    <t>370</t>
  </si>
  <si>
    <t>1697834299</t>
  </si>
  <si>
    <t>371</t>
  </si>
  <si>
    <t>-461622944</t>
  </si>
  <si>
    <t>"HIS"1</t>
  </si>
  <si>
    <t>"LPI"2</t>
  </si>
  <si>
    <t>"NZ+slučovače"0</t>
  </si>
  <si>
    <t>"PS1"0</t>
  </si>
  <si>
    <t>"TRF"1</t>
  </si>
  <si>
    <t>372</t>
  </si>
  <si>
    <t>A11</t>
  </si>
  <si>
    <t>Svítidlo A11, blíže viz TP-Specifikace</t>
  </si>
  <si>
    <t>-990967919</t>
  </si>
  <si>
    <t>373</t>
  </si>
  <si>
    <t>A21</t>
  </si>
  <si>
    <t>Svítidlo A21, blíže viz TP-Specifikace</t>
  </si>
  <si>
    <t>1025160029</t>
  </si>
  <si>
    <t>374</t>
  </si>
  <si>
    <t>B11</t>
  </si>
  <si>
    <t>Svítidlo B11, blíže viz TP-Specifikace</t>
  </si>
  <si>
    <t>-1826880925</t>
  </si>
  <si>
    <t>375</t>
  </si>
  <si>
    <t>C11</t>
  </si>
  <si>
    <t>Svítidlo C11, blíže viz TP-Specifikace</t>
  </si>
  <si>
    <t>-112460547</t>
  </si>
  <si>
    <t>376</t>
  </si>
  <si>
    <t>C11s</t>
  </si>
  <si>
    <t>Svítidlo C11s, blíže viz TP-Specifikace</t>
  </si>
  <si>
    <t>1347989149</t>
  </si>
  <si>
    <t>377</t>
  </si>
  <si>
    <t>C22s</t>
  </si>
  <si>
    <t>Svítidlo C22s, blíže viz TP-Specifikace</t>
  </si>
  <si>
    <t>-604937800</t>
  </si>
  <si>
    <t>378</t>
  </si>
  <si>
    <t>741372112</t>
  </si>
  <si>
    <t>Montáž svítidlo LED interiérové vestavné panelové hranaté nebo kruhové přes 0,09 do 0,36 m2 se zapojením vodičů</t>
  </si>
  <si>
    <t>178356157</t>
  </si>
  <si>
    <t>https://podminky.urs.cz/item/CS_URS_2025_02/741372112</t>
  </si>
  <si>
    <t>379</t>
  </si>
  <si>
    <t>K1</t>
  </si>
  <si>
    <t>Svítidlo K1, blíže viz TP-Specifikace</t>
  </si>
  <si>
    <t>-739824551</t>
  </si>
  <si>
    <t>380</t>
  </si>
  <si>
    <t>K2</t>
  </si>
  <si>
    <t>Svítidlo K2, blíže viz TP-Specifikace</t>
  </si>
  <si>
    <t>-276914790</t>
  </si>
  <si>
    <t>381</t>
  </si>
  <si>
    <t>K3</t>
  </si>
  <si>
    <t>Svítidlo K3, blíže viz TP-Specifikace</t>
  </si>
  <si>
    <t>1273857904</t>
  </si>
  <si>
    <t>382</t>
  </si>
  <si>
    <t>741372111</t>
  </si>
  <si>
    <t>Montáž svítidlo LED interiérové vestavné panelové hranaté nebo kruhové do 0,09 m2 se zapojením vodičů</t>
  </si>
  <si>
    <t>806675172</t>
  </si>
  <si>
    <t>https://podminky.urs.cz/item/CS_URS_2025_02/741372111</t>
  </si>
  <si>
    <t>383</t>
  </si>
  <si>
    <t>N1</t>
  </si>
  <si>
    <t>Svítidlo N1, blíže viz TP-Specifikace</t>
  </si>
  <si>
    <t>887915365</t>
  </si>
  <si>
    <t>384</t>
  </si>
  <si>
    <t>N3</t>
  </si>
  <si>
    <t>Svítidlo N3, blíže viz TP-Specifikace</t>
  </si>
  <si>
    <t>2142402105</t>
  </si>
  <si>
    <t>385</t>
  </si>
  <si>
    <t>741372101</t>
  </si>
  <si>
    <t>Montáž svítidlo LED interiérové vestavné podhledové bodové se zapojením vodičů</t>
  </si>
  <si>
    <t>1059009628</t>
  </si>
  <si>
    <t>https://podminky.urs.cz/item/CS_URS_2025_02/741372101</t>
  </si>
  <si>
    <t>386</t>
  </si>
  <si>
    <t>N71</t>
  </si>
  <si>
    <t>Svítidlo N71, blíže viz TP-Specifikace</t>
  </si>
  <si>
    <t>-2001433526</t>
  </si>
  <si>
    <t>387</t>
  </si>
  <si>
    <t>N72</t>
  </si>
  <si>
    <t>Svítidlo N72, blíže viz TP-Specifikace</t>
  </si>
  <si>
    <t>1772099902</t>
  </si>
  <si>
    <t>388</t>
  </si>
  <si>
    <t>N73</t>
  </si>
  <si>
    <t>Svítidlo N73, blíže viz TP-Specifikace</t>
  </si>
  <si>
    <t>-702717077</t>
  </si>
  <si>
    <t>389</t>
  </si>
  <si>
    <t>741372021</t>
  </si>
  <si>
    <t>Montáž svítidlo LED interiérové přisazené nástěnné hranaté nebo kruhové do 0,09 m2 se zapojením vodičů</t>
  </si>
  <si>
    <t>-1846890289</t>
  </si>
  <si>
    <t>https://podminky.urs.cz/item/CS_URS_2025_02/741372021</t>
  </si>
  <si>
    <t>390</t>
  </si>
  <si>
    <t>M1</t>
  </si>
  <si>
    <t>Svítidlo M1, blíže viz TP-Specifikace</t>
  </si>
  <si>
    <t>1066076551</t>
  </si>
  <si>
    <t>391</t>
  </si>
  <si>
    <t>741372063</t>
  </si>
  <si>
    <t>Montáž svítidlo LED exteriérové přisazené nástěnné hranaté nebo kruhové se zapojením vodičů</t>
  </si>
  <si>
    <t>-621072132</t>
  </si>
  <si>
    <t>https://podminky.urs.cz/item/CS_URS_2025_02/741372063</t>
  </si>
  <si>
    <t>392</t>
  </si>
  <si>
    <t>Z1</t>
  </si>
  <si>
    <t>Svítidlo Z1, blíže viz TP-Specifikace</t>
  </si>
  <si>
    <t>-1116915485</t>
  </si>
  <si>
    <t>393</t>
  </si>
  <si>
    <t>741372073</t>
  </si>
  <si>
    <t>Montáž svítidlo LED interiérové závěsné hranaté nebo kruhové přes 0,09 do 0,36 m2 se zapojením vodičů</t>
  </si>
  <si>
    <t>424726809</t>
  </si>
  <si>
    <t>https://podminky.urs.cz/item/CS_URS_2025_02/741372073</t>
  </si>
  <si>
    <t>PZP</t>
  </si>
  <si>
    <t>Pomocné zednické práce</t>
  </si>
  <si>
    <t>394</t>
  </si>
  <si>
    <t>468081311</t>
  </si>
  <si>
    <t>Vybourání otvorů pro elektroinstalace ve zdivu cihelném pl do 0,0225 m2 tl do 15 cm</t>
  </si>
  <si>
    <t>1921955031</t>
  </si>
  <si>
    <t>https://podminky.urs.cz/item/CS_URS_2025_02/468081311</t>
  </si>
  <si>
    <t>395</t>
  </si>
  <si>
    <t>468081316</t>
  </si>
  <si>
    <t>Vybourání otvorů pro elektroinstalace ve zdivu cihelném pl do 0,0225 m2 tl přes 75 do 90 cm</t>
  </si>
  <si>
    <t>-2098059934</t>
  </si>
  <si>
    <t>https://podminky.urs.cz/item/CS_URS_2025_02/468081316</t>
  </si>
  <si>
    <t>396</t>
  </si>
  <si>
    <t>468094111</t>
  </si>
  <si>
    <t>Vyvrtání otvorů pro elektroinstalační krabice ve stěnách z cihel hloubky do 6 cm</t>
  </si>
  <si>
    <t>1076575839</t>
  </si>
  <si>
    <t>https://podminky.urs.cz/item/CS_URS_2025_02/468094111</t>
  </si>
  <si>
    <t>397</t>
  </si>
  <si>
    <t>763101811</t>
  </si>
  <si>
    <t>Vyřezání otvoru v SDK desce v příčce nebo předsazené stěně jednoduché opláštění do 0,01 m2</t>
  </si>
  <si>
    <t>-1501003476</t>
  </si>
  <si>
    <t>https://podminky.urs.cz/item/CS_URS_2025_02/763101811</t>
  </si>
  <si>
    <t>"krabice do SDK" 188</t>
  </si>
  <si>
    <t>398</t>
  </si>
  <si>
    <t>468101411</t>
  </si>
  <si>
    <t>Vysekání rýh pro montáž trubek a kabelů v cihelných zdech hl do 3 cm a š do 3 cm</t>
  </si>
  <si>
    <t>1802773162</t>
  </si>
  <si>
    <t>https://podminky.urs.cz/item/CS_URS_2025_02/468101411</t>
  </si>
  <si>
    <t>"OSV" 40*2</t>
  </si>
  <si>
    <t>"ZAS" 150*3</t>
  </si>
  <si>
    <t>399</t>
  </si>
  <si>
    <t>460941211</t>
  </si>
  <si>
    <t>Vyplnění a omítnutí rýh při elektroinstalacích ve stěnách hl do 3 cm a š do 3 cm</t>
  </si>
  <si>
    <t>220449669</t>
  </si>
  <si>
    <t>https://podminky.urs.cz/item/CS_URS_2025_02/460941211</t>
  </si>
  <si>
    <t>DEMPR</t>
  </si>
  <si>
    <t>Demontáže</t>
  </si>
  <si>
    <t>741213841</t>
  </si>
  <si>
    <t>Demontáž kabelu silového z rozvodnice průřezu žil do 4 mm2 se zachováním funkčnosti</t>
  </si>
  <si>
    <t>512</t>
  </si>
  <si>
    <t>-465580478</t>
  </si>
  <si>
    <t>https://podminky.urs.cz/item/CS_URS_2025_02/741213841</t>
  </si>
  <si>
    <t>"stav RTN" 10</t>
  </si>
  <si>
    <t>"stav RMD11" 50</t>
  </si>
  <si>
    <t>"stav RZ12" 6</t>
  </si>
  <si>
    <t>"stav RMD13" 30</t>
  </si>
  <si>
    <t>"stav RZ14" 10</t>
  </si>
  <si>
    <t>401</t>
  </si>
  <si>
    <t>741213843</t>
  </si>
  <si>
    <t>Demontáž kabelu silového z rozvodnice průřezu žil přes 4 do 10 mm2 se zachováním funkčnosti</t>
  </si>
  <si>
    <t>917622032</t>
  </si>
  <si>
    <t>https://podminky.urs.cz/item/CS_URS_2025_02/741213843</t>
  </si>
  <si>
    <t>"stav RTN" 6</t>
  </si>
  <si>
    <t>"stav RMD13" 2</t>
  </si>
  <si>
    <t>"stav RZ14" 3</t>
  </si>
  <si>
    <t>402</t>
  </si>
  <si>
    <t>741213847</t>
  </si>
  <si>
    <t>Demontáž kabelu silového z rozvodnice průřezu žil přes 25 mm2 se zachováním funkčnosti</t>
  </si>
  <si>
    <t>-2139846167</t>
  </si>
  <si>
    <t>https://podminky.urs.cz/item/CS_URS_2025_02/741213847</t>
  </si>
  <si>
    <t>"stav RD+RH" 4</t>
  </si>
  <si>
    <t>"stav RTN" 2+6</t>
  </si>
  <si>
    <t>"stav RMD13" 4</t>
  </si>
  <si>
    <t>403</t>
  </si>
  <si>
    <t>741211817</t>
  </si>
  <si>
    <t>Demontáž rozvodnic kovových pod omítkou s krytím do IPx4 plochou přes 0,8 m2</t>
  </si>
  <si>
    <t>-325096057</t>
  </si>
  <si>
    <t>https://podminky.urs.cz/item/CS_URS_2025_02/741211817</t>
  </si>
  <si>
    <t>404</t>
  </si>
  <si>
    <t>741120811</t>
  </si>
  <si>
    <t>Demontáž vodič Cu izolovaný plný a laněný žíla 0,35-16 mm2 pod omítkou</t>
  </si>
  <si>
    <t>198107288</t>
  </si>
  <si>
    <t>https://podminky.urs.cz/item/CS_URS_2025_02/741120811</t>
  </si>
  <si>
    <t>1000</t>
  </si>
  <si>
    <t>405</t>
  </si>
  <si>
    <t>741120831</t>
  </si>
  <si>
    <t>Demontáž vodič Cu izolovaný plný a laněný s PVC pláštěm žíla 1,5-70 mm2 volně</t>
  </si>
  <si>
    <t>-871167263</t>
  </si>
  <si>
    <t>https://podminky.urs.cz/item/CS_URS_2025_02/741120831</t>
  </si>
  <si>
    <t>7000</t>
  </si>
  <si>
    <t>406</t>
  </si>
  <si>
    <t>741311875</t>
  </si>
  <si>
    <t>Demontáž spínačů zapuštěných normálních do 10 A šroubových bez zachování funkčnosti přes 2 do 4 svorek</t>
  </si>
  <si>
    <t>930774554</t>
  </si>
  <si>
    <t>https://podminky.urs.cz/item/CS_URS_2025_02/741311875</t>
  </si>
  <si>
    <t>407</t>
  </si>
  <si>
    <t>741315823</t>
  </si>
  <si>
    <t>Demontáž zásuvek domovních normální prostředí do 16A zapuštěných šroubových bez zachování funkčnosti 2P+PE</t>
  </si>
  <si>
    <t>46685537</t>
  </si>
  <si>
    <t>https://podminky.urs.cz/item/CS_URS_2025_02/741315823</t>
  </si>
  <si>
    <t>408</t>
  </si>
  <si>
    <t>741371853</t>
  </si>
  <si>
    <t>Demontáž svítidla interiérového se standardní paticí vestavného přes 0,09 do 0,36 m2 bez zachování funkčnosti</t>
  </si>
  <si>
    <t>-1427558985</t>
  </si>
  <si>
    <t>https://podminky.urs.cz/item/CS_URS_2025_02/741371853</t>
  </si>
  <si>
    <t>409</t>
  </si>
  <si>
    <t>741371844</t>
  </si>
  <si>
    <t>Demontáž svítidla interiérového se standardní paticí nebo int. zdrojem LED přisazeného nástěnného do 0,09 m2 bez zachování funkčnosti</t>
  </si>
  <si>
    <t>-1041551867</t>
  </si>
  <si>
    <t>https://podminky.urs.cz/item/CS_URS_2025_02/741371844</t>
  </si>
  <si>
    <t>ROP</t>
  </si>
  <si>
    <t>Revize a ostatní práce</t>
  </si>
  <si>
    <t>410</t>
  </si>
  <si>
    <t>210280003</t>
  </si>
  <si>
    <t>Zkoušky a prohlídky el rozvodů a zařízení celková prohlídka pro objem montážních prací přes 500 do 1 000 tis Kč</t>
  </si>
  <si>
    <t>868683943</t>
  </si>
  <si>
    <t>https://podminky.urs.cz/item/CS_URS_2025_02/210280003</t>
  </si>
  <si>
    <t>411</t>
  </si>
  <si>
    <t>210280010</t>
  </si>
  <si>
    <t>Příplatek k celkové prohlídce za dalších i započatých 500 tis Kč přes 1 000 tis Kč</t>
  </si>
  <si>
    <t>-459442204</t>
  </si>
  <si>
    <t>https://podminky.urs.cz/item/CS_URS_2025_02/210280010</t>
  </si>
  <si>
    <t>412</t>
  </si>
  <si>
    <t>210280102</t>
  </si>
  <si>
    <t>Kontrola rozváděčů nn silových hmotnosti přes 200 do 300 kg</t>
  </si>
  <si>
    <t>-1422802457</t>
  </si>
  <si>
    <t>https://podminky.urs.cz/item/CS_URS_2025_02/210280102</t>
  </si>
  <si>
    <t>413</t>
  </si>
  <si>
    <t>210280114</t>
  </si>
  <si>
    <t>Kontrola rozváděčů nn pro automatické ovládání záskoku při napájení ze dvou míst</t>
  </si>
  <si>
    <t>743595311</t>
  </si>
  <si>
    <t>https://podminky.urs.cz/item/CS_URS_2025_02/210280114</t>
  </si>
  <si>
    <t>414</t>
  </si>
  <si>
    <t>580106013</t>
  </si>
  <si>
    <t>Měření, zkoušení a prověření ochrany chráničem napěťovým nebo proudovým</t>
  </si>
  <si>
    <t>měření</t>
  </si>
  <si>
    <t>738824291</t>
  </si>
  <si>
    <t>https://podminky.urs.cz/item/CS_URS_2025_02/580106013</t>
  </si>
  <si>
    <t>"RMD11" 7</t>
  </si>
  <si>
    <t>"RMDU13" 68</t>
  </si>
  <si>
    <t>415</t>
  </si>
  <si>
    <t>580106020</t>
  </si>
  <si>
    <t>Měření izolačního odporu podlahy</t>
  </si>
  <si>
    <t>-1061605675</t>
  </si>
  <si>
    <t>https://podminky.urs.cz/item/CS_URS_2025_02/580106020</t>
  </si>
  <si>
    <t xml:space="preserve">"počet místností*měření"  6*6+1*12</t>
  </si>
  <si>
    <t>416</t>
  </si>
  <si>
    <t>210280712</t>
  </si>
  <si>
    <t>Měření intenzity osvětlení na pracovišti do 50 svítidel</t>
  </si>
  <si>
    <t>849186958</t>
  </si>
  <si>
    <t>https://podminky.urs.cz/item/CS_URS_2025_02/210280712</t>
  </si>
  <si>
    <t>417</t>
  </si>
  <si>
    <t>HZS3131TICR1E</t>
  </si>
  <si>
    <t>Kontrola a protokol TIČR - rozvody NN</t>
  </si>
  <si>
    <t>-2014244811</t>
  </si>
  <si>
    <t>418</t>
  </si>
  <si>
    <t>1961180135</t>
  </si>
  <si>
    <t>"kuch linka: LED pásek+tr, recepce" 11+2</t>
  </si>
  <si>
    <t>419</t>
  </si>
  <si>
    <t>HZS-1</t>
  </si>
  <si>
    <t>Kompletace</t>
  </si>
  <si>
    <t>1678334773</t>
  </si>
  <si>
    <t>420</t>
  </si>
  <si>
    <t>HZS-2</t>
  </si>
  <si>
    <t>Vyhledání místa připojení</t>
  </si>
  <si>
    <t>-1822030480</t>
  </si>
  <si>
    <t>421</t>
  </si>
  <si>
    <t>HZS-3</t>
  </si>
  <si>
    <t>Koordinace</t>
  </si>
  <si>
    <t>-138887023</t>
  </si>
  <si>
    <t>422</t>
  </si>
  <si>
    <t>HZS-5</t>
  </si>
  <si>
    <t>Zabezpečení pracoviště</t>
  </si>
  <si>
    <t>-729981959</t>
  </si>
  <si>
    <t>D1.01.4h1 - Slaboproudá elektrotechnika 1</t>
  </si>
  <si>
    <t>D1 - UNIVERZÁLNÍ KABELÁŽNÍ SYSTÉM - UKS</t>
  </si>
  <si>
    <t xml:space="preserve">    D2 - Technologie</t>
  </si>
  <si>
    <t xml:space="preserve">    D3 - Rozvody</t>
  </si>
  <si>
    <t xml:space="preserve">    D4 - Revize, koordinace, zkoušky</t>
  </si>
  <si>
    <t>D5 - AKTIVNÍ PRVKY - AKP</t>
  </si>
  <si>
    <t>D6 - SPOLEČNÁ TELEVIZNÍ ANTÉNA - STA</t>
  </si>
  <si>
    <t>D7 - DOHLEDOVÝ VIDEOSYSTÉM - DVS</t>
  </si>
  <si>
    <t>D8 - DVEŘNÍ INTERKOM - DT</t>
  </si>
  <si>
    <t>D9 - ELEKTRONICKÁ KONTROLA VSTUPU - EKV</t>
  </si>
  <si>
    <t>D10 - SYSTÉM SESTRA-PACIENT</t>
  </si>
  <si>
    <t>UNIVERZÁLNÍ KABELÁŽNÍ SYSTÉM - UKS</t>
  </si>
  <si>
    <t>Technologie</t>
  </si>
  <si>
    <t>Pol34</t>
  </si>
  <si>
    <t>19" Patch panel 48 portů, Cat. 6A, stíněný, 1U, plně osazený - černý</t>
  </si>
  <si>
    <t>Pol35</t>
  </si>
  <si>
    <t>19" vyvazovací panel 1U, 5 vyvazovacích ok, plastový</t>
  </si>
  <si>
    <t>Pol36</t>
  </si>
  <si>
    <t>Patch kabel STP Cat.6A, 0,25m (do datového rozvaděče)</t>
  </si>
  <si>
    <t>Pol37</t>
  </si>
  <si>
    <t>Patch kabel STP Cat.6A, 0,5m (do datového rozvaděče)</t>
  </si>
  <si>
    <t>Pol38</t>
  </si>
  <si>
    <t>Patch kabel STP Cat.6A, 1m (do datového rozvaděče)</t>
  </si>
  <si>
    <t>Pol39</t>
  </si>
  <si>
    <t>Patch kabel STP Cat.6A, 2m (koncové zařízení)</t>
  </si>
  <si>
    <t>Pol40</t>
  </si>
  <si>
    <t>Patch kabel STP Cat.6A, 3m (koncové zařízení)</t>
  </si>
  <si>
    <t>Pol41</t>
  </si>
  <si>
    <t>Datová zásuvka 2xRJ45 do stěny (rámeček, kryt, maska)</t>
  </si>
  <si>
    <t>Pol42</t>
  </si>
  <si>
    <t xml:space="preserve">Keystone modul 1xRJ45 Cat. 6A STP –  10G (do datových zásuvek)</t>
  </si>
  <si>
    <t>Pol43</t>
  </si>
  <si>
    <t>Modul (zásuvka) na DIN lištu 1xRJ45 Cat.6A do rozvaděče SIL/MaR</t>
  </si>
  <si>
    <t>Pol44</t>
  </si>
  <si>
    <t>Demontáž stávající technologie UKS včetně kabelových tras a ekologická likvidace</t>
  </si>
  <si>
    <t>Pol45</t>
  </si>
  <si>
    <t>Reorganizace metalické kabeláže ve stávajících datových rozvaděčích</t>
  </si>
  <si>
    <t>Rozvody</t>
  </si>
  <si>
    <t>Pol46</t>
  </si>
  <si>
    <t>Kabel S/FTP Cat.7, B2cas1d1</t>
  </si>
  <si>
    <t>Pol47</t>
  </si>
  <si>
    <t>Trubka PVC 25mm pod omítku</t>
  </si>
  <si>
    <t>Pol48</t>
  </si>
  <si>
    <t>Skupinový držák pro vedení kabeláže 60x35mm (kotvení po 500mm)</t>
  </si>
  <si>
    <t>Pol49</t>
  </si>
  <si>
    <t>Kotva pro uchycení skupinového držáku</t>
  </si>
  <si>
    <t>Pol50</t>
  </si>
  <si>
    <t xml:space="preserve">Kabelový žlab drátěný 300/100mm - komplet (žlab, podpěry/výložníky, závitové tyče) -  horizontální vedení, kotvení po 1500mm</t>
  </si>
  <si>
    <t>Pol51</t>
  </si>
  <si>
    <t xml:space="preserve">Kabelový žlab drátěný 200/50mm - komplet (žlab, podpěry/výložníky, závitové tyče) -  horizontální vedení, kotvení po 1500mm</t>
  </si>
  <si>
    <t>Pol52</t>
  </si>
  <si>
    <t>Kabelová lávka 300/100mm - komplet (lávka, spojky) - vertikální vedení, kotvení po 1500mm</t>
  </si>
  <si>
    <t>Pol53</t>
  </si>
  <si>
    <t>Kryt pro vertikální vedení, kryt nahrazuje nutnost vytvoření odlehčení v tahu, kotvení po 3500mm</t>
  </si>
  <si>
    <t>Pol54</t>
  </si>
  <si>
    <t>Krabice univerzální pod omítku, kulatá, d=71mm, h=43mm, PVC samozhášivé</t>
  </si>
  <si>
    <t>Pol55</t>
  </si>
  <si>
    <t>Požární ucpávky prostupů kabeláže, požární odolnost 45 minut (z protipožárního tmelu) včetně štítku</t>
  </si>
  <si>
    <t>Pol56</t>
  </si>
  <si>
    <t>Požární ucpávky prostupů hlavních tras od 150mm do 600mm, požární odolnost 45 minut (z protipožární pěny) včetně štítků a označení</t>
  </si>
  <si>
    <t>Pol57</t>
  </si>
  <si>
    <t>Drobný instalační materiál (hmoždinky, šrouby, stahovací pásky, kotvení )</t>
  </si>
  <si>
    <t>Pol58</t>
  </si>
  <si>
    <t>Průraz zdivem, síla zdi do 300mm, otvor do 50x50mm</t>
  </si>
  <si>
    <t>Pol59</t>
  </si>
  <si>
    <t>Průraz zdivem, síla zdi do 600mm, otvor do 50x50mm</t>
  </si>
  <si>
    <t>Pol60</t>
  </si>
  <si>
    <t>Frézování drážky pro uložení kabeláže, 50x50mm</t>
  </si>
  <si>
    <t>Revize, koordinace, zkoušky</t>
  </si>
  <si>
    <t>Pol61</t>
  </si>
  <si>
    <t>Pomocné práce: montážní výpomoci, přesun materiálu, koordinační práce</t>
  </si>
  <si>
    <t>Pol62</t>
  </si>
  <si>
    <t>Uvedení do trvalého provozu</t>
  </si>
  <si>
    <t>Pol63</t>
  </si>
  <si>
    <t>Měření a kontrola metalických vedení vč. měřícího protokolu</t>
  </si>
  <si>
    <t>Pol64</t>
  </si>
  <si>
    <t>Dokumentace skutečného provedení stavby (tisk 2 paré)</t>
  </si>
  <si>
    <t>Pol65</t>
  </si>
  <si>
    <t>Ekologická likvidace (obaly materiálů, prořez, prostřih kabeláže)</t>
  </si>
  <si>
    <t>AKTIVNÍ PRVKY - AKP</t>
  </si>
  <si>
    <t>Pol66</t>
  </si>
  <si>
    <t>Switch, podpora L3, QoS. Rozhraní: 48 x RJ-45 autosensing 10/100/1000; 4 x SFP+ 1000/10000, max. přenosová rychlost 176 Gbps, web management, QoS, stohovatelný, VLAN</t>
  </si>
  <si>
    <t>Pol67</t>
  </si>
  <si>
    <t>SFP+ Transceiver, 10G-LC</t>
  </si>
  <si>
    <t>Pol68</t>
  </si>
  <si>
    <t>Stohovací modul</t>
  </si>
  <si>
    <t>Pol69</t>
  </si>
  <si>
    <t>Stohovací kabel 1m</t>
  </si>
  <si>
    <t>Pol70</t>
  </si>
  <si>
    <t>WiFi AccessPoint, 2.4 GHz 574 Mbit/s + 5 GHz 1200 Mbit/s, maximální přenosová rychlost: 1774 Mbit/s, IEEE 802.11ax, WPA3, WPA, WPA2, podpora napájení po Ethernetu (PoE), 2 vnitřní integrované antény</t>
  </si>
  <si>
    <t>D6</t>
  </si>
  <si>
    <t>SPOLEČNÁ TELEVIZNÍ ANTÉNA - STA</t>
  </si>
  <si>
    <t>Pol71</t>
  </si>
  <si>
    <t>Plechová rozvodná skříň pro technologii STA, uzamykatelná, montáž na stěnu, rozměry: 300x300x100mm</t>
  </si>
  <si>
    <t>Pol72</t>
  </si>
  <si>
    <t>Digitálně programovatelný zesilovač, 4 programovatelné vstupy VHF/UHF/DAB+ pro maximálně 32 kanálů s vypinatelným filtrem LTE700, integrovaný předzesilovač pro zpracování slabých signálů od 35 dBµV, rozsah nastavení výstupní úrovně 95-115 dBµV</t>
  </si>
  <si>
    <t>Pol73</t>
  </si>
  <si>
    <t>Zásuvka TV+R koncová komplet (zásuvka, krabička, rámeček, kryt zásuvky)</t>
  </si>
  <si>
    <t>Pol74</t>
  </si>
  <si>
    <t>Rozbočovač 1/4</t>
  </si>
  <si>
    <t>Pol75</t>
  </si>
  <si>
    <t>Demontáž stávající technologie STA včetně kabelových tras a ekologická likvidace</t>
  </si>
  <si>
    <t>Pol76</t>
  </si>
  <si>
    <t>Koaxiální kabel 75Ω, B2cas1d1</t>
  </si>
  <si>
    <t>Pol77</t>
  </si>
  <si>
    <t>Trubka PVC 20mm pod omítku</t>
  </si>
  <si>
    <t>Pol78</t>
  </si>
  <si>
    <t>Drobný instalační materiál (hmoždinky, šrouby, stahovací pásky, kotvení)</t>
  </si>
  <si>
    <t>Pol79</t>
  </si>
  <si>
    <t>Uvedení do trvalého provozu (oživení, nastavení, odzkoušení)</t>
  </si>
  <si>
    <t>Pol80</t>
  </si>
  <si>
    <t>Seznámení obsluhy s provozem a obsluhou zařízení</t>
  </si>
  <si>
    <t>Pol81</t>
  </si>
  <si>
    <t>Pol82</t>
  </si>
  <si>
    <t>D7</t>
  </si>
  <si>
    <t>DOHLEDOVÝ VIDEOSYSTÉM - DVS</t>
  </si>
  <si>
    <t>Pol83</t>
  </si>
  <si>
    <t>Vnitřní DOME antivandal kamera, 5 Mpix, smart IR 40 m, varifokální objektiv 2,7-13,5 mm (114°-32°), mikrofon, micro SD, poplachový vstup/výstup. AI SSA pro dynamické přizpůsobení obrazu, WDR 120dB, IK10, Napájení: DC12V, PoE</t>
  </si>
  <si>
    <t>Pol84</t>
  </si>
  <si>
    <t>Venkovní BULETT antivandal kamera, 8 Mpix, smart IR 60 m, varifokální objektiv 2,7-13,5 mm (113°-47°), mikrofon, micro SD, poplachový vstup/výstup. AI SSA pro dynamické přizpůsobení obrazu, WDR 120dB, IK10, Napájení: DC12V, PoE</t>
  </si>
  <si>
    <t>Pol85</t>
  </si>
  <si>
    <t>Nástěnný box pro zapojení a ukrytí kabeláže (vnitřní kamery)</t>
  </si>
  <si>
    <t>Pol86</t>
  </si>
  <si>
    <t>Nástěnný box pro zapojení a ukrytí kabeláže (venkovní kamery)</t>
  </si>
  <si>
    <t>Pol87</t>
  </si>
  <si>
    <t>Plastová krabice 200x154x79mm, IP56, na omítku vč. DIN lišty</t>
  </si>
  <si>
    <t>Pol88</t>
  </si>
  <si>
    <t>Přepěťová ochrana pro sítě Ethernet s PoE, Cat.6A, montáž na DIN lištu</t>
  </si>
  <si>
    <t>Pol89</t>
  </si>
  <si>
    <t>Konektor RJ45 Cat.6A STP</t>
  </si>
  <si>
    <t>Pol90</t>
  </si>
  <si>
    <t>Demontáž stávající technologie DVS včetně kabelových tras a ekologická likvidace</t>
  </si>
  <si>
    <t>Pol91</t>
  </si>
  <si>
    <t>Metalická kabeláž - součástí univerzální strukturované kabeláže</t>
  </si>
  <si>
    <t>Pol92</t>
  </si>
  <si>
    <t>Pol93</t>
  </si>
  <si>
    <t>Kamerové zkoušky</t>
  </si>
  <si>
    <t>Pol94</t>
  </si>
  <si>
    <t>Pol95</t>
  </si>
  <si>
    <t>Pol96</t>
  </si>
  <si>
    <t>Pol97</t>
  </si>
  <si>
    <t>D8</t>
  </si>
  <si>
    <t>DVEŘNÍ INTERKOM - DT</t>
  </si>
  <si>
    <t>Pol98</t>
  </si>
  <si>
    <t>IP základní audio jednotka s kamerou. Základní jednotka je určena pro instalaci do dvou nebo tří modulového montážního rámečku.</t>
  </si>
  <si>
    <t>Pol99</t>
  </si>
  <si>
    <t>IP modul 5 tlačítek</t>
  </si>
  <si>
    <t>Pol100</t>
  </si>
  <si>
    <t>Krabiice do zdi pro 2 moduly</t>
  </si>
  <si>
    <t>Pol101</t>
  </si>
  <si>
    <t>Montážní rámeček pro 2 moduly</t>
  </si>
  <si>
    <t>Pol102</t>
  </si>
  <si>
    <t>SIP telefon, 7" barevný dotykový displej, android 9, 20 SIP účt, 112 DSS tlačítek</t>
  </si>
  <si>
    <t>Pol103</t>
  </si>
  <si>
    <t>Demontáž stávající technologie DT včetně kabelových tras a ekologická likvidace</t>
  </si>
  <si>
    <t>Pol104</t>
  </si>
  <si>
    <t>D9</t>
  </si>
  <si>
    <t>ELEKTRONICKÁ KONTROLA VSTUPU - EKV</t>
  </si>
  <si>
    <t>Pol105</t>
  </si>
  <si>
    <t>Řídící dveřní jednotka on-line, možnost připojit až 10 zařízení (řídící dveřní jednotky off-line), komunikace: výstup RS485, vstup TCP/IP, napájení 12VDC, implementace do montážní krabice.</t>
  </si>
  <si>
    <t>Pol106</t>
  </si>
  <si>
    <t>Řídící dveřní jednotka off-line, komunikace: výstup RS485, vstup TCP/IP, napájení 12VDC, implementace do montážní krabice.</t>
  </si>
  <si>
    <t>Pol107</t>
  </si>
  <si>
    <t>Reléová rozšiřující deska pro ovládání výtahu</t>
  </si>
  <si>
    <t>Pol108</t>
  </si>
  <si>
    <t>Montážní box pro řídící jednotky a relé, 240x190x90mm, IP56, na omítku</t>
  </si>
  <si>
    <t>Pol109</t>
  </si>
  <si>
    <t>Zálohovaný napájecí zdroj 230VAC/12VDC/5A</t>
  </si>
  <si>
    <t>Pol110</t>
  </si>
  <si>
    <t>Akumulátor 12VDC / 17Ah</t>
  </si>
  <si>
    <t>Pol111</t>
  </si>
  <si>
    <t>Nástěnná bezkontaktní čtečka karet, bílá</t>
  </si>
  <si>
    <t>Pol112</t>
  </si>
  <si>
    <t>Demontáž stávající technologie EKV včetně kabelových tras a ekologická likvidace</t>
  </si>
  <si>
    <t>Pol113</t>
  </si>
  <si>
    <t>Plochý kabel 4x2x0,132, Cat.7 - vlečný do výtahu</t>
  </si>
  <si>
    <t>Pol114</t>
  </si>
  <si>
    <t>Kabel 1-CXKH-R-O 2x1,5, B2cas1d1</t>
  </si>
  <si>
    <t>Pol115</t>
  </si>
  <si>
    <t>Měření a kontrola metalických vedení</t>
  </si>
  <si>
    <t>Pol116</t>
  </si>
  <si>
    <t>Výchozí revize</t>
  </si>
  <si>
    <t>D10</t>
  </si>
  <si>
    <t>SYSTÉM SESTRA-PACIENT</t>
  </si>
  <si>
    <t>Pol117</t>
  </si>
  <si>
    <t>Terminál personálu signalizační IP</t>
  </si>
  <si>
    <t>Pol118</t>
  </si>
  <si>
    <t>Signalizační jednotka IP</t>
  </si>
  <si>
    <t>Pol119</t>
  </si>
  <si>
    <t>Zásuvka volací šňůry s tlačítkem IP</t>
  </si>
  <si>
    <t>Pol120</t>
  </si>
  <si>
    <t>Volací šňůra IP</t>
  </si>
  <si>
    <t>Pol121</t>
  </si>
  <si>
    <t>Závěs volací šnůry</t>
  </si>
  <si>
    <t>Pol122</t>
  </si>
  <si>
    <t>Táhlo nouzového volání s tlačítkem IP</t>
  </si>
  <si>
    <t>Pol123</t>
  </si>
  <si>
    <t>Táhlo nouzového volání IP</t>
  </si>
  <si>
    <t>Pol124</t>
  </si>
  <si>
    <t>Svítidlo IP</t>
  </si>
  <si>
    <t>Pol125</t>
  </si>
  <si>
    <t>Napáječ 350W 24V IP</t>
  </si>
  <si>
    <t>Pol126</t>
  </si>
  <si>
    <t>Switch modul ZPT IP</t>
  </si>
  <si>
    <t>Pol127</t>
  </si>
  <si>
    <t>SW historie volání</t>
  </si>
  <si>
    <t>Pol128</t>
  </si>
  <si>
    <t>SW licence účastníka</t>
  </si>
  <si>
    <t>Pol129</t>
  </si>
  <si>
    <t>Instalační rámeček malý</t>
  </si>
  <si>
    <t>Pol130</t>
  </si>
  <si>
    <t>Konektor RJ45 včetně proměření</t>
  </si>
  <si>
    <t>Pol131</t>
  </si>
  <si>
    <t>Demontáž stávající technologie SSP včetně kabelových tras a ekologická likvidace</t>
  </si>
  <si>
    <t>Pol132</t>
  </si>
  <si>
    <t>Kabel UTP Cat.5e, B2cas1d1</t>
  </si>
  <si>
    <t>Pol133</t>
  </si>
  <si>
    <t>Kabel FTP Cat.5e, B2cas1d1</t>
  </si>
  <si>
    <t>Pol134</t>
  </si>
  <si>
    <t>Elektroinstalační krabice, 255x205x68mm</t>
  </si>
  <si>
    <t>Pol135</t>
  </si>
  <si>
    <t>Pol136</t>
  </si>
  <si>
    <t>Naprogramování a konfigurace systému</t>
  </si>
  <si>
    <t>Pol137</t>
  </si>
  <si>
    <t>Kontrola a otestování rozvodného vedení</t>
  </si>
  <si>
    <t>Pol138</t>
  </si>
  <si>
    <t>Kontrola provozu a zaškolení</t>
  </si>
  <si>
    <t>D1.01.4h3 - Elektrická požární signalizace</t>
  </si>
  <si>
    <t>D1 - ELEKTRICKÁ POŽÁRNÍ SIGNALIZACE - EPS</t>
  </si>
  <si>
    <t>D5 - NOUZOVÝ ZVUKOVÝ SYSTÉM - NZS</t>
  </si>
  <si>
    <t>ELEKTRICKÁ POŽÁRNÍ SIGNALIZACE - EPS</t>
  </si>
  <si>
    <t>Pol139</t>
  </si>
  <si>
    <t>Mikromodul kruhové linky - pro připojení 1 kruhé hlásičové linky nebo 1 linky s V/V moduly</t>
  </si>
  <si>
    <t>Pol140</t>
  </si>
  <si>
    <t>Modul 12 programovatelných výstupních relé</t>
  </si>
  <si>
    <t>Pol141</t>
  </si>
  <si>
    <t>Modul 4 In / 2 out - mudul pro výstupy EPS a ovládáná zařízení</t>
  </si>
  <si>
    <t>Pol142</t>
  </si>
  <si>
    <t>Pomocný napájecí zdroj: Externí síťový zdroj 24VDC/5A 28Ah EN 54-4</t>
  </si>
  <si>
    <t>Pol143</t>
  </si>
  <si>
    <t>Akumulátor 12 V DC / 24 Ah</t>
  </si>
  <si>
    <t>Pol144</t>
  </si>
  <si>
    <t>Protipožární rozvodnice 750x500x200 EI, EW, P30</t>
  </si>
  <si>
    <t>Pol145</t>
  </si>
  <si>
    <t>Hlásič požáru multisenzorový</t>
  </si>
  <si>
    <t>Pol146</t>
  </si>
  <si>
    <t>Hlásič požáru opticko-kouřový</t>
  </si>
  <si>
    <t>Pol147</t>
  </si>
  <si>
    <t>Patice pro hlásiče</t>
  </si>
  <si>
    <t>Pol148</t>
  </si>
  <si>
    <t>Paralelní signalizace</t>
  </si>
  <si>
    <t>Pol149</t>
  </si>
  <si>
    <t>Hlásič požáru tlačítkový s oddělovačem</t>
  </si>
  <si>
    <t>Pol150</t>
  </si>
  <si>
    <t>Kryt tlačítkového hlásiče, červený</t>
  </si>
  <si>
    <t>Pol151</t>
  </si>
  <si>
    <t>Držák popisných štítků včetně popisového štítku hlásiče</t>
  </si>
  <si>
    <t>Pol152</t>
  </si>
  <si>
    <t>Demontáž stávající technologie (ústředna, požární hlásiče, kabeláž) a ekologická likvidace</t>
  </si>
  <si>
    <t>Pol153</t>
  </si>
  <si>
    <t>Kabel SHKFH-R 1x2x0,8 B2cas1d1 - hlásičová linka</t>
  </si>
  <si>
    <t>Pol154</t>
  </si>
  <si>
    <t>Kabel SSKFH-V180 2x2x0,8 P60-R B2cas1d1 - linka V/V modulů, vstupy/výstupy EPS</t>
  </si>
  <si>
    <t>Pol155</t>
  </si>
  <si>
    <t>Kabel 1-CXKH-V-O 2x1,5 P60-R B2cas1d1 - napájení V/V modulů</t>
  </si>
  <si>
    <t>Pol156</t>
  </si>
  <si>
    <t>Požární kabelová příchytka - jednoduchá (s funkční schopností při požáru), kotvení po 300mm</t>
  </si>
  <si>
    <t>Pol157</t>
  </si>
  <si>
    <t>Svazkový držák kabelů, kovový (s funkční schopností při požáru), kotvení po 500mm</t>
  </si>
  <si>
    <t>Pol158</t>
  </si>
  <si>
    <t>Požární kotva pro kotvení příchytek a držáků</t>
  </si>
  <si>
    <t>Pol159</t>
  </si>
  <si>
    <t>Kabelová lávka 150/100mm - komplet (lávka, spojky, přepážka) - společná trasa EPS a NZS - vertikální vedení, kotvení po 1500mm</t>
  </si>
  <si>
    <t>Pol160</t>
  </si>
  <si>
    <t>Kovový pásek se zámkem k fixaci kabelů ke žlabu ve vertikálním vedení EPS a NZS, kotvení po 300mm</t>
  </si>
  <si>
    <t>Pol161</t>
  </si>
  <si>
    <t>Pol162</t>
  </si>
  <si>
    <t>Závitová tyč M6x2000</t>
  </si>
  <si>
    <t>Pol163</t>
  </si>
  <si>
    <t>Chemická kotva včetně sítka</t>
  </si>
  <si>
    <t>Pol164</t>
  </si>
  <si>
    <t>Stahovací pásky kovové 4,6x150mm</t>
  </si>
  <si>
    <t>Pol165</t>
  </si>
  <si>
    <t>Drobný instalační materiál</t>
  </si>
  <si>
    <t>Pol166</t>
  </si>
  <si>
    <t>Zkouška požárního hlásiče</t>
  </si>
  <si>
    <t>Pol167</t>
  </si>
  <si>
    <t>Ústředna EPS (programování, oživení, odzkoušení)</t>
  </si>
  <si>
    <t>Pol168</t>
  </si>
  <si>
    <t>Koordinační funkční zkoušky</t>
  </si>
  <si>
    <t>Pol169</t>
  </si>
  <si>
    <t>Implementace koncových prvků do grafické nádstavby C4 (vizualizace půdorysů a koncových prvků)</t>
  </si>
  <si>
    <t>Pol170</t>
  </si>
  <si>
    <t>NOUZOVÝ ZVUKOVÝ SYSTÉM - NZS</t>
  </si>
  <si>
    <t>Pol171</t>
  </si>
  <si>
    <t>Reproduktor podhledový, dle EN 54-24, 6/3/1,5W/100V, kov, bílý, EVAC svorkovnice</t>
  </si>
  <si>
    <t>Pol172</t>
  </si>
  <si>
    <t>Požárně odolná kovová elektroinstalační krabice, P90-R včetně keramické svorkovnice</t>
  </si>
  <si>
    <t>Pol173</t>
  </si>
  <si>
    <t>Koncový člen reproduktovové linky EOL</t>
  </si>
  <si>
    <t>Pol174</t>
  </si>
  <si>
    <t>Demontáž stávající technologie (reproduktory, kabeláž) a ekologická likvidace</t>
  </si>
  <si>
    <t>Pol175</t>
  </si>
  <si>
    <t>Kabel 1-CXKH-V-O 2x1,5 P60-R B2cas1d1 - pro reproduktorové linky</t>
  </si>
  <si>
    <t>Pol176</t>
  </si>
  <si>
    <t>Požární kabelová příchytka - dvojitá (s funkční schopností při požáru), kotvení po 300mm</t>
  </si>
  <si>
    <t>Pol177</t>
  </si>
  <si>
    <t>Požární kotva pro kotvení kabelových příchytek</t>
  </si>
  <si>
    <t>Pol178</t>
  </si>
  <si>
    <t>Pol179</t>
  </si>
  <si>
    <t>Oživení, odzkoušení a nastavení zařízení NZS</t>
  </si>
  <si>
    <t>Pol180</t>
  </si>
  <si>
    <t>Odborné měření srozumitelnosti vč. měřicího protokolu s přepočtem hodnot na stupnici CIS. Povinná náležitost dle ČSN EN 50849</t>
  </si>
  <si>
    <t>Pol181</t>
  </si>
  <si>
    <t>D1.06 - Medicinální plyny</t>
  </si>
  <si>
    <t>D1 - Potrubní rozvod</t>
  </si>
  <si>
    <t>D2 - Signalizace</t>
  </si>
  <si>
    <t>D3 - Ukončovací prvky</t>
  </si>
  <si>
    <t>D4 - Montáže, revize, zkoušky</t>
  </si>
  <si>
    <t>Potrubní rozvod</t>
  </si>
  <si>
    <t>Pol182</t>
  </si>
  <si>
    <t>Potrubí Cu ø 8x1mm</t>
  </si>
  <si>
    <t>Pol183</t>
  </si>
  <si>
    <t>Potrubí Cu ø 12x1mm</t>
  </si>
  <si>
    <t>Pol184</t>
  </si>
  <si>
    <t>Potrubí Cu ø 18x1 mm</t>
  </si>
  <si>
    <t>Pol185</t>
  </si>
  <si>
    <t>Potrubí Cu ø 28x1 mm</t>
  </si>
  <si>
    <t>Pol186</t>
  </si>
  <si>
    <t>Prořez potrubí 3%</t>
  </si>
  <si>
    <t>Pol187</t>
  </si>
  <si>
    <t>Pájka Ag 45%</t>
  </si>
  <si>
    <t>g</t>
  </si>
  <si>
    <t>Pol188</t>
  </si>
  <si>
    <t>Chránička potrubí ø 12</t>
  </si>
  <si>
    <t>Pol189</t>
  </si>
  <si>
    <t>Chránička potrubí ø 18</t>
  </si>
  <si>
    <t>Pol190</t>
  </si>
  <si>
    <t>Chránička potrubí ø 28</t>
  </si>
  <si>
    <t>Pol191</t>
  </si>
  <si>
    <t xml:space="preserve">Potrubní tvarovky Cu pro potrubí  ø 8x1</t>
  </si>
  <si>
    <t>Pol192</t>
  </si>
  <si>
    <t xml:space="preserve">Potrubní tvarovky Cu pro potrubí  ø 12x1</t>
  </si>
  <si>
    <t>Pol193</t>
  </si>
  <si>
    <t xml:space="preserve">Potrubní tvarovky Cu pro potrubí  ø 18x1</t>
  </si>
  <si>
    <t>Pol194</t>
  </si>
  <si>
    <t xml:space="preserve">Potrubní tvarovky Cu pro potrubí  ø 28x1</t>
  </si>
  <si>
    <t>Pol195</t>
  </si>
  <si>
    <t>Konzolový systém pro jeden plyn ø 12</t>
  </si>
  <si>
    <t>Pol196</t>
  </si>
  <si>
    <t>Konzolový systém pro tři plyny ø 12, 12, 12</t>
  </si>
  <si>
    <t>Pol197</t>
  </si>
  <si>
    <t>Konzolový systém pro tři plyny ø 18, 18, 18</t>
  </si>
  <si>
    <t>Pol198</t>
  </si>
  <si>
    <t>Kulový ventil DN 15</t>
  </si>
  <si>
    <t>Pol199</t>
  </si>
  <si>
    <t>Značení potrubí</t>
  </si>
  <si>
    <t>Pol200</t>
  </si>
  <si>
    <t>Ochranný plyn při pájení potrubí</t>
  </si>
  <si>
    <t>Pol201</t>
  </si>
  <si>
    <t>Čistící plyn - dusík</t>
  </si>
  <si>
    <t>Pol202</t>
  </si>
  <si>
    <t>Tlaková zkouška, úseková</t>
  </si>
  <si>
    <t>Pol203</t>
  </si>
  <si>
    <t>Tlaková zkouška, závěrečná</t>
  </si>
  <si>
    <t>Pol204</t>
  </si>
  <si>
    <t>Napojení na stávající rozvod</t>
  </si>
  <si>
    <t>Signalizace</t>
  </si>
  <si>
    <t>Pol205</t>
  </si>
  <si>
    <t xml:space="preserve">Skupinový uzávěr pro tři plyny (O2, Air4bar, Vac), klinická signalizace . instalace pod omítku,  . musí splňovat ČSN EN ISO 7396-1 ed.2  . 3x ventil 3/4´´,3x čidlo klinické signalizace 4-20 mA, 2x manometr rozsah 0-1 Mpa, 1x vakuometr</t>
  </si>
  <si>
    <t>Pol206</t>
  </si>
  <si>
    <t>Monitorovací zařízení, instalace pod omítku, musí splňovat ČSN EN ISO 7396-1 ed. 2</t>
  </si>
  <si>
    <t>Pol207</t>
  </si>
  <si>
    <t>Propojovací kabel ventilové krabice a monitorovacího zařízení klinického alarmu</t>
  </si>
  <si>
    <t>Ukončovací prvky</t>
  </si>
  <si>
    <t>Pol208</t>
  </si>
  <si>
    <t>Lékařský panel pro O2 Specifikace koncového prvku D1.01.6-01</t>
  </si>
  <si>
    <t>Pol209</t>
  </si>
  <si>
    <t>Lůžková rampa pro 1 lůžko Specifikace koncového prvku D1.01.6-02 Výkres D1.01.6-13, detail 02</t>
  </si>
  <si>
    <t>Pol210</t>
  </si>
  <si>
    <t xml:space="preserve">Pevný stativ,  Specifikace koncového prvku D1.01.6-02 Výkres D1.01.6-13, detail 03</t>
  </si>
  <si>
    <t>Pol211</t>
  </si>
  <si>
    <t xml:space="preserve">Pevný stativ,  Specifikace koncového prvku D1.01.6-02 Výkres D1.01.6-13, detail 04</t>
  </si>
  <si>
    <t>Pol212</t>
  </si>
  <si>
    <t>Zdrojový most pro 1 lůžko Specifikace koncového prvku D1.01.6-02 Výkres D1.01.6-13, detail 05</t>
  </si>
  <si>
    <t>Montáže, revize, zkoušky</t>
  </si>
  <si>
    <t>Pol213</t>
  </si>
  <si>
    <t>Revize, zk. dle ČSN EN 7396-1 ed.2, zkoušky dle LEK</t>
  </si>
  <si>
    <t>Pol214</t>
  </si>
  <si>
    <t>Uvedení do provozu, provozní zkoušky, zkušební provoz</t>
  </si>
  <si>
    <t>Pol215</t>
  </si>
  <si>
    <t>Pol216</t>
  </si>
  <si>
    <t>Dokumentace skutečného stavu</t>
  </si>
  <si>
    <t>Pol217</t>
  </si>
  <si>
    <t>Doprava, doprava materiálu, ubytování</t>
  </si>
  <si>
    <t>D1.09 - Lékařská technologie - pevně spojená</t>
  </si>
  <si>
    <t>KP-1115</t>
  </si>
  <si>
    <t>stůl mycí skříňový, 1-dřez, zadní límec - NR 1500/700/850mm</t>
  </si>
  <si>
    <t>lisovaný 1-dřez, povrch nerezového materiálu musí být upraven tak, aby na něm nedocházelo</t>
  </si>
  <si>
    <t>při čištění k ulpívání čistících materiálů, hygienicky udržovatelný, možnost výškově</t>
  </si>
  <si>
    <t>přenastavit nohy až o 20 mm, zadní límec, dvířka stolu posuvná, uzamykatelná, celonerezové</t>
  </si>
  <si>
    <t>provedení, tl. nerezového plechu 1,5 mm, rádiusové provedení dřezů, vevaření dřezu musí být</t>
  </si>
  <si>
    <t>provedeno s vybroušeným bezespárovým napojením bez vizuální možnosti zjištění místa tohoto</t>
  </si>
  <si>
    <t xml:space="preserve">napojení, vyrobeny z austenitické nerezavějící oceli 18Cr/10Ni  jakosti dle ČSN 17240,17241,</t>
  </si>
  <si>
    <t>DIN W.Nr.1.4301, ASTM AISI304</t>
  </si>
  <si>
    <t>KP-1185</t>
  </si>
  <si>
    <t xml:space="preserve">skříňka nástěnná uzavřená  s jednou policí -  NR 1500/350/600mm</t>
  </si>
  <si>
    <t>povrch nerezového materiálu musí být upraven tak, aby na něm nedocházelo</t>
  </si>
  <si>
    <t>při čištění k ulpívání čistících materiálů,</t>
  </si>
  <si>
    <t xml:space="preserve">dvířka  posuvná, celonerezové provedení, tl. nerezového plechu 1,5 mm,</t>
  </si>
  <si>
    <t xml:space="preserve">vyrobeny z austenitické nerezavějící oceli 18Cr/10Ni  jakosti dle ČSN 17240,17241,</t>
  </si>
  <si>
    <t>TP-2101</t>
  </si>
  <si>
    <t>svítidlo vyšetřovací nástěnné</t>
  </si>
  <si>
    <t>zajištění optimální svítivosti v ošetřované oblasti</t>
  </si>
  <si>
    <t>LED svítidlo, výkon min. 40 000 lx,</t>
  </si>
  <si>
    <t>Barevná teplota – do 4 500 K</t>
  </si>
  <si>
    <t>průměr osvětleného pole alespoň 180 mm</t>
  </si>
  <si>
    <t>jednoduše nastavitelné</t>
  </si>
  <si>
    <t>Ovládání na závěsu lampy</t>
  </si>
  <si>
    <t>povrch materiálu musí být upraven tak, aby na něm nedocházelo</t>
  </si>
  <si>
    <t>k ulpívání čistících prostředků</t>
  </si>
  <si>
    <t>hygienicky udržovatelný</t>
  </si>
  <si>
    <t>rezistentní proti běžným dezinfekčním prostředkům</t>
  </si>
  <si>
    <t>Včetně montáže a kotvení na stěnu</t>
  </si>
  <si>
    <t>TP-2105</t>
  </si>
  <si>
    <t>svítidlo vyšetřovací stropní</t>
  </si>
  <si>
    <t>Včetně montáže a mezikusu pro kotvení ke stropu místnosti</t>
  </si>
  <si>
    <t>TP-5250</t>
  </si>
  <si>
    <t>macerátor/drtič hygienických nádob</t>
  </si>
  <si>
    <t>zařízení sloužící k likvidaci jednorázových papírových podložních mís včetně obsahu (exkrementů).</t>
  </si>
  <si>
    <t>Snadná obsluha přístroje. V automaticky řízeném cyklu lze využít i dezinfekční program s dávkováním desinfekčního prostředku ze zásobníku.</t>
  </si>
  <si>
    <t>Vnitřní části jsou vyrobeny z nerezavějící oceli. Silné nože umožňují drcení několika nádob najednou.</t>
  </si>
  <si>
    <t>Speciálně upravené trysky zaručují dokonalý oplach a dezinfekci vnitřního prostoru přístroje.</t>
  </si>
  <si>
    <t>Zajištění víka při chodu přístroje.</t>
  </si>
  <si>
    <t>objem nádrže cca 26l, náplň až 3 větší mísy</t>
  </si>
  <si>
    <t>doba cyklu cca 3 min, nízká spotřeba energie</t>
  </si>
  <si>
    <t>nerezové provedení</t>
  </si>
  <si>
    <t>TP-6700</t>
  </si>
  <si>
    <t>směšovač dezinfekce</t>
  </si>
  <si>
    <t>Směšovač pro koncentrované čisticí prostředky</t>
  </si>
  <si>
    <t>pro 4 prostředky na doplnění lahví</t>
  </si>
  <si>
    <t>připojení na vodu, max. prútok 4l/min</t>
  </si>
  <si>
    <t>přesné dávkování a ředění přípravků od 2:1 až 128.1</t>
  </si>
  <si>
    <t>chemicky a mechanicky odolný materiál</t>
  </si>
  <si>
    <t>TP-6701</t>
  </si>
  <si>
    <t>panel sprchový s dezinfekcí</t>
  </si>
  <si>
    <t>termostatická sprchová baterie vč. sprchové růžice se STOP ventilem</t>
  </si>
  <si>
    <t>regulace množství tekoucí vody</t>
  </si>
  <si>
    <t>integrovaný desinfekční přístroj</t>
  </si>
  <si>
    <t>možnost automatického míchání desinf. roztoku z koncentrátu nezávisle na práci sprchovací části spuštění samostatným ventilem</t>
  </si>
  <si>
    <t>OVN - Ostatní a vedlejší náklady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</si>
  <si>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</si>
  <si>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</si>
  <si>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</si>
  <si>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</si>
  <si>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VRN6 - Územní vlivy</t>
  </si>
  <si>
    <t xml:space="preserve">    VRN7 - Provozní vlivy</t>
  </si>
  <si>
    <t xml:space="preserve">    VRN9 - Ostatní náklady</t>
  </si>
  <si>
    <t>VRN</t>
  </si>
  <si>
    <t>Vedlejší rozpočtové náklady</t>
  </si>
  <si>
    <t>VRN1</t>
  </si>
  <si>
    <t>Průzkumné, geodetické a projektové práce</t>
  </si>
  <si>
    <t>011002000</t>
  </si>
  <si>
    <t>Průzkumné práce</t>
  </si>
  <si>
    <t>1024</t>
  </si>
  <si>
    <t>-1500630671</t>
  </si>
  <si>
    <t>https://podminky.urs.cz/item/CS_URS_2025_02/011002000</t>
  </si>
  <si>
    <t>Náklady na práce nutné k zjištění poměrů na staveništi, mimo jiné jsou zahrnuty:</t>
  </si>
  <si>
    <t>- geotechnický průzkum - určení složení podloží</t>
  </si>
  <si>
    <t>- inženýrsko-geotechnický průzkum - upřesnění základových poměrů</t>
  </si>
  <si>
    <t>- radonový průzkum</t>
  </si>
  <si>
    <t>- hydrogeologický průzkum a další</t>
  </si>
  <si>
    <t>- vytyčení vedení a rozvodů inženýrských sítí</t>
  </si>
  <si>
    <t>Součástí nákladů jsou i náklady na zpracování jednotlivých zpráv a případné dokumentace. Včetně tištěné a digitální kopie v požadovaném množství.</t>
  </si>
  <si>
    <t>012002000</t>
  </si>
  <si>
    <t>Geodetické práce</t>
  </si>
  <si>
    <t>-870718967</t>
  </si>
  <si>
    <t>https://podminky.urs.cz/item/CS_URS_2025_02/012002000</t>
  </si>
  <si>
    <t>Náklady spojené s geodetickými pracemi po celou dobu výstavby - do nákladů se řadí náklady s pojené s činností:</t>
  </si>
  <si>
    <t>- geodetické práce prováděné před, v průběhu a po výstavbě</t>
  </si>
  <si>
    <t>- kartogragické práce</t>
  </si>
  <si>
    <t>- geodetické práce spojené jak se stavou tak i s komunikací a inženýrskými sítěmi</t>
  </si>
  <si>
    <t xml:space="preserve">Hlavními body mimo jiné pro ocenění zakázky jsou: </t>
  </si>
  <si>
    <t>- geodetická činnost spojená s vytyčením stavebního díla a kontrola během celé doby výstavby</t>
  </si>
  <si>
    <t>- zpracování geodetického plánu</t>
  </si>
  <si>
    <t>- detekce ploch</t>
  </si>
  <si>
    <t>- a další...</t>
  </si>
  <si>
    <t>013002000</t>
  </si>
  <si>
    <t>Projektové práce</t>
  </si>
  <si>
    <t>-824285211</t>
  </si>
  <si>
    <t>https://podminky.urs.cz/item/CS_URS_2025_02/013002000</t>
  </si>
  <si>
    <t>Náklady spojené s návaznou projektovou činností, která nebyla předmětem zpracování PD, např. jako jsou:</t>
  </si>
  <si>
    <t>- dodatečná pasportizace staveb</t>
  </si>
  <si>
    <t>- hluková studie</t>
  </si>
  <si>
    <t>- dokumentace technického opatření</t>
  </si>
  <si>
    <t>- nabídkový rozpočet</t>
  </si>
  <si>
    <t>- rozpočet skutečného provedení stavby atd.</t>
  </si>
  <si>
    <t>013254000r01</t>
  </si>
  <si>
    <t>Dokumentace skutečného provedení stavby - stavební část</t>
  </si>
  <si>
    <t>Soubor</t>
  </si>
  <si>
    <t>1282717341</t>
  </si>
  <si>
    <t>Zpracování a kompletace projektové dokumentace skutečného provedení stavby se zakreslením změn</t>
  </si>
  <si>
    <t>- projektové práce stavební části a statiky</t>
  </si>
  <si>
    <t>- součástí nákladu je i tištěná a digitální forma dokumentace dle smluvních podmínek</t>
  </si>
  <si>
    <t>013254000r02</t>
  </si>
  <si>
    <t>Dokumentace skutečného provedení stavby - profesní část</t>
  </si>
  <si>
    <t>229579236</t>
  </si>
  <si>
    <t>- projektové práce veškerých profesí</t>
  </si>
  <si>
    <t>013294000r01</t>
  </si>
  <si>
    <t>Výrobní a dílenská dokumentace - stavební a konstrukční část</t>
  </si>
  <si>
    <t>694280935</t>
  </si>
  <si>
    <t>Výrobní a dílenská dokumentace se bude vztahovat, mimo jiné, k následujícím částem:</t>
  </si>
  <si>
    <t xml:space="preserve"> Stavební část</t>
  </si>
  <si>
    <t xml:space="preserve"> Statika</t>
  </si>
  <si>
    <t xml:space="preserve"> Ostatní:</t>
  </si>
  <si>
    <t>- ostatní konstrukce spadající do stavební části</t>
  </si>
  <si>
    <t>- barevné vzorkování</t>
  </si>
  <si>
    <t>013294000r02</t>
  </si>
  <si>
    <t>Výrobní a dílenská dokumentace - profesní část</t>
  </si>
  <si>
    <t>206623130</t>
  </si>
  <si>
    <t xml:space="preserve">- Dílenská dokumentace bude zpracována pro veškeré profese, které dílenskou dokumentaci požadují, popřípadě u kterých je zvyklost ji předkládat </t>
  </si>
  <si>
    <t>výjma profesí které to mají už obsaženo ve svém rozpočtu</t>
  </si>
  <si>
    <t>VRN1004-R</t>
  </si>
  <si>
    <t>Pasport stávajících objektů a ploch před zahájením stavby</t>
  </si>
  <si>
    <t>-1286935822</t>
  </si>
  <si>
    <t>"pasport stávajících objektů a ploch před zahájením stavbyploch před zahájením stavby</t>
  </si>
  <si>
    <t>VRN3</t>
  </si>
  <si>
    <t>Zařízení staveniště</t>
  </si>
  <si>
    <t>031002000</t>
  </si>
  <si>
    <t>Související práce pro zařízení staveniště</t>
  </si>
  <si>
    <t>38986301</t>
  </si>
  <si>
    <t>https://podminky.urs.cz/item/CS_URS_2025_02/031002000</t>
  </si>
  <si>
    <t>Náklady spojené, mimo jiné s vybudováním a provezem staveniště:</t>
  </si>
  <si>
    <t>- drobné terénní úpravy pro vybudování zařízení staveniště</t>
  </si>
  <si>
    <t>030001000</t>
  </si>
  <si>
    <t>1108404202</t>
  </si>
  <si>
    <t>Náklady spojená s potřebou stavebníka - především pak následující:</t>
  </si>
  <si>
    <t>1) Náklady spojené, mimo jiné s vybudováním a provozem staveniště:</t>
  </si>
  <si>
    <t xml:space="preserve"> - projektové práce pro zařízení staveniště - podrobný projekt plánu organizace výstavby (POV)</t>
  </si>
  <si>
    <t>2) Náklady spojené se samotným vybavením staveniště - oceněno na základě požadavků GD:</t>
  </si>
  <si>
    <t>součástí prací je mimo jiné následující:</t>
  </si>
  <si>
    <t>- zprovoznění komunikační sítě pro potřeby stavby</t>
  </si>
  <si>
    <t>- zřízení a úprava provizorních komunikací</t>
  </si>
  <si>
    <t>- zhotovení a správa skládek na staveništi</t>
  </si>
  <si>
    <t>- ostatní náklady spojené s potřebou stavebníka</t>
  </si>
  <si>
    <t>- osvětlení a zabezpečení staveniště</t>
  </si>
  <si>
    <t>3) Náklady spojené se samotným vybavením staveniště - oceněno na základě požadavků GD:</t>
  </si>
  <si>
    <t>- oplocení staveniště</t>
  </si>
  <si>
    <t>- opatření na ochranu stávajících konstrukcí, budov a sousedních pozemků</t>
  </si>
  <si>
    <t>- dopravní značení na staveništi</t>
  </si>
  <si>
    <t>- osvětlení staveniště</t>
  </si>
  <si>
    <t>- strážní služba, případně zabezpečovací systém</t>
  </si>
  <si>
    <t xml:space="preserve">- ochranné a provozní konstrukce </t>
  </si>
  <si>
    <t xml:space="preserve"> - informační tabule</t>
  </si>
  <si>
    <t>4) Náklady spojené, mimo jiné s:</t>
  </si>
  <si>
    <t>- demolicí zařízení staveniště</t>
  </si>
  <si>
    <t>- rozebráním veškerých konstrukcí zajišťujících chod a bezpečnost staveniště</t>
  </si>
  <si>
    <t>5) Veškeré další náklady spojené s potřebou GD pro zajištění stavby</t>
  </si>
  <si>
    <t>033002000</t>
  </si>
  <si>
    <t>Připojení staveniště na inženýrské sítě</t>
  </si>
  <si>
    <t>soubor…</t>
  </si>
  <si>
    <t>-1033000859</t>
  </si>
  <si>
    <t>https://podminky.urs.cz/item/CS_URS_2025_02/033002000</t>
  </si>
  <si>
    <t>Náklady spojené, mimo jiné s:</t>
  </si>
  <si>
    <t>- připojení na stávající infrastrukturu</t>
  </si>
  <si>
    <t xml:space="preserve">- zprovoznění zažízení staveniště </t>
  </si>
  <si>
    <t>- poplatky spojené s využitím elektrické energie, vody, plynu atd.</t>
  </si>
  <si>
    <t>033203001r</t>
  </si>
  <si>
    <t>Závěrečný úklid staveniště a komunikačních tras</t>
  </si>
  <si>
    <t>1435894976</t>
  </si>
  <si>
    <t>034002000</t>
  </si>
  <si>
    <t>Zabezpečení staveniště</t>
  </si>
  <si>
    <t>972402619</t>
  </si>
  <si>
    <t>https://podminky.urs.cz/item/CS_URS_2025_02/034002000</t>
  </si>
  <si>
    <t>Náklady spojené se samotným vybavením staveniště - oceněno na základě požadavků GD:</t>
  </si>
  <si>
    <t>- strážní služba, případně zabezečovací systém</t>
  </si>
  <si>
    <t>039002000</t>
  </si>
  <si>
    <t>Zrušení zařízení staveniště</t>
  </si>
  <si>
    <t>-1235606013</t>
  </si>
  <si>
    <t>https://podminky.urs.cz/item/CS_URS_2025_02/039002000</t>
  </si>
  <si>
    <t>- konečnými terénními úpravami po odstranění staveniště</t>
  </si>
  <si>
    <t>- rozebráním veškerých konstrukcí zajišťujicích chod a bezpečnost staveniště</t>
  </si>
  <si>
    <t>- závěrečný úklid staveniště</t>
  </si>
  <si>
    <t>VRN3007-R</t>
  </si>
  <si>
    <t>Zajištění místnosti pro umožnění výkonu činnosti TDS, AD, koordinátora BOZP.</t>
  </si>
  <si>
    <t>-1295646244</t>
  </si>
  <si>
    <t>Předat samostatnou buňku s vybavením věšák, dva stoly, čtyři židle , skříň na dokumentaci se standardní elektroinstalací a připojením na internet</t>
  </si>
  <si>
    <t>VRN4</t>
  </si>
  <si>
    <t>Inženýrská činnost</t>
  </si>
  <si>
    <t>043002000</t>
  </si>
  <si>
    <t>Zkoušky a ostatní měření</t>
  </si>
  <si>
    <t>881813962</t>
  </si>
  <si>
    <t>https://podminky.urs.cz/item/CS_URS_2025_02/043002000</t>
  </si>
  <si>
    <t>Náklady na zpracování, mimo jiné:</t>
  </si>
  <si>
    <t>- tlakových zkoušek podloží: nad rámec dílčích rozpočtů</t>
  </si>
  <si>
    <t>- zkoušek těsnosti: nad rámec dílčích rozpočtů</t>
  </si>
  <si>
    <t>- hutnících zkoušek: počet a rozsah prací určit dle požadávků stavby a PD</t>
  </si>
  <si>
    <t>- zátěžových zkoušek atd.</t>
  </si>
  <si>
    <t>044002000</t>
  </si>
  <si>
    <t>1301599078</t>
  </si>
  <si>
    <t>https://podminky.urs.cz/item/CS_URS_2025_02/044002000</t>
  </si>
  <si>
    <t xml:space="preserve">Náklady na zajištění všech nezbytných zkoušek a atestů podle ČSN a případných jiných právních nebo technických předpisů </t>
  </si>
  <si>
    <t>platných v době provádění a předání díla, kterými bude prokázáno dosažení předepsané kvality a předepsaných technických parametrů díla.</t>
  </si>
  <si>
    <t>elektro, plyn atd.</t>
  </si>
  <si>
    <t>- platí i pro technická a technologická zařízení</t>
  </si>
  <si>
    <t>049002r01</t>
  </si>
  <si>
    <t>Ostatní inženýrská činnost - zpracování koordinačního plánu jednotlivých profesí</t>
  </si>
  <si>
    <t>-2135400571</t>
  </si>
  <si>
    <t>Náklady mimo jiné, vzniklé v rámci inženýrské činnosti během výstavby:</t>
  </si>
  <si>
    <t xml:space="preserve"> - náklady na přípravu pro koordinaci jednotlivých profesí a předcházení vzniku kolizí - činnost koordinátora TZB v průběhu výstavby</t>
  </si>
  <si>
    <t>- náklady na koordinaci kolizí jednotlivých profesí</t>
  </si>
  <si>
    <t>- náklady na koordinaci subdodavatelů a dodavatelů</t>
  </si>
  <si>
    <t>- náklady na ostatní činnost mimo definici kompletačních a koordinačních činnosti</t>
  </si>
  <si>
    <t>- náklady na kolaudační řízení</t>
  </si>
  <si>
    <t>- náklady na součinnost veškerých účastníků stavebního řízení</t>
  </si>
  <si>
    <t xml:space="preserve"> - náklady na koordinaci profesí se stávajícími konstrukcemi a stávajícími rozvody TZB v již provedených konstrukcích (podhledy, stoupačky atd.)</t>
  </si>
  <si>
    <t>tj. činnost koordinátora TZB v průběhu výstavby</t>
  </si>
  <si>
    <t>VRN4001-R</t>
  </si>
  <si>
    <t>Kompletační a koordinační činnost</t>
  </si>
  <si>
    <t>2096576075</t>
  </si>
  <si>
    <t>Náklady mimo jiné, na zajištění a dodržení splnění všech požadavků a podmínek:</t>
  </si>
  <si>
    <t>- vyjádřeních vyplývajících ze stanovisek orgánů státní správy</t>
  </si>
  <si>
    <t>- zajištění oznámení zahájení stavebních prací v souladu s pravomocnými rozhodnutími a vyjádřeními například správců sítí</t>
  </si>
  <si>
    <t>-poskytnutí součinnosti při tvorbě povinných monitorovacích zpráv projektu; zajištění koordinační činnosti subdodavatelů zhotovitele</t>
  </si>
  <si>
    <t>-zajištění a provedení všech nezbytných opatření organizačního a stavebně technologického charakteru k řádnému provedení předmětu díla</t>
  </si>
  <si>
    <t>- předání všech dokladů o dokončené stavbě</t>
  </si>
  <si>
    <t>kompletace atestů, certifikátů, revizních zpráv a ostatních dokladů potřebných k předání a kolaudaci stavby vyplývajících z SOD</t>
  </si>
  <si>
    <t>- náklady na koordinační práci dodávek mezi dodavateli</t>
  </si>
  <si>
    <t>- stanovení pořadí případně souběžného provádění prací a doby realizace</t>
  </si>
  <si>
    <t>- vesměs se týká veškeré činnosti související se zakázkou - koordinace mezi jednotlivými subdodavateli</t>
  </si>
  <si>
    <t>VRN4002-R</t>
  </si>
  <si>
    <t>Zpracování harmonogramu</t>
  </si>
  <si>
    <t>-348024420</t>
  </si>
  <si>
    <t>Náklady na předložení a aktualizaci podrobného časového harmonogramu prací a plnění samostatně pro každou etapu</t>
  </si>
  <si>
    <t>VRN4007-R</t>
  </si>
  <si>
    <t>Měření hluku</t>
  </si>
  <si>
    <t>-2039550255</t>
  </si>
  <si>
    <t xml:space="preserve">Kontrolní měření hluku v průběhu stavby a měření  po dokončení stavby dle stanoviska hygieny</t>
  </si>
  <si>
    <t>VRN6</t>
  </si>
  <si>
    <t>Územní vlivy</t>
  </si>
  <si>
    <t>061002000</t>
  </si>
  <si>
    <t>Vliv klimatických podmínek</t>
  </si>
  <si>
    <t>-793594797</t>
  </si>
  <si>
    <t>https://podminky.urs.cz/item/CS_URS_2025_02/061002000</t>
  </si>
  <si>
    <t>- Zajištění staveniště proti vodě, větru, mrazu...</t>
  </si>
  <si>
    <t>odklízení sněhu, posypový matreiál</t>
  </si>
  <si>
    <t>- Zpomalení výstavby z důvodu nizkých či vysokých teplot</t>
  </si>
  <si>
    <t>065002000</t>
  </si>
  <si>
    <t>Mimostaveništní doprava materiálů</t>
  </si>
  <si>
    <t>-508380233</t>
  </si>
  <si>
    <t>https://podminky.urs.cz/item/CS_URS_2025_02/065002000</t>
  </si>
  <si>
    <t>GD určí sám zda bude potřbovat mimostaveništní dopravu nad rámec dílčích rozpočtů</t>
  </si>
  <si>
    <t>VRN7</t>
  </si>
  <si>
    <t>Provozní vlivy</t>
  </si>
  <si>
    <t>071002000</t>
  </si>
  <si>
    <t>Provoz investora, třetích osob</t>
  </si>
  <si>
    <t>867260016</t>
  </si>
  <si>
    <t>https://podminky.urs.cz/item/CS_URS_2025_02/071002000</t>
  </si>
  <si>
    <t>- zajištění provozu místních komunikací a přístupu k objektu</t>
  </si>
  <si>
    <t>- zajištění provozu v objektu</t>
  </si>
  <si>
    <t>- vytvoření provizorních konstrukcí - lávek, cest, odstavných ploch atd.</t>
  </si>
  <si>
    <t>Součástí nákladu jsou i mimo jiné, provizoria zřízená nad rámec dílčích rozpočtů</t>
  </si>
  <si>
    <t>- vypracování plánu etapizace a zajištění funkčnosti provozu objektu</t>
  </si>
  <si>
    <t>- zapracování návrhu provozního řádu příslušných zařízení zhotovitelm stavby</t>
  </si>
  <si>
    <t>- vytvoření informační systému během realizace v rámci jednotlivých etap</t>
  </si>
  <si>
    <t>VRN7001-R</t>
  </si>
  <si>
    <t>Dočasné dopravní opatření.</t>
  </si>
  <si>
    <t>1517644542</t>
  </si>
  <si>
    <t xml:space="preserve">Náklady na: vyhotovení návrhu dočasného dopravního značení, </t>
  </si>
  <si>
    <t>-vyhotovení návrhu dočasného dopravního značení, jeho projednání a odsouhlasení s dotčenými orgány a organizacemi</t>
  </si>
  <si>
    <t>- dodání dopravních značek a světelné signalizace, jejich rozmístění a přemísťování a jejich údržba v průběhu výstavby včetně následného odstranění.</t>
  </si>
  <si>
    <t>VRN9</t>
  </si>
  <si>
    <t>Ostatní náklady</t>
  </si>
  <si>
    <t>VRN9007-R</t>
  </si>
  <si>
    <t xml:space="preserve">Kontrola a protokol TIČR </t>
  </si>
  <si>
    <t>-754008262</t>
  </si>
  <si>
    <t>V každe z jednotlivých etap jednotlivě</t>
  </si>
  <si>
    <t>VRN9009-R</t>
  </si>
  <si>
    <t>Blower door test</t>
  </si>
  <si>
    <t>-602542148</t>
  </si>
  <si>
    <t>Potřebný počet měření - 4x</t>
  </si>
  <si>
    <t>prohlídka objektu</t>
  </si>
  <si>
    <t>utěsnění záměrných prostupů v obálce budovy (VZT potrubí, kanalizace aj.)</t>
  </si>
  <si>
    <t>vlastní měření</t>
  </si>
  <si>
    <t xml:space="preserve">vyhledání hlavních netěsností </t>
  </si>
  <si>
    <t>konzultace případných netěsností</t>
  </si>
  <si>
    <t>návrhy na řešení problémových míst</t>
  </si>
  <si>
    <t>protokol z měření v digitální formě, případně certifikát budovy pro SFŽP</t>
  </si>
  <si>
    <t>VRN9010-R</t>
  </si>
  <si>
    <t>Zatěsňování netěsností po zkoušce těsnosti, D+M</t>
  </si>
  <si>
    <t>1826675126</t>
  </si>
  <si>
    <t>Rozsah prací bude přímo závislí na odbornosti a pečlivosti GD</t>
  </si>
  <si>
    <t>- ocenění by mělo být provedeno na základě zkušeností a odbornosti zhotovitele</t>
  </si>
  <si>
    <t>VRN9011-R</t>
  </si>
  <si>
    <t>Dočasný billboard 2100x2200 mm, D+M</t>
  </si>
  <si>
    <t>-1395609117</t>
  </si>
  <si>
    <t>-Po dobu realizace stavby musí být v místě realizace projektu vystavený na viditelném místě</t>
  </si>
  <si>
    <t>VRN9012-R</t>
  </si>
  <si>
    <t>Stála pamětní deska 300x400 mm z nerezového plechu, D+M</t>
  </si>
  <si>
    <t>-944685201</t>
  </si>
  <si>
    <t>-Do tří měsíců po dokončení realizace projektu vystaví příjemce v místě jeho realizace</t>
  </si>
  <si>
    <t>SEZNAM FIGUR</t>
  </si>
  <si>
    <t>Výměra</t>
  </si>
  <si>
    <t>D1.01/ D1.01.1</t>
  </si>
  <si>
    <t>_776221111a</t>
  </si>
  <si>
    <t>PVC Heterogenní - broušený kov - plocha</t>
  </si>
  <si>
    <t>_776221111c</t>
  </si>
  <si>
    <t>PVC Homogenní elektrostatický vodivá PVC - plocha - neuzemněná</t>
  </si>
  <si>
    <t>_776221221a</t>
  </si>
  <si>
    <t>PVC Homogenní elektrostatický vodivá - plocha</t>
  </si>
  <si>
    <t>_776221221b</t>
  </si>
  <si>
    <t>PVC Homogenní antistatická - plocha</t>
  </si>
  <si>
    <t>_776411112a</t>
  </si>
  <si>
    <t>PVC Heterogenní - broušený kov - sokl</t>
  </si>
  <si>
    <t>_776411112b</t>
  </si>
  <si>
    <t>PVC Heterogenní - imitace koberce - sokl</t>
  </si>
  <si>
    <t>_776411112c</t>
  </si>
  <si>
    <t>PVC Homogenní elektrostatický vodivá PVC - sokl - neuzemněná</t>
  </si>
  <si>
    <t>_776421_R1a</t>
  </si>
  <si>
    <t>PVC Homogenní elektrostatický vodivá - sokl</t>
  </si>
  <si>
    <t>_776421_R1b</t>
  </si>
  <si>
    <t>PVC Homogenní antistatická - sokl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</si>
</sst>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2" fillId="0" borderId="0" applyNumberFormat="0" applyFill="0" applyBorder="0" applyAlignment="0" applyProtection="0"/>
  </cellStyleXfs>
  <cellXfs count="31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3" fillId="0" borderId="0" xfId="0" applyFont="1" applyAlignment="1" applyProtection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7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7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8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9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7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1" fillId="0" borderId="14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1" fillId="0" borderId="14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2" fillId="4" borderId="6" xfId="0" applyFont="1" applyFill="1" applyBorder="1" applyAlignment="1" applyProtection="1">
      <alignment horizontal="center" vertical="center"/>
    </xf>
    <xf numFmtId="0" fontId="22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7" xfId="0" applyFont="1" applyFill="1" applyBorder="1" applyAlignment="1" applyProtection="1">
      <alignment horizontal="right" vertical="center"/>
    </xf>
    <xf numFmtId="0" fontId="22" fillId="4" borderId="8" xfId="0" applyFont="1" applyFill="1" applyBorder="1" applyAlignment="1" applyProtection="1">
      <alignment horizontal="left" vertical="center"/>
    </xf>
    <xf numFmtId="0" fontId="22" fillId="4" borderId="0" xfId="0" applyFont="1" applyFill="1" applyAlignment="1" applyProtection="1">
      <alignment horizontal="center" vertical="center"/>
    </xf>
    <xf numFmtId="0" fontId="23" fillId="0" borderId="16" xfId="0" applyFont="1" applyBorder="1" applyAlignment="1" applyProtection="1">
      <alignment horizontal="center" vertical="center" wrapText="1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0" fillId="0" borderId="14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6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horizontal="right" vertical="center"/>
    </xf>
    <xf numFmtId="4" fontId="27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8" fillId="0" borderId="14" xfId="0" applyNumberFormat="1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0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8" fillId="0" borderId="19" xfId="0" applyNumberFormat="1" applyFont="1" applyBorder="1" applyAlignment="1" applyProtection="1">
      <alignment vertical="center"/>
    </xf>
    <xf numFmtId="4" fontId="28" fillId="0" borderId="20" xfId="0" applyNumberFormat="1" applyFont="1" applyBorder="1" applyAlignment="1" applyProtection="1">
      <alignment vertical="center"/>
    </xf>
    <xf numFmtId="166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3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9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2" fillId="4" borderId="16" xfId="0" applyFont="1" applyFill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3" fillId="0" borderId="12" xfId="0" applyNumberFormat="1" applyFont="1" applyBorder="1" applyAlignment="1" applyProtection="1"/>
    <xf numFmtId="166" fontId="33" fillId="0" borderId="13" xfId="0" applyNumberFormat="1" applyFont="1" applyBorder="1" applyAlignment="1" applyProtection="1"/>
    <xf numFmtId="4" fontId="34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2" xfId="0" applyFont="1" applyBorder="1" applyAlignment="1" applyProtection="1">
      <alignment horizontal="center" vertical="center"/>
    </xf>
    <xf numFmtId="49" fontId="22" fillId="0" borderId="22" xfId="0" applyNumberFormat="1" applyFont="1" applyBorder="1" applyAlignment="1" applyProtection="1">
      <alignment horizontal="left" vertical="center" wrapText="1"/>
    </xf>
    <xf numFmtId="0" fontId="22" fillId="0" borderId="22" xfId="0" applyFont="1" applyBorder="1" applyAlignment="1" applyProtection="1">
      <alignment horizontal="left" vertical="center" wrapText="1"/>
    </xf>
    <xf numFmtId="0" fontId="22" fillId="0" borderId="22" xfId="0" applyFont="1" applyBorder="1" applyAlignment="1" applyProtection="1">
      <alignment horizontal="center" vertical="center" wrapText="1"/>
    </xf>
    <xf numFmtId="167" fontId="22" fillId="0" borderId="22" xfId="0" applyNumberFormat="1" applyFont="1" applyBorder="1" applyAlignment="1" applyProtection="1">
      <alignment vertical="center"/>
    </xf>
    <xf numFmtId="4" fontId="22" fillId="2" borderId="22" xfId="0" applyNumberFormat="1" applyFont="1" applyFill="1" applyBorder="1" applyAlignment="1" applyProtection="1">
      <alignment vertical="center"/>
      <protection locked="0"/>
    </xf>
    <xf numFmtId="4" fontId="22" fillId="0" borderId="22" xfId="0" applyNumberFormat="1" applyFont="1" applyBorder="1" applyAlignment="1" applyProtection="1">
      <alignment vertical="center"/>
    </xf>
    <xf numFmtId="0" fontId="23" fillId="2" borderId="14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5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5" fillId="0" borderId="0" xfId="0" applyFont="1" applyAlignment="1" applyProtection="1">
      <alignment horizontal="left" vertical="center"/>
    </xf>
    <xf numFmtId="0" fontId="36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7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8" fillId="0" borderId="0" xfId="0" applyFont="1" applyAlignment="1" applyProtection="1">
      <alignment vertical="center" wrapText="1"/>
    </xf>
    <xf numFmtId="0" fontId="39" fillId="0" borderId="22" xfId="0" applyFont="1" applyBorder="1" applyAlignment="1" applyProtection="1">
      <alignment horizontal="center" vertical="center"/>
    </xf>
    <xf numFmtId="49" fontId="39" fillId="0" borderId="22" xfId="0" applyNumberFormat="1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center" vertical="center" wrapText="1"/>
    </xf>
    <xf numFmtId="167" fontId="39" fillId="0" borderId="22" xfId="0" applyNumberFormat="1" applyFont="1" applyBorder="1" applyAlignment="1" applyProtection="1">
      <alignment vertical="center"/>
    </xf>
    <xf numFmtId="4" fontId="39" fillId="2" borderId="22" xfId="0" applyNumberFormat="1" applyFont="1" applyFill="1" applyBorder="1" applyAlignment="1" applyProtection="1">
      <alignment vertical="center"/>
      <protection locked="0"/>
    </xf>
    <xf numFmtId="4" fontId="39" fillId="0" borderId="22" xfId="0" applyNumberFormat="1" applyFont="1" applyBorder="1" applyAlignment="1" applyProtection="1">
      <alignment vertical="center"/>
    </xf>
    <xf numFmtId="0" fontId="40" fillId="0" borderId="3" xfId="0" applyFont="1" applyBorder="1" applyAlignment="1">
      <alignment vertical="center"/>
    </xf>
    <xf numFmtId="0" fontId="39" fillId="2" borderId="14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167" fontId="22" fillId="2" borderId="22" xfId="0" applyNumberFormat="1" applyFont="1" applyFill="1" applyBorder="1" applyAlignment="1" applyProtection="1">
      <alignment vertical="center"/>
      <protection locked="0"/>
    </xf>
    <xf numFmtId="0" fontId="23" fillId="2" borderId="19" xfId="0" applyFont="1" applyFill="1" applyBorder="1" applyAlignment="1" applyProtection="1">
      <alignment horizontal="left" vertical="center"/>
      <protection locked="0"/>
    </xf>
    <xf numFmtId="0" fontId="23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3" fillId="0" borderId="20" xfId="0" applyNumberFormat="1" applyFont="1" applyBorder="1" applyAlignment="1" applyProtection="1">
      <alignment vertical="center"/>
    </xf>
    <xf numFmtId="166" fontId="23" fillId="0" borderId="21" xfId="0" applyNumberFormat="1" applyFont="1" applyBorder="1" applyAlignment="1" applyProtection="1">
      <alignment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0" fillId="0" borderId="19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1" fillId="0" borderId="19" xfId="0" applyFont="1" applyBorder="1" applyAlignment="1" applyProtection="1">
      <alignment vertical="center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3" xfId="0" applyFont="1" applyBorder="1" applyAlignment="1">
      <alignment horizontal="center" vertical="center" wrapText="1"/>
    </xf>
    <xf numFmtId="0" fontId="22" fillId="4" borderId="16" xfId="0" applyFont="1" applyFill="1" applyBorder="1" applyAlignment="1">
      <alignment horizontal="center" vertical="center" wrapText="1"/>
    </xf>
    <xf numFmtId="0" fontId="22" fillId="4" borderId="17" xfId="0" applyFont="1" applyFill="1" applyBorder="1" applyAlignment="1">
      <alignment horizontal="center" vertical="center" wrapText="1"/>
    </xf>
    <xf numFmtId="0" fontId="22" fillId="4" borderId="1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1" fillId="0" borderId="16" xfId="0" applyFont="1" applyBorder="1" applyAlignment="1">
      <alignment horizontal="left" vertical="center" wrapText="1"/>
    </xf>
    <xf numFmtId="0" fontId="41" fillId="0" borderId="22" xfId="0" applyFont="1" applyBorder="1" applyAlignment="1">
      <alignment horizontal="left" vertical="center" wrapText="1"/>
    </xf>
    <xf numFmtId="0" fontId="41" fillId="0" borderId="22" xfId="0" applyFont="1" applyBorder="1" applyAlignment="1">
      <alignment horizontal="left" vertical="center"/>
    </xf>
    <xf numFmtId="167" fontId="41" fillId="0" borderId="18" xfId="0" applyNumberFormat="1" applyFont="1" applyBorder="1" applyAlignment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styles" Target="styles.xml" /><Relationship Id="rId16" Type="http://schemas.openxmlformats.org/officeDocument/2006/relationships/theme" Target="theme/theme1.xml" /><Relationship Id="rId17" Type="http://schemas.openxmlformats.org/officeDocument/2006/relationships/calcChain" Target="calcChain.xml" /><Relationship Id="rId18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11002000" TargetMode="External" /><Relationship Id="rId2" Type="http://schemas.openxmlformats.org/officeDocument/2006/relationships/hyperlink" Target="https://podminky.urs.cz/item/CS_URS_2025_02/012002000" TargetMode="External" /><Relationship Id="rId3" Type="http://schemas.openxmlformats.org/officeDocument/2006/relationships/hyperlink" Target="https://podminky.urs.cz/item/CS_URS_2025_02/013002000" TargetMode="External" /><Relationship Id="rId4" Type="http://schemas.openxmlformats.org/officeDocument/2006/relationships/hyperlink" Target="https://podminky.urs.cz/item/CS_URS_2025_02/031002000" TargetMode="External" /><Relationship Id="rId5" Type="http://schemas.openxmlformats.org/officeDocument/2006/relationships/hyperlink" Target="https://podminky.urs.cz/item/CS_URS_2025_02/033002000" TargetMode="External" /><Relationship Id="rId6" Type="http://schemas.openxmlformats.org/officeDocument/2006/relationships/hyperlink" Target="https://podminky.urs.cz/item/CS_URS_2025_02/034002000" TargetMode="External" /><Relationship Id="rId7" Type="http://schemas.openxmlformats.org/officeDocument/2006/relationships/hyperlink" Target="https://podminky.urs.cz/item/CS_URS_2025_02/039002000" TargetMode="External" /><Relationship Id="rId8" Type="http://schemas.openxmlformats.org/officeDocument/2006/relationships/hyperlink" Target="https://podminky.urs.cz/item/CS_URS_2025_02/043002000" TargetMode="External" /><Relationship Id="rId9" Type="http://schemas.openxmlformats.org/officeDocument/2006/relationships/hyperlink" Target="https://podminky.urs.cz/item/CS_URS_2025_02/044002000" TargetMode="External" /><Relationship Id="rId10" Type="http://schemas.openxmlformats.org/officeDocument/2006/relationships/hyperlink" Target="https://podminky.urs.cz/item/CS_URS_2025_02/061002000" TargetMode="External" /><Relationship Id="rId11" Type="http://schemas.openxmlformats.org/officeDocument/2006/relationships/hyperlink" Target="https://podminky.urs.cz/item/CS_URS_2025_02/065002000" TargetMode="External" /><Relationship Id="rId12" Type="http://schemas.openxmlformats.org/officeDocument/2006/relationships/hyperlink" Target="https://podminky.urs.cz/item/CS_URS_2025_02/071002000" TargetMode="External" /><Relationship Id="rId13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10239211" TargetMode="External" /><Relationship Id="rId2" Type="http://schemas.openxmlformats.org/officeDocument/2006/relationships/hyperlink" Target="https://podminky.urs.cz/item/CS_URS_2025_02/311231126" TargetMode="External" /><Relationship Id="rId3" Type="http://schemas.openxmlformats.org/officeDocument/2006/relationships/hyperlink" Target="https://podminky.urs.cz/item/CS_URS_2025_02/317168024" TargetMode="External" /><Relationship Id="rId4" Type="http://schemas.openxmlformats.org/officeDocument/2006/relationships/hyperlink" Target="https://podminky.urs.cz/item/CS_URS_2025_02/317234410" TargetMode="External" /><Relationship Id="rId5" Type="http://schemas.openxmlformats.org/officeDocument/2006/relationships/hyperlink" Target="https://podminky.urs.cz/item/CS_URS_2025_02/317944323" TargetMode="External" /><Relationship Id="rId6" Type="http://schemas.openxmlformats.org/officeDocument/2006/relationships/hyperlink" Target="https://podminky.urs.cz/item/CS_URS_2025_02/317944325" TargetMode="External" /><Relationship Id="rId7" Type="http://schemas.openxmlformats.org/officeDocument/2006/relationships/hyperlink" Target="https://podminky.urs.cz/item/CS_URS_2025_02/342244221" TargetMode="External" /><Relationship Id="rId8" Type="http://schemas.openxmlformats.org/officeDocument/2006/relationships/hyperlink" Target="https://podminky.urs.cz/item/CS_URS_2025_02/342291112" TargetMode="External" /><Relationship Id="rId9" Type="http://schemas.openxmlformats.org/officeDocument/2006/relationships/hyperlink" Target="https://podminky.urs.cz/item/CS_URS_2025_02/342291121" TargetMode="External" /><Relationship Id="rId10" Type="http://schemas.openxmlformats.org/officeDocument/2006/relationships/hyperlink" Target="https://podminky.urs.cz/item/CS_URS_2025_02/346244382" TargetMode="External" /><Relationship Id="rId11" Type="http://schemas.openxmlformats.org/officeDocument/2006/relationships/hyperlink" Target="https://podminky.urs.cz/item/CS_URS_2025_02/349231811" TargetMode="External" /><Relationship Id="rId12" Type="http://schemas.openxmlformats.org/officeDocument/2006/relationships/hyperlink" Target="https://podminky.urs.cz/item/CS_URS_2025_02/612131321" TargetMode="External" /><Relationship Id="rId13" Type="http://schemas.openxmlformats.org/officeDocument/2006/relationships/hyperlink" Target="https://podminky.urs.cz/item/CS_URS_2025_02/612131101" TargetMode="External" /><Relationship Id="rId14" Type="http://schemas.openxmlformats.org/officeDocument/2006/relationships/hyperlink" Target="https://podminky.urs.cz/item/CS_URS_2025_02/612321141" TargetMode="External" /><Relationship Id="rId15" Type="http://schemas.openxmlformats.org/officeDocument/2006/relationships/hyperlink" Target="https://podminky.urs.cz/item/CS_URS_2025_02/612325416" TargetMode="External" /><Relationship Id="rId16" Type="http://schemas.openxmlformats.org/officeDocument/2006/relationships/hyperlink" Target="https://podminky.urs.cz/item/CS_URS_2025_02/612142001" TargetMode="External" /><Relationship Id="rId17" Type="http://schemas.openxmlformats.org/officeDocument/2006/relationships/hyperlink" Target="https://podminky.urs.cz/item/CS_URS_2025_02/612135101" TargetMode="External" /><Relationship Id="rId18" Type="http://schemas.openxmlformats.org/officeDocument/2006/relationships/hyperlink" Target="https://podminky.urs.cz/item/CS_URS_2025_02/612315201" TargetMode="External" /><Relationship Id="rId19" Type="http://schemas.openxmlformats.org/officeDocument/2006/relationships/hyperlink" Target="https://podminky.urs.cz/item/CS_URS_2025_02/619991005" TargetMode="External" /><Relationship Id="rId20" Type="http://schemas.openxmlformats.org/officeDocument/2006/relationships/hyperlink" Target="https://podminky.urs.cz/item/CS_URS_2025_02/622143003" TargetMode="External" /><Relationship Id="rId21" Type="http://schemas.openxmlformats.org/officeDocument/2006/relationships/hyperlink" Target="https://podminky.urs.cz/item/CS_URS_2025_02/622151021" TargetMode="External" /><Relationship Id="rId22" Type="http://schemas.openxmlformats.org/officeDocument/2006/relationships/hyperlink" Target="https://podminky.urs.cz/item/CS_URS_2025_02/622511112" TargetMode="External" /><Relationship Id="rId23" Type="http://schemas.openxmlformats.org/officeDocument/2006/relationships/hyperlink" Target="https://podminky.urs.cz/item/CS_URS_2025_02/985422121" TargetMode="External" /><Relationship Id="rId24" Type="http://schemas.openxmlformats.org/officeDocument/2006/relationships/hyperlink" Target="https://podminky.urs.cz/item/CS_URS_2025_02/631311121" TargetMode="External" /><Relationship Id="rId25" Type="http://schemas.openxmlformats.org/officeDocument/2006/relationships/hyperlink" Target="https://podminky.urs.cz/item/CS_URS_2025_02/631312141" TargetMode="External" /><Relationship Id="rId26" Type="http://schemas.openxmlformats.org/officeDocument/2006/relationships/hyperlink" Target="https://podminky.urs.cz/item/CS_URS_2025_02/632683113" TargetMode="External" /><Relationship Id="rId27" Type="http://schemas.openxmlformats.org/officeDocument/2006/relationships/hyperlink" Target="https://podminky.urs.cz/item/CS_URS_2025_02/941311111" TargetMode="External" /><Relationship Id="rId28" Type="http://schemas.openxmlformats.org/officeDocument/2006/relationships/hyperlink" Target="https://podminky.urs.cz/item/CS_URS_2025_02/941311211" TargetMode="External" /><Relationship Id="rId29" Type="http://schemas.openxmlformats.org/officeDocument/2006/relationships/hyperlink" Target="https://podminky.urs.cz/item/CS_URS_2025_02/941311811" TargetMode="External" /><Relationship Id="rId30" Type="http://schemas.openxmlformats.org/officeDocument/2006/relationships/hyperlink" Target="https://podminky.urs.cz/item/CS_URS_2025_02/949101111" TargetMode="External" /><Relationship Id="rId31" Type="http://schemas.openxmlformats.org/officeDocument/2006/relationships/hyperlink" Target="https://podminky.urs.cz/item/CS_URS_2025_02/952901114" TargetMode="External" /><Relationship Id="rId32" Type="http://schemas.openxmlformats.org/officeDocument/2006/relationships/hyperlink" Target="https://podminky.urs.cz/item/CS_URS_2025_02/763132811" TargetMode="External" /><Relationship Id="rId33" Type="http://schemas.openxmlformats.org/officeDocument/2006/relationships/hyperlink" Target="https://podminky.urs.cz/item/CS_URS_2025_02/763431802" TargetMode="External" /><Relationship Id="rId34" Type="http://schemas.openxmlformats.org/officeDocument/2006/relationships/hyperlink" Target="https://podminky.urs.cz/item/CS_URS_2025_02/763431871" TargetMode="External" /><Relationship Id="rId35" Type="http://schemas.openxmlformats.org/officeDocument/2006/relationships/hyperlink" Target="https://podminky.urs.cz/item/CS_URS_2025_02/766691915" TargetMode="External" /><Relationship Id="rId36" Type="http://schemas.openxmlformats.org/officeDocument/2006/relationships/hyperlink" Target="https://podminky.urs.cz/item/CS_URS_2025_02/766812820" TargetMode="External" /><Relationship Id="rId37" Type="http://schemas.openxmlformats.org/officeDocument/2006/relationships/hyperlink" Target="https://podminky.urs.cz/item/CS_URS_2025_02/766812830" TargetMode="External" /><Relationship Id="rId38" Type="http://schemas.openxmlformats.org/officeDocument/2006/relationships/hyperlink" Target="https://podminky.urs.cz/item/CS_URS_2025_02/766812840" TargetMode="External" /><Relationship Id="rId39" Type="http://schemas.openxmlformats.org/officeDocument/2006/relationships/hyperlink" Target="https://podminky.urs.cz/item/CS_URS_2025_02/767114811" TargetMode="External" /><Relationship Id="rId40" Type="http://schemas.openxmlformats.org/officeDocument/2006/relationships/hyperlink" Target="https://podminky.urs.cz/item/CS_URS_2025_02/767531811" TargetMode="External" /><Relationship Id="rId41" Type="http://schemas.openxmlformats.org/officeDocument/2006/relationships/hyperlink" Target="https://podminky.urs.cz/item/CS_URS_2025_02/767632811" TargetMode="External" /><Relationship Id="rId42" Type="http://schemas.openxmlformats.org/officeDocument/2006/relationships/hyperlink" Target="https://podminky.urs.cz/item/CS_URS_2025_02/776201811" TargetMode="External" /><Relationship Id="rId43" Type="http://schemas.openxmlformats.org/officeDocument/2006/relationships/hyperlink" Target="https://podminky.urs.cz/item/CS_URS_2025_02/776201812" TargetMode="External" /><Relationship Id="rId44" Type="http://schemas.openxmlformats.org/officeDocument/2006/relationships/hyperlink" Target="https://podminky.urs.cz/item/CS_URS_2025_02/776410811" TargetMode="External" /><Relationship Id="rId45" Type="http://schemas.openxmlformats.org/officeDocument/2006/relationships/hyperlink" Target="https://podminky.urs.cz/item/CS_URS_2025_02/962031133" TargetMode="External" /><Relationship Id="rId46" Type="http://schemas.openxmlformats.org/officeDocument/2006/relationships/hyperlink" Target="https://podminky.urs.cz/item/CS_URS_2025_02/962032231" TargetMode="External" /><Relationship Id="rId47" Type="http://schemas.openxmlformats.org/officeDocument/2006/relationships/hyperlink" Target="https://podminky.urs.cz/item/CS_URS_2025_02/964011211" TargetMode="External" /><Relationship Id="rId48" Type="http://schemas.openxmlformats.org/officeDocument/2006/relationships/hyperlink" Target="https://podminky.urs.cz/item/CS_URS_2025_02/965046111" TargetMode="External" /><Relationship Id="rId49" Type="http://schemas.openxmlformats.org/officeDocument/2006/relationships/hyperlink" Target="https://podminky.urs.cz/item/CS_URS_2025_02/965081213" TargetMode="External" /><Relationship Id="rId50" Type="http://schemas.openxmlformats.org/officeDocument/2006/relationships/hyperlink" Target="https://podminky.urs.cz/item/CS_URS_2025_02/965081611" TargetMode="External" /><Relationship Id="rId51" Type="http://schemas.openxmlformats.org/officeDocument/2006/relationships/hyperlink" Target="https://podminky.urs.cz/item/CS_URS_2025_02/968072455" TargetMode="External" /><Relationship Id="rId52" Type="http://schemas.openxmlformats.org/officeDocument/2006/relationships/hyperlink" Target="https://podminky.urs.cz/item/CS_URS_2025_02/968072456" TargetMode="External" /><Relationship Id="rId53" Type="http://schemas.openxmlformats.org/officeDocument/2006/relationships/hyperlink" Target="https://podminky.urs.cz/item/CS_URS_2025_02/968082017" TargetMode="External" /><Relationship Id="rId54" Type="http://schemas.openxmlformats.org/officeDocument/2006/relationships/hyperlink" Target="https://podminky.urs.cz/item/CS_URS_2025_02/977312112" TargetMode="External" /><Relationship Id="rId55" Type="http://schemas.openxmlformats.org/officeDocument/2006/relationships/hyperlink" Target="https://podminky.urs.cz/item/CS_URS_2025_02/977211121" TargetMode="External" /><Relationship Id="rId56" Type="http://schemas.openxmlformats.org/officeDocument/2006/relationships/hyperlink" Target="https://podminky.urs.cz/item/CS_URS_2025_02/977211122" TargetMode="External" /><Relationship Id="rId57" Type="http://schemas.openxmlformats.org/officeDocument/2006/relationships/hyperlink" Target="https://podminky.urs.cz/item/CS_URS_2025_02/977211123" TargetMode="External" /><Relationship Id="rId58" Type="http://schemas.openxmlformats.org/officeDocument/2006/relationships/hyperlink" Target="https://podminky.urs.cz/item/CS_URS_2025_02/975022441" TargetMode="External" /><Relationship Id="rId59" Type="http://schemas.openxmlformats.org/officeDocument/2006/relationships/hyperlink" Target="https://podminky.urs.cz/item/CS_URS_2025_02/975022461" TargetMode="External" /><Relationship Id="rId60" Type="http://schemas.openxmlformats.org/officeDocument/2006/relationships/hyperlink" Target="https://podminky.urs.cz/item/CS_URS_2025_02/971033261" TargetMode="External" /><Relationship Id="rId61" Type="http://schemas.openxmlformats.org/officeDocument/2006/relationships/hyperlink" Target="https://podminky.urs.cz/item/CS_URS_2025_02/971033481" TargetMode="External" /><Relationship Id="rId62" Type="http://schemas.openxmlformats.org/officeDocument/2006/relationships/hyperlink" Target="https://podminky.urs.cz/item/CS_URS_2025_02/971033641" TargetMode="External" /><Relationship Id="rId63" Type="http://schemas.openxmlformats.org/officeDocument/2006/relationships/hyperlink" Target="https://podminky.urs.cz/item/CS_URS_2025_02/971033651" TargetMode="External" /><Relationship Id="rId64" Type="http://schemas.openxmlformats.org/officeDocument/2006/relationships/hyperlink" Target="https://podminky.urs.cz/item/CS_URS_2025_02/971033681" TargetMode="External" /><Relationship Id="rId65" Type="http://schemas.openxmlformats.org/officeDocument/2006/relationships/hyperlink" Target="https://podminky.urs.cz/item/CS_URS_2025_02/971052231" TargetMode="External" /><Relationship Id="rId66" Type="http://schemas.openxmlformats.org/officeDocument/2006/relationships/hyperlink" Target="https://podminky.urs.cz/item/CS_URS_2025_02/971052331" TargetMode="External" /><Relationship Id="rId67" Type="http://schemas.openxmlformats.org/officeDocument/2006/relationships/hyperlink" Target="https://podminky.urs.cz/item/CS_URS_2025_02/971052431" TargetMode="External" /><Relationship Id="rId68" Type="http://schemas.openxmlformats.org/officeDocument/2006/relationships/hyperlink" Target="https://podminky.urs.cz/item/CS_URS_2025_02/971052241" TargetMode="External" /><Relationship Id="rId69" Type="http://schemas.openxmlformats.org/officeDocument/2006/relationships/hyperlink" Target="https://podminky.urs.cz/item/CS_URS_2025_02/971052341" TargetMode="External" /><Relationship Id="rId70" Type="http://schemas.openxmlformats.org/officeDocument/2006/relationships/hyperlink" Target="https://podminky.urs.cz/item/CS_URS_2025_02/971052441" TargetMode="External" /><Relationship Id="rId71" Type="http://schemas.openxmlformats.org/officeDocument/2006/relationships/hyperlink" Target="https://podminky.urs.cz/item/CS_URS_2025_02/468101211" TargetMode="External" /><Relationship Id="rId72" Type="http://schemas.openxmlformats.org/officeDocument/2006/relationships/hyperlink" Target="https://podminky.urs.cz/item/CS_URS_2025_02/973031151" TargetMode="External" /><Relationship Id="rId73" Type="http://schemas.openxmlformats.org/officeDocument/2006/relationships/hyperlink" Target="https://podminky.urs.cz/item/CS_URS_2025_02/974031121" TargetMode="External" /><Relationship Id="rId74" Type="http://schemas.openxmlformats.org/officeDocument/2006/relationships/hyperlink" Target="https://podminky.urs.cz/item/CS_URS_2025_02/974031133" TargetMode="External" /><Relationship Id="rId75" Type="http://schemas.openxmlformats.org/officeDocument/2006/relationships/hyperlink" Target="https://podminky.urs.cz/item/CS_URS_2025_02/974031142" TargetMode="External" /><Relationship Id="rId76" Type="http://schemas.openxmlformats.org/officeDocument/2006/relationships/hyperlink" Target="https://podminky.urs.cz/item/CS_URS_2025_02/974031144" TargetMode="External" /><Relationship Id="rId77" Type="http://schemas.openxmlformats.org/officeDocument/2006/relationships/hyperlink" Target="https://podminky.urs.cz/item/CS_URS_2025_02/974031154" TargetMode="External" /><Relationship Id="rId78" Type="http://schemas.openxmlformats.org/officeDocument/2006/relationships/hyperlink" Target="https://podminky.urs.cz/item/CS_URS_2025_02/974031155" TargetMode="External" /><Relationship Id="rId79" Type="http://schemas.openxmlformats.org/officeDocument/2006/relationships/hyperlink" Target="https://podminky.urs.cz/item/CS_URS_2025_02/974031666" TargetMode="External" /><Relationship Id="rId80" Type="http://schemas.openxmlformats.org/officeDocument/2006/relationships/hyperlink" Target="https://podminky.urs.cz/item/CS_URS_2025_02/974042553" TargetMode="External" /><Relationship Id="rId81" Type="http://schemas.openxmlformats.org/officeDocument/2006/relationships/hyperlink" Target="https://podminky.urs.cz/item/CS_URS_2025_02/974042554" TargetMode="External" /><Relationship Id="rId82" Type="http://schemas.openxmlformats.org/officeDocument/2006/relationships/hyperlink" Target="https://podminky.urs.cz/item/CS_URS_2025_02/977151113" TargetMode="External" /><Relationship Id="rId83" Type="http://schemas.openxmlformats.org/officeDocument/2006/relationships/hyperlink" Target="https://podminky.urs.cz/item/CS_URS_2025_02/977151118" TargetMode="External" /><Relationship Id="rId84" Type="http://schemas.openxmlformats.org/officeDocument/2006/relationships/hyperlink" Target="https://podminky.urs.cz/item/CS_URS_2025_02/977151122" TargetMode="External" /><Relationship Id="rId85" Type="http://schemas.openxmlformats.org/officeDocument/2006/relationships/hyperlink" Target="https://podminky.urs.cz/item/CS_URS_2025_02/977151123" TargetMode="External" /><Relationship Id="rId86" Type="http://schemas.openxmlformats.org/officeDocument/2006/relationships/hyperlink" Target="https://podminky.urs.cz/item/CS_URS_2025_02/977151124" TargetMode="External" /><Relationship Id="rId87" Type="http://schemas.openxmlformats.org/officeDocument/2006/relationships/hyperlink" Target="https://podminky.urs.cz/item/CS_URS_2025_02/977151126" TargetMode="External" /><Relationship Id="rId88" Type="http://schemas.openxmlformats.org/officeDocument/2006/relationships/hyperlink" Target="https://podminky.urs.cz/item/CS_URS_2025_02/977151127" TargetMode="External" /><Relationship Id="rId89" Type="http://schemas.openxmlformats.org/officeDocument/2006/relationships/hyperlink" Target="https://podminky.urs.cz/item/CS_URS_2025_02/977151128" TargetMode="External" /><Relationship Id="rId90" Type="http://schemas.openxmlformats.org/officeDocument/2006/relationships/hyperlink" Target="https://podminky.urs.cz/item/CS_URS_2025_02/977151218" TargetMode="External" /><Relationship Id="rId91" Type="http://schemas.openxmlformats.org/officeDocument/2006/relationships/hyperlink" Target="https://podminky.urs.cz/item/CS_URS_2025_02/977151222" TargetMode="External" /><Relationship Id="rId92" Type="http://schemas.openxmlformats.org/officeDocument/2006/relationships/hyperlink" Target="https://podminky.urs.cz/item/CS_URS_2025_02/977151223" TargetMode="External" /><Relationship Id="rId93" Type="http://schemas.openxmlformats.org/officeDocument/2006/relationships/hyperlink" Target="https://podminky.urs.cz/item/CS_URS_2025_02/978035117" TargetMode="External" /><Relationship Id="rId94" Type="http://schemas.openxmlformats.org/officeDocument/2006/relationships/hyperlink" Target="https://podminky.urs.cz/item/CS_URS_2025_02/978059541" TargetMode="External" /><Relationship Id="rId95" Type="http://schemas.openxmlformats.org/officeDocument/2006/relationships/hyperlink" Target="https://podminky.urs.cz/item/CS_URS_2025_02/997013211" TargetMode="External" /><Relationship Id="rId96" Type="http://schemas.openxmlformats.org/officeDocument/2006/relationships/hyperlink" Target="https://podminky.urs.cz/item/CS_URS_2025_02/997013511" TargetMode="External" /><Relationship Id="rId97" Type="http://schemas.openxmlformats.org/officeDocument/2006/relationships/hyperlink" Target="https://podminky.urs.cz/item/CS_URS_2025_02/997013509" TargetMode="External" /><Relationship Id="rId98" Type="http://schemas.openxmlformats.org/officeDocument/2006/relationships/hyperlink" Target="https://podminky.urs.cz/item/CS_URS_2025_02/997013631" TargetMode="External" /><Relationship Id="rId99" Type="http://schemas.openxmlformats.org/officeDocument/2006/relationships/hyperlink" Target="https://podminky.urs.cz/item/CS_URS_2025_02/997013869" TargetMode="External" /><Relationship Id="rId100" Type="http://schemas.openxmlformats.org/officeDocument/2006/relationships/hyperlink" Target="https://podminky.urs.cz/item/CS_URS_2025_02/997013804" TargetMode="External" /><Relationship Id="rId101" Type="http://schemas.openxmlformats.org/officeDocument/2006/relationships/hyperlink" Target="https://podminky.urs.cz/item/CS_URS_2025_02/997013811" TargetMode="External" /><Relationship Id="rId102" Type="http://schemas.openxmlformats.org/officeDocument/2006/relationships/hyperlink" Target="https://podminky.urs.cz/item/CS_URS_2025_02/997013812" TargetMode="External" /><Relationship Id="rId103" Type="http://schemas.openxmlformats.org/officeDocument/2006/relationships/hyperlink" Target="https://podminky.urs.cz/item/CS_URS_2025_02/997013813" TargetMode="External" /><Relationship Id="rId104" Type="http://schemas.openxmlformats.org/officeDocument/2006/relationships/hyperlink" Target="https://podminky.urs.cz/item/CS_URS_2025_02/998018001" TargetMode="External" /><Relationship Id="rId105" Type="http://schemas.openxmlformats.org/officeDocument/2006/relationships/hyperlink" Target="https://podminky.urs.cz/item/CS_URS_2025_02/713121111" TargetMode="External" /><Relationship Id="rId106" Type="http://schemas.openxmlformats.org/officeDocument/2006/relationships/hyperlink" Target="https://podminky.urs.cz/item/CS_URS_2025_02/713191132" TargetMode="External" /><Relationship Id="rId107" Type="http://schemas.openxmlformats.org/officeDocument/2006/relationships/hyperlink" Target="https://podminky.urs.cz/item/CS_URS_2025_02/998713121" TargetMode="External" /><Relationship Id="rId108" Type="http://schemas.openxmlformats.org/officeDocument/2006/relationships/hyperlink" Target="https://podminky.urs.cz/item/CS_URS_2025_02/763131621" TargetMode="External" /><Relationship Id="rId109" Type="http://schemas.openxmlformats.org/officeDocument/2006/relationships/hyperlink" Target="https://podminky.urs.cz/item/CS_URS_2025_02/763131714" TargetMode="External" /><Relationship Id="rId110" Type="http://schemas.openxmlformats.org/officeDocument/2006/relationships/hyperlink" Target="https://podminky.urs.cz/item/CS_URS_2025_02/763164515" TargetMode="External" /><Relationship Id="rId111" Type="http://schemas.openxmlformats.org/officeDocument/2006/relationships/hyperlink" Target="https://podminky.urs.cz/item/CS_URS_2025_02/763431701" TargetMode="External" /><Relationship Id="rId112" Type="http://schemas.openxmlformats.org/officeDocument/2006/relationships/hyperlink" Target="https://podminky.urs.cz/item/CS_URS_2025_02/763431011" TargetMode="External" /><Relationship Id="rId113" Type="http://schemas.openxmlformats.org/officeDocument/2006/relationships/hyperlink" Target="https://podminky.urs.cz/item/CS_URS_2025_02/763111466" TargetMode="External" /><Relationship Id="rId114" Type="http://schemas.openxmlformats.org/officeDocument/2006/relationships/hyperlink" Target="https://podminky.urs.cz/item/CS_URS_2025_02/763111468" TargetMode="External" /><Relationship Id="rId115" Type="http://schemas.openxmlformats.org/officeDocument/2006/relationships/hyperlink" Target="https://podminky.urs.cz/item/CS_URS_2025_02/763113351" TargetMode="External" /><Relationship Id="rId116" Type="http://schemas.openxmlformats.org/officeDocument/2006/relationships/hyperlink" Target="https://podminky.urs.cz/item/CS_URS_2025_02/763114143" TargetMode="External" /><Relationship Id="rId117" Type="http://schemas.openxmlformats.org/officeDocument/2006/relationships/hyperlink" Target="https://podminky.urs.cz/item/CS_URS_2025_02/763111717" TargetMode="External" /><Relationship Id="rId118" Type="http://schemas.openxmlformats.org/officeDocument/2006/relationships/hyperlink" Target="https://podminky.urs.cz/item/CS_URS_2025_02/763111720" TargetMode="External" /><Relationship Id="rId119" Type="http://schemas.openxmlformats.org/officeDocument/2006/relationships/hyperlink" Target="https://podminky.urs.cz/item/CS_URS_2025_02/763111713" TargetMode="External" /><Relationship Id="rId120" Type="http://schemas.openxmlformats.org/officeDocument/2006/relationships/hyperlink" Target="https://podminky.urs.cz/item/CS_URS_2025_02/763111772" TargetMode="External" /><Relationship Id="rId121" Type="http://schemas.openxmlformats.org/officeDocument/2006/relationships/hyperlink" Target="https://podminky.urs.cz/item/CS_URS_2025_02/763121477" TargetMode="External" /><Relationship Id="rId122" Type="http://schemas.openxmlformats.org/officeDocument/2006/relationships/hyperlink" Target="https://podminky.urs.cz/item/CS_URS_2025_02/763121714" TargetMode="External" /><Relationship Id="rId123" Type="http://schemas.openxmlformats.org/officeDocument/2006/relationships/hyperlink" Target="https://podminky.urs.cz/item/CS_URS_2025_02/763121762" TargetMode="External" /><Relationship Id="rId124" Type="http://schemas.openxmlformats.org/officeDocument/2006/relationships/hyperlink" Target="https://podminky.urs.cz/item/CS_URS_2025_02/763173133" TargetMode="External" /><Relationship Id="rId125" Type="http://schemas.openxmlformats.org/officeDocument/2006/relationships/hyperlink" Target="https://podminky.urs.cz/item/CS_URS_2025_02/763431001" TargetMode="External" /><Relationship Id="rId126" Type="http://schemas.openxmlformats.org/officeDocument/2006/relationships/hyperlink" Target="https://podminky.urs.cz/item/CS_URS_2025_02/763431011" TargetMode="External" /><Relationship Id="rId127" Type="http://schemas.openxmlformats.org/officeDocument/2006/relationships/hyperlink" Target="https://podminky.urs.cz/item/CS_URS_2025_02/763431031" TargetMode="External" /><Relationship Id="rId128" Type="http://schemas.openxmlformats.org/officeDocument/2006/relationships/hyperlink" Target="https://podminky.urs.cz/item/CS_URS_2025_02/763431041" TargetMode="External" /><Relationship Id="rId129" Type="http://schemas.openxmlformats.org/officeDocument/2006/relationships/hyperlink" Target="https://podminky.urs.cz/item/CS_URS_2025_02/763431042" TargetMode="External" /><Relationship Id="rId130" Type="http://schemas.openxmlformats.org/officeDocument/2006/relationships/hyperlink" Target="https://podminky.urs.cz/item/CS_URS_2025_02/763431043" TargetMode="External" /><Relationship Id="rId131" Type="http://schemas.openxmlformats.org/officeDocument/2006/relationships/hyperlink" Target="https://podminky.urs.cz/item/CS_URS_2025_02/998763331" TargetMode="External" /><Relationship Id="rId132" Type="http://schemas.openxmlformats.org/officeDocument/2006/relationships/hyperlink" Target="https://podminky.urs.cz/item/CS_URS_2025_02/998766311" TargetMode="External" /><Relationship Id="rId133" Type="http://schemas.openxmlformats.org/officeDocument/2006/relationships/hyperlink" Target="https://podminky.urs.cz/item/CS_URS_2025_02/998767311" TargetMode="External" /><Relationship Id="rId134" Type="http://schemas.openxmlformats.org/officeDocument/2006/relationships/hyperlink" Target="https://podminky.urs.cz/item/CS_URS_2025_02/767995116" TargetMode="External" /><Relationship Id="rId135" Type="http://schemas.openxmlformats.org/officeDocument/2006/relationships/hyperlink" Target="https://podminky.urs.cz/item/CS_URS_2025_02/953946131" TargetMode="External" /><Relationship Id="rId136" Type="http://schemas.openxmlformats.org/officeDocument/2006/relationships/hyperlink" Target="https://podminky.urs.cz/item/CS_URS_2025_02/771111011" TargetMode="External" /><Relationship Id="rId137" Type="http://schemas.openxmlformats.org/officeDocument/2006/relationships/hyperlink" Target="https://podminky.urs.cz/item/CS_URS_2025_02/771474113" TargetMode="External" /><Relationship Id="rId138" Type="http://schemas.openxmlformats.org/officeDocument/2006/relationships/hyperlink" Target="https://podminky.urs.cz/item/CS_URS_2025_02/771591111" TargetMode="External" /><Relationship Id="rId139" Type="http://schemas.openxmlformats.org/officeDocument/2006/relationships/hyperlink" Target="https://podminky.urs.cz/item/CS_URS_2025_02/771574424" TargetMode="External" /><Relationship Id="rId140" Type="http://schemas.openxmlformats.org/officeDocument/2006/relationships/hyperlink" Target="https://podminky.urs.cz/item/CS_URS_2025_02/771574416" TargetMode="External" /><Relationship Id="rId141" Type="http://schemas.openxmlformats.org/officeDocument/2006/relationships/hyperlink" Target="https://podminky.urs.cz/item/CS_URS_2025_02/771574473" TargetMode="External" /><Relationship Id="rId142" Type="http://schemas.openxmlformats.org/officeDocument/2006/relationships/hyperlink" Target="https://podminky.urs.cz/item/CS_URS_2025_02/771577211" TargetMode="External" /><Relationship Id="rId143" Type="http://schemas.openxmlformats.org/officeDocument/2006/relationships/hyperlink" Target="https://podminky.urs.cz/item/CS_URS_2025_02/771591112" TargetMode="External" /><Relationship Id="rId144" Type="http://schemas.openxmlformats.org/officeDocument/2006/relationships/hyperlink" Target="https://podminky.urs.cz/item/CS_URS_2025_02/771591115" TargetMode="External" /><Relationship Id="rId145" Type="http://schemas.openxmlformats.org/officeDocument/2006/relationships/hyperlink" Target="https://podminky.urs.cz/item/CS_URS_2025_02/771591117" TargetMode="External" /><Relationship Id="rId146" Type="http://schemas.openxmlformats.org/officeDocument/2006/relationships/hyperlink" Target="https://podminky.urs.cz/item/CS_URS_2025_02/771591122" TargetMode="External" /><Relationship Id="rId147" Type="http://schemas.openxmlformats.org/officeDocument/2006/relationships/hyperlink" Target="https://podminky.urs.cz/item/CS_URS_2025_02/998771121" TargetMode="External" /><Relationship Id="rId148" Type="http://schemas.openxmlformats.org/officeDocument/2006/relationships/hyperlink" Target="https://podminky.urs.cz/item/CS_URS_2025_02/776111311" TargetMode="External" /><Relationship Id="rId149" Type="http://schemas.openxmlformats.org/officeDocument/2006/relationships/hyperlink" Target="https://podminky.urs.cz/item/CS_URS_2025_02/776121321" TargetMode="External" /><Relationship Id="rId150" Type="http://schemas.openxmlformats.org/officeDocument/2006/relationships/hyperlink" Target="https://podminky.urs.cz/item/CS_URS_2025_02/776141121" TargetMode="External" /><Relationship Id="rId151" Type="http://schemas.openxmlformats.org/officeDocument/2006/relationships/hyperlink" Target="https://podminky.urs.cz/item/CS_URS_2025_02/776141151" TargetMode="External" /><Relationship Id="rId152" Type="http://schemas.openxmlformats.org/officeDocument/2006/relationships/hyperlink" Target="https://podminky.urs.cz/item/CS_URS_2025_02/776221111" TargetMode="External" /><Relationship Id="rId153" Type="http://schemas.openxmlformats.org/officeDocument/2006/relationships/hyperlink" Target="https://podminky.urs.cz/item/CS_URS_2025_02/776411212" TargetMode="External" /><Relationship Id="rId154" Type="http://schemas.openxmlformats.org/officeDocument/2006/relationships/hyperlink" Target="https://podminky.urs.cz/item/CS_URS_2025_02/776411213" TargetMode="External" /><Relationship Id="rId155" Type="http://schemas.openxmlformats.org/officeDocument/2006/relationships/hyperlink" Target="https://podminky.urs.cz/item/CS_URS_2025_02/776411214" TargetMode="External" /><Relationship Id="rId156" Type="http://schemas.openxmlformats.org/officeDocument/2006/relationships/hyperlink" Target="https://podminky.urs.cz/item/CS_URS_2025_02/776221221" TargetMode="External" /><Relationship Id="rId157" Type="http://schemas.openxmlformats.org/officeDocument/2006/relationships/hyperlink" Target="https://podminky.urs.cz/item/CS_URS_2024_01/776411213R" TargetMode="External" /><Relationship Id="rId158" Type="http://schemas.openxmlformats.org/officeDocument/2006/relationships/hyperlink" Target="https://podminky.urs.cz/item/CS_URS_2024_01/776411214R" TargetMode="External" /><Relationship Id="rId159" Type="http://schemas.openxmlformats.org/officeDocument/2006/relationships/hyperlink" Target="https://podminky.urs.cz/item/CS_URS_2025_02/776421111" TargetMode="External" /><Relationship Id="rId160" Type="http://schemas.openxmlformats.org/officeDocument/2006/relationships/hyperlink" Target="https://podminky.urs.cz/item/CS_URS_2025_02/776223111" TargetMode="External" /><Relationship Id="rId161" Type="http://schemas.openxmlformats.org/officeDocument/2006/relationships/hyperlink" Target="https://podminky.urs.cz/item/CS_URS_2025_02/776991121" TargetMode="External" /><Relationship Id="rId162" Type="http://schemas.openxmlformats.org/officeDocument/2006/relationships/hyperlink" Target="https://podminky.urs.cz/item/CS_URS_2025_02/776991141" TargetMode="External" /><Relationship Id="rId163" Type="http://schemas.openxmlformats.org/officeDocument/2006/relationships/hyperlink" Target="https://podminky.urs.cz/item/CS_URS_2025_02/998776121" TargetMode="External" /><Relationship Id="rId164" Type="http://schemas.openxmlformats.org/officeDocument/2006/relationships/hyperlink" Target="https://podminky.urs.cz/item/CS_URS_2025_02/781131112" TargetMode="External" /><Relationship Id="rId165" Type="http://schemas.openxmlformats.org/officeDocument/2006/relationships/hyperlink" Target="https://podminky.urs.cz/item/CS_URS_2025_02/781131241" TargetMode="External" /><Relationship Id="rId166" Type="http://schemas.openxmlformats.org/officeDocument/2006/relationships/hyperlink" Target="https://podminky.urs.cz/item/CS_URS_2025_02/781131242" TargetMode="External" /><Relationship Id="rId167" Type="http://schemas.openxmlformats.org/officeDocument/2006/relationships/hyperlink" Target="https://podminky.urs.cz/item/CS_URS_2025_02/781131251" TargetMode="External" /><Relationship Id="rId168" Type="http://schemas.openxmlformats.org/officeDocument/2006/relationships/hyperlink" Target="https://podminky.urs.cz/item/CS_URS_2025_02/781131264" TargetMode="External" /><Relationship Id="rId169" Type="http://schemas.openxmlformats.org/officeDocument/2006/relationships/hyperlink" Target="https://podminky.urs.cz/item/CS_URS_2025_02/781474154" TargetMode="External" /><Relationship Id="rId170" Type="http://schemas.openxmlformats.org/officeDocument/2006/relationships/hyperlink" Target="https://podminky.urs.cz/item/CS_URS_2025_02/781492211" TargetMode="External" /><Relationship Id="rId171" Type="http://schemas.openxmlformats.org/officeDocument/2006/relationships/hyperlink" Target="https://podminky.urs.cz/item/CS_URS_2025_02/781121011" TargetMode="External" /><Relationship Id="rId172" Type="http://schemas.openxmlformats.org/officeDocument/2006/relationships/hyperlink" Target="https://podminky.urs.cz/item/CS_URS_2025_02/781495115" TargetMode="External" /><Relationship Id="rId173" Type="http://schemas.openxmlformats.org/officeDocument/2006/relationships/hyperlink" Target="https://podminky.urs.cz/item/CS_URS_2025_02/781473923" TargetMode="External" /><Relationship Id="rId174" Type="http://schemas.openxmlformats.org/officeDocument/2006/relationships/hyperlink" Target="https://podminky.urs.cz/item/CS_URS_2025_02/998781121" TargetMode="External" /><Relationship Id="rId175" Type="http://schemas.openxmlformats.org/officeDocument/2006/relationships/hyperlink" Target="https://podminky.urs.cz/item/CS_URS_2025_02/784211063" TargetMode="External" /><Relationship Id="rId176" Type="http://schemas.openxmlformats.org/officeDocument/2006/relationships/hyperlink" Target="https://podminky.urs.cz/item/CS_URS_2025_02/763111811" TargetMode="External" /><Relationship Id="rId177" Type="http://schemas.openxmlformats.org/officeDocument/2006/relationships/hyperlink" Target="https://podminky.urs.cz/item/CS_URS_2025_02/763181311" TargetMode="External" /><Relationship Id="rId178" Type="http://schemas.openxmlformats.org/officeDocument/2006/relationships/hyperlink" Target="https://podminky.urs.cz/item/CS_URS_2025_02/763181811" TargetMode="External" /><Relationship Id="rId179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713463131" TargetMode="External" /><Relationship Id="rId2" Type="http://schemas.openxmlformats.org/officeDocument/2006/relationships/hyperlink" Target="https://podminky.urs.cz/item/CS_URS_2025_02/783805300" TargetMode="External" /><Relationship Id="rId3" Type="http://schemas.openxmlformats.org/officeDocument/2006/relationships/hyperlink" Target="https://podminky.urs.cz/item/CS_URS_2025_02/953943211" TargetMode="External" /><Relationship Id="rId4" Type="http://schemas.openxmlformats.org/officeDocument/2006/relationships/hyperlink" Target="https://podminky.urs.cz/item/CS_URS_2025_02/953993311" TargetMode="External" /><Relationship Id="rId5" Type="http://schemas.openxmlformats.org/officeDocument/2006/relationships/hyperlink" Target="https://podminky.urs.cz/item/CS_URS_2025_02/953993321" TargetMode="External" /><Relationship Id="rId6" Type="http://schemas.openxmlformats.org/officeDocument/2006/relationships/hyperlink" Target="https://podminky.urs.cz/item/CS_URS_2025_02/713131151" TargetMode="External" /><Relationship Id="rId7" Type="http://schemas.openxmlformats.org/officeDocument/2006/relationships/hyperlink" Target="https://podminky.urs.cz/item/CS_URS_2025_02/713411141" TargetMode="External" /><Relationship Id="rId8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733193810" TargetMode="External" /><Relationship Id="rId2" Type="http://schemas.openxmlformats.org/officeDocument/2006/relationships/hyperlink" Target="https://podminky.urs.cz/item/CS_URS_2025_02/998713101" TargetMode="External" /><Relationship Id="rId3" Type="http://schemas.openxmlformats.org/officeDocument/2006/relationships/hyperlink" Target="https://podminky.urs.cz/item/CS_URS_2025_02/732420811" TargetMode="External" /><Relationship Id="rId4" Type="http://schemas.openxmlformats.org/officeDocument/2006/relationships/hyperlink" Target="https://podminky.urs.cz/item/CS_URS_2025_02/733110803" TargetMode="External" /><Relationship Id="rId5" Type="http://schemas.openxmlformats.org/officeDocument/2006/relationships/hyperlink" Target="https://podminky.urs.cz/item/CS_URS_2025_02/733110806" TargetMode="External" /><Relationship Id="rId6" Type="http://schemas.openxmlformats.org/officeDocument/2006/relationships/hyperlink" Target="https://podminky.urs.cz/item/CS_URS_2025_02/733111123" TargetMode="External" /><Relationship Id="rId7" Type="http://schemas.openxmlformats.org/officeDocument/2006/relationships/hyperlink" Target="https://podminky.urs.cz/item/CS_URS_2025_02/733111124" TargetMode="External" /><Relationship Id="rId8" Type="http://schemas.openxmlformats.org/officeDocument/2006/relationships/hyperlink" Target="https://podminky.urs.cz/item/CS_URS_2025_02/733111125" TargetMode="External" /><Relationship Id="rId9" Type="http://schemas.openxmlformats.org/officeDocument/2006/relationships/hyperlink" Target="https://podminky.urs.cz/item/CS_URS_2025_02/733111126" TargetMode="External" /><Relationship Id="rId10" Type="http://schemas.openxmlformats.org/officeDocument/2006/relationships/hyperlink" Target="https://podminky.urs.cz/item/CS_URS_2025_02/733190107" TargetMode="External" /><Relationship Id="rId11" Type="http://schemas.openxmlformats.org/officeDocument/2006/relationships/hyperlink" Target="https://podminky.urs.cz/item/CS_URS_2025_02/733191913" TargetMode="External" /><Relationship Id="rId12" Type="http://schemas.openxmlformats.org/officeDocument/2006/relationships/hyperlink" Target="https://podminky.urs.cz/item/CS_URS_2025_02/733191914" TargetMode="External" /><Relationship Id="rId13" Type="http://schemas.openxmlformats.org/officeDocument/2006/relationships/hyperlink" Target="https://podminky.urs.cz/item/CS_URS_2025_02/733191923" TargetMode="External" /><Relationship Id="rId14" Type="http://schemas.openxmlformats.org/officeDocument/2006/relationships/hyperlink" Target="https://podminky.urs.cz/item/CS_URS_2025_02/733191925" TargetMode="External" /><Relationship Id="rId15" Type="http://schemas.openxmlformats.org/officeDocument/2006/relationships/hyperlink" Target="https://podminky.urs.cz/item/CS_URS_2025_02/733191926" TargetMode="External" /><Relationship Id="rId16" Type="http://schemas.openxmlformats.org/officeDocument/2006/relationships/hyperlink" Target="https://podminky.urs.cz/item/CS_URS_2025_02/998733101" TargetMode="External" /><Relationship Id="rId17" Type="http://schemas.openxmlformats.org/officeDocument/2006/relationships/hyperlink" Target="https://podminky.urs.cz/item/CS_URS_2025_02/734200832" TargetMode="External" /><Relationship Id="rId18" Type="http://schemas.openxmlformats.org/officeDocument/2006/relationships/hyperlink" Target="https://podminky.urs.cz/item/CS_URS_2025_02/734200812" TargetMode="External" /><Relationship Id="rId19" Type="http://schemas.openxmlformats.org/officeDocument/2006/relationships/hyperlink" Target="https://podminky.urs.cz/item/CS_URS_2025_02/734200822" TargetMode="External" /><Relationship Id="rId20" Type="http://schemas.openxmlformats.org/officeDocument/2006/relationships/hyperlink" Target="https://podminky.urs.cz/item/CS_URS_2025_02/734200823" TargetMode="External" /><Relationship Id="rId21" Type="http://schemas.openxmlformats.org/officeDocument/2006/relationships/hyperlink" Target="https://podminky.urs.cz/item/CS_URS_2025_02/734209103" TargetMode="External" /><Relationship Id="rId22" Type="http://schemas.openxmlformats.org/officeDocument/2006/relationships/hyperlink" Target="https://podminky.urs.cz/item/CS_URS_2025_02/734209113" TargetMode="External" /><Relationship Id="rId23" Type="http://schemas.openxmlformats.org/officeDocument/2006/relationships/hyperlink" Target="https://podminky.urs.cz/item/CS_URS_2025_02/734209114" TargetMode="External" /><Relationship Id="rId24" Type="http://schemas.openxmlformats.org/officeDocument/2006/relationships/hyperlink" Target="https://podminky.urs.cz/item/CS_URS_2025_02/734209115" TargetMode="External" /><Relationship Id="rId25" Type="http://schemas.openxmlformats.org/officeDocument/2006/relationships/hyperlink" Target="https://podminky.urs.cz/item/CS_URS_2025_02/734209116" TargetMode="External" /><Relationship Id="rId26" Type="http://schemas.openxmlformats.org/officeDocument/2006/relationships/hyperlink" Target="https://podminky.urs.cz/item/CS_URS_2025_02/734261235" TargetMode="External" /><Relationship Id="rId27" Type="http://schemas.openxmlformats.org/officeDocument/2006/relationships/hyperlink" Target="https://podminky.urs.cz/item/CS_URS_2025_02/734261236" TargetMode="External" /><Relationship Id="rId28" Type="http://schemas.openxmlformats.org/officeDocument/2006/relationships/hyperlink" Target="https://podminky.urs.cz/item/CS_URS_2025_02/734292713" TargetMode="External" /><Relationship Id="rId29" Type="http://schemas.openxmlformats.org/officeDocument/2006/relationships/hyperlink" Target="https://podminky.urs.cz/item/CS_URS_2025_02/734292715" TargetMode="External" /><Relationship Id="rId30" Type="http://schemas.openxmlformats.org/officeDocument/2006/relationships/hyperlink" Target="https://podminky.urs.cz/item/CS_URS_2025_02/734292716" TargetMode="External" /><Relationship Id="rId31" Type="http://schemas.openxmlformats.org/officeDocument/2006/relationships/hyperlink" Target="https://podminky.urs.cz/item/CS_URS_2025_02/734163443" TargetMode="External" /><Relationship Id="rId32" Type="http://schemas.openxmlformats.org/officeDocument/2006/relationships/hyperlink" Target="https://podminky.urs.cz/item/CS_URS_2025_02/734163444" TargetMode="External" /><Relationship Id="rId33" Type="http://schemas.openxmlformats.org/officeDocument/2006/relationships/hyperlink" Target="https://podminky.urs.cz/item/CS_URS_2025_02/734419111" TargetMode="External" /><Relationship Id="rId34" Type="http://schemas.openxmlformats.org/officeDocument/2006/relationships/hyperlink" Target="https://podminky.urs.cz/item/CS_URS_2025_02/998734101" TargetMode="External" /><Relationship Id="rId35" Type="http://schemas.openxmlformats.org/officeDocument/2006/relationships/hyperlink" Target="https://podminky.urs.cz/item/CS_URS_2025_02/735151811" TargetMode="External" /><Relationship Id="rId36" Type="http://schemas.openxmlformats.org/officeDocument/2006/relationships/hyperlink" Target="https://podminky.urs.cz/item/CS_URS_2025_02/735151821" TargetMode="External" /><Relationship Id="rId37" Type="http://schemas.openxmlformats.org/officeDocument/2006/relationships/hyperlink" Target="https://podminky.urs.cz/item/CS_URS_2025_02/735151822" TargetMode="External" /><Relationship Id="rId38" Type="http://schemas.openxmlformats.org/officeDocument/2006/relationships/hyperlink" Target="https://podminky.urs.cz/item/CS_URS_2025_02/735151831" TargetMode="External" /><Relationship Id="rId39" Type="http://schemas.openxmlformats.org/officeDocument/2006/relationships/hyperlink" Target="https://podminky.urs.cz/item/CS_URS_2025_02/735152475" TargetMode="External" /><Relationship Id="rId40" Type="http://schemas.openxmlformats.org/officeDocument/2006/relationships/hyperlink" Target="https://podminky.urs.cz/item/CS_URS_2025_02/735152478" TargetMode="External" /><Relationship Id="rId41" Type="http://schemas.openxmlformats.org/officeDocument/2006/relationships/hyperlink" Target="https://podminky.urs.cz/item/CS_URS_2025_02/735152479" TargetMode="External" /><Relationship Id="rId42" Type="http://schemas.openxmlformats.org/officeDocument/2006/relationships/hyperlink" Target="https://podminky.urs.cz/item/CS_URS_2025_02/735152480" TargetMode="External" /><Relationship Id="rId43" Type="http://schemas.openxmlformats.org/officeDocument/2006/relationships/hyperlink" Target="https://podminky.urs.cz/item/CS_URS_2025_02/735164511R" TargetMode="External" /><Relationship Id="rId44" Type="http://schemas.openxmlformats.org/officeDocument/2006/relationships/hyperlink" Target="https://podminky.urs.cz/item/CS_URS_2025_02/998735101" TargetMode="External" /><Relationship Id="rId45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713463211" TargetMode="External" /><Relationship Id="rId2" Type="http://schemas.openxmlformats.org/officeDocument/2006/relationships/hyperlink" Target="https://podminky.urs.cz/item/CS_URS_2025_02/713463213" TargetMode="External" /><Relationship Id="rId3" Type="http://schemas.openxmlformats.org/officeDocument/2006/relationships/hyperlink" Target="https://podminky.urs.cz/item/CS_URS_2025_02/998713203" TargetMode="External" /><Relationship Id="rId4" Type="http://schemas.openxmlformats.org/officeDocument/2006/relationships/hyperlink" Target="https://podminky.urs.cz/item/CS_URS_2025_02/721170972" TargetMode="External" /><Relationship Id="rId5" Type="http://schemas.openxmlformats.org/officeDocument/2006/relationships/hyperlink" Target="https://podminky.urs.cz/item/CS_URS_2025_02/721170974" TargetMode="External" /><Relationship Id="rId6" Type="http://schemas.openxmlformats.org/officeDocument/2006/relationships/hyperlink" Target="https://podminky.urs.cz/item/CS_URS_2025_02/721171803" TargetMode="External" /><Relationship Id="rId7" Type="http://schemas.openxmlformats.org/officeDocument/2006/relationships/hyperlink" Target="https://podminky.urs.cz/item/CS_URS_2025_02/721171808" TargetMode="External" /><Relationship Id="rId8" Type="http://schemas.openxmlformats.org/officeDocument/2006/relationships/hyperlink" Target="https://podminky.urs.cz/item/CS_URS_2025_02/721171903" TargetMode="External" /><Relationship Id="rId9" Type="http://schemas.openxmlformats.org/officeDocument/2006/relationships/hyperlink" Target="https://podminky.urs.cz/item/CS_URS_2025_02/721171904" TargetMode="External" /><Relationship Id="rId10" Type="http://schemas.openxmlformats.org/officeDocument/2006/relationships/hyperlink" Target="https://podminky.urs.cz/item/CS_URS_2025_02/721171905" TargetMode="External" /><Relationship Id="rId11" Type="http://schemas.openxmlformats.org/officeDocument/2006/relationships/hyperlink" Target="https://podminky.urs.cz/item/CS_URS_2025_02/721171913" TargetMode="External" /><Relationship Id="rId12" Type="http://schemas.openxmlformats.org/officeDocument/2006/relationships/hyperlink" Target="https://podminky.urs.cz/item/CS_URS_2025_02/721171914" TargetMode="External" /><Relationship Id="rId13" Type="http://schemas.openxmlformats.org/officeDocument/2006/relationships/hyperlink" Target="https://podminky.urs.cz/item/CS_URS_2025_02/721171915" TargetMode="External" /><Relationship Id="rId14" Type="http://schemas.openxmlformats.org/officeDocument/2006/relationships/hyperlink" Target="https://podminky.urs.cz/item/CS_URS_2025_02/721174024" TargetMode="External" /><Relationship Id="rId15" Type="http://schemas.openxmlformats.org/officeDocument/2006/relationships/hyperlink" Target="https://podminky.urs.cz/item/CS_URS_2025_02/721174025" TargetMode="External" /><Relationship Id="rId16" Type="http://schemas.openxmlformats.org/officeDocument/2006/relationships/hyperlink" Target="https://podminky.urs.cz/item/CS_URS_2025_02/721174041" TargetMode="External" /><Relationship Id="rId17" Type="http://schemas.openxmlformats.org/officeDocument/2006/relationships/hyperlink" Target="https://podminky.urs.cz/item/CS_URS_2025_02/721174042" TargetMode="External" /><Relationship Id="rId18" Type="http://schemas.openxmlformats.org/officeDocument/2006/relationships/hyperlink" Target="https://podminky.urs.cz/item/CS_URS_2025_02/721174043" TargetMode="External" /><Relationship Id="rId19" Type="http://schemas.openxmlformats.org/officeDocument/2006/relationships/hyperlink" Target="https://podminky.urs.cz/item/CS_URS_2025_02/721174045" TargetMode="External" /><Relationship Id="rId20" Type="http://schemas.openxmlformats.org/officeDocument/2006/relationships/hyperlink" Target="https://podminky.urs.cz/item/CS_URS_2025_02/721175203" TargetMode="External" /><Relationship Id="rId21" Type="http://schemas.openxmlformats.org/officeDocument/2006/relationships/hyperlink" Target="https://podminky.urs.cz/item/CS_URS_2025_02/721175211" TargetMode="External" /><Relationship Id="rId22" Type="http://schemas.openxmlformats.org/officeDocument/2006/relationships/hyperlink" Target="https://podminky.urs.cz/item/CS_URS_2025_02/721175212" TargetMode="External" /><Relationship Id="rId23" Type="http://schemas.openxmlformats.org/officeDocument/2006/relationships/hyperlink" Target="https://podminky.urs.cz/item/CS_URS_2025_02/721194103" TargetMode="External" /><Relationship Id="rId24" Type="http://schemas.openxmlformats.org/officeDocument/2006/relationships/hyperlink" Target="https://podminky.urs.cz/item/CS_URS_2025_02/721194104" TargetMode="External" /><Relationship Id="rId25" Type="http://schemas.openxmlformats.org/officeDocument/2006/relationships/hyperlink" Target="https://podminky.urs.cz/item/CS_URS_2025_02/721194105" TargetMode="External" /><Relationship Id="rId26" Type="http://schemas.openxmlformats.org/officeDocument/2006/relationships/hyperlink" Target="https://podminky.urs.cz/item/CS_URS_2025_02/721194107" TargetMode="External" /><Relationship Id="rId27" Type="http://schemas.openxmlformats.org/officeDocument/2006/relationships/hyperlink" Target="https://podminky.urs.cz/item/CS_URS_2025_02/721194109" TargetMode="External" /><Relationship Id="rId28" Type="http://schemas.openxmlformats.org/officeDocument/2006/relationships/hyperlink" Target="https://podminky.urs.cz/item/CS_URS_2025_02/721211912" TargetMode="External" /><Relationship Id="rId29" Type="http://schemas.openxmlformats.org/officeDocument/2006/relationships/hyperlink" Target="https://podminky.urs.cz/item/CS_URS_2025_02/721274123" TargetMode="External" /><Relationship Id="rId30" Type="http://schemas.openxmlformats.org/officeDocument/2006/relationships/hyperlink" Target="https://podminky.urs.cz/item/CS_URS_2025_02/725862103" TargetMode="External" /><Relationship Id="rId31" Type="http://schemas.openxmlformats.org/officeDocument/2006/relationships/hyperlink" Target="https://podminky.urs.cz/item/CS_URS_2025_02/998721203" TargetMode="External" /><Relationship Id="rId32" Type="http://schemas.openxmlformats.org/officeDocument/2006/relationships/hyperlink" Target="https://podminky.urs.cz/item/CS_URS_2025_02/722160801" TargetMode="External" /><Relationship Id="rId33" Type="http://schemas.openxmlformats.org/officeDocument/2006/relationships/hyperlink" Target="https://podminky.urs.cz/item/CS_URS_2025_02/722181851" TargetMode="External" /><Relationship Id="rId34" Type="http://schemas.openxmlformats.org/officeDocument/2006/relationships/hyperlink" Target="https://podminky.urs.cz/item/CS_URS_2025_02/722220861" TargetMode="External" /><Relationship Id="rId35" Type="http://schemas.openxmlformats.org/officeDocument/2006/relationships/hyperlink" Target="https://podminky.urs.cz/item/CS_URS_2025_02/722220862" TargetMode="External" /><Relationship Id="rId36" Type="http://schemas.openxmlformats.org/officeDocument/2006/relationships/hyperlink" Target="https://podminky.urs.cz/item/CS_URS_2025_02/722160953" TargetMode="External" /><Relationship Id="rId37" Type="http://schemas.openxmlformats.org/officeDocument/2006/relationships/hyperlink" Target="https://podminky.urs.cz/item/CS_URS_2025_02/722160954" TargetMode="External" /><Relationship Id="rId38" Type="http://schemas.openxmlformats.org/officeDocument/2006/relationships/hyperlink" Target="https://podminky.urs.cz/item/CS_URS_2025_02/722160955" TargetMode="External" /><Relationship Id="rId39" Type="http://schemas.openxmlformats.org/officeDocument/2006/relationships/hyperlink" Target="https://podminky.urs.cz/item/CS_URS_2025_02/722160956" TargetMode="External" /><Relationship Id="rId40" Type="http://schemas.openxmlformats.org/officeDocument/2006/relationships/hyperlink" Target="https://podminky.urs.cz/item/CS_URS_2025_02/722160973" TargetMode="External" /><Relationship Id="rId41" Type="http://schemas.openxmlformats.org/officeDocument/2006/relationships/hyperlink" Target="https://podminky.urs.cz/item/CS_URS_2025_02/722160974" TargetMode="External" /><Relationship Id="rId42" Type="http://schemas.openxmlformats.org/officeDocument/2006/relationships/hyperlink" Target="https://podminky.urs.cz/item/CS_URS_2025_02/722160975" TargetMode="External" /><Relationship Id="rId43" Type="http://schemas.openxmlformats.org/officeDocument/2006/relationships/hyperlink" Target="https://podminky.urs.cz/item/CS_URS_2025_02/722160976" TargetMode="External" /><Relationship Id="rId44" Type="http://schemas.openxmlformats.org/officeDocument/2006/relationships/hyperlink" Target="https://podminky.urs.cz/item/CS_URS_2025_02/722160977" TargetMode="External" /><Relationship Id="rId45" Type="http://schemas.openxmlformats.org/officeDocument/2006/relationships/hyperlink" Target="https://podminky.urs.cz/item/CS_URS_2025_02/722160213" TargetMode="External" /><Relationship Id="rId46" Type="http://schemas.openxmlformats.org/officeDocument/2006/relationships/hyperlink" Target="https://podminky.urs.cz/item/CS_URS_2025_02/722160214" TargetMode="External" /><Relationship Id="rId47" Type="http://schemas.openxmlformats.org/officeDocument/2006/relationships/hyperlink" Target="https://podminky.urs.cz/item/CS_URS_2025_02/722160224" TargetMode="External" /><Relationship Id="rId48" Type="http://schemas.openxmlformats.org/officeDocument/2006/relationships/hyperlink" Target="https://podminky.urs.cz/item/CS_URS_2025_02/722160225" TargetMode="External" /><Relationship Id="rId49" Type="http://schemas.openxmlformats.org/officeDocument/2006/relationships/hyperlink" Target="https://podminky.urs.cz/item/CS_URS_2025_02/722181211" TargetMode="External" /><Relationship Id="rId50" Type="http://schemas.openxmlformats.org/officeDocument/2006/relationships/hyperlink" Target="https://podminky.urs.cz/item/CS_URS_2025_02/722190401" TargetMode="External" /><Relationship Id="rId51" Type="http://schemas.openxmlformats.org/officeDocument/2006/relationships/hyperlink" Target="https://podminky.urs.cz/item/CS_URS_2025_02/722190901" TargetMode="External" /><Relationship Id="rId52" Type="http://schemas.openxmlformats.org/officeDocument/2006/relationships/hyperlink" Target="https://podminky.urs.cz/item/CS_URS_2025_02/722220111" TargetMode="External" /><Relationship Id="rId53" Type="http://schemas.openxmlformats.org/officeDocument/2006/relationships/hyperlink" Target="https://podminky.urs.cz/item/CS_URS_2025_02/722220121" TargetMode="External" /><Relationship Id="rId54" Type="http://schemas.openxmlformats.org/officeDocument/2006/relationships/hyperlink" Target="https://podminky.urs.cz/item/CS_URS_2025_02/722229101" TargetMode="External" /><Relationship Id="rId55" Type="http://schemas.openxmlformats.org/officeDocument/2006/relationships/hyperlink" Target="https://podminky.urs.cz/item/CS_URS_2025_02/722239101" TargetMode="External" /><Relationship Id="rId56" Type="http://schemas.openxmlformats.org/officeDocument/2006/relationships/hyperlink" Target="https://podminky.urs.cz/item/CS_URS_2025_02/722239102" TargetMode="External" /><Relationship Id="rId57" Type="http://schemas.openxmlformats.org/officeDocument/2006/relationships/hyperlink" Target="https://podminky.urs.cz/item/CS_URS_2025_02/722239103" TargetMode="External" /><Relationship Id="rId58" Type="http://schemas.openxmlformats.org/officeDocument/2006/relationships/hyperlink" Target="https://podminky.urs.cz/item/CS_URS_2025_02/722239104" TargetMode="External" /><Relationship Id="rId59" Type="http://schemas.openxmlformats.org/officeDocument/2006/relationships/hyperlink" Target="https://podminky.urs.cz/item/CS_URS_2025_02/722290226" TargetMode="External" /><Relationship Id="rId60" Type="http://schemas.openxmlformats.org/officeDocument/2006/relationships/hyperlink" Target="https://podminky.urs.cz/item/CS_URS_2025_02/722290234" TargetMode="External" /><Relationship Id="rId61" Type="http://schemas.openxmlformats.org/officeDocument/2006/relationships/hyperlink" Target="https://podminky.urs.cz/item/CS_URS_2025_02/998722203" TargetMode="External" /><Relationship Id="rId62" Type="http://schemas.openxmlformats.org/officeDocument/2006/relationships/hyperlink" Target="https://podminky.urs.cz/item/CS_URS_2025_02/725110814" TargetMode="External" /><Relationship Id="rId63" Type="http://schemas.openxmlformats.org/officeDocument/2006/relationships/hyperlink" Target="https://podminky.urs.cz/item/CS_URS_2025_02/725210821" TargetMode="External" /><Relationship Id="rId64" Type="http://schemas.openxmlformats.org/officeDocument/2006/relationships/hyperlink" Target="https://podminky.urs.cz/item/CS_URS_2025_02/725240811" TargetMode="External" /><Relationship Id="rId65" Type="http://schemas.openxmlformats.org/officeDocument/2006/relationships/hyperlink" Target="https://podminky.urs.cz/item/CS_URS_2025_02/725240812" TargetMode="External" /><Relationship Id="rId66" Type="http://schemas.openxmlformats.org/officeDocument/2006/relationships/hyperlink" Target="https://podminky.urs.cz/item/CS_URS_2025_02/725310823" TargetMode="External" /><Relationship Id="rId67" Type="http://schemas.openxmlformats.org/officeDocument/2006/relationships/hyperlink" Target="https://podminky.urs.cz/item/CS_URS_2025_02/725330820" TargetMode="External" /><Relationship Id="rId68" Type="http://schemas.openxmlformats.org/officeDocument/2006/relationships/hyperlink" Target="https://podminky.urs.cz/item/CS_URS_2025_02/725820801" TargetMode="External" /><Relationship Id="rId69" Type="http://schemas.openxmlformats.org/officeDocument/2006/relationships/hyperlink" Target="https://podminky.urs.cz/item/CS_URS_2025_02/725840850" TargetMode="External" /><Relationship Id="rId70" Type="http://schemas.openxmlformats.org/officeDocument/2006/relationships/hyperlink" Target="https://podminky.urs.cz/item/CS_URS_2025_02/725813112" TargetMode="External" /><Relationship Id="rId71" Type="http://schemas.openxmlformats.org/officeDocument/2006/relationships/hyperlink" Target="https://podminky.urs.cz/item/CS_URS_2025_02/725119125" TargetMode="External" /><Relationship Id="rId72" Type="http://schemas.openxmlformats.org/officeDocument/2006/relationships/hyperlink" Target="https://podminky.urs.cz/item/CS_URS_2025_02/725119124" TargetMode="External" /><Relationship Id="rId73" Type="http://schemas.openxmlformats.org/officeDocument/2006/relationships/hyperlink" Target="https://podminky.urs.cz/item/CS_URS_2025_02/725219102" TargetMode="External" /><Relationship Id="rId74" Type="http://schemas.openxmlformats.org/officeDocument/2006/relationships/hyperlink" Target="https://podminky.urs.cz/item/CS_URS_2025_02/725319111" TargetMode="External" /><Relationship Id="rId75" Type="http://schemas.openxmlformats.org/officeDocument/2006/relationships/hyperlink" Target="https://podminky.urs.cz/item/CS_URS_2025_02/725339111" TargetMode="External" /><Relationship Id="rId76" Type="http://schemas.openxmlformats.org/officeDocument/2006/relationships/hyperlink" Target="https://podminky.urs.cz/item/CS_URS_2025_02/725819402" TargetMode="External" /><Relationship Id="rId77" Type="http://schemas.openxmlformats.org/officeDocument/2006/relationships/hyperlink" Target="https://podminky.urs.cz/item/CS_URS_2025_02/725829111" TargetMode="External" /><Relationship Id="rId78" Type="http://schemas.openxmlformats.org/officeDocument/2006/relationships/hyperlink" Target="https://podminky.urs.cz/item/CS_URS_2025_02/725829101" TargetMode="External" /><Relationship Id="rId79" Type="http://schemas.openxmlformats.org/officeDocument/2006/relationships/hyperlink" Target="https://podminky.urs.cz/item/CS_URS_2025_02/725829121" TargetMode="External" /><Relationship Id="rId80" Type="http://schemas.openxmlformats.org/officeDocument/2006/relationships/hyperlink" Target="https://podminky.urs.cz/item/CS_URS_2025_02/725829131" TargetMode="External" /><Relationship Id="rId81" Type="http://schemas.openxmlformats.org/officeDocument/2006/relationships/hyperlink" Target="https://podminky.urs.cz/item/CS_URS_2025_02/725861312" TargetMode="External" /><Relationship Id="rId82" Type="http://schemas.openxmlformats.org/officeDocument/2006/relationships/hyperlink" Target="https://podminky.urs.cz/item/CS_URS_2025_02/725861102" TargetMode="External" /><Relationship Id="rId83" Type="http://schemas.openxmlformats.org/officeDocument/2006/relationships/hyperlink" Target="https://podminky.urs.cz/item/CS_URS_2025_02/998725203" TargetMode="External" /><Relationship Id="rId84" Type="http://schemas.openxmlformats.org/officeDocument/2006/relationships/hyperlink" Target="https://podminky.urs.cz/item/CS_URS_2025_02/726131041" TargetMode="External" /><Relationship Id="rId85" Type="http://schemas.openxmlformats.org/officeDocument/2006/relationships/hyperlink" Target="https://podminky.urs.cz/item/CS_URS_2025_02/726131043" TargetMode="External" /><Relationship Id="rId86" Type="http://schemas.openxmlformats.org/officeDocument/2006/relationships/hyperlink" Target="https://podminky.urs.cz/item/CS_URS_2025_02/726131201" TargetMode="External" /><Relationship Id="rId87" Type="http://schemas.openxmlformats.org/officeDocument/2006/relationships/hyperlink" Target="https://podminky.urs.cz/item/CS_URS_2025_02/726191001" TargetMode="External" /><Relationship Id="rId88" Type="http://schemas.openxmlformats.org/officeDocument/2006/relationships/hyperlink" Target="https://podminky.urs.cz/item/CS_URS_2025_02/726191011" TargetMode="External" /><Relationship Id="rId89" Type="http://schemas.openxmlformats.org/officeDocument/2006/relationships/hyperlink" Target="https://podminky.urs.cz/item/CS_URS_2025_02/998726213" TargetMode="External" /><Relationship Id="rId90" Type="http://schemas.openxmlformats.org/officeDocument/2006/relationships/hyperlink" Target="https://podminky.urs.cz/item/CS_URS_2025_02/HZS2212" TargetMode="External" /><Relationship Id="rId9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741210211" TargetMode="External" /><Relationship Id="rId2" Type="http://schemas.openxmlformats.org/officeDocument/2006/relationships/hyperlink" Target="https://podminky.urs.cz/item/CS_URS_2025_02/741320105" TargetMode="External" /><Relationship Id="rId3" Type="http://schemas.openxmlformats.org/officeDocument/2006/relationships/hyperlink" Target="https://podminky.urs.cz/item/CS_URS_2025_02/741231002" TargetMode="External" /><Relationship Id="rId4" Type="http://schemas.openxmlformats.org/officeDocument/2006/relationships/hyperlink" Target="https://podminky.urs.cz/item/CS_URS_2025_02/741210204" TargetMode="External" /><Relationship Id="rId5" Type="http://schemas.openxmlformats.org/officeDocument/2006/relationships/hyperlink" Target="https://podminky.urs.cz/item/CS_URS_2025_02/741322122" TargetMode="External" /><Relationship Id="rId6" Type="http://schemas.openxmlformats.org/officeDocument/2006/relationships/hyperlink" Target="https://podminky.urs.cz/item/CS_URS_2025_02/741312532" TargetMode="External" /><Relationship Id="rId7" Type="http://schemas.openxmlformats.org/officeDocument/2006/relationships/hyperlink" Target="https://podminky.urs.cz/item/CS_URS_2025_02/741320041" TargetMode="External" /><Relationship Id="rId8" Type="http://schemas.openxmlformats.org/officeDocument/2006/relationships/hyperlink" Target="https://podminky.urs.cz/item/CS_URS_2025_02/741320202" TargetMode="External" /><Relationship Id="rId9" Type="http://schemas.openxmlformats.org/officeDocument/2006/relationships/hyperlink" Target="https://podminky.urs.cz/item/CS_URS_2025_02/741320202" TargetMode="External" /><Relationship Id="rId10" Type="http://schemas.openxmlformats.org/officeDocument/2006/relationships/hyperlink" Target="https://podminky.urs.cz/item/CS_URS_2025_02/741312531" TargetMode="External" /><Relationship Id="rId11" Type="http://schemas.openxmlformats.org/officeDocument/2006/relationships/hyperlink" Target="https://podminky.urs.cz/item/CS_URS_2025_02/741320041" TargetMode="External" /><Relationship Id="rId12" Type="http://schemas.openxmlformats.org/officeDocument/2006/relationships/hyperlink" Target="https://podminky.urs.cz/item/CS_URS_2025_02/741320105" TargetMode="External" /><Relationship Id="rId13" Type="http://schemas.openxmlformats.org/officeDocument/2006/relationships/hyperlink" Target="https://podminky.urs.cz/item/CS_URS_2025_02/741320115" TargetMode="External" /><Relationship Id="rId14" Type="http://schemas.openxmlformats.org/officeDocument/2006/relationships/hyperlink" Target="https://podminky.urs.cz/item/CS_URS_2025_02/741320165" TargetMode="External" /><Relationship Id="rId15" Type="http://schemas.openxmlformats.org/officeDocument/2006/relationships/hyperlink" Target="https://podminky.urs.cz/item/CS_URS_2025_02/741350001" TargetMode="External" /><Relationship Id="rId16" Type="http://schemas.openxmlformats.org/officeDocument/2006/relationships/hyperlink" Target="https://podminky.urs.cz/item/CS_URS_2025_02/741231002" TargetMode="External" /><Relationship Id="rId17" Type="http://schemas.openxmlformats.org/officeDocument/2006/relationships/hyperlink" Target="https://podminky.urs.cz/item/CS_URS_2025_02/741231004" TargetMode="External" /><Relationship Id="rId18" Type="http://schemas.openxmlformats.org/officeDocument/2006/relationships/hyperlink" Target="https://podminky.urs.cz/item/CS_URS_2025_02/741210211" TargetMode="External" /><Relationship Id="rId19" Type="http://schemas.openxmlformats.org/officeDocument/2006/relationships/hyperlink" Target="https://podminky.urs.cz/item/CS_URS_2025_02/741322815" TargetMode="External" /><Relationship Id="rId20" Type="http://schemas.openxmlformats.org/officeDocument/2006/relationships/hyperlink" Target="https://podminky.urs.cz/item/CS_URS_2025_02/741320105" TargetMode="External" /><Relationship Id="rId21" Type="http://schemas.openxmlformats.org/officeDocument/2006/relationships/hyperlink" Target="https://podminky.urs.cz/item/CS_URS_2025_02/741321003" TargetMode="External" /><Relationship Id="rId22" Type="http://schemas.openxmlformats.org/officeDocument/2006/relationships/hyperlink" Target="https://podminky.urs.cz/item/CS_URS_2025_02/741231002" TargetMode="External" /><Relationship Id="rId23" Type="http://schemas.openxmlformats.org/officeDocument/2006/relationships/hyperlink" Target="https://podminky.urs.cz/item/CS_URS_2025_02/741210203" TargetMode="External" /><Relationship Id="rId24" Type="http://schemas.openxmlformats.org/officeDocument/2006/relationships/hyperlink" Target="https://podminky.urs.cz/item/CS_URS_2025_02/741320195" TargetMode="External" /><Relationship Id="rId25" Type="http://schemas.openxmlformats.org/officeDocument/2006/relationships/hyperlink" Target="https://podminky.urs.cz/item/CS_URS_2025_02/741320175" TargetMode="External" /><Relationship Id="rId26" Type="http://schemas.openxmlformats.org/officeDocument/2006/relationships/hyperlink" Target="https://podminky.urs.cz/item/CS_URS_2025_02/741322122" TargetMode="External" /><Relationship Id="rId27" Type="http://schemas.openxmlformats.org/officeDocument/2006/relationships/hyperlink" Target="https://podminky.urs.cz/item/CS_URS_2025_02/741312501" TargetMode="External" /><Relationship Id="rId28" Type="http://schemas.openxmlformats.org/officeDocument/2006/relationships/hyperlink" Target="https://podminky.urs.cz/item/CS_URS_2025_02/741320041" TargetMode="External" /><Relationship Id="rId29" Type="http://schemas.openxmlformats.org/officeDocument/2006/relationships/hyperlink" Target="https://podminky.urs.cz/item/CS_URS_2025_02/741312501" TargetMode="External" /><Relationship Id="rId30" Type="http://schemas.openxmlformats.org/officeDocument/2006/relationships/hyperlink" Target="https://podminky.urs.cz/item/CS_URS_2025_02/741320041" TargetMode="External" /><Relationship Id="rId31" Type="http://schemas.openxmlformats.org/officeDocument/2006/relationships/hyperlink" Target="https://podminky.urs.cz/item/CS_URS_2025_02/741312501" TargetMode="External" /><Relationship Id="rId32" Type="http://schemas.openxmlformats.org/officeDocument/2006/relationships/hyperlink" Target="https://podminky.urs.cz/item/CS_URS_2025_02/741320041" TargetMode="External" /><Relationship Id="rId33" Type="http://schemas.openxmlformats.org/officeDocument/2006/relationships/hyperlink" Target="https://podminky.urs.cz/item/CS_URS_2025_02/741320031" TargetMode="External" /><Relationship Id="rId34" Type="http://schemas.openxmlformats.org/officeDocument/2006/relationships/hyperlink" Target="https://podminky.urs.cz/item/CS_URS_2025_02/741320105" TargetMode="External" /><Relationship Id="rId35" Type="http://schemas.openxmlformats.org/officeDocument/2006/relationships/hyperlink" Target="https://podminky.urs.cz/item/CS_URS_2025_02/741320165" TargetMode="External" /><Relationship Id="rId36" Type="http://schemas.openxmlformats.org/officeDocument/2006/relationships/hyperlink" Target="https://podminky.urs.cz/item/CS_URS_2025_02/741321003" TargetMode="External" /><Relationship Id="rId37" Type="http://schemas.openxmlformats.org/officeDocument/2006/relationships/hyperlink" Target="https://podminky.urs.cz/item/CS_URS_2025_02/741321033" TargetMode="External" /><Relationship Id="rId38" Type="http://schemas.openxmlformats.org/officeDocument/2006/relationships/hyperlink" Target="https://podminky.urs.cz/item/CS_URS_2025_02/741330032" TargetMode="External" /><Relationship Id="rId39" Type="http://schemas.openxmlformats.org/officeDocument/2006/relationships/hyperlink" Target="https://podminky.urs.cz/item/CS_URS_2025_02/741330632" TargetMode="External" /><Relationship Id="rId40" Type="http://schemas.openxmlformats.org/officeDocument/2006/relationships/hyperlink" Target="https://podminky.urs.cz/item/CS_URS_2025_02/741313251" TargetMode="External" /><Relationship Id="rId41" Type="http://schemas.openxmlformats.org/officeDocument/2006/relationships/hyperlink" Target="https://podminky.urs.cz/item/CS_URS_2025_02/741313231" TargetMode="External" /><Relationship Id="rId42" Type="http://schemas.openxmlformats.org/officeDocument/2006/relationships/hyperlink" Target="https://podminky.urs.cz/item/CS_URS_2025_02/741231002" TargetMode="External" /><Relationship Id="rId43" Type="http://schemas.openxmlformats.org/officeDocument/2006/relationships/hyperlink" Target="https://podminky.urs.cz/item/CS_URS_2025_02/741231003" TargetMode="External" /><Relationship Id="rId44" Type="http://schemas.openxmlformats.org/officeDocument/2006/relationships/hyperlink" Target="https://podminky.urs.cz/item/CS_URS_2025_02/741210203" TargetMode="External" /><Relationship Id="rId45" Type="http://schemas.openxmlformats.org/officeDocument/2006/relationships/hyperlink" Target="https://podminky.urs.cz/item/CS_URS_2025_02/741320145" TargetMode="External" /><Relationship Id="rId46" Type="http://schemas.openxmlformats.org/officeDocument/2006/relationships/hyperlink" Target="https://podminky.urs.cz/item/CS_URS_2025_02/741331008" TargetMode="External" /><Relationship Id="rId47" Type="http://schemas.openxmlformats.org/officeDocument/2006/relationships/hyperlink" Target="https://podminky.urs.cz/item/CS_URS_2025_02/741350171" TargetMode="External" /><Relationship Id="rId48" Type="http://schemas.openxmlformats.org/officeDocument/2006/relationships/hyperlink" Target="https://podminky.urs.cz/item/CS_URS_2025_02/741350201" TargetMode="External" /><Relationship Id="rId49" Type="http://schemas.openxmlformats.org/officeDocument/2006/relationships/hyperlink" Target="https://podminky.urs.cz/item/CS_URS_2025_02/741312531" TargetMode="External" /><Relationship Id="rId50" Type="http://schemas.openxmlformats.org/officeDocument/2006/relationships/hyperlink" Target="https://podminky.urs.cz/item/CS_URS_2025_02/741320041" TargetMode="External" /><Relationship Id="rId51" Type="http://schemas.openxmlformats.org/officeDocument/2006/relationships/hyperlink" Target="https://podminky.urs.cz/item/CS_URS_2025_02/741330507" TargetMode="External" /><Relationship Id="rId52" Type="http://schemas.openxmlformats.org/officeDocument/2006/relationships/hyperlink" Target="https://podminky.urs.cz/item/CS_URS_2025_02/741320135" TargetMode="External" /><Relationship Id="rId53" Type="http://schemas.openxmlformats.org/officeDocument/2006/relationships/hyperlink" Target="https://podminky.urs.cz/item/CS_URS_2025_02/741350001" TargetMode="External" /><Relationship Id="rId54" Type="http://schemas.openxmlformats.org/officeDocument/2006/relationships/hyperlink" Target="https://podminky.urs.cz/item/CS_URS_2025_02/741350201" TargetMode="External" /><Relationship Id="rId55" Type="http://schemas.openxmlformats.org/officeDocument/2006/relationships/hyperlink" Target="https://podminky.urs.cz/item/CS_URS_2025_02/741231002" TargetMode="External" /><Relationship Id="rId56" Type="http://schemas.openxmlformats.org/officeDocument/2006/relationships/hyperlink" Target="https://podminky.urs.cz/item/CS_URS_2025_02/741231004" TargetMode="External" /><Relationship Id="rId57" Type="http://schemas.openxmlformats.org/officeDocument/2006/relationships/hyperlink" Target="https://podminky.urs.cz/item/CS_URS_2025_02/741210203" TargetMode="External" /><Relationship Id="rId58" Type="http://schemas.openxmlformats.org/officeDocument/2006/relationships/hyperlink" Target="https://podminky.urs.cz/item/CS_URS_2025_02/741320145" TargetMode="External" /><Relationship Id="rId59" Type="http://schemas.openxmlformats.org/officeDocument/2006/relationships/hyperlink" Target="https://podminky.urs.cz/item/CS_URS_2025_02/741350171" TargetMode="External" /><Relationship Id="rId60" Type="http://schemas.openxmlformats.org/officeDocument/2006/relationships/hyperlink" Target="https://podminky.urs.cz/item/CS_URS_2025_02/741350201" TargetMode="External" /><Relationship Id="rId61" Type="http://schemas.openxmlformats.org/officeDocument/2006/relationships/hyperlink" Target="https://podminky.urs.cz/item/CS_URS_2025_02/741312531" TargetMode="External" /><Relationship Id="rId62" Type="http://schemas.openxmlformats.org/officeDocument/2006/relationships/hyperlink" Target="https://podminky.urs.cz/item/CS_URS_2025_02/741320041" TargetMode="External" /><Relationship Id="rId63" Type="http://schemas.openxmlformats.org/officeDocument/2006/relationships/hyperlink" Target="https://podminky.urs.cz/item/CS_URS_2025_02/741330507" TargetMode="External" /><Relationship Id="rId64" Type="http://schemas.openxmlformats.org/officeDocument/2006/relationships/hyperlink" Target="https://podminky.urs.cz/item/CS_URS_2025_02/741320135" TargetMode="External" /><Relationship Id="rId65" Type="http://schemas.openxmlformats.org/officeDocument/2006/relationships/hyperlink" Target="https://podminky.urs.cz/item/CS_URS_2025_02/741350001" TargetMode="External" /><Relationship Id="rId66" Type="http://schemas.openxmlformats.org/officeDocument/2006/relationships/hyperlink" Target="https://podminky.urs.cz/item/CS_URS_2025_02/741350201" TargetMode="External" /><Relationship Id="rId67" Type="http://schemas.openxmlformats.org/officeDocument/2006/relationships/hyperlink" Target="https://podminky.urs.cz/item/CS_URS_2025_02/741231002" TargetMode="External" /><Relationship Id="rId68" Type="http://schemas.openxmlformats.org/officeDocument/2006/relationships/hyperlink" Target="https://podminky.urs.cz/item/CS_URS_2025_02/741231004" TargetMode="External" /><Relationship Id="rId69" Type="http://schemas.openxmlformats.org/officeDocument/2006/relationships/hyperlink" Target="https://podminky.urs.cz/item/CS_URS_2025_02/741210203" TargetMode="External" /><Relationship Id="rId70" Type="http://schemas.openxmlformats.org/officeDocument/2006/relationships/hyperlink" Target="https://podminky.urs.cz/item/CS_URS_2025_02/741320145" TargetMode="External" /><Relationship Id="rId71" Type="http://schemas.openxmlformats.org/officeDocument/2006/relationships/hyperlink" Target="https://podminky.urs.cz/item/CS_URS_2025_02/741331008" TargetMode="External" /><Relationship Id="rId72" Type="http://schemas.openxmlformats.org/officeDocument/2006/relationships/hyperlink" Target="https://podminky.urs.cz/item/CS_URS_2025_02/741350171" TargetMode="External" /><Relationship Id="rId73" Type="http://schemas.openxmlformats.org/officeDocument/2006/relationships/hyperlink" Target="https://podminky.urs.cz/item/CS_URS_2025_02/741350201" TargetMode="External" /><Relationship Id="rId74" Type="http://schemas.openxmlformats.org/officeDocument/2006/relationships/hyperlink" Target="https://podminky.urs.cz/item/CS_URS_2025_02/741312531" TargetMode="External" /><Relationship Id="rId75" Type="http://schemas.openxmlformats.org/officeDocument/2006/relationships/hyperlink" Target="https://podminky.urs.cz/item/CS_URS_2025_02/741330507" TargetMode="External" /><Relationship Id="rId76" Type="http://schemas.openxmlformats.org/officeDocument/2006/relationships/hyperlink" Target="https://podminky.urs.cz/item/CS_URS_2025_02/741320041" TargetMode="External" /><Relationship Id="rId77" Type="http://schemas.openxmlformats.org/officeDocument/2006/relationships/hyperlink" Target="https://podminky.urs.cz/item/CS_URS_2025_02/741320135" TargetMode="External" /><Relationship Id="rId78" Type="http://schemas.openxmlformats.org/officeDocument/2006/relationships/hyperlink" Target="https://podminky.urs.cz/item/CS_URS_2025_02/741350001" TargetMode="External" /><Relationship Id="rId79" Type="http://schemas.openxmlformats.org/officeDocument/2006/relationships/hyperlink" Target="https://podminky.urs.cz/item/CS_URS_2025_02/741350201" TargetMode="External" /><Relationship Id="rId80" Type="http://schemas.openxmlformats.org/officeDocument/2006/relationships/hyperlink" Target="https://podminky.urs.cz/item/CS_URS_2025_02/741231002" TargetMode="External" /><Relationship Id="rId81" Type="http://schemas.openxmlformats.org/officeDocument/2006/relationships/hyperlink" Target="https://podminky.urs.cz/item/CS_URS_2025_02/741231004" TargetMode="External" /><Relationship Id="rId82" Type="http://schemas.openxmlformats.org/officeDocument/2006/relationships/hyperlink" Target="https://podminky.urs.cz/item/CS_URS_2025_02/741210001" TargetMode="External" /><Relationship Id="rId83" Type="http://schemas.openxmlformats.org/officeDocument/2006/relationships/hyperlink" Target="https://podminky.urs.cz/item/CS_URS_2025_02/741231012" TargetMode="External" /><Relationship Id="rId84" Type="http://schemas.openxmlformats.org/officeDocument/2006/relationships/hyperlink" Target="https://podminky.urs.cz/item/CS_URS_2025_02/741210001" TargetMode="External" /><Relationship Id="rId85" Type="http://schemas.openxmlformats.org/officeDocument/2006/relationships/hyperlink" Target="https://podminky.urs.cz/item/CS_URS_2025_02/741231012" TargetMode="External" /><Relationship Id="rId86" Type="http://schemas.openxmlformats.org/officeDocument/2006/relationships/hyperlink" Target="https://podminky.urs.cz/item/CS_URS_2025_02/741210001" TargetMode="External" /><Relationship Id="rId87" Type="http://schemas.openxmlformats.org/officeDocument/2006/relationships/hyperlink" Target="https://podminky.urs.cz/item/CS_URS_2025_02/741231012" TargetMode="External" /><Relationship Id="rId88" Type="http://schemas.openxmlformats.org/officeDocument/2006/relationships/hyperlink" Target="https://podminky.urs.cz/item/CS_URS_2025_02/741910411" TargetMode="External" /><Relationship Id="rId89" Type="http://schemas.openxmlformats.org/officeDocument/2006/relationships/hyperlink" Target="https://podminky.urs.cz/item/CS_URS_2025_02/741910412" TargetMode="External" /><Relationship Id="rId90" Type="http://schemas.openxmlformats.org/officeDocument/2006/relationships/hyperlink" Target="https://podminky.urs.cz/item/CS_URS_2025_02/741910414" TargetMode="External" /><Relationship Id="rId91" Type="http://schemas.openxmlformats.org/officeDocument/2006/relationships/hyperlink" Target="https://podminky.urs.cz/item/CS_URS_2025_02/741910415" TargetMode="External" /><Relationship Id="rId92" Type="http://schemas.openxmlformats.org/officeDocument/2006/relationships/hyperlink" Target="https://podminky.urs.cz/item/CS_URS_2025_02/741910611" TargetMode="External" /><Relationship Id="rId93" Type="http://schemas.openxmlformats.org/officeDocument/2006/relationships/hyperlink" Target="https://podminky.urs.cz/item/CS_URS_2025_02/741310101" TargetMode="External" /><Relationship Id="rId94" Type="http://schemas.openxmlformats.org/officeDocument/2006/relationships/hyperlink" Target="https://podminky.urs.cz/item/CS_URS_2025_02/741310103" TargetMode="External" /><Relationship Id="rId95" Type="http://schemas.openxmlformats.org/officeDocument/2006/relationships/hyperlink" Target="https://podminky.urs.cz/item/CS_URS_2025_02/741310102" TargetMode="External" /><Relationship Id="rId96" Type="http://schemas.openxmlformats.org/officeDocument/2006/relationships/hyperlink" Target="https://podminky.urs.cz/item/CS_URS_2025_02/741310121" TargetMode="External" /><Relationship Id="rId97" Type="http://schemas.openxmlformats.org/officeDocument/2006/relationships/hyperlink" Target="https://podminky.urs.cz/item/CS_URS_2025_02/741310203" TargetMode="External" /><Relationship Id="rId98" Type="http://schemas.openxmlformats.org/officeDocument/2006/relationships/hyperlink" Target="https://podminky.urs.cz/item/CS_URS_2025_02/741310011" TargetMode="External" /><Relationship Id="rId99" Type="http://schemas.openxmlformats.org/officeDocument/2006/relationships/hyperlink" Target="https://podminky.urs.cz/item/CS_URS_2025_02/741310221" TargetMode="External" /><Relationship Id="rId100" Type="http://schemas.openxmlformats.org/officeDocument/2006/relationships/hyperlink" Target="https://podminky.urs.cz/item/CS_URS_2025_02/741310011" TargetMode="External" /><Relationship Id="rId101" Type="http://schemas.openxmlformats.org/officeDocument/2006/relationships/hyperlink" Target="https://podminky.urs.cz/item/CS_URS_2025_02/741310413" TargetMode="External" /><Relationship Id="rId102" Type="http://schemas.openxmlformats.org/officeDocument/2006/relationships/hyperlink" Target="https://podminky.urs.cz/item/CS_URS_2025_02/741313001" TargetMode="External" /><Relationship Id="rId103" Type="http://schemas.openxmlformats.org/officeDocument/2006/relationships/hyperlink" Target="https://podminky.urs.cz/item/CS_URS_2025_02/741313082" TargetMode="External" /><Relationship Id="rId104" Type="http://schemas.openxmlformats.org/officeDocument/2006/relationships/hyperlink" Target="https://podminky.urs.cz/item/CS_URS_2025_02/741313001" TargetMode="External" /><Relationship Id="rId105" Type="http://schemas.openxmlformats.org/officeDocument/2006/relationships/hyperlink" Target="https://podminky.urs.cz/item/CS_URS_2025_02/741311003" TargetMode="External" /><Relationship Id="rId106" Type="http://schemas.openxmlformats.org/officeDocument/2006/relationships/hyperlink" Target="https://podminky.urs.cz/item/CS_URS_2025_02/741110511" TargetMode="External" /><Relationship Id="rId107" Type="http://schemas.openxmlformats.org/officeDocument/2006/relationships/hyperlink" Target="https://podminky.urs.cz/item/CS_URS_2025_02/741110062" TargetMode="External" /><Relationship Id="rId108" Type="http://schemas.openxmlformats.org/officeDocument/2006/relationships/hyperlink" Target="https://podminky.urs.cz/item/CS_URS_2025_02/741112002" TargetMode="External" /><Relationship Id="rId109" Type="http://schemas.openxmlformats.org/officeDocument/2006/relationships/hyperlink" Target="https://podminky.urs.cz/item/CS_URS_2025_02/741112003" TargetMode="External" /><Relationship Id="rId110" Type="http://schemas.openxmlformats.org/officeDocument/2006/relationships/hyperlink" Target="https://podminky.urs.cz/item/CS_URS_2025_02/741112332" TargetMode="External" /><Relationship Id="rId111" Type="http://schemas.openxmlformats.org/officeDocument/2006/relationships/hyperlink" Target="https://podminky.urs.cz/item/CS_URS_2025_02/741112001" TargetMode="External" /><Relationship Id="rId112" Type="http://schemas.openxmlformats.org/officeDocument/2006/relationships/hyperlink" Target="https://podminky.urs.cz/item/CS_URS_2025_02/741112201" TargetMode="External" /><Relationship Id="rId113" Type="http://schemas.openxmlformats.org/officeDocument/2006/relationships/hyperlink" Target="https://podminky.urs.cz/item/CS_URS_2025_02/741112022" TargetMode="External" /><Relationship Id="rId114" Type="http://schemas.openxmlformats.org/officeDocument/2006/relationships/hyperlink" Target="https://podminky.urs.cz/item/CS_URS_2025_02/741910611" TargetMode="External" /><Relationship Id="rId115" Type="http://schemas.openxmlformats.org/officeDocument/2006/relationships/hyperlink" Target="https://podminky.urs.cz/item/CS_URS_2025_02/741420021" TargetMode="External" /><Relationship Id="rId116" Type="http://schemas.openxmlformats.org/officeDocument/2006/relationships/hyperlink" Target="https://podminky.urs.cz/item/CS_URS_2025_02/741420021" TargetMode="External" /><Relationship Id="rId117" Type="http://schemas.openxmlformats.org/officeDocument/2006/relationships/hyperlink" Target="https://podminky.urs.cz/item/CS_URS_2025_02/741420021" TargetMode="External" /><Relationship Id="rId118" Type="http://schemas.openxmlformats.org/officeDocument/2006/relationships/hyperlink" Target="https://podminky.urs.cz/item/CS_URS_2025_02/741120201" TargetMode="External" /><Relationship Id="rId119" Type="http://schemas.openxmlformats.org/officeDocument/2006/relationships/hyperlink" Target="https://podminky.urs.cz/item/CS_URS_2025_02/741120203" TargetMode="External" /><Relationship Id="rId120" Type="http://schemas.openxmlformats.org/officeDocument/2006/relationships/hyperlink" Target="https://podminky.urs.cz/item/CS_URS_2025_02/741120305" TargetMode="External" /><Relationship Id="rId121" Type="http://schemas.openxmlformats.org/officeDocument/2006/relationships/hyperlink" Target="https://podminky.urs.cz/item/CS_URS_2025_02/741122201" TargetMode="External" /><Relationship Id="rId122" Type="http://schemas.openxmlformats.org/officeDocument/2006/relationships/hyperlink" Target="https://podminky.urs.cz/item/CS_URS_2025_02/741122211" TargetMode="External" /><Relationship Id="rId123" Type="http://schemas.openxmlformats.org/officeDocument/2006/relationships/hyperlink" Target="https://podminky.urs.cz/item/CS_URS_2025_02/741122231" TargetMode="External" /><Relationship Id="rId124" Type="http://schemas.openxmlformats.org/officeDocument/2006/relationships/hyperlink" Target="https://podminky.urs.cz/item/CS_URS_2025_02/741122623" TargetMode="External" /><Relationship Id="rId125" Type="http://schemas.openxmlformats.org/officeDocument/2006/relationships/hyperlink" Target="https://podminky.urs.cz/item/CS_URS_2025_02/741122642" TargetMode="External" /><Relationship Id="rId126" Type="http://schemas.openxmlformats.org/officeDocument/2006/relationships/hyperlink" Target="https://podminky.urs.cz/item/CS_URS_2025_02/741122611" TargetMode="External" /><Relationship Id="rId127" Type="http://schemas.openxmlformats.org/officeDocument/2006/relationships/hyperlink" Target="https://podminky.urs.cz/item/CS_URS_2025_02/741122601" TargetMode="External" /><Relationship Id="rId128" Type="http://schemas.openxmlformats.org/officeDocument/2006/relationships/hyperlink" Target="https://podminky.urs.cz/item/CS_URS_2025_02/741124733" TargetMode="External" /><Relationship Id="rId129" Type="http://schemas.openxmlformats.org/officeDocument/2006/relationships/hyperlink" Target="https://podminky.urs.cz/item/CS_URS_2025_02/220270836" TargetMode="External" /><Relationship Id="rId130" Type="http://schemas.openxmlformats.org/officeDocument/2006/relationships/hyperlink" Target="https://podminky.urs.cz/item/CS_URS_2025_02/741130001" TargetMode="External" /><Relationship Id="rId131" Type="http://schemas.openxmlformats.org/officeDocument/2006/relationships/hyperlink" Target="https://podminky.urs.cz/item/CS_URS_2025_02/741130003" TargetMode="External" /><Relationship Id="rId132" Type="http://schemas.openxmlformats.org/officeDocument/2006/relationships/hyperlink" Target="https://podminky.urs.cz/item/CS_URS_2025_02/741130004" TargetMode="External" /><Relationship Id="rId133" Type="http://schemas.openxmlformats.org/officeDocument/2006/relationships/hyperlink" Target="https://podminky.urs.cz/item/CS_URS_2025_02/741130006" TargetMode="External" /><Relationship Id="rId134" Type="http://schemas.openxmlformats.org/officeDocument/2006/relationships/hyperlink" Target="https://podminky.urs.cz/item/CS_URS_2025_02/741130007" TargetMode="External" /><Relationship Id="rId135" Type="http://schemas.openxmlformats.org/officeDocument/2006/relationships/hyperlink" Target="https://podminky.urs.cz/item/CS_URS_2025_02/741130011" TargetMode="External" /><Relationship Id="rId136" Type="http://schemas.openxmlformats.org/officeDocument/2006/relationships/hyperlink" Target="https://podminky.urs.cz/item/CS_URS_2025_02/741130012" TargetMode="External" /><Relationship Id="rId137" Type="http://schemas.openxmlformats.org/officeDocument/2006/relationships/hyperlink" Target="https://podminky.urs.cz/item/CS_URS_2025_02/741130013" TargetMode="External" /><Relationship Id="rId138" Type="http://schemas.openxmlformats.org/officeDocument/2006/relationships/hyperlink" Target="https://podminky.urs.cz/item/CS_URS_2025_02/741372112" TargetMode="External" /><Relationship Id="rId139" Type="http://schemas.openxmlformats.org/officeDocument/2006/relationships/hyperlink" Target="https://podminky.urs.cz/item/CS_URS_2025_02/741372111" TargetMode="External" /><Relationship Id="rId140" Type="http://schemas.openxmlformats.org/officeDocument/2006/relationships/hyperlink" Target="https://podminky.urs.cz/item/CS_URS_2025_02/741372101" TargetMode="External" /><Relationship Id="rId141" Type="http://schemas.openxmlformats.org/officeDocument/2006/relationships/hyperlink" Target="https://podminky.urs.cz/item/CS_URS_2025_02/741372021" TargetMode="External" /><Relationship Id="rId142" Type="http://schemas.openxmlformats.org/officeDocument/2006/relationships/hyperlink" Target="https://podminky.urs.cz/item/CS_URS_2025_02/741372063" TargetMode="External" /><Relationship Id="rId143" Type="http://schemas.openxmlformats.org/officeDocument/2006/relationships/hyperlink" Target="https://podminky.urs.cz/item/CS_URS_2025_02/741372073" TargetMode="External" /><Relationship Id="rId144" Type="http://schemas.openxmlformats.org/officeDocument/2006/relationships/hyperlink" Target="https://podminky.urs.cz/item/CS_URS_2025_02/468081311" TargetMode="External" /><Relationship Id="rId145" Type="http://schemas.openxmlformats.org/officeDocument/2006/relationships/hyperlink" Target="https://podminky.urs.cz/item/CS_URS_2025_02/468081316" TargetMode="External" /><Relationship Id="rId146" Type="http://schemas.openxmlformats.org/officeDocument/2006/relationships/hyperlink" Target="https://podminky.urs.cz/item/CS_URS_2025_02/468094111" TargetMode="External" /><Relationship Id="rId147" Type="http://schemas.openxmlformats.org/officeDocument/2006/relationships/hyperlink" Target="https://podminky.urs.cz/item/CS_URS_2025_02/763101811" TargetMode="External" /><Relationship Id="rId148" Type="http://schemas.openxmlformats.org/officeDocument/2006/relationships/hyperlink" Target="https://podminky.urs.cz/item/CS_URS_2025_02/468101411" TargetMode="External" /><Relationship Id="rId149" Type="http://schemas.openxmlformats.org/officeDocument/2006/relationships/hyperlink" Target="https://podminky.urs.cz/item/CS_URS_2025_02/460941211" TargetMode="External" /><Relationship Id="rId150" Type="http://schemas.openxmlformats.org/officeDocument/2006/relationships/hyperlink" Target="https://podminky.urs.cz/item/CS_URS_2025_02/741213841" TargetMode="External" /><Relationship Id="rId151" Type="http://schemas.openxmlformats.org/officeDocument/2006/relationships/hyperlink" Target="https://podminky.urs.cz/item/CS_URS_2025_02/741213843" TargetMode="External" /><Relationship Id="rId152" Type="http://schemas.openxmlformats.org/officeDocument/2006/relationships/hyperlink" Target="https://podminky.urs.cz/item/CS_URS_2025_02/741213847" TargetMode="External" /><Relationship Id="rId153" Type="http://schemas.openxmlformats.org/officeDocument/2006/relationships/hyperlink" Target="https://podminky.urs.cz/item/CS_URS_2025_02/741211817" TargetMode="External" /><Relationship Id="rId154" Type="http://schemas.openxmlformats.org/officeDocument/2006/relationships/hyperlink" Target="https://podminky.urs.cz/item/CS_URS_2025_02/741120811" TargetMode="External" /><Relationship Id="rId155" Type="http://schemas.openxmlformats.org/officeDocument/2006/relationships/hyperlink" Target="https://podminky.urs.cz/item/CS_URS_2025_02/741120831" TargetMode="External" /><Relationship Id="rId156" Type="http://schemas.openxmlformats.org/officeDocument/2006/relationships/hyperlink" Target="https://podminky.urs.cz/item/CS_URS_2025_02/741311875" TargetMode="External" /><Relationship Id="rId157" Type="http://schemas.openxmlformats.org/officeDocument/2006/relationships/hyperlink" Target="https://podminky.urs.cz/item/CS_URS_2025_02/741315823" TargetMode="External" /><Relationship Id="rId158" Type="http://schemas.openxmlformats.org/officeDocument/2006/relationships/hyperlink" Target="https://podminky.urs.cz/item/CS_URS_2025_02/741371853" TargetMode="External" /><Relationship Id="rId159" Type="http://schemas.openxmlformats.org/officeDocument/2006/relationships/hyperlink" Target="https://podminky.urs.cz/item/CS_URS_2025_02/741371844" TargetMode="External" /><Relationship Id="rId160" Type="http://schemas.openxmlformats.org/officeDocument/2006/relationships/hyperlink" Target="https://podminky.urs.cz/item/CS_URS_2025_02/210280003" TargetMode="External" /><Relationship Id="rId161" Type="http://schemas.openxmlformats.org/officeDocument/2006/relationships/hyperlink" Target="https://podminky.urs.cz/item/CS_URS_2025_02/210280010" TargetMode="External" /><Relationship Id="rId162" Type="http://schemas.openxmlformats.org/officeDocument/2006/relationships/hyperlink" Target="https://podminky.urs.cz/item/CS_URS_2025_02/210280102" TargetMode="External" /><Relationship Id="rId163" Type="http://schemas.openxmlformats.org/officeDocument/2006/relationships/hyperlink" Target="https://podminky.urs.cz/item/CS_URS_2025_02/210280114" TargetMode="External" /><Relationship Id="rId164" Type="http://schemas.openxmlformats.org/officeDocument/2006/relationships/hyperlink" Target="https://podminky.urs.cz/item/CS_URS_2025_02/580106013" TargetMode="External" /><Relationship Id="rId165" Type="http://schemas.openxmlformats.org/officeDocument/2006/relationships/hyperlink" Target="https://podminky.urs.cz/item/CS_URS_2025_02/580106020" TargetMode="External" /><Relationship Id="rId166" Type="http://schemas.openxmlformats.org/officeDocument/2006/relationships/hyperlink" Target="https://podminky.urs.cz/item/CS_URS_2025_02/210280712" TargetMode="External" /><Relationship Id="rId167" Type="http://schemas.openxmlformats.org/officeDocument/2006/relationships/hyperlink" Target="https://podminky.urs.cz/item/CS_URS_2025_02/741350001" TargetMode="External" /><Relationship Id="rId168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7" t="s">
        <v>6</v>
      </c>
      <c r="BT2" s="17" t="s">
        <v>7</v>
      </c>
    </row>
    <row r="3" s="1" customFormat="1" ht="6.96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="1" customFormat="1" ht="24.96" customHeight="1">
      <c r="B4" s="21"/>
      <c r="C4" s="22"/>
      <c r="D4" s="23" t="s">
        <v>9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0"/>
      <c r="AS4" s="24" t="s">
        <v>10</v>
      </c>
      <c r="BE4" s="25" t="s">
        <v>11</v>
      </c>
      <c r="BS4" s="17" t="s">
        <v>12</v>
      </c>
    </row>
    <row r="5" s="1" customFormat="1" ht="12" customHeight="1">
      <c r="B5" s="21"/>
      <c r="C5" s="22"/>
      <c r="D5" s="26" t="s">
        <v>13</v>
      </c>
      <c r="E5" s="22"/>
      <c r="F5" s="22"/>
      <c r="G5" s="22"/>
      <c r="H5" s="22"/>
      <c r="I5" s="22"/>
      <c r="J5" s="22"/>
      <c r="K5" s="27" t="s">
        <v>14</v>
      </c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0"/>
      <c r="BE5" s="28" t="s">
        <v>15</v>
      </c>
      <c r="BS5" s="17" t="s">
        <v>6</v>
      </c>
    </row>
    <row r="6" s="1" customFormat="1" ht="36.96" customHeight="1">
      <c r="B6" s="21"/>
      <c r="C6" s="22"/>
      <c r="D6" s="29" t="s">
        <v>16</v>
      </c>
      <c r="E6" s="22"/>
      <c r="F6" s="22"/>
      <c r="G6" s="22"/>
      <c r="H6" s="22"/>
      <c r="I6" s="22"/>
      <c r="J6" s="22"/>
      <c r="K6" s="30" t="s">
        <v>17</v>
      </c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0"/>
      <c r="BE6" s="31"/>
      <c r="BS6" s="17" t="s">
        <v>6</v>
      </c>
    </row>
    <row r="7" s="1" customFormat="1" ht="12" customHeight="1">
      <c r="B7" s="21"/>
      <c r="C7" s="22"/>
      <c r="D7" s="32" t="s">
        <v>18</v>
      </c>
      <c r="E7" s="22"/>
      <c r="F7" s="22"/>
      <c r="G7" s="22"/>
      <c r="H7" s="22"/>
      <c r="I7" s="22"/>
      <c r="J7" s="22"/>
      <c r="K7" s="27" t="s">
        <v>1</v>
      </c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32" t="s">
        <v>19</v>
      </c>
      <c r="AL7" s="22"/>
      <c r="AM7" s="22"/>
      <c r="AN7" s="27" t="s">
        <v>1</v>
      </c>
      <c r="AO7" s="22"/>
      <c r="AP7" s="22"/>
      <c r="AQ7" s="22"/>
      <c r="AR7" s="20"/>
      <c r="BE7" s="31"/>
      <c r="BS7" s="17" t="s">
        <v>6</v>
      </c>
    </row>
    <row r="8" s="1" customFormat="1" ht="12" customHeight="1">
      <c r="B8" s="21"/>
      <c r="C8" s="22"/>
      <c r="D8" s="32" t="s">
        <v>20</v>
      </c>
      <c r="E8" s="22"/>
      <c r="F8" s="22"/>
      <c r="G8" s="22"/>
      <c r="H8" s="22"/>
      <c r="I8" s="22"/>
      <c r="J8" s="22"/>
      <c r="K8" s="27" t="s">
        <v>21</v>
      </c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32" t="s">
        <v>22</v>
      </c>
      <c r="AL8" s="22"/>
      <c r="AM8" s="22"/>
      <c r="AN8" s="33" t="s">
        <v>23</v>
      </c>
      <c r="AO8" s="22"/>
      <c r="AP8" s="22"/>
      <c r="AQ8" s="22"/>
      <c r="AR8" s="20"/>
      <c r="BE8" s="31"/>
      <c r="BS8" s="17" t="s">
        <v>6</v>
      </c>
    </row>
    <row r="9" s="1" customFormat="1" ht="14.4" customHeight="1">
      <c r="B9" s="21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0"/>
      <c r="BE9" s="31"/>
      <c r="BS9" s="17" t="s">
        <v>6</v>
      </c>
    </row>
    <row r="10" s="1" customFormat="1" ht="12" customHeight="1">
      <c r="B10" s="21"/>
      <c r="C10" s="22"/>
      <c r="D10" s="32" t="s">
        <v>24</v>
      </c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32" t="s">
        <v>25</v>
      </c>
      <c r="AL10" s="22"/>
      <c r="AM10" s="22"/>
      <c r="AN10" s="27" t="s">
        <v>1</v>
      </c>
      <c r="AO10" s="22"/>
      <c r="AP10" s="22"/>
      <c r="AQ10" s="22"/>
      <c r="AR10" s="20"/>
      <c r="BE10" s="31"/>
      <c r="BS10" s="17" t="s">
        <v>6</v>
      </c>
    </row>
    <row r="11" s="1" customFormat="1" ht="18.48" customHeight="1">
      <c r="B11" s="21"/>
      <c r="C11" s="22"/>
      <c r="D11" s="22"/>
      <c r="E11" s="27" t="s">
        <v>26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32" t="s">
        <v>27</v>
      </c>
      <c r="AL11" s="22"/>
      <c r="AM11" s="22"/>
      <c r="AN11" s="27" t="s">
        <v>1</v>
      </c>
      <c r="AO11" s="22"/>
      <c r="AP11" s="22"/>
      <c r="AQ11" s="22"/>
      <c r="AR11" s="20"/>
      <c r="BE11" s="31"/>
      <c r="BS11" s="17" t="s">
        <v>6</v>
      </c>
    </row>
    <row r="12" s="1" customFormat="1" ht="6.96" customHeight="1">
      <c r="B12" s="21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0"/>
      <c r="BE12" s="31"/>
      <c r="BS12" s="17" t="s">
        <v>6</v>
      </c>
    </row>
    <row r="13" s="1" customFormat="1" ht="12" customHeight="1">
      <c r="B13" s="21"/>
      <c r="C13" s="22"/>
      <c r="D13" s="32" t="s">
        <v>28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32" t="s">
        <v>25</v>
      </c>
      <c r="AL13" s="22"/>
      <c r="AM13" s="22"/>
      <c r="AN13" s="34" t="s">
        <v>29</v>
      </c>
      <c r="AO13" s="22"/>
      <c r="AP13" s="22"/>
      <c r="AQ13" s="22"/>
      <c r="AR13" s="20"/>
      <c r="BE13" s="31"/>
      <c r="BS13" s="17" t="s">
        <v>6</v>
      </c>
    </row>
    <row r="14">
      <c r="B14" s="21"/>
      <c r="C14" s="22"/>
      <c r="D14" s="22"/>
      <c r="E14" s="34" t="s">
        <v>29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2" t="s">
        <v>27</v>
      </c>
      <c r="AL14" s="22"/>
      <c r="AM14" s="22"/>
      <c r="AN14" s="34" t="s">
        <v>29</v>
      </c>
      <c r="AO14" s="22"/>
      <c r="AP14" s="22"/>
      <c r="AQ14" s="22"/>
      <c r="AR14" s="20"/>
      <c r="BE14" s="31"/>
      <c r="BS14" s="17" t="s">
        <v>6</v>
      </c>
    </row>
    <row r="15" s="1" customFormat="1" ht="6.96" customHeight="1">
      <c r="B15" s="21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0"/>
      <c r="BE15" s="31"/>
      <c r="BS15" s="17" t="s">
        <v>4</v>
      </c>
    </row>
    <row r="16" s="1" customFormat="1" ht="12" customHeight="1">
      <c r="B16" s="21"/>
      <c r="C16" s="22"/>
      <c r="D16" s="32" t="s">
        <v>30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32" t="s">
        <v>25</v>
      </c>
      <c r="AL16" s="22"/>
      <c r="AM16" s="22"/>
      <c r="AN16" s="27" t="s">
        <v>1</v>
      </c>
      <c r="AO16" s="22"/>
      <c r="AP16" s="22"/>
      <c r="AQ16" s="22"/>
      <c r="AR16" s="20"/>
      <c r="BE16" s="31"/>
      <c r="BS16" s="17" t="s">
        <v>4</v>
      </c>
    </row>
    <row r="17" s="1" customFormat="1" ht="18.48" customHeight="1">
      <c r="B17" s="21"/>
      <c r="C17" s="22"/>
      <c r="D17" s="22"/>
      <c r="E17" s="27" t="s">
        <v>31</v>
      </c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32" t="s">
        <v>27</v>
      </c>
      <c r="AL17" s="22"/>
      <c r="AM17" s="22"/>
      <c r="AN17" s="27" t="s">
        <v>1</v>
      </c>
      <c r="AO17" s="22"/>
      <c r="AP17" s="22"/>
      <c r="AQ17" s="22"/>
      <c r="AR17" s="20"/>
      <c r="BE17" s="31"/>
      <c r="BS17" s="17" t="s">
        <v>4</v>
      </c>
    </row>
    <row r="18" s="1" customFormat="1" ht="6.96" customHeight="1"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0"/>
      <c r="BE18" s="31"/>
      <c r="BS18" s="17" t="s">
        <v>6</v>
      </c>
    </row>
    <row r="19" s="1" customFormat="1" ht="12" customHeight="1">
      <c r="B19" s="21"/>
      <c r="C19" s="22"/>
      <c r="D19" s="32" t="s">
        <v>32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32" t="s">
        <v>25</v>
      </c>
      <c r="AL19" s="22"/>
      <c r="AM19" s="22"/>
      <c r="AN19" s="27" t="s">
        <v>1</v>
      </c>
      <c r="AO19" s="22"/>
      <c r="AP19" s="22"/>
      <c r="AQ19" s="22"/>
      <c r="AR19" s="20"/>
      <c r="BE19" s="31"/>
      <c r="BS19" s="17" t="s">
        <v>6</v>
      </c>
    </row>
    <row r="20" s="1" customFormat="1" ht="18.48" customHeight="1">
      <c r="B20" s="21"/>
      <c r="C20" s="22"/>
      <c r="D20" s="22"/>
      <c r="E20" s="27" t="s">
        <v>33</v>
      </c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32" t="s">
        <v>27</v>
      </c>
      <c r="AL20" s="22"/>
      <c r="AM20" s="22"/>
      <c r="AN20" s="27" t="s">
        <v>1</v>
      </c>
      <c r="AO20" s="22"/>
      <c r="AP20" s="22"/>
      <c r="AQ20" s="22"/>
      <c r="AR20" s="20"/>
      <c r="BE20" s="31"/>
      <c r="BS20" s="17" t="s">
        <v>34</v>
      </c>
    </row>
    <row r="21" s="1" customFormat="1" ht="6.96" customHeight="1">
      <c r="B21" s="21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0"/>
      <c r="BE21" s="31"/>
    </row>
    <row r="22" s="1" customFormat="1" ht="12" customHeight="1">
      <c r="B22" s="21"/>
      <c r="C22" s="22"/>
      <c r="D22" s="32" t="s">
        <v>35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0"/>
      <c r="BE22" s="31"/>
    </row>
    <row r="23" s="1" customFormat="1" ht="16.5" customHeight="1">
      <c r="B23" s="21"/>
      <c r="C23" s="22"/>
      <c r="D23" s="22"/>
      <c r="E23" s="36" t="s">
        <v>1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22"/>
      <c r="AP23" s="22"/>
      <c r="AQ23" s="22"/>
      <c r="AR23" s="20"/>
      <c r="BE23" s="31"/>
    </row>
    <row r="24" s="1" customFormat="1" ht="6.96" customHeight="1">
      <c r="B24" s="2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0"/>
      <c r="BE24" s="31"/>
    </row>
    <row r="25" s="1" customFormat="1" ht="6.96" customHeight="1">
      <c r="B25" s="21"/>
      <c r="C25" s="22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22"/>
      <c r="AQ25" s="22"/>
      <c r="AR25" s="20"/>
      <c r="BE25" s="31"/>
    </row>
    <row r="26" s="2" customFormat="1" ht="25.92" customHeight="1">
      <c r="A26" s="38"/>
      <c r="B26" s="39"/>
      <c r="C26" s="40"/>
      <c r="D26" s="41" t="s">
        <v>36</v>
      </c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3">
        <f>ROUND(AG94,2)</f>
        <v>0</v>
      </c>
      <c r="AL26" s="42"/>
      <c r="AM26" s="42"/>
      <c r="AN26" s="42"/>
      <c r="AO26" s="42"/>
      <c r="AP26" s="40"/>
      <c r="AQ26" s="40"/>
      <c r="AR26" s="44"/>
      <c r="BE26" s="31"/>
    </row>
    <row r="27" s="2" customFormat="1" ht="6.96" customHeight="1">
      <c r="A27" s="38"/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4"/>
      <c r="BE27" s="31"/>
    </row>
    <row r="28" s="2" customFormat="1">
      <c r="A28" s="38"/>
      <c r="B28" s="39"/>
      <c r="C28" s="40"/>
      <c r="D28" s="40"/>
      <c r="E28" s="40"/>
      <c r="F28" s="40"/>
      <c r="G28" s="40"/>
      <c r="H28" s="40"/>
      <c r="I28" s="40"/>
      <c r="J28" s="40"/>
      <c r="K28" s="40"/>
      <c r="L28" s="45" t="s">
        <v>37</v>
      </c>
      <c r="M28" s="45"/>
      <c r="N28" s="45"/>
      <c r="O28" s="45"/>
      <c r="P28" s="45"/>
      <c r="Q28" s="40"/>
      <c r="R28" s="40"/>
      <c r="S28" s="40"/>
      <c r="T28" s="40"/>
      <c r="U28" s="40"/>
      <c r="V28" s="40"/>
      <c r="W28" s="45" t="s">
        <v>38</v>
      </c>
      <c r="X28" s="45"/>
      <c r="Y28" s="45"/>
      <c r="Z28" s="45"/>
      <c r="AA28" s="45"/>
      <c r="AB28" s="45"/>
      <c r="AC28" s="45"/>
      <c r="AD28" s="45"/>
      <c r="AE28" s="45"/>
      <c r="AF28" s="40"/>
      <c r="AG28" s="40"/>
      <c r="AH28" s="40"/>
      <c r="AI28" s="40"/>
      <c r="AJ28" s="40"/>
      <c r="AK28" s="45" t="s">
        <v>39</v>
      </c>
      <c r="AL28" s="45"/>
      <c r="AM28" s="45"/>
      <c r="AN28" s="45"/>
      <c r="AO28" s="45"/>
      <c r="AP28" s="40"/>
      <c r="AQ28" s="40"/>
      <c r="AR28" s="44"/>
      <c r="BE28" s="31"/>
    </row>
    <row r="29" s="3" customFormat="1" ht="14.4" customHeight="1">
      <c r="A29" s="3"/>
      <c r="B29" s="46"/>
      <c r="C29" s="47"/>
      <c r="D29" s="32" t="s">
        <v>40</v>
      </c>
      <c r="E29" s="47"/>
      <c r="F29" s="32" t="s">
        <v>41</v>
      </c>
      <c r="G29" s="47"/>
      <c r="H29" s="47"/>
      <c r="I29" s="47"/>
      <c r="J29" s="47"/>
      <c r="K29" s="47"/>
      <c r="L29" s="48">
        <v>0.20999999999999999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9">
        <f>ROUND(AZ94,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9">
        <f>ROUND(AV94, 2)</f>
        <v>0</v>
      </c>
      <c r="AL29" s="47"/>
      <c r="AM29" s="47"/>
      <c r="AN29" s="47"/>
      <c r="AO29" s="47"/>
      <c r="AP29" s="47"/>
      <c r="AQ29" s="47"/>
      <c r="AR29" s="50"/>
      <c r="BE29" s="51"/>
    </row>
    <row r="30" s="3" customFormat="1" ht="14.4" customHeight="1">
      <c r="A30" s="3"/>
      <c r="B30" s="46"/>
      <c r="C30" s="47"/>
      <c r="D30" s="47"/>
      <c r="E30" s="47"/>
      <c r="F30" s="32" t="s">
        <v>42</v>
      </c>
      <c r="G30" s="47"/>
      <c r="H30" s="47"/>
      <c r="I30" s="47"/>
      <c r="J30" s="47"/>
      <c r="K30" s="47"/>
      <c r="L30" s="48">
        <v>0.12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9">
        <f>ROUND(BA94,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9">
        <f>ROUND(AW94, 2)</f>
        <v>0</v>
      </c>
      <c r="AL30" s="47"/>
      <c r="AM30" s="47"/>
      <c r="AN30" s="47"/>
      <c r="AO30" s="47"/>
      <c r="AP30" s="47"/>
      <c r="AQ30" s="47"/>
      <c r="AR30" s="50"/>
      <c r="BE30" s="51"/>
    </row>
    <row r="31" hidden="1" s="3" customFormat="1" ht="14.4" customHeight="1">
      <c r="A31" s="3"/>
      <c r="B31" s="46"/>
      <c r="C31" s="47"/>
      <c r="D31" s="47"/>
      <c r="E31" s="47"/>
      <c r="F31" s="32" t="s">
        <v>43</v>
      </c>
      <c r="G31" s="47"/>
      <c r="H31" s="47"/>
      <c r="I31" s="47"/>
      <c r="J31" s="47"/>
      <c r="K31" s="47"/>
      <c r="L31" s="48">
        <v>0.20999999999999999</v>
      </c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9">
        <f>ROUND(BB94, 2)</f>
        <v>0</v>
      </c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9">
        <v>0</v>
      </c>
      <c r="AL31" s="47"/>
      <c r="AM31" s="47"/>
      <c r="AN31" s="47"/>
      <c r="AO31" s="47"/>
      <c r="AP31" s="47"/>
      <c r="AQ31" s="47"/>
      <c r="AR31" s="50"/>
      <c r="BE31" s="51"/>
    </row>
    <row r="32" hidden="1" s="3" customFormat="1" ht="14.4" customHeight="1">
      <c r="A32" s="3"/>
      <c r="B32" s="46"/>
      <c r="C32" s="47"/>
      <c r="D32" s="47"/>
      <c r="E32" s="47"/>
      <c r="F32" s="32" t="s">
        <v>44</v>
      </c>
      <c r="G32" s="47"/>
      <c r="H32" s="47"/>
      <c r="I32" s="47"/>
      <c r="J32" s="47"/>
      <c r="K32" s="47"/>
      <c r="L32" s="48">
        <v>0.12</v>
      </c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9">
        <f>ROUND(BC94, 2)</f>
        <v>0</v>
      </c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9">
        <v>0</v>
      </c>
      <c r="AL32" s="47"/>
      <c r="AM32" s="47"/>
      <c r="AN32" s="47"/>
      <c r="AO32" s="47"/>
      <c r="AP32" s="47"/>
      <c r="AQ32" s="47"/>
      <c r="AR32" s="50"/>
      <c r="BE32" s="51"/>
    </row>
    <row r="33" hidden="1" s="3" customFormat="1" ht="14.4" customHeight="1">
      <c r="A33" s="3"/>
      <c r="B33" s="46"/>
      <c r="C33" s="47"/>
      <c r="D33" s="47"/>
      <c r="E33" s="47"/>
      <c r="F33" s="32" t="s">
        <v>45</v>
      </c>
      <c r="G33" s="47"/>
      <c r="H33" s="47"/>
      <c r="I33" s="47"/>
      <c r="J33" s="47"/>
      <c r="K33" s="47"/>
      <c r="L33" s="48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9">
        <f>ROUND(BD94,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9">
        <v>0</v>
      </c>
      <c r="AL33" s="47"/>
      <c r="AM33" s="47"/>
      <c r="AN33" s="47"/>
      <c r="AO33" s="47"/>
      <c r="AP33" s="47"/>
      <c r="AQ33" s="47"/>
      <c r="AR33" s="50"/>
      <c r="BE33" s="51"/>
    </row>
    <row r="34" s="2" customFormat="1" ht="6.96" customHeight="1">
      <c r="A34" s="38"/>
      <c r="B34" s="39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4"/>
      <c r="BE34" s="31"/>
    </row>
    <row r="35" s="2" customFormat="1" ht="25.92" customHeight="1">
      <c r="A35" s="38"/>
      <c r="B35" s="39"/>
      <c r="C35" s="52"/>
      <c r="D35" s="53" t="s">
        <v>46</v>
      </c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5" t="s">
        <v>47</v>
      </c>
      <c r="U35" s="54"/>
      <c r="V35" s="54"/>
      <c r="W35" s="54"/>
      <c r="X35" s="56" t="s">
        <v>48</v>
      </c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7">
        <f>SUM(AK26:AK33)</f>
        <v>0</v>
      </c>
      <c r="AL35" s="54"/>
      <c r="AM35" s="54"/>
      <c r="AN35" s="54"/>
      <c r="AO35" s="58"/>
      <c r="AP35" s="52"/>
      <c r="AQ35" s="52"/>
      <c r="AR35" s="44"/>
      <c r="BE35" s="38"/>
    </row>
    <row r="36" s="2" customFormat="1" ht="6.96" customHeight="1">
      <c r="A36" s="38"/>
      <c r="B36" s="39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4"/>
      <c r="BE36" s="38"/>
    </row>
    <row r="37" s="2" customFormat="1" ht="14.4" customHeight="1">
      <c r="A37" s="38"/>
      <c r="B37" s="39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4"/>
      <c r="BE37" s="38"/>
    </row>
    <row r="38" s="1" customFormat="1" ht="14.4" customHeight="1">
      <c r="B38" s="2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0"/>
    </row>
    <row r="39" s="1" customFormat="1" ht="14.4" customHeight="1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0"/>
    </row>
    <row r="40" s="1" customFormat="1" ht="14.4" customHeight="1">
      <c r="B40" s="2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0"/>
    </row>
    <row r="41" s="1" customFormat="1" ht="14.4" customHeight="1">
      <c r="B41" s="2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0"/>
    </row>
    <row r="42" s="1" customFormat="1" ht="14.4" customHeight="1">
      <c r="B42" s="2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0"/>
    </row>
    <row r="43" s="1" customFormat="1" ht="14.4" customHeight="1">
      <c r="B43" s="2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0"/>
    </row>
    <row r="44" s="1" customFormat="1" ht="14.4" customHeight="1">
      <c r="B44" s="2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0"/>
    </row>
    <row r="45" s="1" customFormat="1" ht="14.4" customHeight="1">
      <c r="B45" s="2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0"/>
    </row>
    <row r="46" s="1" customFormat="1" ht="14.4" customHeight="1">
      <c r="B46" s="21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0"/>
    </row>
    <row r="47" s="1" customFormat="1" ht="14.4" customHeight="1">
      <c r="B47" s="21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0"/>
    </row>
    <row r="48" s="1" customFormat="1" ht="14.4" customHeight="1">
      <c r="B48" s="21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0"/>
    </row>
    <row r="49" s="2" customFormat="1" ht="14.4" customHeight="1">
      <c r="B49" s="59"/>
      <c r="C49" s="60"/>
      <c r="D49" s="61" t="s">
        <v>49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1" t="s">
        <v>50</v>
      </c>
      <c r="AI49" s="62"/>
      <c r="AJ49" s="62"/>
      <c r="AK49" s="62"/>
      <c r="AL49" s="62"/>
      <c r="AM49" s="62"/>
      <c r="AN49" s="62"/>
      <c r="AO49" s="62"/>
      <c r="AP49" s="60"/>
      <c r="AQ49" s="60"/>
      <c r="AR49" s="63"/>
    </row>
    <row r="50">
      <c r="B50" s="21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0"/>
    </row>
    <row r="51">
      <c r="B51" s="21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0"/>
    </row>
    <row r="52">
      <c r="B52" s="21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0"/>
    </row>
    <row r="53">
      <c r="B53" s="21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0"/>
    </row>
    <row r="54">
      <c r="B54" s="21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0"/>
    </row>
    <row r="55">
      <c r="B55" s="21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0"/>
    </row>
    <row r="56">
      <c r="B56" s="21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0"/>
    </row>
    <row r="57">
      <c r="B57" s="21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0"/>
    </row>
    <row r="58">
      <c r="B58" s="21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0"/>
    </row>
    <row r="59">
      <c r="B59" s="21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0"/>
    </row>
    <row r="60" s="2" customFormat="1">
      <c r="A60" s="38"/>
      <c r="B60" s="39"/>
      <c r="C60" s="40"/>
      <c r="D60" s="64" t="s">
        <v>51</v>
      </c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64" t="s">
        <v>52</v>
      </c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64" t="s">
        <v>51</v>
      </c>
      <c r="AI60" s="42"/>
      <c r="AJ60" s="42"/>
      <c r="AK60" s="42"/>
      <c r="AL60" s="42"/>
      <c r="AM60" s="64" t="s">
        <v>52</v>
      </c>
      <c r="AN60" s="42"/>
      <c r="AO60" s="42"/>
      <c r="AP60" s="40"/>
      <c r="AQ60" s="40"/>
      <c r="AR60" s="44"/>
      <c r="BE60" s="38"/>
    </row>
    <row r="61">
      <c r="B61" s="21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0"/>
    </row>
    <row r="62">
      <c r="B62" s="21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0"/>
    </row>
    <row r="63">
      <c r="B63" s="21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0"/>
    </row>
    <row r="64" s="2" customFormat="1">
      <c r="A64" s="38"/>
      <c r="B64" s="39"/>
      <c r="C64" s="40"/>
      <c r="D64" s="61" t="s">
        <v>53</v>
      </c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1" t="s">
        <v>54</v>
      </c>
      <c r="AI64" s="65"/>
      <c r="AJ64" s="65"/>
      <c r="AK64" s="65"/>
      <c r="AL64" s="65"/>
      <c r="AM64" s="65"/>
      <c r="AN64" s="65"/>
      <c r="AO64" s="65"/>
      <c r="AP64" s="40"/>
      <c r="AQ64" s="40"/>
      <c r="AR64" s="44"/>
      <c r="BE64" s="38"/>
    </row>
    <row r="65">
      <c r="B65" s="21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0"/>
    </row>
    <row r="66">
      <c r="B66" s="21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0"/>
    </row>
    <row r="67">
      <c r="B67" s="21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0"/>
    </row>
    <row r="68">
      <c r="B68" s="21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0"/>
    </row>
    <row r="69">
      <c r="B69" s="21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0"/>
    </row>
    <row r="70">
      <c r="B70" s="21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0"/>
    </row>
    <row r="71">
      <c r="B71" s="21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0"/>
    </row>
    <row r="72">
      <c r="B72" s="21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0"/>
    </row>
    <row r="73">
      <c r="B73" s="21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0"/>
    </row>
    <row r="74">
      <c r="B74" s="21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0"/>
    </row>
    <row r="75" s="2" customFormat="1">
      <c r="A75" s="38"/>
      <c r="B75" s="39"/>
      <c r="C75" s="40"/>
      <c r="D75" s="64" t="s">
        <v>51</v>
      </c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64" t="s">
        <v>52</v>
      </c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64" t="s">
        <v>51</v>
      </c>
      <c r="AI75" s="42"/>
      <c r="AJ75" s="42"/>
      <c r="AK75" s="42"/>
      <c r="AL75" s="42"/>
      <c r="AM75" s="64" t="s">
        <v>52</v>
      </c>
      <c r="AN75" s="42"/>
      <c r="AO75" s="42"/>
      <c r="AP75" s="40"/>
      <c r="AQ75" s="40"/>
      <c r="AR75" s="44"/>
      <c r="BE75" s="38"/>
    </row>
    <row r="76" s="2" customFormat="1">
      <c r="A76" s="38"/>
      <c r="B76" s="39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4"/>
      <c r="BE76" s="38"/>
    </row>
    <row r="77" s="2" customFormat="1" ht="6.96" customHeight="1">
      <c r="A77" s="38"/>
      <c r="B77" s="66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44"/>
      <c r="BE77" s="38"/>
    </row>
    <row r="81" s="2" customFormat="1" ht="6.96" customHeight="1">
      <c r="A81" s="38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44"/>
      <c r="BE81" s="38"/>
    </row>
    <row r="82" s="2" customFormat="1" ht="24.96" customHeight="1">
      <c r="A82" s="38"/>
      <c r="B82" s="39"/>
      <c r="C82" s="23" t="s">
        <v>55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4"/>
      <c r="B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4"/>
      <c r="BE83" s="38"/>
    </row>
    <row r="84" s="4" customFormat="1" ht="12" customHeight="1">
      <c r="A84" s="4"/>
      <c r="B84" s="70"/>
      <c r="C84" s="32" t="s">
        <v>13</v>
      </c>
      <c r="D84" s="71"/>
      <c r="E84" s="71"/>
      <c r="F84" s="71"/>
      <c r="G84" s="71"/>
      <c r="H84" s="71"/>
      <c r="I84" s="71"/>
      <c r="J84" s="71"/>
      <c r="K84" s="71"/>
      <c r="L84" s="71" t="str">
        <f>K5</f>
        <v>2024-34</v>
      </c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2"/>
      <c r="BE84" s="4"/>
    </row>
    <row r="85" s="5" customFormat="1" ht="36.96" customHeight="1">
      <c r="A85" s="5"/>
      <c r="B85" s="73"/>
      <c r="C85" s="74" t="s">
        <v>16</v>
      </c>
      <c r="D85" s="75"/>
      <c r="E85" s="75"/>
      <c r="F85" s="75"/>
      <c r="G85" s="75"/>
      <c r="H85" s="75"/>
      <c r="I85" s="75"/>
      <c r="J85" s="75"/>
      <c r="K85" s="75"/>
      <c r="L85" s="76" t="str">
        <f>K6</f>
        <v>Přestavba EMR II.typu, Nemocnice Cheb</v>
      </c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7"/>
      <c r="BE85" s="5"/>
    </row>
    <row r="86" s="2" customFormat="1" ht="6.96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4"/>
      <c r="BE86" s="38"/>
    </row>
    <row r="87" s="2" customFormat="1" ht="12" customHeight="1">
      <c r="A87" s="38"/>
      <c r="B87" s="39"/>
      <c r="C87" s="32" t="s">
        <v>20</v>
      </c>
      <c r="D87" s="40"/>
      <c r="E87" s="40"/>
      <c r="F87" s="40"/>
      <c r="G87" s="40"/>
      <c r="H87" s="40"/>
      <c r="I87" s="40"/>
      <c r="J87" s="40"/>
      <c r="K87" s="40"/>
      <c r="L87" s="78" t="str">
        <f>IF(K8="","",K8)</f>
        <v>Cheb</v>
      </c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32" t="s">
        <v>22</v>
      </c>
      <c r="AJ87" s="40"/>
      <c r="AK87" s="40"/>
      <c r="AL87" s="40"/>
      <c r="AM87" s="79" t="str">
        <f>IF(AN8= "","",AN8)</f>
        <v>21. 10. 2025</v>
      </c>
      <c r="AN87" s="79"/>
      <c r="AO87" s="40"/>
      <c r="AP87" s="40"/>
      <c r="AQ87" s="40"/>
      <c r="AR87" s="44"/>
      <c r="B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4"/>
      <c r="BE88" s="38"/>
    </row>
    <row r="89" s="2" customFormat="1" ht="25.65" customHeight="1">
      <c r="A89" s="38"/>
      <c r="B89" s="39"/>
      <c r="C89" s="32" t="s">
        <v>24</v>
      </c>
      <c r="D89" s="40"/>
      <c r="E89" s="40"/>
      <c r="F89" s="40"/>
      <c r="G89" s="40"/>
      <c r="H89" s="40"/>
      <c r="I89" s="40"/>
      <c r="J89" s="40"/>
      <c r="K89" s="40"/>
      <c r="L89" s="71" t="str">
        <f>IF(E11= "","",E11)</f>
        <v>Karlovarský kraj</v>
      </c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32" t="s">
        <v>30</v>
      </c>
      <c r="AJ89" s="40"/>
      <c r="AK89" s="40"/>
      <c r="AL89" s="40"/>
      <c r="AM89" s="80" t="str">
        <f>IF(E17="","",E17)</f>
        <v>PENTA PROJEKT s.r.o., Mrštíkova 1166/12, Jihlava</v>
      </c>
      <c r="AN89" s="71"/>
      <c r="AO89" s="71"/>
      <c r="AP89" s="71"/>
      <c r="AQ89" s="40"/>
      <c r="AR89" s="44"/>
      <c r="AS89" s="81" t="s">
        <v>56</v>
      </c>
      <c r="AT89" s="82"/>
      <c r="AU89" s="83"/>
      <c r="AV89" s="83"/>
      <c r="AW89" s="83"/>
      <c r="AX89" s="83"/>
      <c r="AY89" s="83"/>
      <c r="AZ89" s="83"/>
      <c r="BA89" s="83"/>
      <c r="BB89" s="83"/>
      <c r="BC89" s="83"/>
      <c r="BD89" s="84"/>
      <c r="BE89" s="38"/>
    </row>
    <row r="90" s="2" customFormat="1" ht="15.15" customHeight="1">
      <c r="A90" s="38"/>
      <c r="B90" s="39"/>
      <c r="C90" s="32" t="s">
        <v>28</v>
      </c>
      <c r="D90" s="40"/>
      <c r="E90" s="40"/>
      <c r="F90" s="40"/>
      <c r="G90" s="40"/>
      <c r="H90" s="40"/>
      <c r="I90" s="40"/>
      <c r="J90" s="40"/>
      <c r="K90" s="40"/>
      <c r="L90" s="71" t="str">
        <f>IF(E14= "Vyplň údaj","",E14)</f>
        <v/>
      </c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32" t="s">
        <v>32</v>
      </c>
      <c r="AJ90" s="40"/>
      <c r="AK90" s="40"/>
      <c r="AL90" s="40"/>
      <c r="AM90" s="80" t="str">
        <f>IF(E20="","",E20)</f>
        <v>Ing. Avuk</v>
      </c>
      <c r="AN90" s="71"/>
      <c r="AO90" s="71"/>
      <c r="AP90" s="71"/>
      <c r="AQ90" s="40"/>
      <c r="AR90" s="44"/>
      <c r="AS90" s="85"/>
      <c r="AT90" s="86"/>
      <c r="AU90" s="87"/>
      <c r="AV90" s="87"/>
      <c r="AW90" s="87"/>
      <c r="AX90" s="87"/>
      <c r="AY90" s="87"/>
      <c r="AZ90" s="87"/>
      <c r="BA90" s="87"/>
      <c r="BB90" s="87"/>
      <c r="BC90" s="87"/>
      <c r="BD90" s="88"/>
      <c r="BE90" s="38"/>
    </row>
    <row r="91" s="2" customFormat="1" ht="10.8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4"/>
      <c r="AS91" s="89"/>
      <c r="AT91" s="90"/>
      <c r="AU91" s="91"/>
      <c r="AV91" s="91"/>
      <c r="AW91" s="91"/>
      <c r="AX91" s="91"/>
      <c r="AY91" s="91"/>
      <c r="AZ91" s="91"/>
      <c r="BA91" s="91"/>
      <c r="BB91" s="91"/>
      <c r="BC91" s="91"/>
      <c r="BD91" s="92"/>
      <c r="BE91" s="38"/>
    </row>
    <row r="92" s="2" customFormat="1" ht="29.28" customHeight="1">
      <c r="A92" s="38"/>
      <c r="B92" s="39"/>
      <c r="C92" s="93" t="s">
        <v>57</v>
      </c>
      <c r="D92" s="94"/>
      <c r="E92" s="94"/>
      <c r="F92" s="94"/>
      <c r="G92" s="94"/>
      <c r="H92" s="95"/>
      <c r="I92" s="96" t="s">
        <v>58</v>
      </c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7" t="s">
        <v>59</v>
      </c>
      <c r="AH92" s="94"/>
      <c r="AI92" s="94"/>
      <c r="AJ92" s="94"/>
      <c r="AK92" s="94"/>
      <c r="AL92" s="94"/>
      <c r="AM92" s="94"/>
      <c r="AN92" s="96" t="s">
        <v>60</v>
      </c>
      <c r="AO92" s="94"/>
      <c r="AP92" s="98"/>
      <c r="AQ92" s="99" t="s">
        <v>61</v>
      </c>
      <c r="AR92" s="44"/>
      <c r="AS92" s="100" t="s">
        <v>62</v>
      </c>
      <c r="AT92" s="101" t="s">
        <v>63</v>
      </c>
      <c r="AU92" s="101" t="s">
        <v>64</v>
      </c>
      <c r="AV92" s="101" t="s">
        <v>65</v>
      </c>
      <c r="AW92" s="101" t="s">
        <v>66</v>
      </c>
      <c r="AX92" s="101" t="s">
        <v>67</v>
      </c>
      <c r="AY92" s="101" t="s">
        <v>68</v>
      </c>
      <c r="AZ92" s="101" t="s">
        <v>69</v>
      </c>
      <c r="BA92" s="101" t="s">
        <v>70</v>
      </c>
      <c r="BB92" s="101" t="s">
        <v>71</v>
      </c>
      <c r="BC92" s="101" t="s">
        <v>72</v>
      </c>
      <c r="BD92" s="102" t="s">
        <v>73</v>
      </c>
      <c r="BE92" s="38"/>
    </row>
    <row r="93" s="2" customFormat="1" ht="10.8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4"/>
      <c r="AS93" s="103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5"/>
      <c r="BE93" s="38"/>
    </row>
    <row r="94" s="6" customFormat="1" ht="32.4" customHeight="1">
      <c r="A94" s="6"/>
      <c r="B94" s="106"/>
      <c r="C94" s="107" t="s">
        <v>74</v>
      </c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9">
        <f>ROUND(AG95+SUM(AG105:AG107),2)</f>
        <v>0</v>
      </c>
      <c r="AH94" s="109"/>
      <c r="AI94" s="109"/>
      <c r="AJ94" s="109"/>
      <c r="AK94" s="109"/>
      <c r="AL94" s="109"/>
      <c r="AM94" s="109"/>
      <c r="AN94" s="110">
        <f>SUM(AG94,AT94)</f>
        <v>0</v>
      </c>
      <c r="AO94" s="110"/>
      <c r="AP94" s="110"/>
      <c r="AQ94" s="111" t="s">
        <v>1</v>
      </c>
      <c r="AR94" s="112"/>
      <c r="AS94" s="113">
        <f>ROUND(AS95+SUM(AS105:AS107),2)</f>
        <v>0</v>
      </c>
      <c r="AT94" s="114">
        <f>ROUND(SUM(AV94:AW94),2)</f>
        <v>0</v>
      </c>
      <c r="AU94" s="115">
        <f>ROUND(AU95+SUM(AU105:AU107),5)</f>
        <v>0</v>
      </c>
      <c r="AV94" s="114">
        <f>ROUND(AZ94*L29,2)</f>
        <v>0</v>
      </c>
      <c r="AW94" s="114">
        <f>ROUND(BA94*L30,2)</f>
        <v>0</v>
      </c>
      <c r="AX94" s="114">
        <f>ROUND(BB94*L29,2)</f>
        <v>0</v>
      </c>
      <c r="AY94" s="114">
        <f>ROUND(BC94*L30,2)</f>
        <v>0</v>
      </c>
      <c r="AZ94" s="114">
        <f>ROUND(AZ95+SUM(AZ105:AZ107),2)</f>
        <v>0</v>
      </c>
      <c r="BA94" s="114">
        <f>ROUND(BA95+SUM(BA105:BA107),2)</f>
        <v>0</v>
      </c>
      <c r="BB94" s="114">
        <f>ROUND(BB95+SUM(BB105:BB107),2)</f>
        <v>0</v>
      </c>
      <c r="BC94" s="114">
        <f>ROUND(BC95+SUM(BC105:BC107),2)</f>
        <v>0</v>
      </c>
      <c r="BD94" s="116">
        <f>ROUND(BD95+SUM(BD105:BD107),2)</f>
        <v>0</v>
      </c>
      <c r="BE94" s="6"/>
      <c r="BS94" s="117" t="s">
        <v>75</v>
      </c>
      <c r="BT94" s="117" t="s">
        <v>76</v>
      </c>
      <c r="BU94" s="118" t="s">
        <v>77</v>
      </c>
      <c r="BV94" s="117" t="s">
        <v>78</v>
      </c>
      <c r="BW94" s="117" t="s">
        <v>5</v>
      </c>
      <c r="BX94" s="117" t="s">
        <v>79</v>
      </c>
      <c r="CL94" s="117" t="s">
        <v>1</v>
      </c>
    </row>
    <row r="95" s="7" customFormat="1" ht="16.5" customHeight="1">
      <c r="A95" s="7"/>
      <c r="B95" s="119"/>
      <c r="C95" s="120"/>
      <c r="D95" s="121" t="s">
        <v>80</v>
      </c>
      <c r="E95" s="121"/>
      <c r="F95" s="121"/>
      <c r="G95" s="121"/>
      <c r="H95" s="121"/>
      <c r="I95" s="122"/>
      <c r="J95" s="121" t="s">
        <v>81</v>
      </c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3">
        <f>ROUND(SUM(AG96:AG104),2)</f>
        <v>0</v>
      </c>
      <c r="AH95" s="122"/>
      <c r="AI95" s="122"/>
      <c r="AJ95" s="122"/>
      <c r="AK95" s="122"/>
      <c r="AL95" s="122"/>
      <c r="AM95" s="122"/>
      <c r="AN95" s="124">
        <f>SUM(AG95,AT95)</f>
        <v>0</v>
      </c>
      <c r="AO95" s="122"/>
      <c r="AP95" s="122"/>
      <c r="AQ95" s="125" t="s">
        <v>82</v>
      </c>
      <c r="AR95" s="126"/>
      <c r="AS95" s="127">
        <f>ROUND(SUM(AS96:AS104),2)</f>
        <v>0</v>
      </c>
      <c r="AT95" s="128">
        <f>ROUND(SUM(AV95:AW95),2)</f>
        <v>0</v>
      </c>
      <c r="AU95" s="129">
        <f>ROUND(SUM(AU96:AU104),5)</f>
        <v>0</v>
      </c>
      <c r="AV95" s="128">
        <f>ROUND(AZ95*L29,2)</f>
        <v>0</v>
      </c>
      <c r="AW95" s="128">
        <f>ROUND(BA95*L30,2)</f>
        <v>0</v>
      </c>
      <c r="AX95" s="128">
        <f>ROUND(BB95*L29,2)</f>
        <v>0</v>
      </c>
      <c r="AY95" s="128">
        <f>ROUND(BC95*L30,2)</f>
        <v>0</v>
      </c>
      <c r="AZ95" s="128">
        <f>ROUND(SUM(AZ96:AZ104),2)</f>
        <v>0</v>
      </c>
      <c r="BA95" s="128">
        <f>ROUND(SUM(BA96:BA104),2)</f>
        <v>0</v>
      </c>
      <c r="BB95" s="128">
        <f>ROUND(SUM(BB96:BB104),2)</f>
        <v>0</v>
      </c>
      <c r="BC95" s="128">
        <f>ROUND(SUM(BC96:BC104),2)</f>
        <v>0</v>
      </c>
      <c r="BD95" s="130">
        <f>ROUND(SUM(BD96:BD104),2)</f>
        <v>0</v>
      </c>
      <c r="BE95" s="7"/>
      <c r="BS95" s="131" t="s">
        <v>75</v>
      </c>
      <c r="BT95" s="131" t="s">
        <v>83</v>
      </c>
      <c r="BU95" s="131" t="s">
        <v>77</v>
      </c>
      <c r="BV95" s="131" t="s">
        <v>78</v>
      </c>
      <c r="BW95" s="131" t="s">
        <v>84</v>
      </c>
      <c r="BX95" s="131" t="s">
        <v>5</v>
      </c>
      <c r="CL95" s="131" t="s">
        <v>1</v>
      </c>
      <c r="CM95" s="131" t="s">
        <v>85</v>
      </c>
    </row>
    <row r="96" s="4" customFormat="1" ht="16.5" customHeight="1">
      <c r="A96" s="132" t="s">
        <v>86</v>
      </c>
      <c r="B96" s="70"/>
      <c r="C96" s="133"/>
      <c r="D96" s="133"/>
      <c r="E96" s="134" t="s">
        <v>87</v>
      </c>
      <c r="F96" s="134"/>
      <c r="G96" s="134"/>
      <c r="H96" s="134"/>
      <c r="I96" s="134"/>
      <c r="J96" s="133"/>
      <c r="K96" s="134" t="s">
        <v>88</v>
      </c>
      <c r="L96" s="134"/>
      <c r="M96" s="134"/>
      <c r="N96" s="134"/>
      <c r="O96" s="134"/>
      <c r="P96" s="134"/>
      <c r="Q96" s="134"/>
      <c r="R96" s="134"/>
      <c r="S96" s="134"/>
      <c r="T96" s="134"/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5">
        <f>'D1.01.1 - Stavební'!J32</f>
        <v>0</v>
      </c>
      <c r="AH96" s="133"/>
      <c r="AI96" s="133"/>
      <c r="AJ96" s="133"/>
      <c r="AK96" s="133"/>
      <c r="AL96" s="133"/>
      <c r="AM96" s="133"/>
      <c r="AN96" s="135">
        <f>SUM(AG96,AT96)</f>
        <v>0</v>
      </c>
      <c r="AO96" s="133"/>
      <c r="AP96" s="133"/>
      <c r="AQ96" s="136" t="s">
        <v>89</v>
      </c>
      <c r="AR96" s="72"/>
      <c r="AS96" s="137">
        <v>0</v>
      </c>
      <c r="AT96" s="138">
        <f>ROUND(SUM(AV96:AW96),2)</f>
        <v>0</v>
      </c>
      <c r="AU96" s="139">
        <f>'D1.01.1 - Stavební'!P149</f>
        <v>0</v>
      </c>
      <c r="AV96" s="138">
        <f>'D1.01.1 - Stavební'!J35</f>
        <v>0</v>
      </c>
      <c r="AW96" s="138">
        <f>'D1.01.1 - Stavební'!J36</f>
        <v>0</v>
      </c>
      <c r="AX96" s="138">
        <f>'D1.01.1 - Stavební'!J37</f>
        <v>0</v>
      </c>
      <c r="AY96" s="138">
        <f>'D1.01.1 - Stavební'!J38</f>
        <v>0</v>
      </c>
      <c r="AZ96" s="138">
        <f>'D1.01.1 - Stavební'!F35</f>
        <v>0</v>
      </c>
      <c r="BA96" s="138">
        <f>'D1.01.1 - Stavební'!F36</f>
        <v>0</v>
      </c>
      <c r="BB96" s="138">
        <f>'D1.01.1 - Stavební'!F37</f>
        <v>0</v>
      </c>
      <c r="BC96" s="138">
        <f>'D1.01.1 - Stavební'!F38</f>
        <v>0</v>
      </c>
      <c r="BD96" s="140">
        <f>'D1.01.1 - Stavební'!F39</f>
        <v>0</v>
      </c>
      <c r="BE96" s="4"/>
      <c r="BT96" s="141" t="s">
        <v>85</v>
      </c>
      <c r="BV96" s="141" t="s">
        <v>78</v>
      </c>
      <c r="BW96" s="141" t="s">
        <v>90</v>
      </c>
      <c r="BX96" s="141" t="s">
        <v>84</v>
      </c>
      <c r="CL96" s="141" t="s">
        <v>1</v>
      </c>
    </row>
    <row r="97" s="4" customFormat="1" ht="16.5" customHeight="1">
      <c r="A97" s="132" t="s">
        <v>86</v>
      </c>
      <c r="B97" s="70"/>
      <c r="C97" s="133"/>
      <c r="D97" s="133"/>
      <c r="E97" s="134" t="s">
        <v>91</v>
      </c>
      <c r="F97" s="134"/>
      <c r="G97" s="134"/>
      <c r="H97" s="134"/>
      <c r="I97" s="134"/>
      <c r="J97" s="133"/>
      <c r="K97" s="134" t="s">
        <v>92</v>
      </c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5">
        <f>'D1.01.3 - Požárně bezpečn...'!J32</f>
        <v>0</v>
      </c>
      <c r="AH97" s="133"/>
      <c r="AI97" s="133"/>
      <c r="AJ97" s="133"/>
      <c r="AK97" s="133"/>
      <c r="AL97" s="133"/>
      <c r="AM97" s="133"/>
      <c r="AN97" s="135">
        <f>SUM(AG97,AT97)</f>
        <v>0</v>
      </c>
      <c r="AO97" s="133"/>
      <c r="AP97" s="133"/>
      <c r="AQ97" s="136" t="s">
        <v>89</v>
      </c>
      <c r="AR97" s="72"/>
      <c r="AS97" s="137">
        <v>0</v>
      </c>
      <c r="AT97" s="138">
        <f>ROUND(SUM(AV97:AW97),2)</f>
        <v>0</v>
      </c>
      <c r="AU97" s="139">
        <f>'D1.01.3 - Požárně bezpečn...'!P122</f>
        <v>0</v>
      </c>
      <c r="AV97" s="138">
        <f>'D1.01.3 - Požárně bezpečn...'!J35</f>
        <v>0</v>
      </c>
      <c r="AW97" s="138">
        <f>'D1.01.3 - Požárně bezpečn...'!J36</f>
        <v>0</v>
      </c>
      <c r="AX97" s="138">
        <f>'D1.01.3 - Požárně bezpečn...'!J37</f>
        <v>0</v>
      </c>
      <c r="AY97" s="138">
        <f>'D1.01.3 - Požárně bezpečn...'!J38</f>
        <v>0</v>
      </c>
      <c r="AZ97" s="138">
        <f>'D1.01.3 - Požárně bezpečn...'!F35</f>
        <v>0</v>
      </c>
      <c r="BA97" s="138">
        <f>'D1.01.3 - Požárně bezpečn...'!F36</f>
        <v>0</v>
      </c>
      <c r="BB97" s="138">
        <f>'D1.01.3 - Požárně bezpečn...'!F37</f>
        <v>0</v>
      </c>
      <c r="BC97" s="138">
        <f>'D1.01.3 - Požárně bezpečn...'!F38</f>
        <v>0</v>
      </c>
      <c r="BD97" s="140">
        <f>'D1.01.3 - Požárně bezpečn...'!F39</f>
        <v>0</v>
      </c>
      <c r="BE97" s="4"/>
      <c r="BT97" s="141" t="s">
        <v>85</v>
      </c>
      <c r="BV97" s="141" t="s">
        <v>78</v>
      </c>
      <c r="BW97" s="141" t="s">
        <v>93</v>
      </c>
      <c r="BX97" s="141" t="s">
        <v>84</v>
      </c>
      <c r="CL97" s="141" t="s">
        <v>1</v>
      </c>
    </row>
    <row r="98" s="4" customFormat="1" ht="16.5" customHeight="1">
      <c r="A98" s="132" t="s">
        <v>86</v>
      </c>
      <c r="B98" s="70"/>
      <c r="C98" s="133"/>
      <c r="D98" s="133"/>
      <c r="E98" s="134" t="s">
        <v>94</v>
      </c>
      <c r="F98" s="134"/>
      <c r="G98" s="134"/>
      <c r="H98" s="134"/>
      <c r="I98" s="134"/>
      <c r="J98" s="133"/>
      <c r="K98" s="134" t="s">
        <v>95</v>
      </c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5">
        <f>'D1.01.4a - Vytápění'!J32</f>
        <v>0</v>
      </c>
      <c r="AH98" s="133"/>
      <c r="AI98" s="133"/>
      <c r="AJ98" s="133"/>
      <c r="AK98" s="133"/>
      <c r="AL98" s="133"/>
      <c r="AM98" s="133"/>
      <c r="AN98" s="135">
        <f>SUM(AG98,AT98)</f>
        <v>0</v>
      </c>
      <c r="AO98" s="133"/>
      <c r="AP98" s="133"/>
      <c r="AQ98" s="136" t="s">
        <v>89</v>
      </c>
      <c r="AR98" s="72"/>
      <c r="AS98" s="137">
        <v>0</v>
      </c>
      <c r="AT98" s="138">
        <f>ROUND(SUM(AV98:AW98),2)</f>
        <v>0</v>
      </c>
      <c r="AU98" s="139">
        <f>'D1.01.4a - Vytápění'!P129</f>
        <v>0</v>
      </c>
      <c r="AV98" s="138">
        <f>'D1.01.4a - Vytápění'!J35</f>
        <v>0</v>
      </c>
      <c r="AW98" s="138">
        <f>'D1.01.4a - Vytápění'!J36</f>
        <v>0</v>
      </c>
      <c r="AX98" s="138">
        <f>'D1.01.4a - Vytápění'!J37</f>
        <v>0</v>
      </c>
      <c r="AY98" s="138">
        <f>'D1.01.4a - Vytápění'!J38</f>
        <v>0</v>
      </c>
      <c r="AZ98" s="138">
        <f>'D1.01.4a - Vytápění'!F35</f>
        <v>0</v>
      </c>
      <c r="BA98" s="138">
        <f>'D1.01.4a - Vytápění'!F36</f>
        <v>0</v>
      </c>
      <c r="BB98" s="138">
        <f>'D1.01.4a - Vytápění'!F37</f>
        <v>0</v>
      </c>
      <c r="BC98" s="138">
        <f>'D1.01.4a - Vytápění'!F38</f>
        <v>0</v>
      </c>
      <c r="BD98" s="140">
        <f>'D1.01.4a - Vytápění'!F39</f>
        <v>0</v>
      </c>
      <c r="BE98" s="4"/>
      <c r="BT98" s="141" t="s">
        <v>85</v>
      </c>
      <c r="BV98" s="141" t="s">
        <v>78</v>
      </c>
      <c r="BW98" s="141" t="s">
        <v>96</v>
      </c>
      <c r="BX98" s="141" t="s">
        <v>84</v>
      </c>
      <c r="CL98" s="141" t="s">
        <v>1</v>
      </c>
    </row>
    <row r="99" s="4" customFormat="1" ht="16.5" customHeight="1">
      <c r="A99" s="132" t="s">
        <v>86</v>
      </c>
      <c r="B99" s="70"/>
      <c r="C99" s="133"/>
      <c r="D99" s="133"/>
      <c r="E99" s="134" t="s">
        <v>97</v>
      </c>
      <c r="F99" s="134"/>
      <c r="G99" s="134"/>
      <c r="H99" s="134"/>
      <c r="I99" s="134"/>
      <c r="J99" s="133"/>
      <c r="K99" s="134" t="s">
        <v>98</v>
      </c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5">
        <f>'D1.01.4c - Vzduchotechnika'!J32</f>
        <v>0</v>
      </c>
      <c r="AH99" s="133"/>
      <c r="AI99" s="133"/>
      <c r="AJ99" s="133"/>
      <c r="AK99" s="133"/>
      <c r="AL99" s="133"/>
      <c r="AM99" s="133"/>
      <c r="AN99" s="135">
        <f>SUM(AG99,AT99)</f>
        <v>0</v>
      </c>
      <c r="AO99" s="133"/>
      <c r="AP99" s="133"/>
      <c r="AQ99" s="136" t="s">
        <v>89</v>
      </c>
      <c r="AR99" s="72"/>
      <c r="AS99" s="137">
        <v>0</v>
      </c>
      <c r="AT99" s="138">
        <f>ROUND(SUM(AV99:AW99),2)</f>
        <v>0</v>
      </c>
      <c r="AU99" s="139">
        <f>'D1.01.4c - Vzduchotechnika'!P131</f>
        <v>0</v>
      </c>
      <c r="AV99" s="138">
        <f>'D1.01.4c - Vzduchotechnika'!J35</f>
        <v>0</v>
      </c>
      <c r="AW99" s="138">
        <f>'D1.01.4c - Vzduchotechnika'!J36</f>
        <v>0</v>
      </c>
      <c r="AX99" s="138">
        <f>'D1.01.4c - Vzduchotechnika'!J37</f>
        <v>0</v>
      </c>
      <c r="AY99" s="138">
        <f>'D1.01.4c - Vzduchotechnika'!J38</f>
        <v>0</v>
      </c>
      <c r="AZ99" s="138">
        <f>'D1.01.4c - Vzduchotechnika'!F35</f>
        <v>0</v>
      </c>
      <c r="BA99" s="138">
        <f>'D1.01.4c - Vzduchotechnika'!F36</f>
        <v>0</v>
      </c>
      <c r="BB99" s="138">
        <f>'D1.01.4c - Vzduchotechnika'!F37</f>
        <v>0</v>
      </c>
      <c r="BC99" s="138">
        <f>'D1.01.4c - Vzduchotechnika'!F38</f>
        <v>0</v>
      </c>
      <c r="BD99" s="140">
        <f>'D1.01.4c - Vzduchotechnika'!F39</f>
        <v>0</v>
      </c>
      <c r="BE99" s="4"/>
      <c r="BT99" s="141" t="s">
        <v>85</v>
      </c>
      <c r="BV99" s="141" t="s">
        <v>78</v>
      </c>
      <c r="BW99" s="141" t="s">
        <v>99</v>
      </c>
      <c r="BX99" s="141" t="s">
        <v>84</v>
      </c>
      <c r="CL99" s="141" t="s">
        <v>1</v>
      </c>
    </row>
    <row r="100" s="4" customFormat="1" ht="16.5" customHeight="1">
      <c r="A100" s="132" t="s">
        <v>86</v>
      </c>
      <c r="B100" s="70"/>
      <c r="C100" s="133"/>
      <c r="D100" s="133"/>
      <c r="E100" s="134" t="s">
        <v>100</v>
      </c>
      <c r="F100" s="134"/>
      <c r="G100" s="134"/>
      <c r="H100" s="134"/>
      <c r="I100" s="134"/>
      <c r="J100" s="133"/>
      <c r="K100" s="134" t="s">
        <v>101</v>
      </c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5">
        <f>'D1.01.4d - Měření a regulace'!J32</f>
        <v>0</v>
      </c>
      <c r="AH100" s="133"/>
      <c r="AI100" s="133"/>
      <c r="AJ100" s="133"/>
      <c r="AK100" s="133"/>
      <c r="AL100" s="133"/>
      <c r="AM100" s="133"/>
      <c r="AN100" s="135">
        <f>SUM(AG100,AT100)</f>
        <v>0</v>
      </c>
      <c r="AO100" s="133"/>
      <c r="AP100" s="133"/>
      <c r="AQ100" s="136" t="s">
        <v>89</v>
      </c>
      <c r="AR100" s="72"/>
      <c r="AS100" s="137">
        <v>0</v>
      </c>
      <c r="AT100" s="138">
        <f>ROUND(SUM(AV100:AW100),2)</f>
        <v>0</v>
      </c>
      <c r="AU100" s="139">
        <f>'D1.01.4d - Měření a regulace'!P125</f>
        <v>0</v>
      </c>
      <c r="AV100" s="138">
        <f>'D1.01.4d - Měření a regulace'!J35</f>
        <v>0</v>
      </c>
      <c r="AW100" s="138">
        <f>'D1.01.4d - Měření a regulace'!J36</f>
        <v>0</v>
      </c>
      <c r="AX100" s="138">
        <f>'D1.01.4d - Měření a regulace'!J37</f>
        <v>0</v>
      </c>
      <c r="AY100" s="138">
        <f>'D1.01.4d - Měření a regulace'!J38</f>
        <v>0</v>
      </c>
      <c r="AZ100" s="138">
        <f>'D1.01.4d - Měření a regulace'!F35</f>
        <v>0</v>
      </c>
      <c r="BA100" s="138">
        <f>'D1.01.4d - Měření a regulace'!F36</f>
        <v>0</v>
      </c>
      <c r="BB100" s="138">
        <f>'D1.01.4d - Měření a regulace'!F37</f>
        <v>0</v>
      </c>
      <c r="BC100" s="138">
        <f>'D1.01.4d - Měření a regulace'!F38</f>
        <v>0</v>
      </c>
      <c r="BD100" s="140">
        <f>'D1.01.4d - Měření a regulace'!F39</f>
        <v>0</v>
      </c>
      <c r="BE100" s="4"/>
      <c r="BT100" s="141" t="s">
        <v>85</v>
      </c>
      <c r="BV100" s="141" t="s">
        <v>78</v>
      </c>
      <c r="BW100" s="141" t="s">
        <v>102</v>
      </c>
      <c r="BX100" s="141" t="s">
        <v>84</v>
      </c>
      <c r="CL100" s="141" t="s">
        <v>1</v>
      </c>
    </row>
    <row r="101" s="4" customFormat="1" ht="16.5" customHeight="1">
      <c r="A101" s="132" t="s">
        <v>86</v>
      </c>
      <c r="B101" s="70"/>
      <c r="C101" s="133"/>
      <c r="D101" s="133"/>
      <c r="E101" s="134" t="s">
        <v>103</v>
      </c>
      <c r="F101" s="134"/>
      <c r="G101" s="134"/>
      <c r="H101" s="134"/>
      <c r="I101" s="134"/>
      <c r="J101" s="133"/>
      <c r="K101" s="134" t="s">
        <v>104</v>
      </c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5">
        <f>'D1.01.4e - Zdravotně tech...'!J32</f>
        <v>0</v>
      </c>
      <c r="AH101" s="133"/>
      <c r="AI101" s="133"/>
      <c r="AJ101" s="133"/>
      <c r="AK101" s="133"/>
      <c r="AL101" s="133"/>
      <c r="AM101" s="133"/>
      <c r="AN101" s="135">
        <f>SUM(AG101,AT101)</f>
        <v>0</v>
      </c>
      <c r="AO101" s="133"/>
      <c r="AP101" s="133"/>
      <c r="AQ101" s="136" t="s">
        <v>89</v>
      </c>
      <c r="AR101" s="72"/>
      <c r="AS101" s="137">
        <v>0</v>
      </c>
      <c r="AT101" s="138">
        <f>ROUND(SUM(AV101:AW101),2)</f>
        <v>0</v>
      </c>
      <c r="AU101" s="139">
        <f>'D1.01.4e - Zdravotně tech...'!P127</f>
        <v>0</v>
      </c>
      <c r="AV101" s="138">
        <f>'D1.01.4e - Zdravotně tech...'!J35</f>
        <v>0</v>
      </c>
      <c r="AW101" s="138">
        <f>'D1.01.4e - Zdravotně tech...'!J36</f>
        <v>0</v>
      </c>
      <c r="AX101" s="138">
        <f>'D1.01.4e - Zdravotně tech...'!J37</f>
        <v>0</v>
      </c>
      <c r="AY101" s="138">
        <f>'D1.01.4e - Zdravotně tech...'!J38</f>
        <v>0</v>
      </c>
      <c r="AZ101" s="138">
        <f>'D1.01.4e - Zdravotně tech...'!F35</f>
        <v>0</v>
      </c>
      <c r="BA101" s="138">
        <f>'D1.01.4e - Zdravotně tech...'!F36</f>
        <v>0</v>
      </c>
      <c r="BB101" s="138">
        <f>'D1.01.4e - Zdravotně tech...'!F37</f>
        <v>0</v>
      </c>
      <c r="BC101" s="138">
        <f>'D1.01.4e - Zdravotně tech...'!F38</f>
        <v>0</v>
      </c>
      <c r="BD101" s="140">
        <f>'D1.01.4e - Zdravotně tech...'!F39</f>
        <v>0</v>
      </c>
      <c r="BE101" s="4"/>
      <c r="BT101" s="141" t="s">
        <v>85</v>
      </c>
      <c r="BV101" s="141" t="s">
        <v>78</v>
      </c>
      <c r="BW101" s="141" t="s">
        <v>105</v>
      </c>
      <c r="BX101" s="141" t="s">
        <v>84</v>
      </c>
      <c r="CL101" s="141" t="s">
        <v>1</v>
      </c>
    </row>
    <row r="102" s="4" customFormat="1" ht="23.25" customHeight="1">
      <c r="A102" s="132" t="s">
        <v>86</v>
      </c>
      <c r="B102" s="70"/>
      <c r="C102" s="133"/>
      <c r="D102" s="133"/>
      <c r="E102" s="134" t="s">
        <v>106</v>
      </c>
      <c r="F102" s="134"/>
      <c r="G102" s="134"/>
      <c r="H102" s="134"/>
      <c r="I102" s="134"/>
      <c r="J102" s="133"/>
      <c r="K102" s="134" t="s">
        <v>107</v>
      </c>
      <c r="L102" s="134"/>
      <c r="M102" s="134"/>
      <c r="N102" s="134"/>
      <c r="O102" s="134"/>
      <c r="P102" s="134"/>
      <c r="Q102" s="134"/>
      <c r="R102" s="134"/>
      <c r="S102" s="134"/>
      <c r="T102" s="134"/>
      <c r="U102" s="134"/>
      <c r="V102" s="134"/>
      <c r="W102" s="134"/>
      <c r="X102" s="134"/>
      <c r="Y102" s="134"/>
      <c r="Z102" s="134"/>
      <c r="AA102" s="134"/>
      <c r="AB102" s="134"/>
      <c r="AC102" s="134"/>
      <c r="AD102" s="134"/>
      <c r="AE102" s="134"/>
      <c r="AF102" s="134"/>
      <c r="AG102" s="135">
        <f>'D1.01.4g1 - Silnoproudé e...'!J32</f>
        <v>0</v>
      </c>
      <c r="AH102" s="133"/>
      <c r="AI102" s="133"/>
      <c r="AJ102" s="133"/>
      <c r="AK102" s="133"/>
      <c r="AL102" s="133"/>
      <c r="AM102" s="133"/>
      <c r="AN102" s="135">
        <f>SUM(AG102,AT102)</f>
        <v>0</v>
      </c>
      <c r="AO102" s="133"/>
      <c r="AP102" s="133"/>
      <c r="AQ102" s="136" t="s">
        <v>89</v>
      </c>
      <c r="AR102" s="72"/>
      <c r="AS102" s="137">
        <v>0</v>
      </c>
      <c r="AT102" s="138">
        <f>ROUND(SUM(AV102:AW102),2)</f>
        <v>0</v>
      </c>
      <c r="AU102" s="139">
        <f>'D1.01.4g1 - Silnoproudé e...'!P141</f>
        <v>0</v>
      </c>
      <c r="AV102" s="138">
        <f>'D1.01.4g1 - Silnoproudé e...'!J35</f>
        <v>0</v>
      </c>
      <c r="AW102" s="138">
        <f>'D1.01.4g1 - Silnoproudé e...'!J36</f>
        <v>0</v>
      </c>
      <c r="AX102" s="138">
        <f>'D1.01.4g1 - Silnoproudé e...'!J37</f>
        <v>0</v>
      </c>
      <c r="AY102" s="138">
        <f>'D1.01.4g1 - Silnoproudé e...'!J38</f>
        <v>0</v>
      </c>
      <c r="AZ102" s="138">
        <f>'D1.01.4g1 - Silnoproudé e...'!F35</f>
        <v>0</v>
      </c>
      <c r="BA102" s="138">
        <f>'D1.01.4g1 - Silnoproudé e...'!F36</f>
        <v>0</v>
      </c>
      <c r="BB102" s="138">
        <f>'D1.01.4g1 - Silnoproudé e...'!F37</f>
        <v>0</v>
      </c>
      <c r="BC102" s="138">
        <f>'D1.01.4g1 - Silnoproudé e...'!F38</f>
        <v>0</v>
      </c>
      <c r="BD102" s="140">
        <f>'D1.01.4g1 - Silnoproudé e...'!F39</f>
        <v>0</v>
      </c>
      <c r="BE102" s="4"/>
      <c r="BT102" s="141" t="s">
        <v>85</v>
      </c>
      <c r="BV102" s="141" t="s">
        <v>78</v>
      </c>
      <c r="BW102" s="141" t="s">
        <v>108</v>
      </c>
      <c r="BX102" s="141" t="s">
        <v>84</v>
      </c>
      <c r="CL102" s="141" t="s">
        <v>1</v>
      </c>
    </row>
    <row r="103" s="4" customFormat="1" ht="23.25" customHeight="1">
      <c r="A103" s="132" t="s">
        <v>86</v>
      </c>
      <c r="B103" s="70"/>
      <c r="C103" s="133"/>
      <c r="D103" s="133"/>
      <c r="E103" s="134" t="s">
        <v>109</v>
      </c>
      <c r="F103" s="134"/>
      <c r="G103" s="134"/>
      <c r="H103" s="134"/>
      <c r="I103" s="134"/>
      <c r="J103" s="133"/>
      <c r="K103" s="134" t="s">
        <v>110</v>
      </c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34"/>
      <c r="Y103" s="134"/>
      <c r="Z103" s="134"/>
      <c r="AA103" s="134"/>
      <c r="AB103" s="134"/>
      <c r="AC103" s="134"/>
      <c r="AD103" s="134"/>
      <c r="AE103" s="134"/>
      <c r="AF103" s="134"/>
      <c r="AG103" s="135">
        <f>'D1.01.4h1 - Slaboproudá e...'!J32</f>
        <v>0</v>
      </c>
      <c r="AH103" s="133"/>
      <c r="AI103" s="133"/>
      <c r="AJ103" s="133"/>
      <c r="AK103" s="133"/>
      <c r="AL103" s="133"/>
      <c r="AM103" s="133"/>
      <c r="AN103" s="135">
        <f>SUM(AG103,AT103)</f>
        <v>0</v>
      </c>
      <c r="AO103" s="133"/>
      <c r="AP103" s="133"/>
      <c r="AQ103" s="136" t="s">
        <v>89</v>
      </c>
      <c r="AR103" s="72"/>
      <c r="AS103" s="137">
        <v>0</v>
      </c>
      <c r="AT103" s="138">
        <f>ROUND(SUM(AV103:AW103),2)</f>
        <v>0</v>
      </c>
      <c r="AU103" s="139">
        <f>'D1.01.4h1 - Slaboproudá e...'!P146</f>
        <v>0</v>
      </c>
      <c r="AV103" s="138">
        <f>'D1.01.4h1 - Slaboproudá e...'!J35</f>
        <v>0</v>
      </c>
      <c r="AW103" s="138">
        <f>'D1.01.4h1 - Slaboproudá e...'!J36</f>
        <v>0</v>
      </c>
      <c r="AX103" s="138">
        <f>'D1.01.4h1 - Slaboproudá e...'!J37</f>
        <v>0</v>
      </c>
      <c r="AY103" s="138">
        <f>'D1.01.4h1 - Slaboproudá e...'!J38</f>
        <v>0</v>
      </c>
      <c r="AZ103" s="138">
        <f>'D1.01.4h1 - Slaboproudá e...'!F35</f>
        <v>0</v>
      </c>
      <c r="BA103" s="138">
        <f>'D1.01.4h1 - Slaboproudá e...'!F36</f>
        <v>0</v>
      </c>
      <c r="BB103" s="138">
        <f>'D1.01.4h1 - Slaboproudá e...'!F37</f>
        <v>0</v>
      </c>
      <c r="BC103" s="138">
        <f>'D1.01.4h1 - Slaboproudá e...'!F38</f>
        <v>0</v>
      </c>
      <c r="BD103" s="140">
        <f>'D1.01.4h1 - Slaboproudá e...'!F39</f>
        <v>0</v>
      </c>
      <c r="BE103" s="4"/>
      <c r="BT103" s="141" t="s">
        <v>85</v>
      </c>
      <c r="BV103" s="141" t="s">
        <v>78</v>
      </c>
      <c r="BW103" s="141" t="s">
        <v>111</v>
      </c>
      <c r="BX103" s="141" t="s">
        <v>84</v>
      </c>
      <c r="CL103" s="141" t="s">
        <v>1</v>
      </c>
    </row>
    <row r="104" s="4" customFormat="1" ht="23.25" customHeight="1">
      <c r="A104" s="132" t="s">
        <v>86</v>
      </c>
      <c r="B104" s="70"/>
      <c r="C104" s="133"/>
      <c r="D104" s="133"/>
      <c r="E104" s="134" t="s">
        <v>112</v>
      </c>
      <c r="F104" s="134"/>
      <c r="G104" s="134"/>
      <c r="H104" s="134"/>
      <c r="I104" s="134"/>
      <c r="J104" s="133"/>
      <c r="K104" s="134" t="s">
        <v>113</v>
      </c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5">
        <f>'D1.01.4h3 - Elektrická po...'!J32</f>
        <v>0</v>
      </c>
      <c r="AH104" s="133"/>
      <c r="AI104" s="133"/>
      <c r="AJ104" s="133"/>
      <c r="AK104" s="133"/>
      <c r="AL104" s="133"/>
      <c r="AM104" s="133"/>
      <c r="AN104" s="135">
        <f>SUM(AG104,AT104)</f>
        <v>0</v>
      </c>
      <c r="AO104" s="133"/>
      <c r="AP104" s="133"/>
      <c r="AQ104" s="136" t="s">
        <v>89</v>
      </c>
      <c r="AR104" s="72"/>
      <c r="AS104" s="137">
        <v>0</v>
      </c>
      <c r="AT104" s="138">
        <f>ROUND(SUM(AV104:AW104),2)</f>
        <v>0</v>
      </c>
      <c r="AU104" s="139">
        <f>'D1.01.4h3 - Elektrická po...'!P128</f>
        <v>0</v>
      </c>
      <c r="AV104" s="138">
        <f>'D1.01.4h3 - Elektrická po...'!J35</f>
        <v>0</v>
      </c>
      <c r="AW104" s="138">
        <f>'D1.01.4h3 - Elektrická po...'!J36</f>
        <v>0</v>
      </c>
      <c r="AX104" s="138">
        <f>'D1.01.4h3 - Elektrická po...'!J37</f>
        <v>0</v>
      </c>
      <c r="AY104" s="138">
        <f>'D1.01.4h3 - Elektrická po...'!J38</f>
        <v>0</v>
      </c>
      <c r="AZ104" s="138">
        <f>'D1.01.4h3 - Elektrická po...'!F35</f>
        <v>0</v>
      </c>
      <c r="BA104" s="138">
        <f>'D1.01.4h3 - Elektrická po...'!F36</f>
        <v>0</v>
      </c>
      <c r="BB104" s="138">
        <f>'D1.01.4h3 - Elektrická po...'!F37</f>
        <v>0</v>
      </c>
      <c r="BC104" s="138">
        <f>'D1.01.4h3 - Elektrická po...'!F38</f>
        <v>0</v>
      </c>
      <c r="BD104" s="140">
        <f>'D1.01.4h3 - Elektrická po...'!F39</f>
        <v>0</v>
      </c>
      <c r="BE104" s="4"/>
      <c r="BT104" s="141" t="s">
        <v>85</v>
      </c>
      <c r="BV104" s="141" t="s">
        <v>78</v>
      </c>
      <c r="BW104" s="141" t="s">
        <v>114</v>
      </c>
      <c r="BX104" s="141" t="s">
        <v>84</v>
      </c>
      <c r="CL104" s="141" t="s">
        <v>1</v>
      </c>
    </row>
    <row r="105" s="7" customFormat="1" ht="16.5" customHeight="1">
      <c r="A105" s="132" t="s">
        <v>86</v>
      </c>
      <c r="B105" s="119"/>
      <c r="C105" s="120"/>
      <c r="D105" s="121" t="s">
        <v>115</v>
      </c>
      <c r="E105" s="121"/>
      <c r="F105" s="121"/>
      <c r="G105" s="121"/>
      <c r="H105" s="121"/>
      <c r="I105" s="122"/>
      <c r="J105" s="121" t="s">
        <v>116</v>
      </c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4">
        <f>'D1.06 - Medicinální plyny'!J30</f>
        <v>0</v>
      </c>
      <c r="AH105" s="122"/>
      <c r="AI105" s="122"/>
      <c r="AJ105" s="122"/>
      <c r="AK105" s="122"/>
      <c r="AL105" s="122"/>
      <c r="AM105" s="122"/>
      <c r="AN105" s="124">
        <f>SUM(AG105,AT105)</f>
        <v>0</v>
      </c>
      <c r="AO105" s="122"/>
      <c r="AP105" s="122"/>
      <c r="AQ105" s="125" t="s">
        <v>82</v>
      </c>
      <c r="AR105" s="126"/>
      <c r="AS105" s="127">
        <v>0</v>
      </c>
      <c r="AT105" s="128">
        <f>ROUND(SUM(AV105:AW105),2)</f>
        <v>0</v>
      </c>
      <c r="AU105" s="129">
        <f>'D1.06 - Medicinální plyny'!P120</f>
        <v>0</v>
      </c>
      <c r="AV105" s="128">
        <f>'D1.06 - Medicinální plyny'!J33</f>
        <v>0</v>
      </c>
      <c r="AW105" s="128">
        <f>'D1.06 - Medicinální plyny'!J34</f>
        <v>0</v>
      </c>
      <c r="AX105" s="128">
        <f>'D1.06 - Medicinální plyny'!J35</f>
        <v>0</v>
      </c>
      <c r="AY105" s="128">
        <f>'D1.06 - Medicinální plyny'!J36</f>
        <v>0</v>
      </c>
      <c r="AZ105" s="128">
        <f>'D1.06 - Medicinální plyny'!F33</f>
        <v>0</v>
      </c>
      <c r="BA105" s="128">
        <f>'D1.06 - Medicinální plyny'!F34</f>
        <v>0</v>
      </c>
      <c r="BB105" s="128">
        <f>'D1.06 - Medicinální plyny'!F35</f>
        <v>0</v>
      </c>
      <c r="BC105" s="128">
        <f>'D1.06 - Medicinální plyny'!F36</f>
        <v>0</v>
      </c>
      <c r="BD105" s="130">
        <f>'D1.06 - Medicinální plyny'!F37</f>
        <v>0</v>
      </c>
      <c r="BE105" s="7"/>
      <c r="BT105" s="131" t="s">
        <v>83</v>
      </c>
      <c r="BV105" s="131" t="s">
        <v>78</v>
      </c>
      <c r="BW105" s="131" t="s">
        <v>117</v>
      </c>
      <c r="BX105" s="131" t="s">
        <v>5</v>
      </c>
      <c r="CL105" s="131" t="s">
        <v>1</v>
      </c>
      <c r="CM105" s="131" t="s">
        <v>85</v>
      </c>
    </row>
    <row r="106" s="7" customFormat="1" ht="16.5" customHeight="1">
      <c r="A106" s="132" t="s">
        <v>86</v>
      </c>
      <c r="B106" s="119"/>
      <c r="C106" s="120"/>
      <c r="D106" s="121" t="s">
        <v>118</v>
      </c>
      <c r="E106" s="121"/>
      <c r="F106" s="121"/>
      <c r="G106" s="121"/>
      <c r="H106" s="121"/>
      <c r="I106" s="122"/>
      <c r="J106" s="121" t="s">
        <v>119</v>
      </c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4">
        <f>'D1.09 - Lékařská technolo...'!J30</f>
        <v>0</v>
      </c>
      <c r="AH106" s="122"/>
      <c r="AI106" s="122"/>
      <c r="AJ106" s="122"/>
      <c r="AK106" s="122"/>
      <c r="AL106" s="122"/>
      <c r="AM106" s="122"/>
      <c r="AN106" s="124">
        <f>SUM(AG106,AT106)</f>
        <v>0</v>
      </c>
      <c r="AO106" s="122"/>
      <c r="AP106" s="122"/>
      <c r="AQ106" s="125" t="s">
        <v>82</v>
      </c>
      <c r="AR106" s="126"/>
      <c r="AS106" s="127">
        <v>0</v>
      </c>
      <c r="AT106" s="128">
        <f>ROUND(SUM(AV106:AW106),2)</f>
        <v>0</v>
      </c>
      <c r="AU106" s="129">
        <f>'D1.09 - Lékařská technolo...'!P116</f>
        <v>0</v>
      </c>
      <c r="AV106" s="128">
        <f>'D1.09 - Lékařská technolo...'!J33</f>
        <v>0</v>
      </c>
      <c r="AW106" s="128">
        <f>'D1.09 - Lékařská technolo...'!J34</f>
        <v>0</v>
      </c>
      <c r="AX106" s="128">
        <f>'D1.09 - Lékařská technolo...'!J35</f>
        <v>0</v>
      </c>
      <c r="AY106" s="128">
        <f>'D1.09 - Lékařská technolo...'!J36</f>
        <v>0</v>
      </c>
      <c r="AZ106" s="128">
        <f>'D1.09 - Lékařská technolo...'!F33</f>
        <v>0</v>
      </c>
      <c r="BA106" s="128">
        <f>'D1.09 - Lékařská technolo...'!F34</f>
        <v>0</v>
      </c>
      <c r="BB106" s="128">
        <f>'D1.09 - Lékařská technolo...'!F35</f>
        <v>0</v>
      </c>
      <c r="BC106" s="128">
        <f>'D1.09 - Lékařská technolo...'!F36</f>
        <v>0</v>
      </c>
      <c r="BD106" s="130">
        <f>'D1.09 - Lékařská technolo...'!F37</f>
        <v>0</v>
      </c>
      <c r="BE106" s="7"/>
      <c r="BT106" s="131" t="s">
        <v>83</v>
      </c>
      <c r="BV106" s="131" t="s">
        <v>78</v>
      </c>
      <c r="BW106" s="131" t="s">
        <v>120</v>
      </c>
      <c r="BX106" s="131" t="s">
        <v>5</v>
      </c>
      <c r="CL106" s="131" t="s">
        <v>1</v>
      </c>
      <c r="CM106" s="131" t="s">
        <v>85</v>
      </c>
    </row>
    <row r="107" s="7" customFormat="1" ht="16.5" customHeight="1">
      <c r="A107" s="132" t="s">
        <v>86</v>
      </c>
      <c r="B107" s="119"/>
      <c r="C107" s="120"/>
      <c r="D107" s="121" t="s">
        <v>121</v>
      </c>
      <c r="E107" s="121"/>
      <c r="F107" s="121"/>
      <c r="G107" s="121"/>
      <c r="H107" s="121"/>
      <c r="I107" s="122"/>
      <c r="J107" s="121" t="s">
        <v>122</v>
      </c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4">
        <f>'OVN - Ostatní a vedlejší ...'!J30</f>
        <v>0</v>
      </c>
      <c r="AH107" s="122"/>
      <c r="AI107" s="122"/>
      <c r="AJ107" s="122"/>
      <c r="AK107" s="122"/>
      <c r="AL107" s="122"/>
      <c r="AM107" s="122"/>
      <c r="AN107" s="124">
        <f>SUM(AG107,AT107)</f>
        <v>0</v>
      </c>
      <c r="AO107" s="122"/>
      <c r="AP107" s="122"/>
      <c r="AQ107" s="125" t="s">
        <v>82</v>
      </c>
      <c r="AR107" s="126"/>
      <c r="AS107" s="142">
        <v>0</v>
      </c>
      <c r="AT107" s="143">
        <f>ROUND(SUM(AV107:AW107),2)</f>
        <v>0</v>
      </c>
      <c r="AU107" s="144">
        <f>'OVN - Ostatní a vedlejší ...'!P123</f>
        <v>0</v>
      </c>
      <c r="AV107" s="143">
        <f>'OVN - Ostatní a vedlejší ...'!J33</f>
        <v>0</v>
      </c>
      <c r="AW107" s="143">
        <f>'OVN - Ostatní a vedlejší ...'!J34</f>
        <v>0</v>
      </c>
      <c r="AX107" s="143">
        <f>'OVN - Ostatní a vedlejší ...'!J35</f>
        <v>0</v>
      </c>
      <c r="AY107" s="143">
        <f>'OVN - Ostatní a vedlejší ...'!J36</f>
        <v>0</v>
      </c>
      <c r="AZ107" s="143">
        <f>'OVN - Ostatní a vedlejší ...'!F33</f>
        <v>0</v>
      </c>
      <c r="BA107" s="143">
        <f>'OVN - Ostatní a vedlejší ...'!F34</f>
        <v>0</v>
      </c>
      <c r="BB107" s="143">
        <f>'OVN - Ostatní a vedlejší ...'!F35</f>
        <v>0</v>
      </c>
      <c r="BC107" s="143">
        <f>'OVN - Ostatní a vedlejší ...'!F36</f>
        <v>0</v>
      </c>
      <c r="BD107" s="145">
        <f>'OVN - Ostatní a vedlejší ...'!F37</f>
        <v>0</v>
      </c>
      <c r="BE107" s="7"/>
      <c r="BT107" s="131" t="s">
        <v>83</v>
      </c>
      <c r="BV107" s="131" t="s">
        <v>78</v>
      </c>
      <c r="BW107" s="131" t="s">
        <v>123</v>
      </c>
      <c r="BX107" s="131" t="s">
        <v>5</v>
      </c>
      <c r="CL107" s="131" t="s">
        <v>1</v>
      </c>
      <c r="CM107" s="131" t="s">
        <v>85</v>
      </c>
    </row>
    <row r="108" s="2" customFormat="1" ht="30" customHeight="1">
      <c r="A108" s="38"/>
      <c r="B108" s="39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4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</row>
    <row r="109" s="2" customFormat="1" ht="6.96" customHeight="1">
      <c r="A109" s="38"/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44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</row>
  </sheetData>
  <sheetProtection sheet="1" formatColumns="0" formatRows="0" objects="1" scenarios="1" spinCount="100000" saltValue="sDm3n5ERJSUPqKyfY+n0Zq4/Zy2c6mWbcRo9mXFnSg06ECtT18/vLdpVP86rOq+f/GtULG5PLjOERJVUgQ1YQg==" hashValue="gwUfEhGPnuiehFRWmNukZnFe4B6ot9mLoHQDuT/CqA7Ve+Ns+5UKP+Be+ixENxrZog+y73IF7UdNlTZFjcx0XQ==" algorithmName="SHA-512" password="C76A"/>
  <mergeCells count="90">
    <mergeCell ref="C92:G92"/>
    <mergeCell ref="D95:H95"/>
    <mergeCell ref="E97:I97"/>
    <mergeCell ref="E104:I104"/>
    <mergeCell ref="E98:I98"/>
    <mergeCell ref="E103:I103"/>
    <mergeCell ref="E102:I102"/>
    <mergeCell ref="E101:I101"/>
    <mergeCell ref="E99:I99"/>
    <mergeCell ref="E100:I100"/>
    <mergeCell ref="E96:I96"/>
    <mergeCell ref="I92:AF92"/>
    <mergeCell ref="J95:AF95"/>
    <mergeCell ref="K96:AF96"/>
    <mergeCell ref="K104:AF104"/>
    <mergeCell ref="K100:AF100"/>
    <mergeCell ref="K97:AF97"/>
    <mergeCell ref="K101:AF101"/>
    <mergeCell ref="K102:AF102"/>
    <mergeCell ref="K103:AF103"/>
    <mergeCell ref="K99:AF99"/>
    <mergeCell ref="K98:AF98"/>
    <mergeCell ref="L85:AO85"/>
    <mergeCell ref="D105:H105"/>
    <mergeCell ref="J105:AF105"/>
    <mergeCell ref="D106:H106"/>
    <mergeCell ref="J106:AF106"/>
    <mergeCell ref="D107:H107"/>
    <mergeCell ref="J107:AF107"/>
    <mergeCell ref="AG94:AM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101:AM101"/>
    <mergeCell ref="AG103:AM103"/>
    <mergeCell ref="AG102:AM102"/>
    <mergeCell ref="AG92:AM92"/>
    <mergeCell ref="AG100:AM100"/>
    <mergeCell ref="AG104:AM104"/>
    <mergeCell ref="AG99:AM99"/>
    <mergeCell ref="AG96:AM96"/>
    <mergeCell ref="AG97:AM97"/>
    <mergeCell ref="AG98:AM98"/>
    <mergeCell ref="AG95:AM95"/>
    <mergeCell ref="AM87:AN87"/>
    <mergeCell ref="AM89:AP89"/>
    <mergeCell ref="AM90:AP90"/>
    <mergeCell ref="AN99:AP99"/>
    <mergeCell ref="AN104:AP104"/>
    <mergeCell ref="AN103:AP103"/>
    <mergeCell ref="AN96:AP96"/>
    <mergeCell ref="AN92:AP92"/>
    <mergeCell ref="AN101:AP101"/>
    <mergeCell ref="AN97:AP97"/>
    <mergeCell ref="AN100:AP100"/>
    <mergeCell ref="AN95:AP95"/>
    <mergeCell ref="AN102:AP102"/>
    <mergeCell ref="AN98:AP98"/>
    <mergeCell ref="AS89:AT91"/>
    <mergeCell ref="AN105:AP105"/>
    <mergeCell ref="AG105:AM105"/>
    <mergeCell ref="AN106:AP106"/>
    <mergeCell ref="AG106:AM106"/>
    <mergeCell ref="AN107:AP107"/>
    <mergeCell ref="AG107:AM107"/>
    <mergeCell ref="AN94:AP94"/>
  </mergeCells>
  <hyperlinks>
    <hyperlink ref="A96" location="'D1.01.1 - Stavební'!C2" display="/"/>
    <hyperlink ref="A97" location="'D1.01.3 - Požárně bezpečn...'!C2" display="/"/>
    <hyperlink ref="A98" location="'D1.01.4a - Vytápění'!C2" display="/"/>
    <hyperlink ref="A99" location="'D1.01.4c - Vzduchotechnika'!C2" display="/"/>
    <hyperlink ref="A100" location="'D1.01.4d - Měření a regulace'!C2" display="/"/>
    <hyperlink ref="A101" location="'D1.01.4e - Zdravotně tech...'!C2" display="/"/>
    <hyperlink ref="A102" location="'D1.01.4g1 - Silnoproudé e...'!C2" display="/"/>
    <hyperlink ref="A103" location="'D1.01.4h1 - Slaboproudá e...'!C2" display="/"/>
    <hyperlink ref="A104" location="'D1.01.4h3 - Elektrická po...'!C2" display="/"/>
    <hyperlink ref="A105" location="'D1.06 - Medicinální plyny'!C2" display="/"/>
    <hyperlink ref="A106" location="'D1.09 - Lékařská technolo...'!C2" display="/"/>
    <hyperlink ref="A107" location="'OVN - Ostatní a vedlejší 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114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1" customFormat="1" ht="12" customHeight="1">
      <c r="B8" s="20"/>
      <c r="D8" s="150" t="s">
        <v>125</v>
      </c>
      <c r="L8" s="20"/>
    </row>
    <row r="9" s="2" customFormat="1" ht="16.5" customHeight="1">
      <c r="A9" s="38"/>
      <c r="B9" s="44"/>
      <c r="C9" s="38"/>
      <c r="D9" s="38"/>
      <c r="E9" s="151" t="s">
        <v>126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0" t="s">
        <v>127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2" t="s">
        <v>5634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0" t="s">
        <v>18</v>
      </c>
      <c r="E13" s="38"/>
      <c r="F13" s="141" t="s">
        <v>1</v>
      </c>
      <c r="G13" s="38"/>
      <c r="H13" s="38"/>
      <c r="I13" s="150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20</v>
      </c>
      <c r="E14" s="38"/>
      <c r="F14" s="141" t="s">
        <v>21</v>
      </c>
      <c r="G14" s="38"/>
      <c r="H14" s="38"/>
      <c r="I14" s="150" t="s">
        <v>22</v>
      </c>
      <c r="J14" s="153" t="str">
        <f>'Rekapitulace stavby'!AN8</f>
        <v>21. 10. 2025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0" t="s">
        <v>24</v>
      </c>
      <c r="E16" s="38"/>
      <c r="F16" s="38"/>
      <c r="G16" s="38"/>
      <c r="H16" s="38"/>
      <c r="I16" s="150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0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0" t="s">
        <v>28</v>
      </c>
      <c r="E19" s="38"/>
      <c r="F19" s="38"/>
      <c r="G19" s="38"/>
      <c r="H19" s="38"/>
      <c r="I19" s="150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0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0" t="s">
        <v>30</v>
      </c>
      <c r="E22" s="38"/>
      <c r="F22" s="38"/>
      <c r="G22" s="38"/>
      <c r="H22" s="38"/>
      <c r="I22" s="150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0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0" t="s">
        <v>32</v>
      </c>
      <c r="E25" s="38"/>
      <c r="F25" s="38"/>
      <c r="G25" s="38"/>
      <c r="H25" s="38"/>
      <c r="I25" s="150" t="s">
        <v>25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Ing. Avuk</v>
      </c>
      <c r="F26" s="38"/>
      <c r="G26" s="38"/>
      <c r="H26" s="38"/>
      <c r="I26" s="150" t="s">
        <v>27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0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4"/>
      <c r="B29" s="155"/>
      <c r="C29" s="154"/>
      <c r="D29" s="154"/>
      <c r="E29" s="156" t="s">
        <v>1</v>
      </c>
      <c r="F29" s="156"/>
      <c r="G29" s="156"/>
      <c r="H29" s="156"/>
      <c r="I29" s="154"/>
      <c r="J29" s="154"/>
      <c r="K29" s="154"/>
      <c r="L29" s="157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9" t="s">
        <v>36</v>
      </c>
      <c r="E32" s="38"/>
      <c r="F32" s="38"/>
      <c r="G32" s="38"/>
      <c r="H32" s="38"/>
      <c r="I32" s="38"/>
      <c r="J32" s="160">
        <f>ROUND(J128,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8"/>
      <c r="E33" s="158"/>
      <c r="F33" s="158"/>
      <c r="G33" s="158"/>
      <c r="H33" s="158"/>
      <c r="I33" s="158"/>
      <c r="J33" s="158"/>
      <c r="K33" s="15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1" t="s">
        <v>38</v>
      </c>
      <c r="G34" s="38"/>
      <c r="H34" s="38"/>
      <c r="I34" s="161" t="s">
        <v>37</v>
      </c>
      <c r="J34" s="161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2" t="s">
        <v>40</v>
      </c>
      <c r="E35" s="150" t="s">
        <v>41</v>
      </c>
      <c r="F35" s="163">
        <f>ROUND((SUM(BE128:BE195)),  2)</f>
        <v>0</v>
      </c>
      <c r="G35" s="38"/>
      <c r="H35" s="38"/>
      <c r="I35" s="164">
        <v>0.20999999999999999</v>
      </c>
      <c r="J35" s="163">
        <f>ROUND(((SUM(BE128:BE195))*I35),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0" t="s">
        <v>42</v>
      </c>
      <c r="F36" s="163">
        <f>ROUND((SUM(BF128:BF195)),  2)</f>
        <v>0</v>
      </c>
      <c r="G36" s="38"/>
      <c r="H36" s="38"/>
      <c r="I36" s="164">
        <v>0.12</v>
      </c>
      <c r="J36" s="163">
        <f>ROUND(((SUM(BF128:BF195))*I36),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43</v>
      </c>
      <c r="F37" s="163">
        <f>ROUND((SUM(BG128:BG195)),  2)</f>
        <v>0</v>
      </c>
      <c r="G37" s="38"/>
      <c r="H37" s="38"/>
      <c r="I37" s="164">
        <v>0.20999999999999999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0" t="s">
        <v>44</v>
      </c>
      <c r="F38" s="163">
        <f>ROUND((SUM(BH128:BH195)),  2)</f>
        <v>0</v>
      </c>
      <c r="G38" s="38"/>
      <c r="H38" s="38"/>
      <c r="I38" s="164">
        <v>0.12</v>
      </c>
      <c r="J38" s="16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0" t="s">
        <v>45</v>
      </c>
      <c r="F39" s="163">
        <f>ROUND((SUM(BI128:BI195)),  2)</f>
        <v>0</v>
      </c>
      <c r="G39" s="38"/>
      <c r="H39" s="38"/>
      <c r="I39" s="164">
        <v>0</v>
      </c>
      <c r="J39" s="16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5"/>
      <c r="D41" s="166" t="s">
        <v>46</v>
      </c>
      <c r="E41" s="167"/>
      <c r="F41" s="167"/>
      <c r="G41" s="168" t="s">
        <v>47</v>
      </c>
      <c r="H41" s="169" t="s">
        <v>48</v>
      </c>
      <c r="I41" s="167"/>
      <c r="J41" s="170">
        <f>SUM(J32:J39)</f>
        <v>0</v>
      </c>
      <c r="K41" s="171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125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3" t="s">
        <v>126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127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D1.01.4h3 - Elektrická požární signalizace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Cheb</v>
      </c>
      <c r="G91" s="40"/>
      <c r="H91" s="40"/>
      <c r="I91" s="32" t="s">
        <v>22</v>
      </c>
      <c r="J91" s="79" t="str">
        <f>IF(J14="","",J14)</f>
        <v>21. 10. 2025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40.05" customHeight="1">
      <c r="A93" s="38"/>
      <c r="B93" s="39"/>
      <c r="C93" s="32" t="s">
        <v>24</v>
      </c>
      <c r="D93" s="40"/>
      <c r="E93" s="40"/>
      <c r="F93" s="27" t="str">
        <f>E17</f>
        <v>Karlovarský kraj</v>
      </c>
      <c r="G93" s="40"/>
      <c r="H93" s="40"/>
      <c r="I93" s="32" t="s">
        <v>30</v>
      </c>
      <c r="J93" s="36" t="str">
        <f>E23</f>
        <v>PENTA PROJEKT s.r.o., Mrštíkova 1166/12, Jihlava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32</v>
      </c>
      <c r="J94" s="36" t="str">
        <f>E26</f>
        <v>Ing. Avuk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4" t="s">
        <v>130</v>
      </c>
      <c r="D96" s="185"/>
      <c r="E96" s="185"/>
      <c r="F96" s="185"/>
      <c r="G96" s="185"/>
      <c r="H96" s="185"/>
      <c r="I96" s="185"/>
      <c r="J96" s="186" t="s">
        <v>131</v>
      </c>
      <c r="K96" s="185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7" t="s">
        <v>132</v>
      </c>
      <c r="D98" s="40"/>
      <c r="E98" s="40"/>
      <c r="F98" s="40"/>
      <c r="G98" s="40"/>
      <c r="H98" s="40"/>
      <c r="I98" s="40"/>
      <c r="J98" s="110">
        <f>J128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133</v>
      </c>
    </row>
    <row r="99" s="9" customFormat="1" ht="24.96" customHeight="1">
      <c r="A99" s="9"/>
      <c r="B99" s="188"/>
      <c r="C99" s="189"/>
      <c r="D99" s="190" t="s">
        <v>5635</v>
      </c>
      <c r="E99" s="191"/>
      <c r="F99" s="191"/>
      <c r="G99" s="191"/>
      <c r="H99" s="191"/>
      <c r="I99" s="191"/>
      <c r="J99" s="192">
        <f>J129</f>
        <v>0</v>
      </c>
      <c r="K99" s="189"/>
      <c r="L99" s="19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4"/>
      <c r="C100" s="133"/>
      <c r="D100" s="195" t="s">
        <v>5409</v>
      </c>
      <c r="E100" s="196"/>
      <c r="F100" s="196"/>
      <c r="G100" s="196"/>
      <c r="H100" s="196"/>
      <c r="I100" s="196"/>
      <c r="J100" s="197">
        <f>J130</f>
        <v>0</v>
      </c>
      <c r="K100" s="133"/>
      <c r="L100" s="19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4"/>
      <c r="C101" s="133"/>
      <c r="D101" s="195" t="s">
        <v>5410</v>
      </c>
      <c r="E101" s="196"/>
      <c r="F101" s="196"/>
      <c r="G101" s="196"/>
      <c r="H101" s="196"/>
      <c r="I101" s="196"/>
      <c r="J101" s="197">
        <f>J145</f>
        <v>0</v>
      </c>
      <c r="K101" s="133"/>
      <c r="L101" s="19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4"/>
      <c r="C102" s="133"/>
      <c r="D102" s="195" t="s">
        <v>5411</v>
      </c>
      <c r="E102" s="196"/>
      <c r="F102" s="196"/>
      <c r="G102" s="196"/>
      <c r="H102" s="196"/>
      <c r="I102" s="196"/>
      <c r="J102" s="197">
        <f>J164</f>
        <v>0</v>
      </c>
      <c r="K102" s="133"/>
      <c r="L102" s="19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88"/>
      <c r="C103" s="189"/>
      <c r="D103" s="190" t="s">
        <v>5636</v>
      </c>
      <c r="E103" s="191"/>
      <c r="F103" s="191"/>
      <c r="G103" s="191"/>
      <c r="H103" s="191"/>
      <c r="I103" s="191"/>
      <c r="J103" s="192">
        <f>J173</f>
        <v>0</v>
      </c>
      <c r="K103" s="189"/>
      <c r="L103" s="193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4"/>
      <c r="C104" s="133"/>
      <c r="D104" s="195" t="s">
        <v>5409</v>
      </c>
      <c r="E104" s="196"/>
      <c r="F104" s="196"/>
      <c r="G104" s="196"/>
      <c r="H104" s="196"/>
      <c r="I104" s="196"/>
      <c r="J104" s="197">
        <f>J174</f>
        <v>0</v>
      </c>
      <c r="K104" s="133"/>
      <c r="L104" s="198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4"/>
      <c r="C105" s="133"/>
      <c r="D105" s="195" t="s">
        <v>5410</v>
      </c>
      <c r="E105" s="196"/>
      <c r="F105" s="196"/>
      <c r="G105" s="196"/>
      <c r="H105" s="196"/>
      <c r="I105" s="196"/>
      <c r="J105" s="197">
        <f>J179</f>
        <v>0</v>
      </c>
      <c r="K105" s="133"/>
      <c r="L105" s="19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4"/>
      <c r="C106" s="133"/>
      <c r="D106" s="195" t="s">
        <v>5411</v>
      </c>
      <c r="E106" s="196"/>
      <c r="F106" s="196"/>
      <c r="G106" s="196"/>
      <c r="H106" s="196"/>
      <c r="I106" s="196"/>
      <c r="J106" s="197">
        <f>J190</f>
        <v>0</v>
      </c>
      <c r="K106" s="133"/>
      <c r="L106" s="198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8"/>
      <c r="B107" s="39"/>
      <c r="C107" s="40"/>
      <c r="D107" s="40"/>
      <c r="E107" s="40"/>
      <c r="F107" s="40"/>
      <c r="G107" s="40"/>
      <c r="H107" s="40"/>
      <c r="I107" s="40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6.96" customHeight="1">
      <c r="A108" s="38"/>
      <c r="B108" s="66"/>
      <c r="C108" s="67"/>
      <c r="D108" s="67"/>
      <c r="E108" s="67"/>
      <c r="F108" s="67"/>
      <c r="G108" s="67"/>
      <c r="H108" s="67"/>
      <c r="I108" s="67"/>
      <c r="J108" s="67"/>
      <c r="K108" s="67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12" s="2" customFormat="1" ht="6.96" customHeight="1">
      <c r="A112" s="38"/>
      <c r="B112" s="68"/>
      <c r="C112" s="69"/>
      <c r="D112" s="69"/>
      <c r="E112" s="69"/>
      <c r="F112" s="69"/>
      <c r="G112" s="69"/>
      <c r="H112" s="69"/>
      <c r="I112" s="69"/>
      <c r="J112" s="69"/>
      <c r="K112" s="69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24.96" customHeight="1">
      <c r="A113" s="38"/>
      <c r="B113" s="39"/>
      <c r="C113" s="23" t="s">
        <v>163</v>
      </c>
      <c r="D113" s="40"/>
      <c r="E113" s="40"/>
      <c r="F113" s="40"/>
      <c r="G113" s="40"/>
      <c r="H113" s="40"/>
      <c r="I113" s="40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39"/>
      <c r="C114" s="40"/>
      <c r="D114" s="40"/>
      <c r="E114" s="40"/>
      <c r="F114" s="40"/>
      <c r="G114" s="40"/>
      <c r="H114" s="40"/>
      <c r="I114" s="40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2" t="s">
        <v>16</v>
      </c>
      <c r="D115" s="40"/>
      <c r="E115" s="40"/>
      <c r="F115" s="40"/>
      <c r="G115" s="40"/>
      <c r="H115" s="40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6.5" customHeight="1">
      <c r="A116" s="38"/>
      <c r="B116" s="39"/>
      <c r="C116" s="40"/>
      <c r="D116" s="40"/>
      <c r="E116" s="183" t="str">
        <f>E7</f>
        <v>Přestavba EMR II.typu, Nemocnice Cheb</v>
      </c>
      <c r="F116" s="32"/>
      <c r="G116" s="32"/>
      <c r="H116" s="32"/>
      <c r="I116" s="40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1" customFormat="1" ht="12" customHeight="1">
      <c r="B117" s="21"/>
      <c r="C117" s="32" t="s">
        <v>125</v>
      </c>
      <c r="D117" s="22"/>
      <c r="E117" s="22"/>
      <c r="F117" s="22"/>
      <c r="G117" s="22"/>
      <c r="H117" s="22"/>
      <c r="I117" s="22"/>
      <c r="J117" s="22"/>
      <c r="K117" s="22"/>
      <c r="L117" s="20"/>
    </row>
    <row r="118" s="2" customFormat="1" ht="16.5" customHeight="1">
      <c r="A118" s="38"/>
      <c r="B118" s="39"/>
      <c r="C118" s="40"/>
      <c r="D118" s="40"/>
      <c r="E118" s="183" t="s">
        <v>126</v>
      </c>
      <c r="F118" s="40"/>
      <c r="G118" s="40"/>
      <c r="H118" s="40"/>
      <c r="I118" s="40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2" customHeight="1">
      <c r="A119" s="38"/>
      <c r="B119" s="39"/>
      <c r="C119" s="32" t="s">
        <v>127</v>
      </c>
      <c r="D119" s="40"/>
      <c r="E119" s="40"/>
      <c r="F119" s="40"/>
      <c r="G119" s="40"/>
      <c r="H119" s="40"/>
      <c r="I119" s="40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6.5" customHeight="1">
      <c r="A120" s="38"/>
      <c r="B120" s="39"/>
      <c r="C120" s="40"/>
      <c r="D120" s="40"/>
      <c r="E120" s="76" t="str">
        <f>E11</f>
        <v>D1.01.4h3 - Elektrická požární signalizace</v>
      </c>
      <c r="F120" s="40"/>
      <c r="G120" s="40"/>
      <c r="H120" s="40"/>
      <c r="I120" s="40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40"/>
      <c r="D121" s="40"/>
      <c r="E121" s="40"/>
      <c r="F121" s="40"/>
      <c r="G121" s="40"/>
      <c r="H121" s="40"/>
      <c r="I121" s="40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2" customHeight="1">
      <c r="A122" s="38"/>
      <c r="B122" s="39"/>
      <c r="C122" s="32" t="s">
        <v>20</v>
      </c>
      <c r="D122" s="40"/>
      <c r="E122" s="40"/>
      <c r="F122" s="27" t="str">
        <f>F14</f>
        <v>Cheb</v>
      </c>
      <c r="G122" s="40"/>
      <c r="H122" s="40"/>
      <c r="I122" s="32" t="s">
        <v>22</v>
      </c>
      <c r="J122" s="79" t="str">
        <f>IF(J14="","",J14)</f>
        <v>21. 10. 2025</v>
      </c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6.96" customHeight="1">
      <c r="A123" s="38"/>
      <c r="B123" s="39"/>
      <c r="C123" s="40"/>
      <c r="D123" s="40"/>
      <c r="E123" s="40"/>
      <c r="F123" s="40"/>
      <c r="G123" s="40"/>
      <c r="H123" s="40"/>
      <c r="I123" s="40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40.05" customHeight="1">
      <c r="A124" s="38"/>
      <c r="B124" s="39"/>
      <c r="C124" s="32" t="s">
        <v>24</v>
      </c>
      <c r="D124" s="40"/>
      <c r="E124" s="40"/>
      <c r="F124" s="27" t="str">
        <f>E17</f>
        <v>Karlovarský kraj</v>
      </c>
      <c r="G124" s="40"/>
      <c r="H124" s="40"/>
      <c r="I124" s="32" t="s">
        <v>30</v>
      </c>
      <c r="J124" s="36" t="str">
        <f>E23</f>
        <v>PENTA PROJEKT s.r.o., Mrštíkova 1166/12, Jihlava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5.15" customHeight="1">
      <c r="A125" s="38"/>
      <c r="B125" s="39"/>
      <c r="C125" s="32" t="s">
        <v>28</v>
      </c>
      <c r="D125" s="40"/>
      <c r="E125" s="40"/>
      <c r="F125" s="27" t="str">
        <f>IF(E20="","",E20)</f>
        <v>Vyplň údaj</v>
      </c>
      <c r="G125" s="40"/>
      <c r="H125" s="40"/>
      <c r="I125" s="32" t="s">
        <v>32</v>
      </c>
      <c r="J125" s="36" t="str">
        <f>E26</f>
        <v>Ing. Avuk</v>
      </c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0.32" customHeight="1">
      <c r="A126" s="38"/>
      <c r="B126" s="39"/>
      <c r="C126" s="40"/>
      <c r="D126" s="40"/>
      <c r="E126" s="40"/>
      <c r="F126" s="40"/>
      <c r="G126" s="40"/>
      <c r="H126" s="40"/>
      <c r="I126" s="40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11" customFormat="1" ht="29.28" customHeight="1">
      <c r="A127" s="199"/>
      <c r="B127" s="200"/>
      <c r="C127" s="201" t="s">
        <v>164</v>
      </c>
      <c r="D127" s="202" t="s">
        <v>61</v>
      </c>
      <c r="E127" s="202" t="s">
        <v>57</v>
      </c>
      <c r="F127" s="202" t="s">
        <v>58</v>
      </c>
      <c r="G127" s="202" t="s">
        <v>165</v>
      </c>
      <c r="H127" s="202" t="s">
        <v>166</v>
      </c>
      <c r="I127" s="202" t="s">
        <v>167</v>
      </c>
      <c r="J127" s="202" t="s">
        <v>131</v>
      </c>
      <c r="K127" s="203" t="s">
        <v>168</v>
      </c>
      <c r="L127" s="204"/>
      <c r="M127" s="100" t="s">
        <v>1</v>
      </c>
      <c r="N127" s="101" t="s">
        <v>40</v>
      </c>
      <c r="O127" s="101" t="s">
        <v>169</v>
      </c>
      <c r="P127" s="101" t="s">
        <v>170</v>
      </c>
      <c r="Q127" s="101" t="s">
        <v>171</v>
      </c>
      <c r="R127" s="101" t="s">
        <v>172</v>
      </c>
      <c r="S127" s="101" t="s">
        <v>173</v>
      </c>
      <c r="T127" s="102" t="s">
        <v>174</v>
      </c>
      <c r="U127" s="199"/>
      <c r="V127" s="199"/>
      <c r="W127" s="199"/>
      <c r="X127" s="199"/>
      <c r="Y127" s="199"/>
      <c r="Z127" s="199"/>
      <c r="AA127" s="199"/>
      <c r="AB127" s="199"/>
      <c r="AC127" s="199"/>
      <c r="AD127" s="199"/>
      <c r="AE127" s="199"/>
    </row>
    <row r="128" s="2" customFormat="1" ht="22.8" customHeight="1">
      <c r="A128" s="38"/>
      <c r="B128" s="39"/>
      <c r="C128" s="107" t="s">
        <v>175</v>
      </c>
      <c r="D128" s="40"/>
      <c r="E128" s="40"/>
      <c r="F128" s="40"/>
      <c r="G128" s="40"/>
      <c r="H128" s="40"/>
      <c r="I128" s="40"/>
      <c r="J128" s="205">
        <f>BK128</f>
        <v>0</v>
      </c>
      <c r="K128" s="40"/>
      <c r="L128" s="44"/>
      <c r="M128" s="103"/>
      <c r="N128" s="206"/>
      <c r="O128" s="104"/>
      <c r="P128" s="207">
        <f>P129+P173</f>
        <v>0</v>
      </c>
      <c r="Q128" s="104"/>
      <c r="R128" s="207">
        <f>R129+R173</f>
        <v>0</v>
      </c>
      <c r="S128" s="104"/>
      <c r="T128" s="208">
        <f>T129+T173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7" t="s">
        <v>75</v>
      </c>
      <c r="AU128" s="17" t="s">
        <v>133</v>
      </c>
      <c r="BK128" s="209">
        <f>BK129+BK173</f>
        <v>0</v>
      </c>
    </row>
    <row r="129" s="12" customFormat="1" ht="25.92" customHeight="1">
      <c r="A129" s="12"/>
      <c r="B129" s="210"/>
      <c r="C129" s="211"/>
      <c r="D129" s="212" t="s">
        <v>75</v>
      </c>
      <c r="E129" s="213" t="s">
        <v>3194</v>
      </c>
      <c r="F129" s="213" t="s">
        <v>5637</v>
      </c>
      <c r="G129" s="211"/>
      <c r="H129" s="211"/>
      <c r="I129" s="214"/>
      <c r="J129" s="215">
        <f>BK129</f>
        <v>0</v>
      </c>
      <c r="K129" s="211"/>
      <c r="L129" s="216"/>
      <c r="M129" s="217"/>
      <c r="N129" s="218"/>
      <c r="O129" s="218"/>
      <c r="P129" s="219">
        <f>P130+P145+P164</f>
        <v>0</v>
      </c>
      <c r="Q129" s="218"/>
      <c r="R129" s="219">
        <f>R130+R145+R164</f>
        <v>0</v>
      </c>
      <c r="S129" s="218"/>
      <c r="T129" s="220">
        <f>T130+T145+T164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1" t="s">
        <v>83</v>
      </c>
      <c r="AT129" s="222" t="s">
        <v>75</v>
      </c>
      <c r="AU129" s="222" t="s">
        <v>76</v>
      </c>
      <c r="AY129" s="221" t="s">
        <v>178</v>
      </c>
      <c r="BK129" s="223">
        <f>BK130+BK145+BK164</f>
        <v>0</v>
      </c>
    </row>
    <row r="130" s="12" customFormat="1" ht="22.8" customHeight="1">
      <c r="A130" s="12"/>
      <c r="B130" s="210"/>
      <c r="C130" s="211"/>
      <c r="D130" s="212" t="s">
        <v>75</v>
      </c>
      <c r="E130" s="224" t="s">
        <v>3206</v>
      </c>
      <c r="F130" s="224" t="s">
        <v>5419</v>
      </c>
      <c r="G130" s="211"/>
      <c r="H130" s="211"/>
      <c r="I130" s="214"/>
      <c r="J130" s="225">
        <f>BK130</f>
        <v>0</v>
      </c>
      <c r="K130" s="211"/>
      <c r="L130" s="216"/>
      <c r="M130" s="217"/>
      <c r="N130" s="218"/>
      <c r="O130" s="218"/>
      <c r="P130" s="219">
        <f>SUM(P131:P144)</f>
        <v>0</v>
      </c>
      <c r="Q130" s="218"/>
      <c r="R130" s="219">
        <f>SUM(R131:R144)</f>
        <v>0</v>
      </c>
      <c r="S130" s="218"/>
      <c r="T130" s="220">
        <f>SUM(T131:T144)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1" t="s">
        <v>83</v>
      </c>
      <c r="AT130" s="222" t="s">
        <v>75</v>
      </c>
      <c r="AU130" s="222" t="s">
        <v>83</v>
      </c>
      <c r="AY130" s="221" t="s">
        <v>178</v>
      </c>
      <c r="BK130" s="223">
        <f>SUM(BK131:BK144)</f>
        <v>0</v>
      </c>
    </row>
    <row r="131" s="2" customFormat="1" ht="33" customHeight="1">
      <c r="A131" s="38"/>
      <c r="B131" s="39"/>
      <c r="C131" s="226" t="s">
        <v>83</v>
      </c>
      <c r="D131" s="226" t="s">
        <v>181</v>
      </c>
      <c r="E131" s="227" t="s">
        <v>5638</v>
      </c>
      <c r="F131" s="228" t="s">
        <v>5639</v>
      </c>
      <c r="G131" s="229" t="s">
        <v>1341</v>
      </c>
      <c r="H131" s="230">
        <v>2</v>
      </c>
      <c r="I131" s="231"/>
      <c r="J131" s="232">
        <f>ROUND(I131*H131,2)</f>
        <v>0</v>
      </c>
      <c r="K131" s="228" t="s">
        <v>1</v>
      </c>
      <c r="L131" s="44"/>
      <c r="M131" s="233" t="s">
        <v>1</v>
      </c>
      <c r="N131" s="234" t="s">
        <v>41</v>
      </c>
      <c r="O131" s="91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37" t="s">
        <v>186</v>
      </c>
      <c r="AT131" s="237" t="s">
        <v>181</v>
      </c>
      <c r="AU131" s="237" t="s">
        <v>85</v>
      </c>
      <c r="AY131" s="17" t="s">
        <v>178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7" t="s">
        <v>83</v>
      </c>
      <c r="BK131" s="238">
        <f>ROUND(I131*H131,2)</f>
        <v>0</v>
      </c>
      <c r="BL131" s="17" t="s">
        <v>186</v>
      </c>
      <c r="BM131" s="237" t="s">
        <v>85</v>
      </c>
    </row>
    <row r="132" s="2" customFormat="1" ht="16.5" customHeight="1">
      <c r="A132" s="38"/>
      <c r="B132" s="39"/>
      <c r="C132" s="226" t="s">
        <v>85</v>
      </c>
      <c r="D132" s="226" t="s">
        <v>181</v>
      </c>
      <c r="E132" s="227" t="s">
        <v>5640</v>
      </c>
      <c r="F132" s="228" t="s">
        <v>5641</v>
      </c>
      <c r="G132" s="229" t="s">
        <v>1341</v>
      </c>
      <c r="H132" s="230">
        <v>1</v>
      </c>
      <c r="I132" s="231"/>
      <c r="J132" s="232">
        <f>ROUND(I132*H132,2)</f>
        <v>0</v>
      </c>
      <c r="K132" s="228" t="s">
        <v>1</v>
      </c>
      <c r="L132" s="44"/>
      <c r="M132" s="233" t="s">
        <v>1</v>
      </c>
      <c r="N132" s="234" t="s">
        <v>41</v>
      </c>
      <c r="O132" s="91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37" t="s">
        <v>186</v>
      </c>
      <c r="AT132" s="237" t="s">
        <v>181</v>
      </c>
      <c r="AU132" s="237" t="s">
        <v>85</v>
      </c>
      <c r="AY132" s="17" t="s">
        <v>178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7" t="s">
        <v>83</v>
      </c>
      <c r="BK132" s="238">
        <f>ROUND(I132*H132,2)</f>
        <v>0</v>
      </c>
      <c r="BL132" s="17" t="s">
        <v>186</v>
      </c>
      <c r="BM132" s="237" t="s">
        <v>186</v>
      </c>
    </row>
    <row r="133" s="2" customFormat="1" ht="24.15" customHeight="1">
      <c r="A133" s="38"/>
      <c r="B133" s="39"/>
      <c r="C133" s="226" t="s">
        <v>179</v>
      </c>
      <c r="D133" s="226" t="s">
        <v>181</v>
      </c>
      <c r="E133" s="227" t="s">
        <v>5642</v>
      </c>
      <c r="F133" s="228" t="s">
        <v>5643</v>
      </c>
      <c r="G133" s="229" t="s">
        <v>1341</v>
      </c>
      <c r="H133" s="230">
        <v>1</v>
      </c>
      <c r="I133" s="231"/>
      <c r="J133" s="232">
        <f>ROUND(I133*H133,2)</f>
        <v>0</v>
      </c>
      <c r="K133" s="228" t="s">
        <v>1</v>
      </c>
      <c r="L133" s="44"/>
      <c r="M133" s="233" t="s">
        <v>1</v>
      </c>
      <c r="N133" s="234" t="s">
        <v>41</v>
      </c>
      <c r="O133" s="91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37" t="s">
        <v>186</v>
      </c>
      <c r="AT133" s="237" t="s">
        <v>181</v>
      </c>
      <c r="AU133" s="237" t="s">
        <v>85</v>
      </c>
      <c r="AY133" s="17" t="s">
        <v>178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7" t="s">
        <v>83</v>
      </c>
      <c r="BK133" s="238">
        <f>ROUND(I133*H133,2)</f>
        <v>0</v>
      </c>
      <c r="BL133" s="17" t="s">
        <v>186</v>
      </c>
      <c r="BM133" s="237" t="s">
        <v>241</v>
      </c>
    </row>
    <row r="134" s="2" customFormat="1" ht="24.15" customHeight="1">
      <c r="A134" s="38"/>
      <c r="B134" s="39"/>
      <c r="C134" s="226" t="s">
        <v>186</v>
      </c>
      <c r="D134" s="226" t="s">
        <v>181</v>
      </c>
      <c r="E134" s="227" t="s">
        <v>5644</v>
      </c>
      <c r="F134" s="228" t="s">
        <v>5645</v>
      </c>
      <c r="G134" s="229" t="s">
        <v>1341</v>
      </c>
      <c r="H134" s="230">
        <v>1</v>
      </c>
      <c r="I134" s="231"/>
      <c r="J134" s="232">
        <f>ROUND(I134*H134,2)</f>
        <v>0</v>
      </c>
      <c r="K134" s="228" t="s">
        <v>1</v>
      </c>
      <c r="L134" s="44"/>
      <c r="M134" s="233" t="s">
        <v>1</v>
      </c>
      <c r="N134" s="234" t="s">
        <v>41</v>
      </c>
      <c r="O134" s="91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37" t="s">
        <v>186</v>
      </c>
      <c r="AT134" s="237" t="s">
        <v>181</v>
      </c>
      <c r="AU134" s="237" t="s">
        <v>85</v>
      </c>
      <c r="AY134" s="17" t="s">
        <v>178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7" t="s">
        <v>83</v>
      </c>
      <c r="BK134" s="238">
        <f>ROUND(I134*H134,2)</f>
        <v>0</v>
      </c>
      <c r="BL134" s="17" t="s">
        <v>186</v>
      </c>
      <c r="BM134" s="237" t="s">
        <v>264</v>
      </c>
    </row>
    <row r="135" s="2" customFormat="1" ht="16.5" customHeight="1">
      <c r="A135" s="38"/>
      <c r="B135" s="39"/>
      <c r="C135" s="226" t="s">
        <v>226</v>
      </c>
      <c r="D135" s="226" t="s">
        <v>181</v>
      </c>
      <c r="E135" s="227" t="s">
        <v>5646</v>
      </c>
      <c r="F135" s="228" t="s">
        <v>5647</v>
      </c>
      <c r="G135" s="229" t="s">
        <v>1341</v>
      </c>
      <c r="H135" s="230">
        <v>2</v>
      </c>
      <c r="I135" s="231"/>
      <c r="J135" s="232">
        <f>ROUND(I135*H135,2)</f>
        <v>0</v>
      </c>
      <c r="K135" s="228" t="s">
        <v>1</v>
      </c>
      <c r="L135" s="44"/>
      <c r="M135" s="233" t="s">
        <v>1</v>
      </c>
      <c r="N135" s="234" t="s">
        <v>41</v>
      </c>
      <c r="O135" s="91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37" t="s">
        <v>186</v>
      </c>
      <c r="AT135" s="237" t="s">
        <v>181</v>
      </c>
      <c r="AU135" s="237" t="s">
        <v>85</v>
      </c>
      <c r="AY135" s="17" t="s">
        <v>178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7" t="s">
        <v>83</v>
      </c>
      <c r="BK135" s="238">
        <f>ROUND(I135*H135,2)</f>
        <v>0</v>
      </c>
      <c r="BL135" s="17" t="s">
        <v>186</v>
      </c>
      <c r="BM135" s="237" t="s">
        <v>276</v>
      </c>
    </row>
    <row r="136" s="2" customFormat="1" ht="16.5" customHeight="1">
      <c r="A136" s="38"/>
      <c r="B136" s="39"/>
      <c r="C136" s="226" t="s">
        <v>241</v>
      </c>
      <c r="D136" s="226" t="s">
        <v>181</v>
      </c>
      <c r="E136" s="227" t="s">
        <v>5648</v>
      </c>
      <c r="F136" s="228" t="s">
        <v>5649</v>
      </c>
      <c r="G136" s="229" t="s">
        <v>1341</v>
      </c>
      <c r="H136" s="230">
        <v>1</v>
      </c>
      <c r="I136" s="231"/>
      <c r="J136" s="232">
        <f>ROUND(I136*H136,2)</f>
        <v>0</v>
      </c>
      <c r="K136" s="228" t="s">
        <v>1</v>
      </c>
      <c r="L136" s="44"/>
      <c r="M136" s="233" t="s">
        <v>1</v>
      </c>
      <c r="N136" s="234" t="s">
        <v>41</v>
      </c>
      <c r="O136" s="91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7" t="s">
        <v>186</v>
      </c>
      <c r="AT136" s="237" t="s">
        <v>181</v>
      </c>
      <c r="AU136" s="237" t="s">
        <v>85</v>
      </c>
      <c r="AY136" s="17" t="s">
        <v>178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7" t="s">
        <v>83</v>
      </c>
      <c r="BK136" s="238">
        <f>ROUND(I136*H136,2)</f>
        <v>0</v>
      </c>
      <c r="BL136" s="17" t="s">
        <v>186</v>
      </c>
      <c r="BM136" s="237" t="s">
        <v>8</v>
      </c>
    </row>
    <row r="137" s="2" customFormat="1" ht="16.5" customHeight="1">
      <c r="A137" s="38"/>
      <c r="B137" s="39"/>
      <c r="C137" s="226" t="s">
        <v>255</v>
      </c>
      <c r="D137" s="226" t="s">
        <v>181</v>
      </c>
      <c r="E137" s="227" t="s">
        <v>5650</v>
      </c>
      <c r="F137" s="228" t="s">
        <v>5651</v>
      </c>
      <c r="G137" s="229" t="s">
        <v>1341</v>
      </c>
      <c r="H137" s="230">
        <v>31</v>
      </c>
      <c r="I137" s="231"/>
      <c r="J137" s="232">
        <f>ROUND(I137*H137,2)</f>
        <v>0</v>
      </c>
      <c r="K137" s="228" t="s">
        <v>1</v>
      </c>
      <c r="L137" s="44"/>
      <c r="M137" s="233" t="s">
        <v>1</v>
      </c>
      <c r="N137" s="234" t="s">
        <v>41</v>
      </c>
      <c r="O137" s="91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37" t="s">
        <v>186</v>
      </c>
      <c r="AT137" s="237" t="s">
        <v>181</v>
      </c>
      <c r="AU137" s="237" t="s">
        <v>85</v>
      </c>
      <c r="AY137" s="17" t="s">
        <v>178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7" t="s">
        <v>83</v>
      </c>
      <c r="BK137" s="238">
        <f>ROUND(I137*H137,2)</f>
        <v>0</v>
      </c>
      <c r="BL137" s="17" t="s">
        <v>186</v>
      </c>
      <c r="BM137" s="237" t="s">
        <v>319</v>
      </c>
    </row>
    <row r="138" s="2" customFormat="1" ht="16.5" customHeight="1">
      <c r="A138" s="38"/>
      <c r="B138" s="39"/>
      <c r="C138" s="226" t="s">
        <v>264</v>
      </c>
      <c r="D138" s="226" t="s">
        <v>181</v>
      </c>
      <c r="E138" s="227" t="s">
        <v>5652</v>
      </c>
      <c r="F138" s="228" t="s">
        <v>5653</v>
      </c>
      <c r="G138" s="229" t="s">
        <v>1341</v>
      </c>
      <c r="H138" s="230">
        <v>37</v>
      </c>
      <c r="I138" s="231"/>
      <c r="J138" s="232">
        <f>ROUND(I138*H138,2)</f>
        <v>0</v>
      </c>
      <c r="K138" s="228" t="s">
        <v>1</v>
      </c>
      <c r="L138" s="44"/>
      <c r="M138" s="233" t="s">
        <v>1</v>
      </c>
      <c r="N138" s="234" t="s">
        <v>41</v>
      </c>
      <c r="O138" s="91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37" t="s">
        <v>186</v>
      </c>
      <c r="AT138" s="237" t="s">
        <v>181</v>
      </c>
      <c r="AU138" s="237" t="s">
        <v>85</v>
      </c>
      <c r="AY138" s="17" t="s">
        <v>178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7" t="s">
        <v>83</v>
      </c>
      <c r="BK138" s="238">
        <f>ROUND(I138*H138,2)</f>
        <v>0</v>
      </c>
      <c r="BL138" s="17" t="s">
        <v>186</v>
      </c>
      <c r="BM138" s="237" t="s">
        <v>362</v>
      </c>
    </row>
    <row r="139" s="2" customFormat="1" ht="16.5" customHeight="1">
      <c r="A139" s="38"/>
      <c r="B139" s="39"/>
      <c r="C139" s="226" t="s">
        <v>270</v>
      </c>
      <c r="D139" s="226" t="s">
        <v>181</v>
      </c>
      <c r="E139" s="227" t="s">
        <v>5654</v>
      </c>
      <c r="F139" s="228" t="s">
        <v>5655</v>
      </c>
      <c r="G139" s="229" t="s">
        <v>1341</v>
      </c>
      <c r="H139" s="230">
        <v>68</v>
      </c>
      <c r="I139" s="231"/>
      <c r="J139" s="232">
        <f>ROUND(I139*H139,2)</f>
        <v>0</v>
      </c>
      <c r="K139" s="228" t="s">
        <v>1</v>
      </c>
      <c r="L139" s="44"/>
      <c r="M139" s="233" t="s">
        <v>1</v>
      </c>
      <c r="N139" s="234" t="s">
        <v>41</v>
      </c>
      <c r="O139" s="91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37" t="s">
        <v>186</v>
      </c>
      <c r="AT139" s="237" t="s">
        <v>181</v>
      </c>
      <c r="AU139" s="237" t="s">
        <v>85</v>
      </c>
      <c r="AY139" s="17" t="s">
        <v>178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7" t="s">
        <v>83</v>
      </c>
      <c r="BK139" s="238">
        <f>ROUND(I139*H139,2)</f>
        <v>0</v>
      </c>
      <c r="BL139" s="17" t="s">
        <v>186</v>
      </c>
      <c r="BM139" s="237" t="s">
        <v>374</v>
      </c>
    </row>
    <row r="140" s="2" customFormat="1" ht="16.5" customHeight="1">
      <c r="A140" s="38"/>
      <c r="B140" s="39"/>
      <c r="C140" s="226" t="s">
        <v>276</v>
      </c>
      <c r="D140" s="226" t="s">
        <v>181</v>
      </c>
      <c r="E140" s="227" t="s">
        <v>5656</v>
      </c>
      <c r="F140" s="228" t="s">
        <v>5657</v>
      </c>
      <c r="G140" s="229" t="s">
        <v>1341</v>
      </c>
      <c r="H140" s="230">
        <v>37</v>
      </c>
      <c r="I140" s="231"/>
      <c r="J140" s="232">
        <f>ROUND(I140*H140,2)</f>
        <v>0</v>
      </c>
      <c r="K140" s="228" t="s">
        <v>1</v>
      </c>
      <c r="L140" s="44"/>
      <c r="M140" s="233" t="s">
        <v>1</v>
      </c>
      <c r="N140" s="234" t="s">
        <v>41</v>
      </c>
      <c r="O140" s="91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37" t="s">
        <v>186</v>
      </c>
      <c r="AT140" s="237" t="s">
        <v>181</v>
      </c>
      <c r="AU140" s="237" t="s">
        <v>85</v>
      </c>
      <c r="AY140" s="17" t="s">
        <v>178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7" t="s">
        <v>83</v>
      </c>
      <c r="BK140" s="238">
        <f>ROUND(I140*H140,2)</f>
        <v>0</v>
      </c>
      <c r="BL140" s="17" t="s">
        <v>186</v>
      </c>
      <c r="BM140" s="237" t="s">
        <v>390</v>
      </c>
    </row>
    <row r="141" s="2" customFormat="1" ht="16.5" customHeight="1">
      <c r="A141" s="38"/>
      <c r="B141" s="39"/>
      <c r="C141" s="226" t="s">
        <v>297</v>
      </c>
      <c r="D141" s="226" t="s">
        <v>181</v>
      </c>
      <c r="E141" s="227" t="s">
        <v>5658</v>
      </c>
      <c r="F141" s="228" t="s">
        <v>5659</v>
      </c>
      <c r="G141" s="229" t="s">
        <v>1341</v>
      </c>
      <c r="H141" s="230">
        <v>6</v>
      </c>
      <c r="I141" s="231"/>
      <c r="J141" s="232">
        <f>ROUND(I141*H141,2)</f>
        <v>0</v>
      </c>
      <c r="K141" s="228" t="s">
        <v>1</v>
      </c>
      <c r="L141" s="44"/>
      <c r="M141" s="233" t="s">
        <v>1</v>
      </c>
      <c r="N141" s="234" t="s">
        <v>41</v>
      </c>
      <c r="O141" s="91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37" t="s">
        <v>186</v>
      </c>
      <c r="AT141" s="237" t="s">
        <v>181</v>
      </c>
      <c r="AU141" s="237" t="s">
        <v>85</v>
      </c>
      <c r="AY141" s="17" t="s">
        <v>178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7" t="s">
        <v>83</v>
      </c>
      <c r="BK141" s="238">
        <f>ROUND(I141*H141,2)</f>
        <v>0</v>
      </c>
      <c r="BL141" s="17" t="s">
        <v>186</v>
      </c>
      <c r="BM141" s="237" t="s">
        <v>405</v>
      </c>
    </row>
    <row r="142" s="2" customFormat="1" ht="16.5" customHeight="1">
      <c r="A142" s="38"/>
      <c r="B142" s="39"/>
      <c r="C142" s="226" t="s">
        <v>8</v>
      </c>
      <c r="D142" s="226" t="s">
        <v>181</v>
      </c>
      <c r="E142" s="227" t="s">
        <v>5660</v>
      </c>
      <c r="F142" s="228" t="s">
        <v>5661</v>
      </c>
      <c r="G142" s="229" t="s">
        <v>1341</v>
      </c>
      <c r="H142" s="230">
        <v>6</v>
      </c>
      <c r="I142" s="231"/>
      <c r="J142" s="232">
        <f>ROUND(I142*H142,2)</f>
        <v>0</v>
      </c>
      <c r="K142" s="228" t="s">
        <v>1</v>
      </c>
      <c r="L142" s="44"/>
      <c r="M142" s="233" t="s">
        <v>1</v>
      </c>
      <c r="N142" s="234" t="s">
        <v>41</v>
      </c>
      <c r="O142" s="91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37" t="s">
        <v>186</v>
      </c>
      <c r="AT142" s="237" t="s">
        <v>181</v>
      </c>
      <c r="AU142" s="237" t="s">
        <v>85</v>
      </c>
      <c r="AY142" s="17" t="s">
        <v>178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7" t="s">
        <v>83</v>
      </c>
      <c r="BK142" s="238">
        <f>ROUND(I142*H142,2)</f>
        <v>0</v>
      </c>
      <c r="BL142" s="17" t="s">
        <v>186</v>
      </c>
      <c r="BM142" s="237" t="s">
        <v>417</v>
      </c>
    </row>
    <row r="143" s="2" customFormat="1" ht="21.75" customHeight="1">
      <c r="A143" s="38"/>
      <c r="B143" s="39"/>
      <c r="C143" s="226" t="s">
        <v>311</v>
      </c>
      <c r="D143" s="226" t="s">
        <v>181</v>
      </c>
      <c r="E143" s="227" t="s">
        <v>5662</v>
      </c>
      <c r="F143" s="228" t="s">
        <v>5663</v>
      </c>
      <c r="G143" s="229" t="s">
        <v>1341</v>
      </c>
      <c r="H143" s="230">
        <v>74</v>
      </c>
      <c r="I143" s="231"/>
      <c r="J143" s="232">
        <f>ROUND(I143*H143,2)</f>
        <v>0</v>
      </c>
      <c r="K143" s="228" t="s">
        <v>1</v>
      </c>
      <c r="L143" s="44"/>
      <c r="M143" s="233" t="s">
        <v>1</v>
      </c>
      <c r="N143" s="234" t="s">
        <v>41</v>
      </c>
      <c r="O143" s="91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37" t="s">
        <v>186</v>
      </c>
      <c r="AT143" s="237" t="s">
        <v>181</v>
      </c>
      <c r="AU143" s="237" t="s">
        <v>85</v>
      </c>
      <c r="AY143" s="17" t="s">
        <v>178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7" t="s">
        <v>83</v>
      </c>
      <c r="BK143" s="238">
        <f>ROUND(I143*H143,2)</f>
        <v>0</v>
      </c>
      <c r="BL143" s="17" t="s">
        <v>186</v>
      </c>
      <c r="BM143" s="237" t="s">
        <v>429</v>
      </c>
    </row>
    <row r="144" s="2" customFormat="1" ht="24.15" customHeight="1">
      <c r="A144" s="38"/>
      <c r="B144" s="39"/>
      <c r="C144" s="226" t="s">
        <v>319</v>
      </c>
      <c r="D144" s="226" t="s">
        <v>181</v>
      </c>
      <c r="E144" s="227" t="s">
        <v>5664</v>
      </c>
      <c r="F144" s="228" t="s">
        <v>5665</v>
      </c>
      <c r="G144" s="229" t="s">
        <v>544</v>
      </c>
      <c r="H144" s="230">
        <v>30</v>
      </c>
      <c r="I144" s="231"/>
      <c r="J144" s="232">
        <f>ROUND(I144*H144,2)</f>
        <v>0</v>
      </c>
      <c r="K144" s="228" t="s">
        <v>1</v>
      </c>
      <c r="L144" s="44"/>
      <c r="M144" s="233" t="s">
        <v>1</v>
      </c>
      <c r="N144" s="234" t="s">
        <v>41</v>
      </c>
      <c r="O144" s="91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37" t="s">
        <v>186</v>
      </c>
      <c r="AT144" s="237" t="s">
        <v>181</v>
      </c>
      <c r="AU144" s="237" t="s">
        <v>85</v>
      </c>
      <c r="AY144" s="17" t="s">
        <v>178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7" t="s">
        <v>83</v>
      </c>
      <c r="BK144" s="238">
        <f>ROUND(I144*H144,2)</f>
        <v>0</v>
      </c>
      <c r="BL144" s="17" t="s">
        <v>186</v>
      </c>
      <c r="BM144" s="237" t="s">
        <v>443</v>
      </c>
    </row>
    <row r="145" s="12" customFormat="1" ht="22.8" customHeight="1">
      <c r="A145" s="12"/>
      <c r="B145" s="210"/>
      <c r="C145" s="211"/>
      <c r="D145" s="212" t="s">
        <v>75</v>
      </c>
      <c r="E145" s="224" t="s">
        <v>3229</v>
      </c>
      <c r="F145" s="224" t="s">
        <v>5444</v>
      </c>
      <c r="G145" s="211"/>
      <c r="H145" s="211"/>
      <c r="I145" s="214"/>
      <c r="J145" s="225">
        <f>BK145</f>
        <v>0</v>
      </c>
      <c r="K145" s="211"/>
      <c r="L145" s="216"/>
      <c r="M145" s="217"/>
      <c r="N145" s="218"/>
      <c r="O145" s="218"/>
      <c r="P145" s="219">
        <f>SUM(P146:P163)</f>
        <v>0</v>
      </c>
      <c r="Q145" s="218"/>
      <c r="R145" s="219">
        <f>SUM(R146:R163)</f>
        <v>0</v>
      </c>
      <c r="S145" s="218"/>
      <c r="T145" s="220">
        <f>SUM(T146:T163)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1" t="s">
        <v>83</v>
      </c>
      <c r="AT145" s="222" t="s">
        <v>75</v>
      </c>
      <c r="AU145" s="222" t="s">
        <v>83</v>
      </c>
      <c r="AY145" s="221" t="s">
        <v>178</v>
      </c>
      <c r="BK145" s="223">
        <f>SUM(BK146:BK163)</f>
        <v>0</v>
      </c>
    </row>
    <row r="146" s="2" customFormat="1" ht="21.75" customHeight="1">
      <c r="A146" s="38"/>
      <c r="B146" s="39"/>
      <c r="C146" s="226" t="s">
        <v>324</v>
      </c>
      <c r="D146" s="226" t="s">
        <v>181</v>
      </c>
      <c r="E146" s="227" t="s">
        <v>5666</v>
      </c>
      <c r="F146" s="228" t="s">
        <v>5667</v>
      </c>
      <c r="G146" s="229" t="s">
        <v>267</v>
      </c>
      <c r="H146" s="230">
        <v>650</v>
      </c>
      <c r="I146" s="231"/>
      <c r="J146" s="232">
        <f>ROUND(I146*H146,2)</f>
        <v>0</v>
      </c>
      <c r="K146" s="228" t="s">
        <v>1</v>
      </c>
      <c r="L146" s="44"/>
      <c r="M146" s="233" t="s">
        <v>1</v>
      </c>
      <c r="N146" s="234" t="s">
        <v>41</v>
      </c>
      <c r="O146" s="91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37" t="s">
        <v>186</v>
      </c>
      <c r="AT146" s="237" t="s">
        <v>181</v>
      </c>
      <c r="AU146" s="237" t="s">
        <v>85</v>
      </c>
      <c r="AY146" s="17" t="s">
        <v>178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7" t="s">
        <v>83</v>
      </c>
      <c r="BK146" s="238">
        <f>ROUND(I146*H146,2)</f>
        <v>0</v>
      </c>
      <c r="BL146" s="17" t="s">
        <v>186</v>
      </c>
      <c r="BM146" s="237" t="s">
        <v>458</v>
      </c>
    </row>
    <row r="147" s="2" customFormat="1" ht="24.15" customHeight="1">
      <c r="A147" s="38"/>
      <c r="B147" s="39"/>
      <c r="C147" s="226" t="s">
        <v>362</v>
      </c>
      <c r="D147" s="226" t="s">
        <v>181</v>
      </c>
      <c r="E147" s="227" t="s">
        <v>5668</v>
      </c>
      <c r="F147" s="228" t="s">
        <v>5669</v>
      </c>
      <c r="G147" s="229" t="s">
        <v>267</v>
      </c>
      <c r="H147" s="230">
        <v>670</v>
      </c>
      <c r="I147" s="231"/>
      <c r="J147" s="232">
        <f>ROUND(I147*H147,2)</f>
        <v>0</v>
      </c>
      <c r="K147" s="228" t="s">
        <v>1</v>
      </c>
      <c r="L147" s="44"/>
      <c r="M147" s="233" t="s">
        <v>1</v>
      </c>
      <c r="N147" s="234" t="s">
        <v>41</v>
      </c>
      <c r="O147" s="91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37" t="s">
        <v>186</v>
      </c>
      <c r="AT147" s="237" t="s">
        <v>181</v>
      </c>
      <c r="AU147" s="237" t="s">
        <v>85</v>
      </c>
      <c r="AY147" s="17" t="s">
        <v>178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7" t="s">
        <v>83</v>
      </c>
      <c r="BK147" s="238">
        <f>ROUND(I147*H147,2)</f>
        <v>0</v>
      </c>
      <c r="BL147" s="17" t="s">
        <v>186</v>
      </c>
      <c r="BM147" s="237" t="s">
        <v>472</v>
      </c>
    </row>
    <row r="148" s="2" customFormat="1" ht="24.15" customHeight="1">
      <c r="A148" s="38"/>
      <c r="B148" s="39"/>
      <c r="C148" s="226" t="s">
        <v>367</v>
      </c>
      <c r="D148" s="226" t="s">
        <v>181</v>
      </c>
      <c r="E148" s="227" t="s">
        <v>5670</v>
      </c>
      <c r="F148" s="228" t="s">
        <v>5671</v>
      </c>
      <c r="G148" s="229" t="s">
        <v>267</v>
      </c>
      <c r="H148" s="230">
        <v>5</v>
      </c>
      <c r="I148" s="231"/>
      <c r="J148" s="232">
        <f>ROUND(I148*H148,2)</f>
        <v>0</v>
      </c>
      <c r="K148" s="228" t="s">
        <v>1</v>
      </c>
      <c r="L148" s="44"/>
      <c r="M148" s="233" t="s">
        <v>1</v>
      </c>
      <c r="N148" s="234" t="s">
        <v>41</v>
      </c>
      <c r="O148" s="91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37" t="s">
        <v>186</v>
      </c>
      <c r="AT148" s="237" t="s">
        <v>181</v>
      </c>
      <c r="AU148" s="237" t="s">
        <v>85</v>
      </c>
      <c r="AY148" s="17" t="s">
        <v>178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7" t="s">
        <v>83</v>
      </c>
      <c r="BK148" s="238">
        <f>ROUND(I148*H148,2)</f>
        <v>0</v>
      </c>
      <c r="BL148" s="17" t="s">
        <v>186</v>
      </c>
      <c r="BM148" s="237" t="s">
        <v>483</v>
      </c>
    </row>
    <row r="149" s="2" customFormat="1" ht="33" customHeight="1">
      <c r="A149" s="38"/>
      <c r="B149" s="39"/>
      <c r="C149" s="226" t="s">
        <v>374</v>
      </c>
      <c r="D149" s="226" t="s">
        <v>181</v>
      </c>
      <c r="E149" s="227" t="s">
        <v>5672</v>
      </c>
      <c r="F149" s="228" t="s">
        <v>5673</v>
      </c>
      <c r="G149" s="229" t="s">
        <v>1341</v>
      </c>
      <c r="H149" s="230">
        <v>2300</v>
      </c>
      <c r="I149" s="231"/>
      <c r="J149" s="232">
        <f>ROUND(I149*H149,2)</f>
        <v>0</v>
      </c>
      <c r="K149" s="228" t="s">
        <v>1</v>
      </c>
      <c r="L149" s="44"/>
      <c r="M149" s="233" t="s">
        <v>1</v>
      </c>
      <c r="N149" s="234" t="s">
        <v>41</v>
      </c>
      <c r="O149" s="91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7" t="s">
        <v>186</v>
      </c>
      <c r="AT149" s="237" t="s">
        <v>181</v>
      </c>
      <c r="AU149" s="237" t="s">
        <v>85</v>
      </c>
      <c r="AY149" s="17" t="s">
        <v>178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7" t="s">
        <v>83</v>
      </c>
      <c r="BK149" s="238">
        <f>ROUND(I149*H149,2)</f>
        <v>0</v>
      </c>
      <c r="BL149" s="17" t="s">
        <v>186</v>
      </c>
      <c r="BM149" s="237" t="s">
        <v>506</v>
      </c>
    </row>
    <row r="150" s="2" customFormat="1" ht="24.15" customHeight="1">
      <c r="A150" s="38"/>
      <c r="B150" s="39"/>
      <c r="C150" s="226" t="s">
        <v>384</v>
      </c>
      <c r="D150" s="226" t="s">
        <v>181</v>
      </c>
      <c r="E150" s="227" t="s">
        <v>5674</v>
      </c>
      <c r="F150" s="228" t="s">
        <v>5675</v>
      </c>
      <c r="G150" s="229" t="s">
        <v>1341</v>
      </c>
      <c r="H150" s="230">
        <v>170</v>
      </c>
      <c r="I150" s="231"/>
      <c r="J150" s="232">
        <f>ROUND(I150*H150,2)</f>
        <v>0</v>
      </c>
      <c r="K150" s="228" t="s">
        <v>1</v>
      </c>
      <c r="L150" s="44"/>
      <c r="M150" s="233" t="s">
        <v>1</v>
      </c>
      <c r="N150" s="234" t="s">
        <v>41</v>
      </c>
      <c r="O150" s="91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37" t="s">
        <v>186</v>
      </c>
      <c r="AT150" s="237" t="s">
        <v>181</v>
      </c>
      <c r="AU150" s="237" t="s">
        <v>85</v>
      </c>
      <c r="AY150" s="17" t="s">
        <v>178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7" t="s">
        <v>83</v>
      </c>
      <c r="BK150" s="238">
        <f>ROUND(I150*H150,2)</f>
        <v>0</v>
      </c>
      <c r="BL150" s="17" t="s">
        <v>186</v>
      </c>
      <c r="BM150" s="237" t="s">
        <v>541</v>
      </c>
    </row>
    <row r="151" s="2" customFormat="1" ht="16.5" customHeight="1">
      <c r="A151" s="38"/>
      <c r="B151" s="39"/>
      <c r="C151" s="226" t="s">
        <v>390</v>
      </c>
      <c r="D151" s="226" t="s">
        <v>181</v>
      </c>
      <c r="E151" s="227" t="s">
        <v>5676</v>
      </c>
      <c r="F151" s="228" t="s">
        <v>5677</v>
      </c>
      <c r="G151" s="229" t="s">
        <v>1341</v>
      </c>
      <c r="H151" s="230">
        <v>2470</v>
      </c>
      <c r="I151" s="231"/>
      <c r="J151" s="232">
        <f>ROUND(I151*H151,2)</f>
        <v>0</v>
      </c>
      <c r="K151" s="228" t="s">
        <v>1</v>
      </c>
      <c r="L151" s="44"/>
      <c r="M151" s="233" t="s">
        <v>1</v>
      </c>
      <c r="N151" s="234" t="s">
        <v>41</v>
      </c>
      <c r="O151" s="91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37" t="s">
        <v>186</v>
      </c>
      <c r="AT151" s="237" t="s">
        <v>181</v>
      </c>
      <c r="AU151" s="237" t="s">
        <v>85</v>
      </c>
      <c r="AY151" s="17" t="s">
        <v>178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7" t="s">
        <v>83</v>
      </c>
      <c r="BK151" s="238">
        <f>ROUND(I151*H151,2)</f>
        <v>0</v>
      </c>
      <c r="BL151" s="17" t="s">
        <v>186</v>
      </c>
      <c r="BM151" s="237" t="s">
        <v>553</v>
      </c>
    </row>
    <row r="152" s="2" customFormat="1" ht="37.8" customHeight="1">
      <c r="A152" s="38"/>
      <c r="B152" s="39"/>
      <c r="C152" s="226" t="s">
        <v>7</v>
      </c>
      <c r="D152" s="226" t="s">
        <v>181</v>
      </c>
      <c r="E152" s="227" t="s">
        <v>5678</v>
      </c>
      <c r="F152" s="228" t="s">
        <v>5679</v>
      </c>
      <c r="G152" s="229" t="s">
        <v>267</v>
      </c>
      <c r="H152" s="230">
        <v>9</v>
      </c>
      <c r="I152" s="231"/>
      <c r="J152" s="232">
        <f>ROUND(I152*H152,2)</f>
        <v>0</v>
      </c>
      <c r="K152" s="228" t="s">
        <v>1</v>
      </c>
      <c r="L152" s="44"/>
      <c r="M152" s="233" t="s">
        <v>1</v>
      </c>
      <c r="N152" s="234" t="s">
        <v>41</v>
      </c>
      <c r="O152" s="91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7" t="s">
        <v>186</v>
      </c>
      <c r="AT152" s="237" t="s">
        <v>181</v>
      </c>
      <c r="AU152" s="237" t="s">
        <v>85</v>
      </c>
      <c r="AY152" s="17" t="s">
        <v>178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7" t="s">
        <v>83</v>
      </c>
      <c r="BK152" s="238">
        <f>ROUND(I152*H152,2)</f>
        <v>0</v>
      </c>
      <c r="BL152" s="17" t="s">
        <v>186</v>
      </c>
      <c r="BM152" s="237" t="s">
        <v>563</v>
      </c>
    </row>
    <row r="153" s="2" customFormat="1" ht="33" customHeight="1">
      <c r="A153" s="38"/>
      <c r="B153" s="39"/>
      <c r="C153" s="226" t="s">
        <v>405</v>
      </c>
      <c r="D153" s="226" t="s">
        <v>181</v>
      </c>
      <c r="E153" s="227" t="s">
        <v>5680</v>
      </c>
      <c r="F153" s="228" t="s">
        <v>5681</v>
      </c>
      <c r="G153" s="229" t="s">
        <v>1341</v>
      </c>
      <c r="H153" s="230">
        <v>90</v>
      </c>
      <c r="I153" s="231"/>
      <c r="J153" s="232">
        <f>ROUND(I153*H153,2)</f>
        <v>0</v>
      </c>
      <c r="K153" s="228" t="s">
        <v>1</v>
      </c>
      <c r="L153" s="44"/>
      <c r="M153" s="233" t="s">
        <v>1</v>
      </c>
      <c r="N153" s="234" t="s">
        <v>41</v>
      </c>
      <c r="O153" s="91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7" t="s">
        <v>186</v>
      </c>
      <c r="AT153" s="237" t="s">
        <v>181</v>
      </c>
      <c r="AU153" s="237" t="s">
        <v>85</v>
      </c>
      <c r="AY153" s="17" t="s">
        <v>178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7" t="s">
        <v>83</v>
      </c>
      <c r="BK153" s="238">
        <f>ROUND(I153*H153,2)</f>
        <v>0</v>
      </c>
      <c r="BL153" s="17" t="s">
        <v>186</v>
      </c>
      <c r="BM153" s="237" t="s">
        <v>573</v>
      </c>
    </row>
    <row r="154" s="2" customFormat="1" ht="24.15" customHeight="1">
      <c r="A154" s="38"/>
      <c r="B154" s="39"/>
      <c r="C154" s="226" t="s">
        <v>411</v>
      </c>
      <c r="D154" s="226" t="s">
        <v>181</v>
      </c>
      <c r="E154" s="227" t="s">
        <v>5682</v>
      </c>
      <c r="F154" s="228" t="s">
        <v>5460</v>
      </c>
      <c r="G154" s="229" t="s">
        <v>1341</v>
      </c>
      <c r="H154" s="230">
        <v>1</v>
      </c>
      <c r="I154" s="231"/>
      <c r="J154" s="232">
        <f>ROUND(I154*H154,2)</f>
        <v>0</v>
      </c>
      <c r="K154" s="228" t="s">
        <v>1</v>
      </c>
      <c r="L154" s="44"/>
      <c r="M154" s="233" t="s">
        <v>1</v>
      </c>
      <c r="N154" s="234" t="s">
        <v>41</v>
      </c>
      <c r="O154" s="91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37" t="s">
        <v>186</v>
      </c>
      <c r="AT154" s="237" t="s">
        <v>181</v>
      </c>
      <c r="AU154" s="237" t="s">
        <v>85</v>
      </c>
      <c r="AY154" s="17" t="s">
        <v>178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7" t="s">
        <v>83</v>
      </c>
      <c r="BK154" s="238">
        <f>ROUND(I154*H154,2)</f>
        <v>0</v>
      </c>
      <c r="BL154" s="17" t="s">
        <v>186</v>
      </c>
      <c r="BM154" s="237" t="s">
        <v>585</v>
      </c>
    </row>
    <row r="155" s="2" customFormat="1" ht="16.5" customHeight="1">
      <c r="A155" s="38"/>
      <c r="B155" s="39"/>
      <c r="C155" s="226" t="s">
        <v>417</v>
      </c>
      <c r="D155" s="226" t="s">
        <v>181</v>
      </c>
      <c r="E155" s="227" t="s">
        <v>5447</v>
      </c>
      <c r="F155" s="228" t="s">
        <v>5448</v>
      </c>
      <c r="G155" s="229" t="s">
        <v>267</v>
      </c>
      <c r="H155" s="230">
        <v>30</v>
      </c>
      <c r="I155" s="231"/>
      <c r="J155" s="232">
        <f>ROUND(I155*H155,2)</f>
        <v>0</v>
      </c>
      <c r="K155" s="228" t="s">
        <v>1</v>
      </c>
      <c r="L155" s="44"/>
      <c r="M155" s="233" t="s">
        <v>1</v>
      </c>
      <c r="N155" s="234" t="s">
        <v>41</v>
      </c>
      <c r="O155" s="91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37" t="s">
        <v>186</v>
      </c>
      <c r="AT155" s="237" t="s">
        <v>181</v>
      </c>
      <c r="AU155" s="237" t="s">
        <v>85</v>
      </c>
      <c r="AY155" s="17" t="s">
        <v>178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7" t="s">
        <v>83</v>
      </c>
      <c r="BK155" s="238">
        <f>ROUND(I155*H155,2)</f>
        <v>0</v>
      </c>
      <c r="BL155" s="17" t="s">
        <v>186</v>
      </c>
      <c r="BM155" s="237" t="s">
        <v>597</v>
      </c>
    </row>
    <row r="156" s="2" customFormat="1" ht="16.5" customHeight="1">
      <c r="A156" s="38"/>
      <c r="B156" s="39"/>
      <c r="C156" s="226" t="s">
        <v>424</v>
      </c>
      <c r="D156" s="226" t="s">
        <v>181</v>
      </c>
      <c r="E156" s="227" t="s">
        <v>5683</v>
      </c>
      <c r="F156" s="228" t="s">
        <v>5684</v>
      </c>
      <c r="G156" s="229" t="s">
        <v>1341</v>
      </c>
      <c r="H156" s="230">
        <v>15</v>
      </c>
      <c r="I156" s="231"/>
      <c r="J156" s="232">
        <f>ROUND(I156*H156,2)</f>
        <v>0</v>
      </c>
      <c r="K156" s="228" t="s">
        <v>1</v>
      </c>
      <c r="L156" s="44"/>
      <c r="M156" s="233" t="s">
        <v>1</v>
      </c>
      <c r="N156" s="234" t="s">
        <v>41</v>
      </c>
      <c r="O156" s="91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37" t="s">
        <v>186</v>
      </c>
      <c r="AT156" s="237" t="s">
        <v>181</v>
      </c>
      <c r="AU156" s="237" t="s">
        <v>85</v>
      </c>
      <c r="AY156" s="17" t="s">
        <v>178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7" t="s">
        <v>83</v>
      </c>
      <c r="BK156" s="238">
        <f>ROUND(I156*H156,2)</f>
        <v>0</v>
      </c>
      <c r="BL156" s="17" t="s">
        <v>186</v>
      </c>
      <c r="BM156" s="237" t="s">
        <v>627</v>
      </c>
    </row>
    <row r="157" s="2" customFormat="1" ht="16.5" customHeight="1">
      <c r="A157" s="38"/>
      <c r="B157" s="39"/>
      <c r="C157" s="226" t="s">
        <v>429</v>
      </c>
      <c r="D157" s="226" t="s">
        <v>181</v>
      </c>
      <c r="E157" s="227" t="s">
        <v>5685</v>
      </c>
      <c r="F157" s="228" t="s">
        <v>5686</v>
      </c>
      <c r="G157" s="229" t="s">
        <v>1341</v>
      </c>
      <c r="H157" s="230">
        <v>5</v>
      </c>
      <c r="I157" s="231"/>
      <c r="J157" s="232">
        <f>ROUND(I157*H157,2)</f>
        <v>0</v>
      </c>
      <c r="K157" s="228" t="s">
        <v>1</v>
      </c>
      <c r="L157" s="44"/>
      <c r="M157" s="233" t="s">
        <v>1</v>
      </c>
      <c r="N157" s="234" t="s">
        <v>41</v>
      </c>
      <c r="O157" s="91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7" t="s">
        <v>186</v>
      </c>
      <c r="AT157" s="237" t="s">
        <v>181</v>
      </c>
      <c r="AU157" s="237" t="s">
        <v>85</v>
      </c>
      <c r="AY157" s="17" t="s">
        <v>178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7" t="s">
        <v>83</v>
      </c>
      <c r="BK157" s="238">
        <f>ROUND(I157*H157,2)</f>
        <v>0</v>
      </c>
      <c r="BL157" s="17" t="s">
        <v>186</v>
      </c>
      <c r="BM157" s="237" t="s">
        <v>643</v>
      </c>
    </row>
    <row r="158" s="2" customFormat="1" ht="16.5" customHeight="1">
      <c r="A158" s="38"/>
      <c r="B158" s="39"/>
      <c r="C158" s="226" t="s">
        <v>436</v>
      </c>
      <c r="D158" s="226" t="s">
        <v>181</v>
      </c>
      <c r="E158" s="227" t="s">
        <v>5687</v>
      </c>
      <c r="F158" s="228" t="s">
        <v>5688</v>
      </c>
      <c r="G158" s="229" t="s">
        <v>1341</v>
      </c>
      <c r="H158" s="230">
        <v>60</v>
      </c>
      <c r="I158" s="231"/>
      <c r="J158" s="232">
        <f>ROUND(I158*H158,2)</f>
        <v>0</v>
      </c>
      <c r="K158" s="228" t="s">
        <v>1</v>
      </c>
      <c r="L158" s="44"/>
      <c r="M158" s="233" t="s">
        <v>1</v>
      </c>
      <c r="N158" s="234" t="s">
        <v>41</v>
      </c>
      <c r="O158" s="91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37" t="s">
        <v>186</v>
      </c>
      <c r="AT158" s="237" t="s">
        <v>181</v>
      </c>
      <c r="AU158" s="237" t="s">
        <v>85</v>
      </c>
      <c r="AY158" s="17" t="s">
        <v>178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7" t="s">
        <v>83</v>
      </c>
      <c r="BK158" s="238">
        <f>ROUND(I158*H158,2)</f>
        <v>0</v>
      </c>
      <c r="BL158" s="17" t="s">
        <v>186</v>
      </c>
      <c r="BM158" s="237" t="s">
        <v>656</v>
      </c>
    </row>
    <row r="159" s="2" customFormat="1" ht="33" customHeight="1">
      <c r="A159" s="38"/>
      <c r="B159" s="39"/>
      <c r="C159" s="226" t="s">
        <v>443</v>
      </c>
      <c r="D159" s="226" t="s">
        <v>181</v>
      </c>
      <c r="E159" s="227" t="s">
        <v>5463</v>
      </c>
      <c r="F159" s="228" t="s">
        <v>5464</v>
      </c>
      <c r="G159" s="229" t="s">
        <v>1341</v>
      </c>
      <c r="H159" s="230">
        <v>2</v>
      </c>
      <c r="I159" s="231"/>
      <c r="J159" s="232">
        <f>ROUND(I159*H159,2)</f>
        <v>0</v>
      </c>
      <c r="K159" s="228" t="s">
        <v>1</v>
      </c>
      <c r="L159" s="44"/>
      <c r="M159" s="233" t="s">
        <v>1</v>
      </c>
      <c r="N159" s="234" t="s">
        <v>41</v>
      </c>
      <c r="O159" s="91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37" t="s">
        <v>186</v>
      </c>
      <c r="AT159" s="237" t="s">
        <v>181</v>
      </c>
      <c r="AU159" s="237" t="s">
        <v>85</v>
      </c>
      <c r="AY159" s="17" t="s">
        <v>178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7" t="s">
        <v>83</v>
      </c>
      <c r="BK159" s="238">
        <f>ROUND(I159*H159,2)</f>
        <v>0</v>
      </c>
      <c r="BL159" s="17" t="s">
        <v>186</v>
      </c>
      <c r="BM159" s="237" t="s">
        <v>675</v>
      </c>
    </row>
    <row r="160" s="2" customFormat="1" ht="16.5" customHeight="1">
      <c r="A160" s="38"/>
      <c r="B160" s="39"/>
      <c r="C160" s="226" t="s">
        <v>450</v>
      </c>
      <c r="D160" s="226" t="s">
        <v>181</v>
      </c>
      <c r="E160" s="227" t="s">
        <v>5689</v>
      </c>
      <c r="F160" s="228" t="s">
        <v>5690</v>
      </c>
      <c r="G160" s="229" t="s">
        <v>3226</v>
      </c>
      <c r="H160" s="230">
        <v>1</v>
      </c>
      <c r="I160" s="231"/>
      <c r="J160" s="232">
        <f>ROUND(I160*H160,2)</f>
        <v>0</v>
      </c>
      <c r="K160" s="228" t="s">
        <v>1</v>
      </c>
      <c r="L160" s="44"/>
      <c r="M160" s="233" t="s">
        <v>1</v>
      </c>
      <c r="N160" s="234" t="s">
        <v>41</v>
      </c>
      <c r="O160" s="91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37" t="s">
        <v>186</v>
      </c>
      <c r="AT160" s="237" t="s">
        <v>181</v>
      </c>
      <c r="AU160" s="237" t="s">
        <v>85</v>
      </c>
      <c r="AY160" s="17" t="s">
        <v>178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7" t="s">
        <v>83</v>
      </c>
      <c r="BK160" s="238">
        <f>ROUND(I160*H160,2)</f>
        <v>0</v>
      </c>
      <c r="BL160" s="17" t="s">
        <v>186</v>
      </c>
      <c r="BM160" s="237" t="s">
        <v>687</v>
      </c>
    </row>
    <row r="161" s="2" customFormat="1" ht="21.75" customHeight="1">
      <c r="A161" s="38"/>
      <c r="B161" s="39"/>
      <c r="C161" s="226" t="s">
        <v>458</v>
      </c>
      <c r="D161" s="226" t="s">
        <v>181</v>
      </c>
      <c r="E161" s="227" t="s">
        <v>5469</v>
      </c>
      <c r="F161" s="228" t="s">
        <v>5470</v>
      </c>
      <c r="G161" s="229" t="s">
        <v>1341</v>
      </c>
      <c r="H161" s="230">
        <v>35</v>
      </c>
      <c r="I161" s="231"/>
      <c r="J161" s="232">
        <f>ROUND(I161*H161,2)</f>
        <v>0</v>
      </c>
      <c r="K161" s="228" t="s">
        <v>1</v>
      </c>
      <c r="L161" s="44"/>
      <c r="M161" s="233" t="s">
        <v>1</v>
      </c>
      <c r="N161" s="234" t="s">
        <v>41</v>
      </c>
      <c r="O161" s="91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37" t="s">
        <v>186</v>
      </c>
      <c r="AT161" s="237" t="s">
        <v>181</v>
      </c>
      <c r="AU161" s="237" t="s">
        <v>85</v>
      </c>
      <c r="AY161" s="17" t="s">
        <v>178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7" t="s">
        <v>83</v>
      </c>
      <c r="BK161" s="238">
        <f>ROUND(I161*H161,2)</f>
        <v>0</v>
      </c>
      <c r="BL161" s="17" t="s">
        <v>186</v>
      </c>
      <c r="BM161" s="237" t="s">
        <v>699</v>
      </c>
    </row>
    <row r="162" s="2" customFormat="1" ht="21.75" customHeight="1">
      <c r="A162" s="38"/>
      <c r="B162" s="39"/>
      <c r="C162" s="226" t="s">
        <v>466</v>
      </c>
      <c r="D162" s="226" t="s">
        <v>181</v>
      </c>
      <c r="E162" s="227" t="s">
        <v>5471</v>
      </c>
      <c r="F162" s="228" t="s">
        <v>5472</v>
      </c>
      <c r="G162" s="229" t="s">
        <v>1341</v>
      </c>
      <c r="H162" s="230">
        <v>7</v>
      </c>
      <c r="I162" s="231"/>
      <c r="J162" s="232">
        <f>ROUND(I162*H162,2)</f>
        <v>0</v>
      </c>
      <c r="K162" s="228" t="s">
        <v>1</v>
      </c>
      <c r="L162" s="44"/>
      <c r="M162" s="233" t="s">
        <v>1</v>
      </c>
      <c r="N162" s="234" t="s">
        <v>41</v>
      </c>
      <c r="O162" s="91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37" t="s">
        <v>186</v>
      </c>
      <c r="AT162" s="237" t="s">
        <v>181</v>
      </c>
      <c r="AU162" s="237" t="s">
        <v>85</v>
      </c>
      <c r="AY162" s="17" t="s">
        <v>178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7" t="s">
        <v>83</v>
      </c>
      <c r="BK162" s="238">
        <f>ROUND(I162*H162,2)</f>
        <v>0</v>
      </c>
      <c r="BL162" s="17" t="s">
        <v>186</v>
      </c>
      <c r="BM162" s="237" t="s">
        <v>711</v>
      </c>
    </row>
    <row r="163" s="2" customFormat="1" ht="16.5" customHeight="1">
      <c r="A163" s="38"/>
      <c r="B163" s="39"/>
      <c r="C163" s="226" t="s">
        <v>472</v>
      </c>
      <c r="D163" s="226" t="s">
        <v>181</v>
      </c>
      <c r="E163" s="227" t="s">
        <v>5473</v>
      </c>
      <c r="F163" s="228" t="s">
        <v>5474</v>
      </c>
      <c r="G163" s="229" t="s">
        <v>267</v>
      </c>
      <c r="H163" s="230">
        <v>30</v>
      </c>
      <c r="I163" s="231"/>
      <c r="J163" s="232">
        <f>ROUND(I163*H163,2)</f>
        <v>0</v>
      </c>
      <c r="K163" s="228" t="s">
        <v>1</v>
      </c>
      <c r="L163" s="44"/>
      <c r="M163" s="233" t="s">
        <v>1</v>
      </c>
      <c r="N163" s="234" t="s">
        <v>41</v>
      </c>
      <c r="O163" s="91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37" t="s">
        <v>186</v>
      </c>
      <c r="AT163" s="237" t="s">
        <v>181</v>
      </c>
      <c r="AU163" s="237" t="s">
        <v>85</v>
      </c>
      <c r="AY163" s="17" t="s">
        <v>178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7" t="s">
        <v>83</v>
      </c>
      <c r="BK163" s="238">
        <f>ROUND(I163*H163,2)</f>
        <v>0</v>
      </c>
      <c r="BL163" s="17" t="s">
        <v>186</v>
      </c>
      <c r="BM163" s="237" t="s">
        <v>726</v>
      </c>
    </row>
    <row r="164" s="12" customFormat="1" ht="22.8" customHeight="1">
      <c r="A164" s="12"/>
      <c r="B164" s="210"/>
      <c r="C164" s="211"/>
      <c r="D164" s="212" t="s">
        <v>75</v>
      </c>
      <c r="E164" s="224" t="s">
        <v>3233</v>
      </c>
      <c r="F164" s="224" t="s">
        <v>5475</v>
      </c>
      <c r="G164" s="211"/>
      <c r="H164" s="211"/>
      <c r="I164" s="214"/>
      <c r="J164" s="225">
        <f>BK164</f>
        <v>0</v>
      </c>
      <c r="K164" s="211"/>
      <c r="L164" s="216"/>
      <c r="M164" s="217"/>
      <c r="N164" s="218"/>
      <c r="O164" s="218"/>
      <c r="P164" s="219">
        <f>SUM(P165:P172)</f>
        <v>0</v>
      </c>
      <c r="Q164" s="218"/>
      <c r="R164" s="219">
        <f>SUM(R165:R172)</f>
        <v>0</v>
      </c>
      <c r="S164" s="218"/>
      <c r="T164" s="220">
        <f>SUM(T165:T172)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1" t="s">
        <v>83</v>
      </c>
      <c r="AT164" s="222" t="s">
        <v>75</v>
      </c>
      <c r="AU164" s="222" t="s">
        <v>83</v>
      </c>
      <c r="AY164" s="221" t="s">
        <v>178</v>
      </c>
      <c r="BK164" s="223">
        <f>SUM(BK165:BK172)</f>
        <v>0</v>
      </c>
    </row>
    <row r="165" s="2" customFormat="1" ht="24.15" customHeight="1">
      <c r="A165" s="38"/>
      <c r="B165" s="39"/>
      <c r="C165" s="226" t="s">
        <v>478</v>
      </c>
      <c r="D165" s="226" t="s">
        <v>181</v>
      </c>
      <c r="E165" s="227" t="s">
        <v>5476</v>
      </c>
      <c r="F165" s="228" t="s">
        <v>5477</v>
      </c>
      <c r="G165" s="229" t="s">
        <v>544</v>
      </c>
      <c r="H165" s="230">
        <v>30</v>
      </c>
      <c r="I165" s="231"/>
      <c r="J165" s="232">
        <f>ROUND(I165*H165,2)</f>
        <v>0</v>
      </c>
      <c r="K165" s="228" t="s">
        <v>1</v>
      </c>
      <c r="L165" s="44"/>
      <c r="M165" s="233" t="s">
        <v>1</v>
      </c>
      <c r="N165" s="234" t="s">
        <v>41</v>
      </c>
      <c r="O165" s="91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37" t="s">
        <v>186</v>
      </c>
      <c r="AT165" s="237" t="s">
        <v>181</v>
      </c>
      <c r="AU165" s="237" t="s">
        <v>85</v>
      </c>
      <c r="AY165" s="17" t="s">
        <v>178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7" t="s">
        <v>83</v>
      </c>
      <c r="BK165" s="238">
        <f>ROUND(I165*H165,2)</f>
        <v>0</v>
      </c>
      <c r="BL165" s="17" t="s">
        <v>186</v>
      </c>
      <c r="BM165" s="237" t="s">
        <v>739</v>
      </c>
    </row>
    <row r="166" s="2" customFormat="1" ht="16.5" customHeight="1">
      <c r="A166" s="38"/>
      <c r="B166" s="39"/>
      <c r="C166" s="226" t="s">
        <v>483</v>
      </c>
      <c r="D166" s="226" t="s">
        <v>181</v>
      </c>
      <c r="E166" s="227" t="s">
        <v>5691</v>
      </c>
      <c r="F166" s="228" t="s">
        <v>5692</v>
      </c>
      <c r="G166" s="229" t="s">
        <v>1341</v>
      </c>
      <c r="H166" s="230">
        <v>74</v>
      </c>
      <c r="I166" s="231"/>
      <c r="J166" s="232">
        <f>ROUND(I166*H166,2)</f>
        <v>0</v>
      </c>
      <c r="K166" s="228" t="s">
        <v>1</v>
      </c>
      <c r="L166" s="44"/>
      <c r="M166" s="233" t="s">
        <v>1</v>
      </c>
      <c r="N166" s="234" t="s">
        <v>41</v>
      </c>
      <c r="O166" s="91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37" t="s">
        <v>186</v>
      </c>
      <c r="AT166" s="237" t="s">
        <v>181</v>
      </c>
      <c r="AU166" s="237" t="s">
        <v>85</v>
      </c>
      <c r="AY166" s="17" t="s">
        <v>178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7" t="s">
        <v>83</v>
      </c>
      <c r="BK166" s="238">
        <f>ROUND(I166*H166,2)</f>
        <v>0</v>
      </c>
      <c r="BL166" s="17" t="s">
        <v>186</v>
      </c>
      <c r="BM166" s="237" t="s">
        <v>751</v>
      </c>
    </row>
    <row r="167" s="2" customFormat="1" ht="16.5" customHeight="1">
      <c r="A167" s="38"/>
      <c r="B167" s="39"/>
      <c r="C167" s="226" t="s">
        <v>498</v>
      </c>
      <c r="D167" s="226" t="s">
        <v>181</v>
      </c>
      <c r="E167" s="227" t="s">
        <v>5693</v>
      </c>
      <c r="F167" s="228" t="s">
        <v>5694</v>
      </c>
      <c r="G167" s="229" t="s">
        <v>3226</v>
      </c>
      <c r="H167" s="230">
        <v>1</v>
      </c>
      <c r="I167" s="231"/>
      <c r="J167" s="232">
        <f>ROUND(I167*H167,2)</f>
        <v>0</v>
      </c>
      <c r="K167" s="228" t="s">
        <v>1</v>
      </c>
      <c r="L167" s="44"/>
      <c r="M167" s="233" t="s">
        <v>1</v>
      </c>
      <c r="N167" s="234" t="s">
        <v>41</v>
      </c>
      <c r="O167" s="91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37" t="s">
        <v>186</v>
      </c>
      <c r="AT167" s="237" t="s">
        <v>181</v>
      </c>
      <c r="AU167" s="237" t="s">
        <v>85</v>
      </c>
      <c r="AY167" s="17" t="s">
        <v>178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7" t="s">
        <v>83</v>
      </c>
      <c r="BK167" s="238">
        <f>ROUND(I167*H167,2)</f>
        <v>0</v>
      </c>
      <c r="BL167" s="17" t="s">
        <v>186</v>
      </c>
      <c r="BM167" s="237" t="s">
        <v>766</v>
      </c>
    </row>
    <row r="168" s="2" customFormat="1" ht="16.5" customHeight="1">
      <c r="A168" s="38"/>
      <c r="B168" s="39"/>
      <c r="C168" s="226" t="s">
        <v>506</v>
      </c>
      <c r="D168" s="226" t="s">
        <v>181</v>
      </c>
      <c r="E168" s="227" t="s">
        <v>5695</v>
      </c>
      <c r="F168" s="228" t="s">
        <v>5696</v>
      </c>
      <c r="G168" s="229" t="s">
        <v>3226</v>
      </c>
      <c r="H168" s="230">
        <v>1</v>
      </c>
      <c r="I168" s="231"/>
      <c r="J168" s="232">
        <f>ROUND(I168*H168,2)</f>
        <v>0</v>
      </c>
      <c r="K168" s="228" t="s">
        <v>1</v>
      </c>
      <c r="L168" s="44"/>
      <c r="M168" s="233" t="s">
        <v>1</v>
      </c>
      <c r="N168" s="234" t="s">
        <v>41</v>
      </c>
      <c r="O168" s="91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37" t="s">
        <v>186</v>
      </c>
      <c r="AT168" s="237" t="s">
        <v>181</v>
      </c>
      <c r="AU168" s="237" t="s">
        <v>85</v>
      </c>
      <c r="AY168" s="17" t="s">
        <v>178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7" t="s">
        <v>83</v>
      </c>
      <c r="BK168" s="238">
        <f>ROUND(I168*H168,2)</f>
        <v>0</v>
      </c>
      <c r="BL168" s="17" t="s">
        <v>186</v>
      </c>
      <c r="BM168" s="237" t="s">
        <v>776</v>
      </c>
    </row>
    <row r="169" s="2" customFormat="1" ht="33" customHeight="1">
      <c r="A169" s="38"/>
      <c r="B169" s="39"/>
      <c r="C169" s="226" t="s">
        <v>516</v>
      </c>
      <c r="D169" s="226" t="s">
        <v>181</v>
      </c>
      <c r="E169" s="227" t="s">
        <v>5697</v>
      </c>
      <c r="F169" s="228" t="s">
        <v>5698</v>
      </c>
      <c r="G169" s="229" t="s">
        <v>3226</v>
      </c>
      <c r="H169" s="230">
        <v>1</v>
      </c>
      <c r="I169" s="231"/>
      <c r="J169" s="232">
        <f>ROUND(I169*H169,2)</f>
        <v>0</v>
      </c>
      <c r="K169" s="228" t="s">
        <v>1</v>
      </c>
      <c r="L169" s="44"/>
      <c r="M169" s="233" t="s">
        <v>1</v>
      </c>
      <c r="N169" s="234" t="s">
        <v>41</v>
      </c>
      <c r="O169" s="91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37" t="s">
        <v>186</v>
      </c>
      <c r="AT169" s="237" t="s">
        <v>181</v>
      </c>
      <c r="AU169" s="237" t="s">
        <v>85</v>
      </c>
      <c r="AY169" s="17" t="s">
        <v>178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7" t="s">
        <v>83</v>
      </c>
      <c r="BK169" s="238">
        <f>ROUND(I169*H169,2)</f>
        <v>0</v>
      </c>
      <c r="BL169" s="17" t="s">
        <v>186</v>
      </c>
      <c r="BM169" s="237" t="s">
        <v>786</v>
      </c>
    </row>
    <row r="170" s="2" customFormat="1" ht="24.15" customHeight="1">
      <c r="A170" s="38"/>
      <c r="B170" s="39"/>
      <c r="C170" s="226" t="s">
        <v>541</v>
      </c>
      <c r="D170" s="226" t="s">
        <v>181</v>
      </c>
      <c r="E170" s="227" t="s">
        <v>5699</v>
      </c>
      <c r="F170" s="228" t="s">
        <v>5483</v>
      </c>
      <c r="G170" s="229" t="s">
        <v>3226</v>
      </c>
      <c r="H170" s="230">
        <v>1</v>
      </c>
      <c r="I170" s="231"/>
      <c r="J170" s="232">
        <f>ROUND(I170*H170,2)</f>
        <v>0</v>
      </c>
      <c r="K170" s="228" t="s">
        <v>1</v>
      </c>
      <c r="L170" s="44"/>
      <c r="M170" s="233" t="s">
        <v>1</v>
      </c>
      <c r="N170" s="234" t="s">
        <v>41</v>
      </c>
      <c r="O170" s="91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37" t="s">
        <v>186</v>
      </c>
      <c r="AT170" s="237" t="s">
        <v>181</v>
      </c>
      <c r="AU170" s="237" t="s">
        <v>85</v>
      </c>
      <c r="AY170" s="17" t="s">
        <v>178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7" t="s">
        <v>83</v>
      </c>
      <c r="BK170" s="238">
        <f>ROUND(I170*H170,2)</f>
        <v>0</v>
      </c>
      <c r="BL170" s="17" t="s">
        <v>186</v>
      </c>
      <c r="BM170" s="237" t="s">
        <v>796</v>
      </c>
    </row>
    <row r="171" s="2" customFormat="1" ht="16.5" customHeight="1">
      <c r="A171" s="38"/>
      <c r="B171" s="39"/>
      <c r="C171" s="226" t="s">
        <v>546</v>
      </c>
      <c r="D171" s="226" t="s">
        <v>181</v>
      </c>
      <c r="E171" s="227" t="s">
        <v>5587</v>
      </c>
      <c r="F171" s="228" t="s">
        <v>5588</v>
      </c>
      <c r="G171" s="229" t="s">
        <v>3226</v>
      </c>
      <c r="H171" s="230">
        <v>1</v>
      </c>
      <c r="I171" s="231"/>
      <c r="J171" s="232">
        <f>ROUND(I171*H171,2)</f>
        <v>0</v>
      </c>
      <c r="K171" s="228" t="s">
        <v>1</v>
      </c>
      <c r="L171" s="44"/>
      <c r="M171" s="233" t="s">
        <v>1</v>
      </c>
      <c r="N171" s="234" t="s">
        <v>41</v>
      </c>
      <c r="O171" s="91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37" t="s">
        <v>186</v>
      </c>
      <c r="AT171" s="237" t="s">
        <v>181</v>
      </c>
      <c r="AU171" s="237" t="s">
        <v>85</v>
      </c>
      <c r="AY171" s="17" t="s">
        <v>178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7" t="s">
        <v>83</v>
      </c>
      <c r="BK171" s="238">
        <f>ROUND(I171*H171,2)</f>
        <v>0</v>
      </c>
      <c r="BL171" s="17" t="s">
        <v>186</v>
      </c>
      <c r="BM171" s="237" t="s">
        <v>807</v>
      </c>
    </row>
    <row r="172" s="2" customFormat="1" ht="24.15" customHeight="1">
      <c r="A172" s="38"/>
      <c r="B172" s="39"/>
      <c r="C172" s="226" t="s">
        <v>553</v>
      </c>
      <c r="D172" s="226" t="s">
        <v>181</v>
      </c>
      <c r="E172" s="227" t="s">
        <v>5484</v>
      </c>
      <c r="F172" s="228" t="s">
        <v>5485</v>
      </c>
      <c r="G172" s="229" t="s">
        <v>3226</v>
      </c>
      <c r="H172" s="230">
        <v>1</v>
      </c>
      <c r="I172" s="231"/>
      <c r="J172" s="232">
        <f>ROUND(I172*H172,2)</f>
        <v>0</v>
      </c>
      <c r="K172" s="228" t="s">
        <v>1</v>
      </c>
      <c r="L172" s="44"/>
      <c r="M172" s="233" t="s">
        <v>1</v>
      </c>
      <c r="N172" s="234" t="s">
        <v>41</v>
      </c>
      <c r="O172" s="91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37" t="s">
        <v>186</v>
      </c>
      <c r="AT172" s="237" t="s">
        <v>181</v>
      </c>
      <c r="AU172" s="237" t="s">
        <v>85</v>
      </c>
      <c r="AY172" s="17" t="s">
        <v>178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7" t="s">
        <v>83</v>
      </c>
      <c r="BK172" s="238">
        <f>ROUND(I172*H172,2)</f>
        <v>0</v>
      </c>
      <c r="BL172" s="17" t="s">
        <v>186</v>
      </c>
      <c r="BM172" s="237" t="s">
        <v>820</v>
      </c>
    </row>
    <row r="173" s="12" customFormat="1" ht="25.92" customHeight="1">
      <c r="A173" s="12"/>
      <c r="B173" s="210"/>
      <c r="C173" s="211"/>
      <c r="D173" s="212" t="s">
        <v>75</v>
      </c>
      <c r="E173" s="213" t="s">
        <v>3245</v>
      </c>
      <c r="F173" s="213" t="s">
        <v>5700</v>
      </c>
      <c r="G173" s="211"/>
      <c r="H173" s="211"/>
      <c r="I173" s="214"/>
      <c r="J173" s="215">
        <f>BK173</f>
        <v>0</v>
      </c>
      <c r="K173" s="211"/>
      <c r="L173" s="216"/>
      <c r="M173" s="217"/>
      <c r="N173" s="218"/>
      <c r="O173" s="218"/>
      <c r="P173" s="219">
        <f>P174+P179+P190</f>
        <v>0</v>
      </c>
      <c r="Q173" s="218"/>
      <c r="R173" s="219">
        <f>R174+R179+R190</f>
        <v>0</v>
      </c>
      <c r="S173" s="218"/>
      <c r="T173" s="220">
        <f>T174+T179+T190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1" t="s">
        <v>83</v>
      </c>
      <c r="AT173" s="222" t="s">
        <v>75</v>
      </c>
      <c r="AU173" s="222" t="s">
        <v>76</v>
      </c>
      <c r="AY173" s="221" t="s">
        <v>178</v>
      </c>
      <c r="BK173" s="223">
        <f>BK174+BK179+BK190</f>
        <v>0</v>
      </c>
    </row>
    <row r="174" s="12" customFormat="1" ht="22.8" customHeight="1">
      <c r="A174" s="12"/>
      <c r="B174" s="210"/>
      <c r="C174" s="211"/>
      <c r="D174" s="212" t="s">
        <v>75</v>
      </c>
      <c r="E174" s="224" t="s">
        <v>3206</v>
      </c>
      <c r="F174" s="224" t="s">
        <v>5419</v>
      </c>
      <c r="G174" s="211"/>
      <c r="H174" s="211"/>
      <c r="I174" s="214"/>
      <c r="J174" s="225">
        <f>BK174</f>
        <v>0</v>
      </c>
      <c r="K174" s="211"/>
      <c r="L174" s="216"/>
      <c r="M174" s="217"/>
      <c r="N174" s="218"/>
      <c r="O174" s="218"/>
      <c r="P174" s="219">
        <f>SUM(P175:P178)</f>
        <v>0</v>
      </c>
      <c r="Q174" s="218"/>
      <c r="R174" s="219">
        <f>SUM(R175:R178)</f>
        <v>0</v>
      </c>
      <c r="S174" s="218"/>
      <c r="T174" s="220">
        <f>SUM(T175:T178)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21" t="s">
        <v>83</v>
      </c>
      <c r="AT174" s="222" t="s">
        <v>75</v>
      </c>
      <c r="AU174" s="222" t="s">
        <v>83</v>
      </c>
      <c r="AY174" s="221" t="s">
        <v>178</v>
      </c>
      <c r="BK174" s="223">
        <f>SUM(BK175:BK178)</f>
        <v>0</v>
      </c>
    </row>
    <row r="175" s="2" customFormat="1" ht="24.15" customHeight="1">
      <c r="A175" s="38"/>
      <c r="B175" s="39"/>
      <c r="C175" s="226" t="s">
        <v>558</v>
      </c>
      <c r="D175" s="226" t="s">
        <v>181</v>
      </c>
      <c r="E175" s="227" t="s">
        <v>5701</v>
      </c>
      <c r="F175" s="228" t="s">
        <v>5702</v>
      </c>
      <c r="G175" s="229" t="s">
        <v>1341</v>
      </c>
      <c r="H175" s="230">
        <v>29</v>
      </c>
      <c r="I175" s="231"/>
      <c r="J175" s="232">
        <f>ROUND(I175*H175,2)</f>
        <v>0</v>
      </c>
      <c r="K175" s="228" t="s">
        <v>1</v>
      </c>
      <c r="L175" s="44"/>
      <c r="M175" s="233" t="s">
        <v>1</v>
      </c>
      <c r="N175" s="234" t="s">
        <v>41</v>
      </c>
      <c r="O175" s="91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37" t="s">
        <v>186</v>
      </c>
      <c r="AT175" s="237" t="s">
        <v>181</v>
      </c>
      <c r="AU175" s="237" t="s">
        <v>85</v>
      </c>
      <c r="AY175" s="17" t="s">
        <v>178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7" t="s">
        <v>83</v>
      </c>
      <c r="BK175" s="238">
        <f>ROUND(I175*H175,2)</f>
        <v>0</v>
      </c>
      <c r="BL175" s="17" t="s">
        <v>186</v>
      </c>
      <c r="BM175" s="237" t="s">
        <v>832</v>
      </c>
    </row>
    <row r="176" s="2" customFormat="1" ht="24.15" customHeight="1">
      <c r="A176" s="38"/>
      <c r="B176" s="39"/>
      <c r="C176" s="226" t="s">
        <v>563</v>
      </c>
      <c r="D176" s="226" t="s">
        <v>181</v>
      </c>
      <c r="E176" s="227" t="s">
        <v>5703</v>
      </c>
      <c r="F176" s="228" t="s">
        <v>5704</v>
      </c>
      <c r="G176" s="229" t="s">
        <v>1341</v>
      </c>
      <c r="H176" s="230">
        <v>29</v>
      </c>
      <c r="I176" s="231"/>
      <c r="J176" s="232">
        <f>ROUND(I176*H176,2)</f>
        <v>0</v>
      </c>
      <c r="K176" s="228" t="s">
        <v>1</v>
      </c>
      <c r="L176" s="44"/>
      <c r="M176" s="233" t="s">
        <v>1</v>
      </c>
      <c r="N176" s="234" t="s">
        <v>41</v>
      </c>
      <c r="O176" s="91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37" t="s">
        <v>186</v>
      </c>
      <c r="AT176" s="237" t="s">
        <v>181</v>
      </c>
      <c r="AU176" s="237" t="s">
        <v>85</v>
      </c>
      <c r="AY176" s="17" t="s">
        <v>178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7" t="s">
        <v>83</v>
      </c>
      <c r="BK176" s="238">
        <f>ROUND(I176*H176,2)</f>
        <v>0</v>
      </c>
      <c r="BL176" s="17" t="s">
        <v>186</v>
      </c>
      <c r="BM176" s="237" t="s">
        <v>844</v>
      </c>
    </row>
    <row r="177" s="2" customFormat="1" ht="16.5" customHeight="1">
      <c r="A177" s="38"/>
      <c r="B177" s="39"/>
      <c r="C177" s="226" t="s">
        <v>568</v>
      </c>
      <c r="D177" s="226" t="s">
        <v>181</v>
      </c>
      <c r="E177" s="227" t="s">
        <v>5705</v>
      </c>
      <c r="F177" s="228" t="s">
        <v>5706</v>
      </c>
      <c r="G177" s="229" t="s">
        <v>1341</v>
      </c>
      <c r="H177" s="230">
        <v>2</v>
      </c>
      <c r="I177" s="231"/>
      <c r="J177" s="232">
        <f>ROUND(I177*H177,2)</f>
        <v>0</v>
      </c>
      <c r="K177" s="228" t="s">
        <v>1</v>
      </c>
      <c r="L177" s="44"/>
      <c r="M177" s="233" t="s">
        <v>1</v>
      </c>
      <c r="N177" s="234" t="s">
        <v>41</v>
      </c>
      <c r="O177" s="91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37" t="s">
        <v>186</v>
      </c>
      <c r="AT177" s="237" t="s">
        <v>181</v>
      </c>
      <c r="AU177" s="237" t="s">
        <v>85</v>
      </c>
      <c r="AY177" s="17" t="s">
        <v>178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7" t="s">
        <v>83</v>
      </c>
      <c r="BK177" s="238">
        <f>ROUND(I177*H177,2)</f>
        <v>0</v>
      </c>
      <c r="BL177" s="17" t="s">
        <v>186</v>
      </c>
      <c r="BM177" s="237" t="s">
        <v>871</v>
      </c>
    </row>
    <row r="178" s="2" customFormat="1" ht="24.15" customHeight="1">
      <c r="A178" s="38"/>
      <c r="B178" s="39"/>
      <c r="C178" s="226" t="s">
        <v>573</v>
      </c>
      <c r="D178" s="226" t="s">
        <v>181</v>
      </c>
      <c r="E178" s="227" t="s">
        <v>5707</v>
      </c>
      <c r="F178" s="228" t="s">
        <v>5708</v>
      </c>
      <c r="G178" s="229" t="s">
        <v>544</v>
      </c>
      <c r="H178" s="230">
        <v>30</v>
      </c>
      <c r="I178" s="231"/>
      <c r="J178" s="232">
        <f>ROUND(I178*H178,2)</f>
        <v>0</v>
      </c>
      <c r="K178" s="228" t="s">
        <v>1</v>
      </c>
      <c r="L178" s="44"/>
      <c r="M178" s="233" t="s">
        <v>1</v>
      </c>
      <c r="N178" s="234" t="s">
        <v>41</v>
      </c>
      <c r="O178" s="91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37" t="s">
        <v>186</v>
      </c>
      <c r="AT178" s="237" t="s">
        <v>181</v>
      </c>
      <c r="AU178" s="237" t="s">
        <v>85</v>
      </c>
      <c r="AY178" s="17" t="s">
        <v>178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7" t="s">
        <v>83</v>
      </c>
      <c r="BK178" s="238">
        <f>ROUND(I178*H178,2)</f>
        <v>0</v>
      </c>
      <c r="BL178" s="17" t="s">
        <v>186</v>
      </c>
      <c r="BM178" s="237" t="s">
        <v>884</v>
      </c>
    </row>
    <row r="179" s="12" customFormat="1" ht="22.8" customHeight="1">
      <c r="A179" s="12"/>
      <c r="B179" s="210"/>
      <c r="C179" s="211"/>
      <c r="D179" s="212" t="s">
        <v>75</v>
      </c>
      <c r="E179" s="224" t="s">
        <v>3229</v>
      </c>
      <c r="F179" s="224" t="s">
        <v>5444</v>
      </c>
      <c r="G179" s="211"/>
      <c r="H179" s="211"/>
      <c r="I179" s="214"/>
      <c r="J179" s="225">
        <f>BK179</f>
        <v>0</v>
      </c>
      <c r="K179" s="211"/>
      <c r="L179" s="216"/>
      <c r="M179" s="217"/>
      <c r="N179" s="218"/>
      <c r="O179" s="218"/>
      <c r="P179" s="219">
        <f>SUM(P180:P189)</f>
        <v>0</v>
      </c>
      <c r="Q179" s="218"/>
      <c r="R179" s="219">
        <f>SUM(R180:R189)</f>
        <v>0</v>
      </c>
      <c r="S179" s="218"/>
      <c r="T179" s="220">
        <f>SUM(T180:T189)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1" t="s">
        <v>83</v>
      </c>
      <c r="AT179" s="222" t="s">
        <v>75</v>
      </c>
      <c r="AU179" s="222" t="s">
        <v>83</v>
      </c>
      <c r="AY179" s="221" t="s">
        <v>178</v>
      </c>
      <c r="BK179" s="223">
        <f>SUM(BK180:BK189)</f>
        <v>0</v>
      </c>
    </row>
    <row r="180" s="2" customFormat="1" ht="24.15" customHeight="1">
      <c r="A180" s="38"/>
      <c r="B180" s="39"/>
      <c r="C180" s="226" t="s">
        <v>579</v>
      </c>
      <c r="D180" s="226" t="s">
        <v>181</v>
      </c>
      <c r="E180" s="227" t="s">
        <v>5709</v>
      </c>
      <c r="F180" s="228" t="s">
        <v>5710</v>
      </c>
      <c r="G180" s="229" t="s">
        <v>267</v>
      </c>
      <c r="H180" s="230">
        <v>840</v>
      </c>
      <c r="I180" s="231"/>
      <c r="J180" s="232">
        <f>ROUND(I180*H180,2)</f>
        <v>0</v>
      </c>
      <c r="K180" s="228" t="s">
        <v>1</v>
      </c>
      <c r="L180" s="44"/>
      <c r="M180" s="233" t="s">
        <v>1</v>
      </c>
      <c r="N180" s="234" t="s">
        <v>41</v>
      </c>
      <c r="O180" s="91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37" t="s">
        <v>186</v>
      </c>
      <c r="AT180" s="237" t="s">
        <v>181</v>
      </c>
      <c r="AU180" s="237" t="s">
        <v>85</v>
      </c>
      <c r="AY180" s="17" t="s">
        <v>178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7" t="s">
        <v>83</v>
      </c>
      <c r="BK180" s="238">
        <f>ROUND(I180*H180,2)</f>
        <v>0</v>
      </c>
      <c r="BL180" s="17" t="s">
        <v>186</v>
      </c>
      <c r="BM180" s="237" t="s">
        <v>899</v>
      </c>
    </row>
    <row r="181" s="2" customFormat="1" ht="33" customHeight="1">
      <c r="A181" s="38"/>
      <c r="B181" s="39"/>
      <c r="C181" s="226" t="s">
        <v>585</v>
      </c>
      <c r="D181" s="226" t="s">
        <v>181</v>
      </c>
      <c r="E181" s="227" t="s">
        <v>5672</v>
      </c>
      <c r="F181" s="228" t="s">
        <v>5673</v>
      </c>
      <c r="G181" s="229" t="s">
        <v>1341</v>
      </c>
      <c r="H181" s="230">
        <v>2300</v>
      </c>
      <c r="I181" s="231"/>
      <c r="J181" s="232">
        <f>ROUND(I181*H181,2)</f>
        <v>0</v>
      </c>
      <c r="K181" s="228" t="s">
        <v>1</v>
      </c>
      <c r="L181" s="44"/>
      <c r="M181" s="233" t="s">
        <v>1</v>
      </c>
      <c r="N181" s="234" t="s">
        <v>41</v>
      </c>
      <c r="O181" s="91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37" t="s">
        <v>186</v>
      </c>
      <c r="AT181" s="237" t="s">
        <v>181</v>
      </c>
      <c r="AU181" s="237" t="s">
        <v>85</v>
      </c>
      <c r="AY181" s="17" t="s">
        <v>178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7" t="s">
        <v>83</v>
      </c>
      <c r="BK181" s="238">
        <f>ROUND(I181*H181,2)</f>
        <v>0</v>
      </c>
      <c r="BL181" s="17" t="s">
        <v>186</v>
      </c>
      <c r="BM181" s="237" t="s">
        <v>912</v>
      </c>
    </row>
    <row r="182" s="2" customFormat="1" ht="24.15" customHeight="1">
      <c r="A182" s="38"/>
      <c r="B182" s="39"/>
      <c r="C182" s="226" t="s">
        <v>591</v>
      </c>
      <c r="D182" s="226" t="s">
        <v>181</v>
      </c>
      <c r="E182" s="227" t="s">
        <v>5711</v>
      </c>
      <c r="F182" s="228" t="s">
        <v>5712</v>
      </c>
      <c r="G182" s="229" t="s">
        <v>1341</v>
      </c>
      <c r="H182" s="230">
        <v>200</v>
      </c>
      <c r="I182" s="231"/>
      <c r="J182" s="232">
        <f>ROUND(I182*H182,2)</f>
        <v>0</v>
      </c>
      <c r="K182" s="228" t="s">
        <v>1</v>
      </c>
      <c r="L182" s="44"/>
      <c r="M182" s="233" t="s">
        <v>1</v>
      </c>
      <c r="N182" s="234" t="s">
        <v>41</v>
      </c>
      <c r="O182" s="91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37" t="s">
        <v>186</v>
      </c>
      <c r="AT182" s="237" t="s">
        <v>181</v>
      </c>
      <c r="AU182" s="237" t="s">
        <v>85</v>
      </c>
      <c r="AY182" s="17" t="s">
        <v>178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7" t="s">
        <v>83</v>
      </c>
      <c r="BK182" s="238">
        <f>ROUND(I182*H182,2)</f>
        <v>0</v>
      </c>
      <c r="BL182" s="17" t="s">
        <v>186</v>
      </c>
      <c r="BM182" s="237" t="s">
        <v>464</v>
      </c>
    </row>
    <row r="183" s="2" customFormat="1" ht="16.5" customHeight="1">
      <c r="A183" s="38"/>
      <c r="B183" s="39"/>
      <c r="C183" s="226" t="s">
        <v>597</v>
      </c>
      <c r="D183" s="226" t="s">
        <v>181</v>
      </c>
      <c r="E183" s="227" t="s">
        <v>5713</v>
      </c>
      <c r="F183" s="228" t="s">
        <v>5714</v>
      </c>
      <c r="G183" s="229" t="s">
        <v>1341</v>
      </c>
      <c r="H183" s="230">
        <v>2500</v>
      </c>
      <c r="I183" s="231"/>
      <c r="J183" s="232">
        <f>ROUND(I183*H183,2)</f>
        <v>0</v>
      </c>
      <c r="K183" s="228" t="s">
        <v>1</v>
      </c>
      <c r="L183" s="44"/>
      <c r="M183" s="233" t="s">
        <v>1</v>
      </c>
      <c r="N183" s="234" t="s">
        <v>41</v>
      </c>
      <c r="O183" s="91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37" t="s">
        <v>186</v>
      </c>
      <c r="AT183" s="237" t="s">
        <v>181</v>
      </c>
      <c r="AU183" s="237" t="s">
        <v>85</v>
      </c>
      <c r="AY183" s="17" t="s">
        <v>178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7" t="s">
        <v>83</v>
      </c>
      <c r="BK183" s="238">
        <f>ROUND(I183*H183,2)</f>
        <v>0</v>
      </c>
      <c r="BL183" s="17" t="s">
        <v>186</v>
      </c>
      <c r="BM183" s="237" t="s">
        <v>504</v>
      </c>
    </row>
    <row r="184" s="2" customFormat="1" ht="16.5" customHeight="1">
      <c r="A184" s="38"/>
      <c r="B184" s="39"/>
      <c r="C184" s="226" t="s">
        <v>602</v>
      </c>
      <c r="D184" s="226" t="s">
        <v>181</v>
      </c>
      <c r="E184" s="227" t="s">
        <v>5683</v>
      </c>
      <c r="F184" s="228" t="s">
        <v>5684</v>
      </c>
      <c r="G184" s="229" t="s">
        <v>1341</v>
      </c>
      <c r="H184" s="230">
        <v>15</v>
      </c>
      <c r="I184" s="231"/>
      <c r="J184" s="232">
        <f>ROUND(I184*H184,2)</f>
        <v>0</v>
      </c>
      <c r="K184" s="228" t="s">
        <v>1</v>
      </c>
      <c r="L184" s="44"/>
      <c r="M184" s="233" t="s">
        <v>1</v>
      </c>
      <c r="N184" s="234" t="s">
        <v>41</v>
      </c>
      <c r="O184" s="91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37" t="s">
        <v>186</v>
      </c>
      <c r="AT184" s="237" t="s">
        <v>181</v>
      </c>
      <c r="AU184" s="237" t="s">
        <v>85</v>
      </c>
      <c r="AY184" s="17" t="s">
        <v>178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7" t="s">
        <v>83</v>
      </c>
      <c r="BK184" s="238">
        <f>ROUND(I184*H184,2)</f>
        <v>0</v>
      </c>
      <c r="BL184" s="17" t="s">
        <v>186</v>
      </c>
      <c r="BM184" s="237" t="s">
        <v>945</v>
      </c>
    </row>
    <row r="185" s="2" customFormat="1" ht="16.5" customHeight="1">
      <c r="A185" s="38"/>
      <c r="B185" s="39"/>
      <c r="C185" s="226" t="s">
        <v>627</v>
      </c>
      <c r="D185" s="226" t="s">
        <v>181</v>
      </c>
      <c r="E185" s="227" t="s">
        <v>5685</v>
      </c>
      <c r="F185" s="228" t="s">
        <v>5686</v>
      </c>
      <c r="G185" s="229" t="s">
        <v>1341</v>
      </c>
      <c r="H185" s="230">
        <v>5</v>
      </c>
      <c r="I185" s="231"/>
      <c r="J185" s="232">
        <f>ROUND(I185*H185,2)</f>
        <v>0</v>
      </c>
      <c r="K185" s="228" t="s">
        <v>1</v>
      </c>
      <c r="L185" s="44"/>
      <c r="M185" s="233" t="s">
        <v>1</v>
      </c>
      <c r="N185" s="234" t="s">
        <v>41</v>
      </c>
      <c r="O185" s="91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37" t="s">
        <v>186</v>
      </c>
      <c r="AT185" s="237" t="s">
        <v>181</v>
      </c>
      <c r="AU185" s="237" t="s">
        <v>85</v>
      </c>
      <c r="AY185" s="17" t="s">
        <v>178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7" t="s">
        <v>83</v>
      </c>
      <c r="BK185" s="238">
        <f>ROUND(I185*H185,2)</f>
        <v>0</v>
      </c>
      <c r="BL185" s="17" t="s">
        <v>186</v>
      </c>
      <c r="BM185" s="237" t="s">
        <v>996</v>
      </c>
    </row>
    <row r="186" s="2" customFormat="1" ht="16.5" customHeight="1">
      <c r="A186" s="38"/>
      <c r="B186" s="39"/>
      <c r="C186" s="226" t="s">
        <v>633</v>
      </c>
      <c r="D186" s="226" t="s">
        <v>181</v>
      </c>
      <c r="E186" s="227" t="s">
        <v>5687</v>
      </c>
      <c r="F186" s="228" t="s">
        <v>5688</v>
      </c>
      <c r="G186" s="229" t="s">
        <v>1341</v>
      </c>
      <c r="H186" s="230">
        <v>60</v>
      </c>
      <c r="I186" s="231"/>
      <c r="J186" s="232">
        <f>ROUND(I186*H186,2)</f>
        <v>0</v>
      </c>
      <c r="K186" s="228" t="s">
        <v>1</v>
      </c>
      <c r="L186" s="44"/>
      <c r="M186" s="233" t="s">
        <v>1</v>
      </c>
      <c r="N186" s="234" t="s">
        <v>41</v>
      </c>
      <c r="O186" s="91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37" t="s">
        <v>186</v>
      </c>
      <c r="AT186" s="237" t="s">
        <v>181</v>
      </c>
      <c r="AU186" s="237" t="s">
        <v>85</v>
      </c>
      <c r="AY186" s="17" t="s">
        <v>178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7" t="s">
        <v>83</v>
      </c>
      <c r="BK186" s="238">
        <f>ROUND(I186*H186,2)</f>
        <v>0</v>
      </c>
      <c r="BL186" s="17" t="s">
        <v>186</v>
      </c>
      <c r="BM186" s="237" t="s">
        <v>1007</v>
      </c>
    </row>
    <row r="187" s="2" customFormat="1" ht="16.5" customHeight="1">
      <c r="A187" s="38"/>
      <c r="B187" s="39"/>
      <c r="C187" s="226" t="s">
        <v>643</v>
      </c>
      <c r="D187" s="226" t="s">
        <v>181</v>
      </c>
      <c r="E187" s="227" t="s">
        <v>5715</v>
      </c>
      <c r="F187" s="228" t="s">
        <v>5690</v>
      </c>
      <c r="G187" s="229" t="s">
        <v>3226</v>
      </c>
      <c r="H187" s="230">
        <v>1</v>
      </c>
      <c r="I187" s="231"/>
      <c r="J187" s="232">
        <f>ROUND(I187*H187,2)</f>
        <v>0</v>
      </c>
      <c r="K187" s="228" t="s">
        <v>1</v>
      </c>
      <c r="L187" s="44"/>
      <c r="M187" s="233" t="s">
        <v>1</v>
      </c>
      <c r="N187" s="234" t="s">
        <v>41</v>
      </c>
      <c r="O187" s="91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37" t="s">
        <v>186</v>
      </c>
      <c r="AT187" s="237" t="s">
        <v>181</v>
      </c>
      <c r="AU187" s="237" t="s">
        <v>85</v>
      </c>
      <c r="AY187" s="17" t="s">
        <v>178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7" t="s">
        <v>83</v>
      </c>
      <c r="BK187" s="238">
        <f>ROUND(I187*H187,2)</f>
        <v>0</v>
      </c>
      <c r="BL187" s="17" t="s">
        <v>186</v>
      </c>
      <c r="BM187" s="237" t="s">
        <v>1020</v>
      </c>
    </row>
    <row r="188" s="2" customFormat="1" ht="21.75" customHeight="1">
      <c r="A188" s="38"/>
      <c r="B188" s="39"/>
      <c r="C188" s="226" t="s">
        <v>650</v>
      </c>
      <c r="D188" s="226" t="s">
        <v>181</v>
      </c>
      <c r="E188" s="227" t="s">
        <v>5469</v>
      </c>
      <c r="F188" s="228" t="s">
        <v>5470</v>
      </c>
      <c r="G188" s="229" t="s">
        <v>1341</v>
      </c>
      <c r="H188" s="230">
        <v>25</v>
      </c>
      <c r="I188" s="231"/>
      <c r="J188" s="232">
        <f>ROUND(I188*H188,2)</f>
        <v>0</v>
      </c>
      <c r="K188" s="228" t="s">
        <v>1</v>
      </c>
      <c r="L188" s="44"/>
      <c r="M188" s="233" t="s">
        <v>1</v>
      </c>
      <c r="N188" s="234" t="s">
        <v>41</v>
      </c>
      <c r="O188" s="91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37" t="s">
        <v>186</v>
      </c>
      <c r="AT188" s="237" t="s">
        <v>181</v>
      </c>
      <c r="AU188" s="237" t="s">
        <v>85</v>
      </c>
      <c r="AY188" s="17" t="s">
        <v>178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7" t="s">
        <v>83</v>
      </c>
      <c r="BK188" s="238">
        <f>ROUND(I188*H188,2)</f>
        <v>0</v>
      </c>
      <c r="BL188" s="17" t="s">
        <v>186</v>
      </c>
      <c r="BM188" s="237" t="s">
        <v>1032</v>
      </c>
    </row>
    <row r="189" s="2" customFormat="1" ht="21.75" customHeight="1">
      <c r="A189" s="38"/>
      <c r="B189" s="39"/>
      <c r="C189" s="226" t="s">
        <v>656</v>
      </c>
      <c r="D189" s="226" t="s">
        <v>181</v>
      </c>
      <c r="E189" s="227" t="s">
        <v>5471</v>
      </c>
      <c r="F189" s="228" t="s">
        <v>5472</v>
      </c>
      <c r="G189" s="229" t="s">
        <v>1341</v>
      </c>
      <c r="H189" s="230">
        <v>7</v>
      </c>
      <c r="I189" s="231"/>
      <c r="J189" s="232">
        <f>ROUND(I189*H189,2)</f>
        <v>0</v>
      </c>
      <c r="K189" s="228" t="s">
        <v>1</v>
      </c>
      <c r="L189" s="44"/>
      <c r="M189" s="233" t="s">
        <v>1</v>
      </c>
      <c r="N189" s="234" t="s">
        <v>41</v>
      </c>
      <c r="O189" s="91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37" t="s">
        <v>186</v>
      </c>
      <c r="AT189" s="237" t="s">
        <v>181</v>
      </c>
      <c r="AU189" s="237" t="s">
        <v>85</v>
      </c>
      <c r="AY189" s="17" t="s">
        <v>178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7" t="s">
        <v>83</v>
      </c>
      <c r="BK189" s="238">
        <f>ROUND(I189*H189,2)</f>
        <v>0</v>
      </c>
      <c r="BL189" s="17" t="s">
        <v>186</v>
      </c>
      <c r="BM189" s="237" t="s">
        <v>1043</v>
      </c>
    </row>
    <row r="190" s="12" customFormat="1" ht="22.8" customHeight="1">
      <c r="A190" s="12"/>
      <c r="B190" s="210"/>
      <c r="C190" s="211"/>
      <c r="D190" s="212" t="s">
        <v>75</v>
      </c>
      <c r="E190" s="224" t="s">
        <v>3233</v>
      </c>
      <c r="F190" s="224" t="s">
        <v>5475</v>
      </c>
      <c r="G190" s="211"/>
      <c r="H190" s="211"/>
      <c r="I190" s="214"/>
      <c r="J190" s="225">
        <f>BK190</f>
        <v>0</v>
      </c>
      <c r="K190" s="211"/>
      <c r="L190" s="216"/>
      <c r="M190" s="217"/>
      <c r="N190" s="218"/>
      <c r="O190" s="218"/>
      <c r="P190" s="219">
        <f>SUM(P191:P195)</f>
        <v>0</v>
      </c>
      <c r="Q190" s="218"/>
      <c r="R190" s="219">
        <f>SUM(R191:R195)</f>
        <v>0</v>
      </c>
      <c r="S190" s="218"/>
      <c r="T190" s="220">
        <f>SUM(T191:T195)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21" t="s">
        <v>83</v>
      </c>
      <c r="AT190" s="222" t="s">
        <v>75</v>
      </c>
      <c r="AU190" s="222" t="s">
        <v>83</v>
      </c>
      <c r="AY190" s="221" t="s">
        <v>178</v>
      </c>
      <c r="BK190" s="223">
        <f>SUM(BK191:BK195)</f>
        <v>0</v>
      </c>
    </row>
    <row r="191" s="2" customFormat="1" ht="24.15" customHeight="1">
      <c r="A191" s="38"/>
      <c r="B191" s="39"/>
      <c r="C191" s="226" t="s">
        <v>668</v>
      </c>
      <c r="D191" s="226" t="s">
        <v>181</v>
      </c>
      <c r="E191" s="227" t="s">
        <v>5476</v>
      </c>
      <c r="F191" s="228" t="s">
        <v>5477</v>
      </c>
      <c r="G191" s="229" t="s">
        <v>544</v>
      </c>
      <c r="H191" s="230">
        <v>20</v>
      </c>
      <c r="I191" s="231"/>
      <c r="J191" s="232">
        <f>ROUND(I191*H191,2)</f>
        <v>0</v>
      </c>
      <c r="K191" s="228" t="s">
        <v>1</v>
      </c>
      <c r="L191" s="44"/>
      <c r="M191" s="233" t="s">
        <v>1</v>
      </c>
      <c r="N191" s="234" t="s">
        <v>41</v>
      </c>
      <c r="O191" s="91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37" t="s">
        <v>186</v>
      </c>
      <c r="AT191" s="237" t="s">
        <v>181</v>
      </c>
      <c r="AU191" s="237" t="s">
        <v>85</v>
      </c>
      <c r="AY191" s="17" t="s">
        <v>178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7" t="s">
        <v>83</v>
      </c>
      <c r="BK191" s="238">
        <f>ROUND(I191*H191,2)</f>
        <v>0</v>
      </c>
      <c r="BL191" s="17" t="s">
        <v>186</v>
      </c>
      <c r="BM191" s="237" t="s">
        <v>1058</v>
      </c>
    </row>
    <row r="192" s="2" customFormat="1" ht="16.5" customHeight="1">
      <c r="A192" s="38"/>
      <c r="B192" s="39"/>
      <c r="C192" s="226" t="s">
        <v>675</v>
      </c>
      <c r="D192" s="226" t="s">
        <v>181</v>
      </c>
      <c r="E192" s="227" t="s">
        <v>5716</v>
      </c>
      <c r="F192" s="228" t="s">
        <v>5717</v>
      </c>
      <c r="G192" s="229" t="s">
        <v>3226</v>
      </c>
      <c r="H192" s="230">
        <v>1</v>
      </c>
      <c r="I192" s="231"/>
      <c r="J192" s="232">
        <f>ROUND(I192*H192,2)</f>
        <v>0</v>
      </c>
      <c r="K192" s="228" t="s">
        <v>1</v>
      </c>
      <c r="L192" s="44"/>
      <c r="M192" s="233" t="s">
        <v>1</v>
      </c>
      <c r="N192" s="234" t="s">
        <v>41</v>
      </c>
      <c r="O192" s="91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37" t="s">
        <v>186</v>
      </c>
      <c r="AT192" s="237" t="s">
        <v>181</v>
      </c>
      <c r="AU192" s="237" t="s">
        <v>85</v>
      </c>
      <c r="AY192" s="17" t="s">
        <v>178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7" t="s">
        <v>83</v>
      </c>
      <c r="BK192" s="238">
        <f>ROUND(I192*H192,2)</f>
        <v>0</v>
      </c>
      <c r="BL192" s="17" t="s">
        <v>186</v>
      </c>
      <c r="BM192" s="237" t="s">
        <v>1072</v>
      </c>
    </row>
    <row r="193" s="2" customFormat="1" ht="37.8" customHeight="1">
      <c r="A193" s="38"/>
      <c r="B193" s="39"/>
      <c r="C193" s="226" t="s">
        <v>681</v>
      </c>
      <c r="D193" s="226" t="s">
        <v>181</v>
      </c>
      <c r="E193" s="227" t="s">
        <v>5718</v>
      </c>
      <c r="F193" s="228" t="s">
        <v>5719</v>
      </c>
      <c r="G193" s="229" t="s">
        <v>3226</v>
      </c>
      <c r="H193" s="230">
        <v>1</v>
      </c>
      <c r="I193" s="231"/>
      <c r="J193" s="232">
        <f>ROUND(I193*H193,2)</f>
        <v>0</v>
      </c>
      <c r="K193" s="228" t="s">
        <v>1</v>
      </c>
      <c r="L193" s="44"/>
      <c r="M193" s="233" t="s">
        <v>1</v>
      </c>
      <c r="N193" s="234" t="s">
        <v>41</v>
      </c>
      <c r="O193" s="91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37" t="s">
        <v>186</v>
      </c>
      <c r="AT193" s="237" t="s">
        <v>181</v>
      </c>
      <c r="AU193" s="237" t="s">
        <v>85</v>
      </c>
      <c r="AY193" s="17" t="s">
        <v>178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7" t="s">
        <v>83</v>
      </c>
      <c r="BK193" s="238">
        <f>ROUND(I193*H193,2)</f>
        <v>0</v>
      </c>
      <c r="BL193" s="17" t="s">
        <v>186</v>
      </c>
      <c r="BM193" s="237" t="s">
        <v>1082</v>
      </c>
    </row>
    <row r="194" s="2" customFormat="1" ht="24.15" customHeight="1">
      <c r="A194" s="38"/>
      <c r="B194" s="39"/>
      <c r="C194" s="226" t="s">
        <v>687</v>
      </c>
      <c r="D194" s="226" t="s">
        <v>181</v>
      </c>
      <c r="E194" s="227" t="s">
        <v>5482</v>
      </c>
      <c r="F194" s="228" t="s">
        <v>5483</v>
      </c>
      <c r="G194" s="229" t="s">
        <v>3226</v>
      </c>
      <c r="H194" s="230">
        <v>1</v>
      </c>
      <c r="I194" s="231"/>
      <c r="J194" s="232">
        <f>ROUND(I194*H194,2)</f>
        <v>0</v>
      </c>
      <c r="K194" s="228" t="s">
        <v>1</v>
      </c>
      <c r="L194" s="44"/>
      <c r="M194" s="233" t="s">
        <v>1</v>
      </c>
      <c r="N194" s="234" t="s">
        <v>41</v>
      </c>
      <c r="O194" s="91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37" t="s">
        <v>186</v>
      </c>
      <c r="AT194" s="237" t="s">
        <v>181</v>
      </c>
      <c r="AU194" s="237" t="s">
        <v>85</v>
      </c>
      <c r="AY194" s="17" t="s">
        <v>178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7" t="s">
        <v>83</v>
      </c>
      <c r="BK194" s="238">
        <f>ROUND(I194*H194,2)</f>
        <v>0</v>
      </c>
      <c r="BL194" s="17" t="s">
        <v>186</v>
      </c>
      <c r="BM194" s="237" t="s">
        <v>1094</v>
      </c>
    </row>
    <row r="195" s="2" customFormat="1" ht="24.15" customHeight="1">
      <c r="A195" s="38"/>
      <c r="B195" s="39"/>
      <c r="C195" s="226" t="s">
        <v>693</v>
      </c>
      <c r="D195" s="226" t="s">
        <v>181</v>
      </c>
      <c r="E195" s="227" t="s">
        <v>5720</v>
      </c>
      <c r="F195" s="228" t="s">
        <v>5485</v>
      </c>
      <c r="G195" s="229" t="s">
        <v>3226</v>
      </c>
      <c r="H195" s="230">
        <v>1</v>
      </c>
      <c r="I195" s="231"/>
      <c r="J195" s="232">
        <f>ROUND(I195*H195,2)</f>
        <v>0</v>
      </c>
      <c r="K195" s="228" t="s">
        <v>1</v>
      </c>
      <c r="L195" s="44"/>
      <c r="M195" s="278" t="s">
        <v>1</v>
      </c>
      <c r="N195" s="279" t="s">
        <v>41</v>
      </c>
      <c r="O195" s="280"/>
      <c r="P195" s="281">
        <f>O195*H195</f>
        <v>0</v>
      </c>
      <c r="Q195" s="281">
        <v>0</v>
      </c>
      <c r="R195" s="281">
        <f>Q195*H195</f>
        <v>0</v>
      </c>
      <c r="S195" s="281">
        <v>0</v>
      </c>
      <c r="T195" s="282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37" t="s">
        <v>186</v>
      </c>
      <c r="AT195" s="237" t="s">
        <v>181</v>
      </c>
      <c r="AU195" s="237" t="s">
        <v>85</v>
      </c>
      <c r="AY195" s="17" t="s">
        <v>178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7" t="s">
        <v>83</v>
      </c>
      <c r="BK195" s="238">
        <f>ROUND(I195*H195,2)</f>
        <v>0</v>
      </c>
      <c r="BL195" s="17" t="s">
        <v>186</v>
      </c>
      <c r="BM195" s="237" t="s">
        <v>1104</v>
      </c>
    </row>
    <row r="196" s="2" customFormat="1" ht="6.96" customHeight="1">
      <c r="A196" s="38"/>
      <c r="B196" s="66"/>
      <c r="C196" s="67"/>
      <c r="D196" s="67"/>
      <c r="E196" s="67"/>
      <c r="F196" s="67"/>
      <c r="G196" s="67"/>
      <c r="H196" s="67"/>
      <c r="I196" s="67"/>
      <c r="J196" s="67"/>
      <c r="K196" s="67"/>
      <c r="L196" s="44"/>
      <c r="M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</row>
  </sheetData>
  <sheetProtection sheet="1" autoFilter="0" formatColumns="0" formatRows="0" objects="1" scenarios="1" spinCount="100000" saltValue="0P3iebjr1x4cvTlK8FafDd9kYTTRKZp4XDRX8L7a/QU1RjbPH8v8Wsf2OEC6dV8W3bKfm7Yq8YfDUTS5iaYeNQ==" hashValue="X422hwQ6A4qWvoP/luGjrFZ8m9jLKXuqQI42givw4xj7e6Xq75Bxfnx0X9wm2BGw0YcQ+uaMbndVV9JQWvk9rQ==" algorithmName="SHA-512" password="C76A"/>
  <autoFilter ref="C127:K19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117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2" customFormat="1" ht="12" customHeight="1">
      <c r="A8" s="38"/>
      <c r="B8" s="44"/>
      <c r="C8" s="38"/>
      <c r="D8" s="150" t="s">
        <v>125</v>
      </c>
      <c r="E8" s="38"/>
      <c r="F8" s="38"/>
      <c r="G8" s="38"/>
      <c r="H8" s="38"/>
      <c r="I8" s="38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2" t="s">
        <v>5721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0" t="s">
        <v>18</v>
      </c>
      <c r="E11" s="38"/>
      <c r="F11" s="141" t="s">
        <v>1</v>
      </c>
      <c r="G11" s="38"/>
      <c r="H11" s="38"/>
      <c r="I11" s="150" t="s">
        <v>19</v>
      </c>
      <c r="J11" s="141" t="s">
        <v>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0" t="s">
        <v>20</v>
      </c>
      <c r="E12" s="38"/>
      <c r="F12" s="141" t="s">
        <v>21</v>
      </c>
      <c r="G12" s="38"/>
      <c r="H12" s="38"/>
      <c r="I12" s="150" t="s">
        <v>22</v>
      </c>
      <c r="J12" s="153" t="str">
        <f>'Rekapitulace stavby'!AN8</f>
        <v>21. 10. 2025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44"/>
      <c r="C13" s="38"/>
      <c r="D13" s="38"/>
      <c r="E13" s="38"/>
      <c r="F13" s="38"/>
      <c r="G13" s="38"/>
      <c r="H13" s="38"/>
      <c r="I13" s="38"/>
      <c r="J13" s="38"/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24</v>
      </c>
      <c r="E14" s="38"/>
      <c r="F14" s="38"/>
      <c r="G14" s="38"/>
      <c r="H14" s="38"/>
      <c r="I14" s="150" t="s">
        <v>25</v>
      </c>
      <c r="J14" s="141" t="s">
        <v>1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">
        <v>26</v>
      </c>
      <c r="F15" s="38"/>
      <c r="G15" s="38"/>
      <c r="H15" s="38"/>
      <c r="I15" s="150" t="s">
        <v>27</v>
      </c>
      <c r="J15" s="141" t="s">
        <v>1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38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0" t="s">
        <v>28</v>
      </c>
      <c r="E17" s="38"/>
      <c r="F17" s="38"/>
      <c r="G17" s="38"/>
      <c r="H17" s="38"/>
      <c r="I17" s="150" t="s">
        <v>25</v>
      </c>
      <c r="J17" s="33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3" t="str">
        <f>'Rekapitulace stavby'!E14</f>
        <v>Vyplň údaj</v>
      </c>
      <c r="F18" s="141"/>
      <c r="G18" s="141"/>
      <c r="H18" s="141"/>
      <c r="I18" s="150" t="s">
        <v>27</v>
      </c>
      <c r="J18" s="33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38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0" t="s">
        <v>30</v>
      </c>
      <c r="E20" s="38"/>
      <c r="F20" s="38"/>
      <c r="G20" s="38"/>
      <c r="H20" s="38"/>
      <c r="I20" s="150" t="s">
        <v>25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31</v>
      </c>
      <c r="F21" s="38"/>
      <c r="G21" s="38"/>
      <c r="H21" s="38"/>
      <c r="I21" s="150" t="s">
        <v>27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38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0" t="s">
        <v>32</v>
      </c>
      <c r="E23" s="38"/>
      <c r="F23" s="38"/>
      <c r="G23" s="38"/>
      <c r="H23" s="38"/>
      <c r="I23" s="150" t="s">
        <v>25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Ing. Avuk</v>
      </c>
      <c r="F24" s="38"/>
      <c r="G24" s="38"/>
      <c r="H24" s="38"/>
      <c r="I24" s="150" t="s">
        <v>27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38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0" t="s">
        <v>35</v>
      </c>
      <c r="E26" s="38"/>
      <c r="F26" s="38"/>
      <c r="G26" s="38"/>
      <c r="H26" s="38"/>
      <c r="I26" s="38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54"/>
      <c r="B27" s="155"/>
      <c r="C27" s="154"/>
      <c r="D27" s="154"/>
      <c r="E27" s="156" t="s">
        <v>1</v>
      </c>
      <c r="F27" s="156"/>
      <c r="G27" s="156"/>
      <c r="H27" s="156"/>
      <c r="I27" s="154"/>
      <c r="J27" s="154"/>
      <c r="K27" s="154"/>
      <c r="L27" s="157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58"/>
      <c r="E29" s="158"/>
      <c r="F29" s="158"/>
      <c r="G29" s="158"/>
      <c r="H29" s="158"/>
      <c r="I29" s="158"/>
      <c r="J29" s="158"/>
      <c r="K29" s="158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59" t="s">
        <v>36</v>
      </c>
      <c r="E30" s="38"/>
      <c r="F30" s="38"/>
      <c r="G30" s="38"/>
      <c r="H30" s="38"/>
      <c r="I30" s="38"/>
      <c r="J30" s="160">
        <f>ROUND(J120,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61" t="s">
        <v>38</v>
      </c>
      <c r="G32" s="38"/>
      <c r="H32" s="38"/>
      <c r="I32" s="161" t="s">
        <v>37</v>
      </c>
      <c r="J32" s="161" t="s">
        <v>39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62" t="s">
        <v>40</v>
      </c>
      <c r="E33" s="150" t="s">
        <v>41</v>
      </c>
      <c r="F33" s="163">
        <f>ROUND((SUM(BE120:BE160)),  2)</f>
        <v>0</v>
      </c>
      <c r="G33" s="38"/>
      <c r="H33" s="38"/>
      <c r="I33" s="164">
        <v>0.20999999999999999</v>
      </c>
      <c r="J33" s="163">
        <f>ROUND(((SUM(BE120:BE160))*I33),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0" t="s">
        <v>42</v>
      </c>
      <c r="F34" s="163">
        <f>ROUND((SUM(BF120:BF160)),  2)</f>
        <v>0</v>
      </c>
      <c r="G34" s="38"/>
      <c r="H34" s="38"/>
      <c r="I34" s="164">
        <v>0.12</v>
      </c>
      <c r="J34" s="163">
        <f>ROUND(((SUM(BF120:BF160))*I34),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0" t="s">
        <v>43</v>
      </c>
      <c r="F35" s="163">
        <f>ROUND((SUM(BG120:BG160)),  2)</f>
        <v>0</v>
      </c>
      <c r="G35" s="38"/>
      <c r="H35" s="38"/>
      <c r="I35" s="164">
        <v>0.20999999999999999</v>
      </c>
      <c r="J35" s="16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0" t="s">
        <v>44</v>
      </c>
      <c r="F36" s="163">
        <f>ROUND((SUM(BH120:BH160)),  2)</f>
        <v>0</v>
      </c>
      <c r="G36" s="38"/>
      <c r="H36" s="38"/>
      <c r="I36" s="164">
        <v>0.12</v>
      </c>
      <c r="J36" s="16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45</v>
      </c>
      <c r="F37" s="163">
        <f>ROUND((SUM(BI120:BI160)),  2)</f>
        <v>0</v>
      </c>
      <c r="G37" s="38"/>
      <c r="H37" s="38"/>
      <c r="I37" s="164">
        <v>0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38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65"/>
      <c r="D39" s="166" t="s">
        <v>46</v>
      </c>
      <c r="E39" s="167"/>
      <c r="F39" s="167"/>
      <c r="G39" s="168" t="s">
        <v>47</v>
      </c>
      <c r="H39" s="169" t="s">
        <v>48</v>
      </c>
      <c r="I39" s="167"/>
      <c r="J39" s="170">
        <f>SUM(J30:J37)</f>
        <v>0</v>
      </c>
      <c r="K39" s="171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0"/>
      <c r="L41" s="20"/>
    </row>
    <row r="42" s="1" customFormat="1" ht="14.4" customHeight="1">
      <c r="B42" s="20"/>
      <c r="L42" s="20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125</v>
      </c>
      <c r="D86" s="40"/>
      <c r="E86" s="40"/>
      <c r="F86" s="40"/>
      <c r="G86" s="40"/>
      <c r="H86" s="40"/>
      <c r="I86" s="40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40"/>
      <c r="D87" s="40"/>
      <c r="E87" s="76" t="str">
        <f>E9</f>
        <v>D1.06 - Medicinální plyny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20</v>
      </c>
      <c r="D89" s="40"/>
      <c r="E89" s="40"/>
      <c r="F89" s="27" t="str">
        <f>F12</f>
        <v>Cheb</v>
      </c>
      <c r="G89" s="40"/>
      <c r="H89" s="40"/>
      <c r="I89" s="32" t="s">
        <v>22</v>
      </c>
      <c r="J89" s="79" t="str">
        <f>IF(J12="","",J12)</f>
        <v>21. 10. 2025</v>
      </c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40.05" customHeight="1">
      <c r="A91" s="38"/>
      <c r="B91" s="39"/>
      <c r="C91" s="32" t="s">
        <v>24</v>
      </c>
      <c r="D91" s="40"/>
      <c r="E91" s="40"/>
      <c r="F91" s="27" t="str">
        <f>E15</f>
        <v>Karlovarský kraj</v>
      </c>
      <c r="G91" s="40"/>
      <c r="H91" s="40"/>
      <c r="I91" s="32" t="s">
        <v>30</v>
      </c>
      <c r="J91" s="36" t="str">
        <f>E21</f>
        <v>PENTA PROJEKT s.r.o., Mrštíkova 1166/12, Jihlava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28</v>
      </c>
      <c r="D92" s="40"/>
      <c r="E92" s="40"/>
      <c r="F92" s="27" t="str">
        <f>IF(E18="","",E18)</f>
        <v>Vyplň údaj</v>
      </c>
      <c r="G92" s="40"/>
      <c r="H92" s="40"/>
      <c r="I92" s="32" t="s">
        <v>32</v>
      </c>
      <c r="J92" s="36" t="str">
        <f>E24</f>
        <v>Ing. Avuk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84" t="s">
        <v>130</v>
      </c>
      <c r="D94" s="185"/>
      <c r="E94" s="185"/>
      <c r="F94" s="185"/>
      <c r="G94" s="185"/>
      <c r="H94" s="185"/>
      <c r="I94" s="185"/>
      <c r="J94" s="186" t="s">
        <v>131</v>
      </c>
      <c r="K94" s="185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87" t="s">
        <v>132</v>
      </c>
      <c r="D96" s="40"/>
      <c r="E96" s="40"/>
      <c r="F96" s="40"/>
      <c r="G96" s="40"/>
      <c r="H96" s="40"/>
      <c r="I96" s="40"/>
      <c r="J96" s="110">
        <f>J120</f>
        <v>0</v>
      </c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7" t="s">
        <v>133</v>
      </c>
    </row>
    <row r="97" s="9" customFormat="1" ht="24.96" customHeight="1">
      <c r="A97" s="9"/>
      <c r="B97" s="188"/>
      <c r="C97" s="189"/>
      <c r="D97" s="190" t="s">
        <v>5722</v>
      </c>
      <c r="E97" s="191"/>
      <c r="F97" s="191"/>
      <c r="G97" s="191"/>
      <c r="H97" s="191"/>
      <c r="I97" s="191"/>
      <c r="J97" s="192">
        <f>J121</f>
        <v>0</v>
      </c>
      <c r="K97" s="189"/>
      <c r="L97" s="193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9" customFormat="1" ht="24.96" customHeight="1">
      <c r="A98" s="9"/>
      <c r="B98" s="188"/>
      <c r="C98" s="189"/>
      <c r="D98" s="190" t="s">
        <v>5723</v>
      </c>
      <c r="E98" s="191"/>
      <c r="F98" s="191"/>
      <c r="G98" s="191"/>
      <c r="H98" s="191"/>
      <c r="I98" s="191"/>
      <c r="J98" s="192">
        <f>J145</f>
        <v>0</v>
      </c>
      <c r="K98" s="189"/>
      <c r="L98" s="193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9" customFormat="1" ht="24.96" customHeight="1">
      <c r="A99" s="9"/>
      <c r="B99" s="188"/>
      <c r="C99" s="189"/>
      <c r="D99" s="190" t="s">
        <v>5724</v>
      </c>
      <c r="E99" s="191"/>
      <c r="F99" s="191"/>
      <c r="G99" s="191"/>
      <c r="H99" s="191"/>
      <c r="I99" s="191"/>
      <c r="J99" s="192">
        <f>J149</f>
        <v>0</v>
      </c>
      <c r="K99" s="189"/>
      <c r="L99" s="19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8"/>
      <c r="C100" s="189"/>
      <c r="D100" s="190" t="s">
        <v>5725</v>
      </c>
      <c r="E100" s="191"/>
      <c r="F100" s="191"/>
      <c r="G100" s="191"/>
      <c r="H100" s="191"/>
      <c r="I100" s="191"/>
      <c r="J100" s="192">
        <f>J155</f>
        <v>0</v>
      </c>
      <c r="K100" s="189"/>
      <c r="L100" s="193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8"/>
      <c r="B101" s="39"/>
      <c r="C101" s="40"/>
      <c r="D101" s="40"/>
      <c r="E101" s="40"/>
      <c r="F101" s="40"/>
      <c r="G101" s="40"/>
      <c r="H101" s="40"/>
      <c r="I101" s="40"/>
      <c r="J101" s="40"/>
      <c r="K101" s="40"/>
      <c r="L101" s="63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</row>
    <row r="102" s="2" customFormat="1" ht="6.96" customHeight="1">
      <c r="A102" s="38"/>
      <c r="B102" s="66"/>
      <c r="C102" s="67"/>
      <c r="D102" s="67"/>
      <c r="E102" s="67"/>
      <c r="F102" s="67"/>
      <c r="G102" s="67"/>
      <c r="H102" s="67"/>
      <c r="I102" s="67"/>
      <c r="J102" s="67"/>
      <c r="K102" s="67"/>
      <c r="L102" s="63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6" s="2" customFormat="1" ht="6.96" customHeight="1">
      <c r="A106" s="38"/>
      <c r="B106" s="68"/>
      <c r="C106" s="69"/>
      <c r="D106" s="69"/>
      <c r="E106" s="69"/>
      <c r="F106" s="69"/>
      <c r="G106" s="69"/>
      <c r="H106" s="69"/>
      <c r="I106" s="69"/>
      <c r="J106" s="69"/>
      <c r="K106" s="69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24.96" customHeight="1">
      <c r="A107" s="38"/>
      <c r="B107" s="39"/>
      <c r="C107" s="23" t="s">
        <v>163</v>
      </c>
      <c r="D107" s="40"/>
      <c r="E107" s="40"/>
      <c r="F107" s="40"/>
      <c r="G107" s="40"/>
      <c r="H107" s="40"/>
      <c r="I107" s="40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6.96" customHeight="1">
      <c r="A108" s="38"/>
      <c r="B108" s="39"/>
      <c r="C108" s="40"/>
      <c r="D108" s="40"/>
      <c r="E108" s="40"/>
      <c r="F108" s="40"/>
      <c r="G108" s="40"/>
      <c r="H108" s="40"/>
      <c r="I108" s="40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2" customHeight="1">
      <c r="A109" s="38"/>
      <c r="B109" s="39"/>
      <c r="C109" s="32" t="s">
        <v>16</v>
      </c>
      <c r="D109" s="40"/>
      <c r="E109" s="40"/>
      <c r="F109" s="40"/>
      <c r="G109" s="40"/>
      <c r="H109" s="40"/>
      <c r="I109" s="40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16.5" customHeight="1">
      <c r="A110" s="38"/>
      <c r="B110" s="39"/>
      <c r="C110" s="40"/>
      <c r="D110" s="40"/>
      <c r="E110" s="183" t="str">
        <f>E7</f>
        <v>Přestavba EMR II.typu, Nemocnice Cheb</v>
      </c>
      <c r="F110" s="32"/>
      <c r="G110" s="32"/>
      <c r="H110" s="32"/>
      <c r="I110" s="40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2" customHeight="1">
      <c r="A111" s="38"/>
      <c r="B111" s="39"/>
      <c r="C111" s="32" t="s">
        <v>125</v>
      </c>
      <c r="D111" s="40"/>
      <c r="E111" s="40"/>
      <c r="F111" s="40"/>
      <c r="G111" s="40"/>
      <c r="H111" s="40"/>
      <c r="I111" s="40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6.5" customHeight="1">
      <c r="A112" s="38"/>
      <c r="B112" s="39"/>
      <c r="C112" s="40"/>
      <c r="D112" s="40"/>
      <c r="E112" s="76" t="str">
        <f>E9</f>
        <v>D1.06 - Medicinální plyny</v>
      </c>
      <c r="F112" s="40"/>
      <c r="G112" s="40"/>
      <c r="H112" s="40"/>
      <c r="I112" s="40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39"/>
      <c r="C113" s="40"/>
      <c r="D113" s="40"/>
      <c r="E113" s="40"/>
      <c r="F113" s="40"/>
      <c r="G113" s="40"/>
      <c r="H113" s="40"/>
      <c r="I113" s="40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2" customHeight="1">
      <c r="A114" s="38"/>
      <c r="B114" s="39"/>
      <c r="C114" s="32" t="s">
        <v>20</v>
      </c>
      <c r="D114" s="40"/>
      <c r="E114" s="40"/>
      <c r="F114" s="27" t="str">
        <f>F12</f>
        <v>Cheb</v>
      </c>
      <c r="G114" s="40"/>
      <c r="H114" s="40"/>
      <c r="I114" s="32" t="s">
        <v>22</v>
      </c>
      <c r="J114" s="79" t="str">
        <f>IF(J12="","",J12)</f>
        <v>21. 10. 2025</v>
      </c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39"/>
      <c r="C115" s="40"/>
      <c r="D115" s="40"/>
      <c r="E115" s="40"/>
      <c r="F115" s="40"/>
      <c r="G115" s="40"/>
      <c r="H115" s="40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40.05" customHeight="1">
      <c r="A116" s="38"/>
      <c r="B116" s="39"/>
      <c r="C116" s="32" t="s">
        <v>24</v>
      </c>
      <c r="D116" s="40"/>
      <c r="E116" s="40"/>
      <c r="F116" s="27" t="str">
        <f>E15</f>
        <v>Karlovarský kraj</v>
      </c>
      <c r="G116" s="40"/>
      <c r="H116" s="40"/>
      <c r="I116" s="32" t="s">
        <v>30</v>
      </c>
      <c r="J116" s="36" t="str">
        <f>E21</f>
        <v>PENTA PROJEKT s.r.o., Mrštíkova 1166/12, Jihlava</v>
      </c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5.15" customHeight="1">
      <c r="A117" s="38"/>
      <c r="B117" s="39"/>
      <c r="C117" s="32" t="s">
        <v>28</v>
      </c>
      <c r="D117" s="40"/>
      <c r="E117" s="40"/>
      <c r="F117" s="27" t="str">
        <f>IF(E18="","",E18)</f>
        <v>Vyplň údaj</v>
      </c>
      <c r="G117" s="40"/>
      <c r="H117" s="40"/>
      <c r="I117" s="32" t="s">
        <v>32</v>
      </c>
      <c r="J117" s="36" t="str">
        <f>E24</f>
        <v>Ing. Avuk</v>
      </c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0.32" customHeight="1">
      <c r="A118" s="38"/>
      <c r="B118" s="39"/>
      <c r="C118" s="40"/>
      <c r="D118" s="40"/>
      <c r="E118" s="40"/>
      <c r="F118" s="40"/>
      <c r="G118" s="40"/>
      <c r="H118" s="40"/>
      <c r="I118" s="40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11" customFormat="1" ht="29.28" customHeight="1">
      <c r="A119" s="199"/>
      <c r="B119" s="200"/>
      <c r="C119" s="201" t="s">
        <v>164</v>
      </c>
      <c r="D119" s="202" t="s">
        <v>61</v>
      </c>
      <c r="E119" s="202" t="s">
        <v>57</v>
      </c>
      <c r="F119" s="202" t="s">
        <v>58</v>
      </c>
      <c r="G119" s="202" t="s">
        <v>165</v>
      </c>
      <c r="H119" s="202" t="s">
        <v>166</v>
      </c>
      <c r="I119" s="202" t="s">
        <v>167</v>
      </c>
      <c r="J119" s="202" t="s">
        <v>131</v>
      </c>
      <c r="K119" s="203" t="s">
        <v>168</v>
      </c>
      <c r="L119" s="204"/>
      <c r="M119" s="100" t="s">
        <v>1</v>
      </c>
      <c r="N119" s="101" t="s">
        <v>40</v>
      </c>
      <c r="O119" s="101" t="s">
        <v>169</v>
      </c>
      <c r="P119" s="101" t="s">
        <v>170</v>
      </c>
      <c r="Q119" s="101" t="s">
        <v>171</v>
      </c>
      <c r="R119" s="101" t="s">
        <v>172</v>
      </c>
      <c r="S119" s="101" t="s">
        <v>173</v>
      </c>
      <c r="T119" s="102" t="s">
        <v>174</v>
      </c>
      <c r="U119" s="199"/>
      <c r="V119" s="199"/>
      <c r="W119" s="199"/>
      <c r="X119" s="199"/>
      <c r="Y119" s="199"/>
      <c r="Z119" s="199"/>
      <c r="AA119" s="199"/>
      <c r="AB119" s="199"/>
      <c r="AC119" s="199"/>
      <c r="AD119" s="199"/>
      <c r="AE119" s="199"/>
    </row>
    <row r="120" s="2" customFormat="1" ht="22.8" customHeight="1">
      <c r="A120" s="38"/>
      <c r="B120" s="39"/>
      <c r="C120" s="107" t="s">
        <v>175</v>
      </c>
      <c r="D120" s="40"/>
      <c r="E120" s="40"/>
      <c r="F120" s="40"/>
      <c r="G120" s="40"/>
      <c r="H120" s="40"/>
      <c r="I120" s="40"/>
      <c r="J120" s="205">
        <f>BK120</f>
        <v>0</v>
      </c>
      <c r="K120" s="40"/>
      <c r="L120" s="44"/>
      <c r="M120" s="103"/>
      <c r="N120" s="206"/>
      <c r="O120" s="104"/>
      <c r="P120" s="207">
        <f>P121+P145+P149+P155</f>
        <v>0</v>
      </c>
      <c r="Q120" s="104"/>
      <c r="R120" s="207">
        <f>R121+R145+R149+R155</f>
        <v>0</v>
      </c>
      <c r="S120" s="104"/>
      <c r="T120" s="208">
        <f>T121+T145+T149+T155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7" t="s">
        <v>75</v>
      </c>
      <c r="AU120" s="17" t="s">
        <v>133</v>
      </c>
      <c r="BK120" s="209">
        <f>BK121+BK145+BK149+BK155</f>
        <v>0</v>
      </c>
    </row>
    <row r="121" s="12" customFormat="1" ht="25.92" customHeight="1">
      <c r="A121" s="12"/>
      <c r="B121" s="210"/>
      <c r="C121" s="211"/>
      <c r="D121" s="212" t="s">
        <v>75</v>
      </c>
      <c r="E121" s="213" t="s">
        <v>3194</v>
      </c>
      <c r="F121" s="213" t="s">
        <v>5726</v>
      </c>
      <c r="G121" s="211"/>
      <c r="H121" s="211"/>
      <c r="I121" s="214"/>
      <c r="J121" s="215">
        <f>BK121</f>
        <v>0</v>
      </c>
      <c r="K121" s="211"/>
      <c r="L121" s="216"/>
      <c r="M121" s="217"/>
      <c r="N121" s="218"/>
      <c r="O121" s="218"/>
      <c r="P121" s="219">
        <f>SUM(P122:P144)</f>
        <v>0</v>
      </c>
      <c r="Q121" s="218"/>
      <c r="R121" s="219">
        <f>SUM(R122:R144)</f>
        <v>0</v>
      </c>
      <c r="S121" s="218"/>
      <c r="T121" s="220">
        <f>SUM(T122:T144)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21" t="s">
        <v>83</v>
      </c>
      <c r="AT121" s="222" t="s">
        <v>75</v>
      </c>
      <c r="AU121" s="222" t="s">
        <v>76</v>
      </c>
      <c r="AY121" s="221" t="s">
        <v>178</v>
      </c>
      <c r="BK121" s="223">
        <f>SUM(BK122:BK144)</f>
        <v>0</v>
      </c>
    </row>
    <row r="122" s="2" customFormat="1" ht="16.5" customHeight="1">
      <c r="A122" s="38"/>
      <c r="B122" s="39"/>
      <c r="C122" s="226" t="s">
        <v>83</v>
      </c>
      <c r="D122" s="226" t="s">
        <v>181</v>
      </c>
      <c r="E122" s="227" t="s">
        <v>5727</v>
      </c>
      <c r="F122" s="228" t="s">
        <v>5728</v>
      </c>
      <c r="G122" s="229" t="s">
        <v>267</v>
      </c>
      <c r="H122" s="230">
        <v>17</v>
      </c>
      <c r="I122" s="231"/>
      <c r="J122" s="232">
        <f>ROUND(I122*H122,2)</f>
        <v>0</v>
      </c>
      <c r="K122" s="228" t="s">
        <v>1</v>
      </c>
      <c r="L122" s="44"/>
      <c r="M122" s="233" t="s">
        <v>1</v>
      </c>
      <c r="N122" s="234" t="s">
        <v>41</v>
      </c>
      <c r="O122" s="91"/>
      <c r="P122" s="235">
        <f>O122*H122</f>
        <v>0</v>
      </c>
      <c r="Q122" s="235">
        <v>0</v>
      </c>
      <c r="R122" s="235">
        <f>Q122*H122</f>
        <v>0</v>
      </c>
      <c r="S122" s="235">
        <v>0</v>
      </c>
      <c r="T122" s="236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37" t="s">
        <v>186</v>
      </c>
      <c r="AT122" s="237" t="s">
        <v>181</v>
      </c>
      <c r="AU122" s="237" t="s">
        <v>83</v>
      </c>
      <c r="AY122" s="17" t="s">
        <v>178</v>
      </c>
      <c r="BE122" s="238">
        <f>IF(N122="základní",J122,0)</f>
        <v>0</v>
      </c>
      <c r="BF122" s="238">
        <f>IF(N122="snížená",J122,0)</f>
        <v>0</v>
      </c>
      <c r="BG122" s="238">
        <f>IF(N122="zákl. přenesená",J122,0)</f>
        <v>0</v>
      </c>
      <c r="BH122" s="238">
        <f>IF(N122="sníž. přenesená",J122,0)</f>
        <v>0</v>
      </c>
      <c r="BI122" s="238">
        <f>IF(N122="nulová",J122,0)</f>
        <v>0</v>
      </c>
      <c r="BJ122" s="17" t="s">
        <v>83</v>
      </c>
      <c r="BK122" s="238">
        <f>ROUND(I122*H122,2)</f>
        <v>0</v>
      </c>
      <c r="BL122" s="17" t="s">
        <v>186</v>
      </c>
      <c r="BM122" s="237" t="s">
        <v>85</v>
      </c>
    </row>
    <row r="123" s="2" customFormat="1" ht="16.5" customHeight="1">
      <c r="A123" s="38"/>
      <c r="B123" s="39"/>
      <c r="C123" s="226" t="s">
        <v>85</v>
      </c>
      <c r="D123" s="226" t="s">
        <v>181</v>
      </c>
      <c r="E123" s="227" t="s">
        <v>5729</v>
      </c>
      <c r="F123" s="228" t="s">
        <v>5730</v>
      </c>
      <c r="G123" s="229" t="s">
        <v>267</v>
      </c>
      <c r="H123" s="230">
        <v>132</v>
      </c>
      <c r="I123" s="231"/>
      <c r="J123" s="232">
        <f>ROUND(I123*H123,2)</f>
        <v>0</v>
      </c>
      <c r="K123" s="228" t="s">
        <v>1</v>
      </c>
      <c r="L123" s="44"/>
      <c r="M123" s="233" t="s">
        <v>1</v>
      </c>
      <c r="N123" s="234" t="s">
        <v>41</v>
      </c>
      <c r="O123" s="91"/>
      <c r="P123" s="235">
        <f>O123*H123</f>
        <v>0</v>
      </c>
      <c r="Q123" s="235">
        <v>0</v>
      </c>
      <c r="R123" s="235">
        <f>Q123*H123</f>
        <v>0</v>
      </c>
      <c r="S123" s="235">
        <v>0</v>
      </c>
      <c r="T123" s="236">
        <f>S123*H123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R123" s="237" t="s">
        <v>186</v>
      </c>
      <c r="AT123" s="237" t="s">
        <v>181</v>
      </c>
      <c r="AU123" s="237" t="s">
        <v>83</v>
      </c>
      <c r="AY123" s="17" t="s">
        <v>178</v>
      </c>
      <c r="BE123" s="238">
        <f>IF(N123="základní",J123,0)</f>
        <v>0</v>
      </c>
      <c r="BF123" s="238">
        <f>IF(N123="snížená",J123,0)</f>
        <v>0</v>
      </c>
      <c r="BG123" s="238">
        <f>IF(N123="zákl. přenesená",J123,0)</f>
        <v>0</v>
      </c>
      <c r="BH123" s="238">
        <f>IF(N123="sníž. přenesená",J123,0)</f>
        <v>0</v>
      </c>
      <c r="BI123" s="238">
        <f>IF(N123="nulová",J123,0)</f>
        <v>0</v>
      </c>
      <c r="BJ123" s="17" t="s">
        <v>83</v>
      </c>
      <c r="BK123" s="238">
        <f>ROUND(I123*H123,2)</f>
        <v>0</v>
      </c>
      <c r="BL123" s="17" t="s">
        <v>186</v>
      </c>
      <c r="BM123" s="237" t="s">
        <v>186</v>
      </c>
    </row>
    <row r="124" s="2" customFormat="1" ht="16.5" customHeight="1">
      <c r="A124" s="38"/>
      <c r="B124" s="39"/>
      <c r="C124" s="226" t="s">
        <v>179</v>
      </c>
      <c r="D124" s="226" t="s">
        <v>181</v>
      </c>
      <c r="E124" s="227" t="s">
        <v>5731</v>
      </c>
      <c r="F124" s="228" t="s">
        <v>5732</v>
      </c>
      <c r="G124" s="229" t="s">
        <v>267</v>
      </c>
      <c r="H124" s="230">
        <v>192</v>
      </c>
      <c r="I124" s="231"/>
      <c r="J124" s="232">
        <f>ROUND(I124*H124,2)</f>
        <v>0</v>
      </c>
      <c r="K124" s="228" t="s">
        <v>1</v>
      </c>
      <c r="L124" s="44"/>
      <c r="M124" s="233" t="s">
        <v>1</v>
      </c>
      <c r="N124" s="234" t="s">
        <v>41</v>
      </c>
      <c r="O124" s="91"/>
      <c r="P124" s="235">
        <f>O124*H124</f>
        <v>0</v>
      </c>
      <c r="Q124" s="235">
        <v>0</v>
      </c>
      <c r="R124" s="235">
        <f>Q124*H124</f>
        <v>0</v>
      </c>
      <c r="S124" s="235">
        <v>0</v>
      </c>
      <c r="T124" s="236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37" t="s">
        <v>186</v>
      </c>
      <c r="AT124" s="237" t="s">
        <v>181</v>
      </c>
      <c r="AU124" s="237" t="s">
        <v>83</v>
      </c>
      <c r="AY124" s="17" t="s">
        <v>178</v>
      </c>
      <c r="BE124" s="238">
        <f>IF(N124="základní",J124,0)</f>
        <v>0</v>
      </c>
      <c r="BF124" s="238">
        <f>IF(N124="snížená",J124,0)</f>
        <v>0</v>
      </c>
      <c r="BG124" s="238">
        <f>IF(N124="zákl. přenesená",J124,0)</f>
        <v>0</v>
      </c>
      <c r="BH124" s="238">
        <f>IF(N124="sníž. přenesená",J124,0)</f>
        <v>0</v>
      </c>
      <c r="BI124" s="238">
        <f>IF(N124="nulová",J124,0)</f>
        <v>0</v>
      </c>
      <c r="BJ124" s="17" t="s">
        <v>83</v>
      </c>
      <c r="BK124" s="238">
        <f>ROUND(I124*H124,2)</f>
        <v>0</v>
      </c>
      <c r="BL124" s="17" t="s">
        <v>186</v>
      </c>
      <c r="BM124" s="237" t="s">
        <v>241</v>
      </c>
    </row>
    <row r="125" s="2" customFormat="1" ht="16.5" customHeight="1">
      <c r="A125" s="38"/>
      <c r="B125" s="39"/>
      <c r="C125" s="226" t="s">
        <v>186</v>
      </c>
      <c r="D125" s="226" t="s">
        <v>181</v>
      </c>
      <c r="E125" s="227" t="s">
        <v>5733</v>
      </c>
      <c r="F125" s="228" t="s">
        <v>5734</v>
      </c>
      <c r="G125" s="229" t="s">
        <v>267</v>
      </c>
      <c r="H125" s="230">
        <v>6</v>
      </c>
      <c r="I125" s="231"/>
      <c r="J125" s="232">
        <f>ROUND(I125*H125,2)</f>
        <v>0</v>
      </c>
      <c r="K125" s="228" t="s">
        <v>1</v>
      </c>
      <c r="L125" s="44"/>
      <c r="M125" s="233" t="s">
        <v>1</v>
      </c>
      <c r="N125" s="234" t="s">
        <v>41</v>
      </c>
      <c r="O125" s="91"/>
      <c r="P125" s="235">
        <f>O125*H125</f>
        <v>0</v>
      </c>
      <c r="Q125" s="235">
        <v>0</v>
      </c>
      <c r="R125" s="235">
        <f>Q125*H125</f>
        <v>0</v>
      </c>
      <c r="S125" s="235">
        <v>0</v>
      </c>
      <c r="T125" s="236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37" t="s">
        <v>186</v>
      </c>
      <c r="AT125" s="237" t="s">
        <v>181</v>
      </c>
      <c r="AU125" s="237" t="s">
        <v>83</v>
      </c>
      <c r="AY125" s="17" t="s">
        <v>178</v>
      </c>
      <c r="BE125" s="238">
        <f>IF(N125="základní",J125,0)</f>
        <v>0</v>
      </c>
      <c r="BF125" s="238">
        <f>IF(N125="snížená",J125,0)</f>
        <v>0</v>
      </c>
      <c r="BG125" s="238">
        <f>IF(N125="zákl. přenesená",J125,0)</f>
        <v>0</v>
      </c>
      <c r="BH125" s="238">
        <f>IF(N125="sníž. přenesená",J125,0)</f>
        <v>0</v>
      </c>
      <c r="BI125" s="238">
        <f>IF(N125="nulová",J125,0)</f>
        <v>0</v>
      </c>
      <c r="BJ125" s="17" t="s">
        <v>83</v>
      </c>
      <c r="BK125" s="238">
        <f>ROUND(I125*H125,2)</f>
        <v>0</v>
      </c>
      <c r="BL125" s="17" t="s">
        <v>186</v>
      </c>
      <c r="BM125" s="237" t="s">
        <v>264</v>
      </c>
    </row>
    <row r="126" s="2" customFormat="1" ht="16.5" customHeight="1">
      <c r="A126" s="38"/>
      <c r="B126" s="39"/>
      <c r="C126" s="226" t="s">
        <v>226</v>
      </c>
      <c r="D126" s="226" t="s">
        <v>181</v>
      </c>
      <c r="E126" s="227" t="s">
        <v>5735</v>
      </c>
      <c r="F126" s="228" t="s">
        <v>5736</v>
      </c>
      <c r="G126" s="229" t="s">
        <v>1341</v>
      </c>
      <c r="H126" s="230">
        <v>1</v>
      </c>
      <c r="I126" s="231"/>
      <c r="J126" s="232">
        <f>ROUND(I126*H126,2)</f>
        <v>0</v>
      </c>
      <c r="K126" s="228" t="s">
        <v>1</v>
      </c>
      <c r="L126" s="44"/>
      <c r="M126" s="233" t="s">
        <v>1</v>
      </c>
      <c r="N126" s="234" t="s">
        <v>41</v>
      </c>
      <c r="O126" s="91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37" t="s">
        <v>186</v>
      </c>
      <c r="AT126" s="237" t="s">
        <v>181</v>
      </c>
      <c r="AU126" s="237" t="s">
        <v>83</v>
      </c>
      <c r="AY126" s="17" t="s">
        <v>178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7" t="s">
        <v>83</v>
      </c>
      <c r="BK126" s="238">
        <f>ROUND(I126*H126,2)</f>
        <v>0</v>
      </c>
      <c r="BL126" s="17" t="s">
        <v>186</v>
      </c>
      <c r="BM126" s="237" t="s">
        <v>276</v>
      </c>
    </row>
    <row r="127" s="2" customFormat="1" ht="16.5" customHeight="1">
      <c r="A127" s="38"/>
      <c r="B127" s="39"/>
      <c r="C127" s="226" t="s">
        <v>241</v>
      </c>
      <c r="D127" s="226" t="s">
        <v>181</v>
      </c>
      <c r="E127" s="227" t="s">
        <v>5737</v>
      </c>
      <c r="F127" s="228" t="s">
        <v>5738</v>
      </c>
      <c r="G127" s="229" t="s">
        <v>5739</v>
      </c>
      <c r="H127" s="230">
        <v>750</v>
      </c>
      <c r="I127" s="231"/>
      <c r="J127" s="232">
        <f>ROUND(I127*H127,2)</f>
        <v>0</v>
      </c>
      <c r="K127" s="228" t="s">
        <v>1</v>
      </c>
      <c r="L127" s="44"/>
      <c r="M127" s="233" t="s">
        <v>1</v>
      </c>
      <c r="N127" s="234" t="s">
        <v>41</v>
      </c>
      <c r="O127" s="91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37" t="s">
        <v>186</v>
      </c>
      <c r="AT127" s="237" t="s">
        <v>181</v>
      </c>
      <c r="AU127" s="237" t="s">
        <v>83</v>
      </c>
      <c r="AY127" s="17" t="s">
        <v>178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7" t="s">
        <v>83</v>
      </c>
      <c r="BK127" s="238">
        <f>ROUND(I127*H127,2)</f>
        <v>0</v>
      </c>
      <c r="BL127" s="17" t="s">
        <v>186</v>
      </c>
      <c r="BM127" s="237" t="s">
        <v>8</v>
      </c>
    </row>
    <row r="128" s="2" customFormat="1" ht="16.5" customHeight="1">
      <c r="A128" s="38"/>
      <c r="B128" s="39"/>
      <c r="C128" s="226" t="s">
        <v>255</v>
      </c>
      <c r="D128" s="226" t="s">
        <v>181</v>
      </c>
      <c r="E128" s="227" t="s">
        <v>5740</v>
      </c>
      <c r="F128" s="228" t="s">
        <v>5741</v>
      </c>
      <c r="G128" s="229" t="s">
        <v>1341</v>
      </c>
      <c r="H128" s="230">
        <v>14</v>
      </c>
      <c r="I128" s="231"/>
      <c r="J128" s="232">
        <f>ROUND(I128*H128,2)</f>
        <v>0</v>
      </c>
      <c r="K128" s="228" t="s">
        <v>1</v>
      </c>
      <c r="L128" s="44"/>
      <c r="M128" s="233" t="s">
        <v>1</v>
      </c>
      <c r="N128" s="234" t="s">
        <v>41</v>
      </c>
      <c r="O128" s="91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37" t="s">
        <v>186</v>
      </c>
      <c r="AT128" s="237" t="s">
        <v>181</v>
      </c>
      <c r="AU128" s="237" t="s">
        <v>83</v>
      </c>
      <c r="AY128" s="17" t="s">
        <v>178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7" t="s">
        <v>83</v>
      </c>
      <c r="BK128" s="238">
        <f>ROUND(I128*H128,2)</f>
        <v>0</v>
      </c>
      <c r="BL128" s="17" t="s">
        <v>186</v>
      </c>
      <c r="BM128" s="237" t="s">
        <v>319</v>
      </c>
    </row>
    <row r="129" s="2" customFormat="1" ht="16.5" customHeight="1">
      <c r="A129" s="38"/>
      <c r="B129" s="39"/>
      <c r="C129" s="226" t="s">
        <v>264</v>
      </c>
      <c r="D129" s="226" t="s">
        <v>181</v>
      </c>
      <c r="E129" s="227" t="s">
        <v>5742</v>
      </c>
      <c r="F129" s="228" t="s">
        <v>5743</v>
      </c>
      <c r="G129" s="229" t="s">
        <v>1341</v>
      </c>
      <c r="H129" s="230">
        <v>6</v>
      </c>
      <c r="I129" s="231"/>
      <c r="J129" s="232">
        <f>ROUND(I129*H129,2)</f>
        <v>0</v>
      </c>
      <c r="K129" s="228" t="s">
        <v>1</v>
      </c>
      <c r="L129" s="44"/>
      <c r="M129" s="233" t="s">
        <v>1</v>
      </c>
      <c r="N129" s="234" t="s">
        <v>41</v>
      </c>
      <c r="O129" s="91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37" t="s">
        <v>186</v>
      </c>
      <c r="AT129" s="237" t="s">
        <v>181</v>
      </c>
      <c r="AU129" s="237" t="s">
        <v>83</v>
      </c>
      <c r="AY129" s="17" t="s">
        <v>178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7" t="s">
        <v>83</v>
      </c>
      <c r="BK129" s="238">
        <f>ROUND(I129*H129,2)</f>
        <v>0</v>
      </c>
      <c r="BL129" s="17" t="s">
        <v>186</v>
      </c>
      <c r="BM129" s="237" t="s">
        <v>362</v>
      </c>
    </row>
    <row r="130" s="2" customFormat="1" ht="16.5" customHeight="1">
      <c r="A130" s="38"/>
      <c r="B130" s="39"/>
      <c r="C130" s="226" t="s">
        <v>270</v>
      </c>
      <c r="D130" s="226" t="s">
        <v>181</v>
      </c>
      <c r="E130" s="227" t="s">
        <v>5744</v>
      </c>
      <c r="F130" s="228" t="s">
        <v>5745</v>
      </c>
      <c r="G130" s="229" t="s">
        <v>1341</v>
      </c>
      <c r="H130" s="230">
        <v>1</v>
      </c>
      <c r="I130" s="231"/>
      <c r="J130" s="232">
        <f>ROUND(I130*H130,2)</f>
        <v>0</v>
      </c>
      <c r="K130" s="228" t="s">
        <v>1</v>
      </c>
      <c r="L130" s="44"/>
      <c r="M130" s="233" t="s">
        <v>1</v>
      </c>
      <c r="N130" s="234" t="s">
        <v>41</v>
      </c>
      <c r="O130" s="91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37" t="s">
        <v>186</v>
      </c>
      <c r="AT130" s="237" t="s">
        <v>181</v>
      </c>
      <c r="AU130" s="237" t="s">
        <v>83</v>
      </c>
      <c r="AY130" s="17" t="s">
        <v>178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7" t="s">
        <v>83</v>
      </c>
      <c r="BK130" s="238">
        <f>ROUND(I130*H130,2)</f>
        <v>0</v>
      </c>
      <c r="BL130" s="17" t="s">
        <v>186</v>
      </c>
      <c r="BM130" s="237" t="s">
        <v>374</v>
      </c>
    </row>
    <row r="131" s="2" customFormat="1" ht="16.5" customHeight="1">
      <c r="A131" s="38"/>
      <c r="B131" s="39"/>
      <c r="C131" s="226" t="s">
        <v>276</v>
      </c>
      <c r="D131" s="226" t="s">
        <v>181</v>
      </c>
      <c r="E131" s="227" t="s">
        <v>5746</v>
      </c>
      <c r="F131" s="228" t="s">
        <v>5747</v>
      </c>
      <c r="G131" s="229" t="s">
        <v>1341</v>
      </c>
      <c r="H131" s="230">
        <v>7</v>
      </c>
      <c r="I131" s="231"/>
      <c r="J131" s="232">
        <f>ROUND(I131*H131,2)</f>
        <v>0</v>
      </c>
      <c r="K131" s="228" t="s">
        <v>1</v>
      </c>
      <c r="L131" s="44"/>
      <c r="M131" s="233" t="s">
        <v>1</v>
      </c>
      <c r="N131" s="234" t="s">
        <v>41</v>
      </c>
      <c r="O131" s="91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37" t="s">
        <v>186</v>
      </c>
      <c r="AT131" s="237" t="s">
        <v>181</v>
      </c>
      <c r="AU131" s="237" t="s">
        <v>83</v>
      </c>
      <c r="AY131" s="17" t="s">
        <v>178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7" t="s">
        <v>83</v>
      </c>
      <c r="BK131" s="238">
        <f>ROUND(I131*H131,2)</f>
        <v>0</v>
      </c>
      <c r="BL131" s="17" t="s">
        <v>186</v>
      </c>
      <c r="BM131" s="237" t="s">
        <v>390</v>
      </c>
    </row>
    <row r="132" s="2" customFormat="1" ht="16.5" customHeight="1">
      <c r="A132" s="38"/>
      <c r="B132" s="39"/>
      <c r="C132" s="226" t="s">
        <v>297</v>
      </c>
      <c r="D132" s="226" t="s">
        <v>181</v>
      </c>
      <c r="E132" s="227" t="s">
        <v>5748</v>
      </c>
      <c r="F132" s="228" t="s">
        <v>5749</v>
      </c>
      <c r="G132" s="229" t="s">
        <v>1341</v>
      </c>
      <c r="H132" s="230">
        <v>97</v>
      </c>
      <c r="I132" s="231"/>
      <c r="J132" s="232">
        <f>ROUND(I132*H132,2)</f>
        <v>0</v>
      </c>
      <c r="K132" s="228" t="s">
        <v>1</v>
      </c>
      <c r="L132" s="44"/>
      <c r="M132" s="233" t="s">
        <v>1</v>
      </c>
      <c r="N132" s="234" t="s">
        <v>41</v>
      </c>
      <c r="O132" s="91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37" t="s">
        <v>186</v>
      </c>
      <c r="AT132" s="237" t="s">
        <v>181</v>
      </c>
      <c r="AU132" s="237" t="s">
        <v>83</v>
      </c>
      <c r="AY132" s="17" t="s">
        <v>178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7" t="s">
        <v>83</v>
      </c>
      <c r="BK132" s="238">
        <f>ROUND(I132*H132,2)</f>
        <v>0</v>
      </c>
      <c r="BL132" s="17" t="s">
        <v>186</v>
      </c>
      <c r="BM132" s="237" t="s">
        <v>405</v>
      </c>
    </row>
    <row r="133" s="2" customFormat="1" ht="16.5" customHeight="1">
      <c r="A133" s="38"/>
      <c r="B133" s="39"/>
      <c r="C133" s="226" t="s">
        <v>8</v>
      </c>
      <c r="D133" s="226" t="s">
        <v>181</v>
      </c>
      <c r="E133" s="227" t="s">
        <v>5750</v>
      </c>
      <c r="F133" s="228" t="s">
        <v>5751</v>
      </c>
      <c r="G133" s="229" t="s">
        <v>1341</v>
      </c>
      <c r="H133" s="230">
        <v>129</v>
      </c>
      <c r="I133" s="231"/>
      <c r="J133" s="232">
        <f>ROUND(I133*H133,2)</f>
        <v>0</v>
      </c>
      <c r="K133" s="228" t="s">
        <v>1</v>
      </c>
      <c r="L133" s="44"/>
      <c r="M133" s="233" t="s">
        <v>1</v>
      </c>
      <c r="N133" s="234" t="s">
        <v>41</v>
      </c>
      <c r="O133" s="91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37" t="s">
        <v>186</v>
      </c>
      <c r="AT133" s="237" t="s">
        <v>181</v>
      </c>
      <c r="AU133" s="237" t="s">
        <v>83</v>
      </c>
      <c r="AY133" s="17" t="s">
        <v>178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7" t="s">
        <v>83</v>
      </c>
      <c r="BK133" s="238">
        <f>ROUND(I133*H133,2)</f>
        <v>0</v>
      </c>
      <c r="BL133" s="17" t="s">
        <v>186</v>
      </c>
      <c r="BM133" s="237" t="s">
        <v>417</v>
      </c>
    </row>
    <row r="134" s="2" customFormat="1" ht="16.5" customHeight="1">
      <c r="A134" s="38"/>
      <c r="B134" s="39"/>
      <c r="C134" s="226" t="s">
        <v>311</v>
      </c>
      <c r="D134" s="226" t="s">
        <v>181</v>
      </c>
      <c r="E134" s="227" t="s">
        <v>5752</v>
      </c>
      <c r="F134" s="228" t="s">
        <v>5753</v>
      </c>
      <c r="G134" s="229" t="s">
        <v>1341</v>
      </c>
      <c r="H134" s="230">
        <v>1</v>
      </c>
      <c r="I134" s="231"/>
      <c r="J134" s="232">
        <f>ROUND(I134*H134,2)</f>
        <v>0</v>
      </c>
      <c r="K134" s="228" t="s">
        <v>1</v>
      </c>
      <c r="L134" s="44"/>
      <c r="M134" s="233" t="s">
        <v>1</v>
      </c>
      <c r="N134" s="234" t="s">
        <v>41</v>
      </c>
      <c r="O134" s="91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37" t="s">
        <v>186</v>
      </c>
      <c r="AT134" s="237" t="s">
        <v>181</v>
      </c>
      <c r="AU134" s="237" t="s">
        <v>83</v>
      </c>
      <c r="AY134" s="17" t="s">
        <v>178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7" t="s">
        <v>83</v>
      </c>
      <c r="BK134" s="238">
        <f>ROUND(I134*H134,2)</f>
        <v>0</v>
      </c>
      <c r="BL134" s="17" t="s">
        <v>186</v>
      </c>
      <c r="BM134" s="237" t="s">
        <v>429</v>
      </c>
    </row>
    <row r="135" s="2" customFormat="1" ht="16.5" customHeight="1">
      <c r="A135" s="38"/>
      <c r="B135" s="39"/>
      <c r="C135" s="226" t="s">
        <v>319</v>
      </c>
      <c r="D135" s="226" t="s">
        <v>181</v>
      </c>
      <c r="E135" s="227" t="s">
        <v>5754</v>
      </c>
      <c r="F135" s="228" t="s">
        <v>5755</v>
      </c>
      <c r="G135" s="229" t="s">
        <v>1341</v>
      </c>
      <c r="H135" s="230">
        <v>20</v>
      </c>
      <c r="I135" s="231"/>
      <c r="J135" s="232">
        <f>ROUND(I135*H135,2)</f>
        <v>0</v>
      </c>
      <c r="K135" s="228" t="s">
        <v>1</v>
      </c>
      <c r="L135" s="44"/>
      <c r="M135" s="233" t="s">
        <v>1</v>
      </c>
      <c r="N135" s="234" t="s">
        <v>41</v>
      </c>
      <c r="O135" s="91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37" t="s">
        <v>186</v>
      </c>
      <c r="AT135" s="237" t="s">
        <v>181</v>
      </c>
      <c r="AU135" s="237" t="s">
        <v>83</v>
      </c>
      <c r="AY135" s="17" t="s">
        <v>178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7" t="s">
        <v>83</v>
      </c>
      <c r="BK135" s="238">
        <f>ROUND(I135*H135,2)</f>
        <v>0</v>
      </c>
      <c r="BL135" s="17" t="s">
        <v>186</v>
      </c>
      <c r="BM135" s="237" t="s">
        <v>443</v>
      </c>
    </row>
    <row r="136" s="2" customFormat="1" ht="16.5" customHeight="1">
      <c r="A136" s="38"/>
      <c r="B136" s="39"/>
      <c r="C136" s="226" t="s">
        <v>324</v>
      </c>
      <c r="D136" s="226" t="s">
        <v>181</v>
      </c>
      <c r="E136" s="227" t="s">
        <v>5756</v>
      </c>
      <c r="F136" s="228" t="s">
        <v>5757</v>
      </c>
      <c r="G136" s="229" t="s">
        <v>1341</v>
      </c>
      <c r="H136" s="230">
        <v>22</v>
      </c>
      <c r="I136" s="231"/>
      <c r="J136" s="232">
        <f>ROUND(I136*H136,2)</f>
        <v>0</v>
      </c>
      <c r="K136" s="228" t="s">
        <v>1</v>
      </c>
      <c r="L136" s="44"/>
      <c r="M136" s="233" t="s">
        <v>1</v>
      </c>
      <c r="N136" s="234" t="s">
        <v>41</v>
      </c>
      <c r="O136" s="91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7" t="s">
        <v>186</v>
      </c>
      <c r="AT136" s="237" t="s">
        <v>181</v>
      </c>
      <c r="AU136" s="237" t="s">
        <v>83</v>
      </c>
      <c r="AY136" s="17" t="s">
        <v>178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7" t="s">
        <v>83</v>
      </c>
      <c r="BK136" s="238">
        <f>ROUND(I136*H136,2)</f>
        <v>0</v>
      </c>
      <c r="BL136" s="17" t="s">
        <v>186</v>
      </c>
      <c r="BM136" s="237" t="s">
        <v>458</v>
      </c>
    </row>
    <row r="137" s="2" customFormat="1" ht="16.5" customHeight="1">
      <c r="A137" s="38"/>
      <c r="B137" s="39"/>
      <c r="C137" s="226" t="s">
        <v>362</v>
      </c>
      <c r="D137" s="226" t="s">
        <v>181</v>
      </c>
      <c r="E137" s="227" t="s">
        <v>5758</v>
      </c>
      <c r="F137" s="228" t="s">
        <v>5759</v>
      </c>
      <c r="G137" s="229" t="s">
        <v>1341</v>
      </c>
      <c r="H137" s="230">
        <v>33</v>
      </c>
      <c r="I137" s="231"/>
      <c r="J137" s="232">
        <f>ROUND(I137*H137,2)</f>
        <v>0</v>
      </c>
      <c r="K137" s="228" t="s">
        <v>1</v>
      </c>
      <c r="L137" s="44"/>
      <c r="M137" s="233" t="s">
        <v>1</v>
      </c>
      <c r="N137" s="234" t="s">
        <v>41</v>
      </c>
      <c r="O137" s="91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37" t="s">
        <v>186</v>
      </c>
      <c r="AT137" s="237" t="s">
        <v>181</v>
      </c>
      <c r="AU137" s="237" t="s">
        <v>83</v>
      </c>
      <c r="AY137" s="17" t="s">
        <v>178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7" t="s">
        <v>83</v>
      </c>
      <c r="BK137" s="238">
        <f>ROUND(I137*H137,2)</f>
        <v>0</v>
      </c>
      <c r="BL137" s="17" t="s">
        <v>186</v>
      </c>
      <c r="BM137" s="237" t="s">
        <v>472</v>
      </c>
    </row>
    <row r="138" s="2" customFormat="1" ht="16.5" customHeight="1">
      <c r="A138" s="38"/>
      <c r="B138" s="39"/>
      <c r="C138" s="226" t="s">
        <v>367</v>
      </c>
      <c r="D138" s="226" t="s">
        <v>181</v>
      </c>
      <c r="E138" s="227" t="s">
        <v>5760</v>
      </c>
      <c r="F138" s="228" t="s">
        <v>5761</v>
      </c>
      <c r="G138" s="229" t="s">
        <v>1341</v>
      </c>
      <c r="H138" s="230">
        <v>1</v>
      </c>
      <c r="I138" s="231"/>
      <c r="J138" s="232">
        <f>ROUND(I138*H138,2)</f>
        <v>0</v>
      </c>
      <c r="K138" s="228" t="s">
        <v>1</v>
      </c>
      <c r="L138" s="44"/>
      <c r="M138" s="233" t="s">
        <v>1</v>
      </c>
      <c r="N138" s="234" t="s">
        <v>41</v>
      </c>
      <c r="O138" s="91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37" t="s">
        <v>186</v>
      </c>
      <c r="AT138" s="237" t="s">
        <v>181</v>
      </c>
      <c r="AU138" s="237" t="s">
        <v>83</v>
      </c>
      <c r="AY138" s="17" t="s">
        <v>178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7" t="s">
        <v>83</v>
      </c>
      <c r="BK138" s="238">
        <f>ROUND(I138*H138,2)</f>
        <v>0</v>
      </c>
      <c r="BL138" s="17" t="s">
        <v>186</v>
      </c>
      <c r="BM138" s="237" t="s">
        <v>483</v>
      </c>
    </row>
    <row r="139" s="2" customFormat="1" ht="16.5" customHeight="1">
      <c r="A139" s="38"/>
      <c r="B139" s="39"/>
      <c r="C139" s="226" t="s">
        <v>374</v>
      </c>
      <c r="D139" s="226" t="s">
        <v>181</v>
      </c>
      <c r="E139" s="227" t="s">
        <v>5762</v>
      </c>
      <c r="F139" s="228" t="s">
        <v>5763</v>
      </c>
      <c r="G139" s="229" t="s">
        <v>267</v>
      </c>
      <c r="H139" s="230">
        <v>347</v>
      </c>
      <c r="I139" s="231"/>
      <c r="J139" s="232">
        <f>ROUND(I139*H139,2)</f>
        <v>0</v>
      </c>
      <c r="K139" s="228" t="s">
        <v>1</v>
      </c>
      <c r="L139" s="44"/>
      <c r="M139" s="233" t="s">
        <v>1</v>
      </c>
      <c r="N139" s="234" t="s">
        <v>41</v>
      </c>
      <c r="O139" s="91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37" t="s">
        <v>186</v>
      </c>
      <c r="AT139" s="237" t="s">
        <v>181</v>
      </c>
      <c r="AU139" s="237" t="s">
        <v>83</v>
      </c>
      <c r="AY139" s="17" t="s">
        <v>178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7" t="s">
        <v>83</v>
      </c>
      <c r="BK139" s="238">
        <f>ROUND(I139*H139,2)</f>
        <v>0</v>
      </c>
      <c r="BL139" s="17" t="s">
        <v>186</v>
      </c>
      <c r="BM139" s="237" t="s">
        <v>506</v>
      </c>
    </row>
    <row r="140" s="2" customFormat="1" ht="16.5" customHeight="1">
      <c r="A140" s="38"/>
      <c r="B140" s="39"/>
      <c r="C140" s="226" t="s">
        <v>384</v>
      </c>
      <c r="D140" s="226" t="s">
        <v>181</v>
      </c>
      <c r="E140" s="227" t="s">
        <v>5764</v>
      </c>
      <c r="F140" s="228" t="s">
        <v>5765</v>
      </c>
      <c r="G140" s="229" t="s">
        <v>267</v>
      </c>
      <c r="H140" s="230">
        <v>347</v>
      </c>
      <c r="I140" s="231"/>
      <c r="J140" s="232">
        <f>ROUND(I140*H140,2)</f>
        <v>0</v>
      </c>
      <c r="K140" s="228" t="s">
        <v>1</v>
      </c>
      <c r="L140" s="44"/>
      <c r="M140" s="233" t="s">
        <v>1</v>
      </c>
      <c r="N140" s="234" t="s">
        <v>41</v>
      </c>
      <c r="O140" s="91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37" t="s">
        <v>186</v>
      </c>
      <c r="AT140" s="237" t="s">
        <v>181</v>
      </c>
      <c r="AU140" s="237" t="s">
        <v>83</v>
      </c>
      <c r="AY140" s="17" t="s">
        <v>178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7" t="s">
        <v>83</v>
      </c>
      <c r="BK140" s="238">
        <f>ROUND(I140*H140,2)</f>
        <v>0</v>
      </c>
      <c r="BL140" s="17" t="s">
        <v>186</v>
      </c>
      <c r="BM140" s="237" t="s">
        <v>541</v>
      </c>
    </row>
    <row r="141" s="2" customFormat="1" ht="16.5" customHeight="1">
      <c r="A141" s="38"/>
      <c r="B141" s="39"/>
      <c r="C141" s="226" t="s">
        <v>390</v>
      </c>
      <c r="D141" s="226" t="s">
        <v>181</v>
      </c>
      <c r="E141" s="227" t="s">
        <v>5766</v>
      </c>
      <c r="F141" s="228" t="s">
        <v>5767</v>
      </c>
      <c r="G141" s="229" t="s">
        <v>267</v>
      </c>
      <c r="H141" s="230">
        <v>347</v>
      </c>
      <c r="I141" s="231"/>
      <c r="J141" s="232">
        <f>ROUND(I141*H141,2)</f>
        <v>0</v>
      </c>
      <c r="K141" s="228" t="s">
        <v>1</v>
      </c>
      <c r="L141" s="44"/>
      <c r="M141" s="233" t="s">
        <v>1</v>
      </c>
      <c r="N141" s="234" t="s">
        <v>41</v>
      </c>
      <c r="O141" s="91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37" t="s">
        <v>186</v>
      </c>
      <c r="AT141" s="237" t="s">
        <v>181</v>
      </c>
      <c r="AU141" s="237" t="s">
        <v>83</v>
      </c>
      <c r="AY141" s="17" t="s">
        <v>178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7" t="s">
        <v>83</v>
      </c>
      <c r="BK141" s="238">
        <f>ROUND(I141*H141,2)</f>
        <v>0</v>
      </c>
      <c r="BL141" s="17" t="s">
        <v>186</v>
      </c>
      <c r="BM141" s="237" t="s">
        <v>553</v>
      </c>
    </row>
    <row r="142" s="2" customFormat="1" ht="16.5" customHeight="1">
      <c r="A142" s="38"/>
      <c r="B142" s="39"/>
      <c r="C142" s="226" t="s">
        <v>7</v>
      </c>
      <c r="D142" s="226" t="s">
        <v>181</v>
      </c>
      <c r="E142" s="227" t="s">
        <v>5768</v>
      </c>
      <c r="F142" s="228" t="s">
        <v>5769</v>
      </c>
      <c r="G142" s="229" t="s">
        <v>1341</v>
      </c>
      <c r="H142" s="230">
        <v>9</v>
      </c>
      <c r="I142" s="231"/>
      <c r="J142" s="232">
        <f>ROUND(I142*H142,2)</f>
        <v>0</v>
      </c>
      <c r="K142" s="228" t="s">
        <v>1</v>
      </c>
      <c r="L142" s="44"/>
      <c r="M142" s="233" t="s">
        <v>1</v>
      </c>
      <c r="N142" s="234" t="s">
        <v>41</v>
      </c>
      <c r="O142" s="91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37" t="s">
        <v>186</v>
      </c>
      <c r="AT142" s="237" t="s">
        <v>181</v>
      </c>
      <c r="AU142" s="237" t="s">
        <v>83</v>
      </c>
      <c r="AY142" s="17" t="s">
        <v>178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7" t="s">
        <v>83</v>
      </c>
      <c r="BK142" s="238">
        <f>ROUND(I142*H142,2)</f>
        <v>0</v>
      </c>
      <c r="BL142" s="17" t="s">
        <v>186</v>
      </c>
      <c r="BM142" s="237" t="s">
        <v>563</v>
      </c>
    </row>
    <row r="143" s="2" customFormat="1" ht="16.5" customHeight="1">
      <c r="A143" s="38"/>
      <c r="B143" s="39"/>
      <c r="C143" s="226" t="s">
        <v>405</v>
      </c>
      <c r="D143" s="226" t="s">
        <v>181</v>
      </c>
      <c r="E143" s="227" t="s">
        <v>5770</v>
      </c>
      <c r="F143" s="228" t="s">
        <v>5771</v>
      </c>
      <c r="G143" s="229" t="s">
        <v>1341</v>
      </c>
      <c r="H143" s="230">
        <v>3</v>
      </c>
      <c r="I143" s="231"/>
      <c r="J143" s="232">
        <f>ROUND(I143*H143,2)</f>
        <v>0</v>
      </c>
      <c r="K143" s="228" t="s">
        <v>1</v>
      </c>
      <c r="L143" s="44"/>
      <c r="M143" s="233" t="s">
        <v>1</v>
      </c>
      <c r="N143" s="234" t="s">
        <v>41</v>
      </c>
      <c r="O143" s="91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37" t="s">
        <v>186</v>
      </c>
      <c r="AT143" s="237" t="s">
        <v>181</v>
      </c>
      <c r="AU143" s="237" t="s">
        <v>83</v>
      </c>
      <c r="AY143" s="17" t="s">
        <v>178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7" t="s">
        <v>83</v>
      </c>
      <c r="BK143" s="238">
        <f>ROUND(I143*H143,2)</f>
        <v>0</v>
      </c>
      <c r="BL143" s="17" t="s">
        <v>186</v>
      </c>
      <c r="BM143" s="237" t="s">
        <v>573</v>
      </c>
    </row>
    <row r="144" s="2" customFormat="1" ht="16.5" customHeight="1">
      <c r="A144" s="38"/>
      <c r="B144" s="39"/>
      <c r="C144" s="226" t="s">
        <v>411</v>
      </c>
      <c r="D144" s="226" t="s">
        <v>181</v>
      </c>
      <c r="E144" s="227" t="s">
        <v>5772</v>
      </c>
      <c r="F144" s="228" t="s">
        <v>5773</v>
      </c>
      <c r="G144" s="229" t="s">
        <v>1341</v>
      </c>
      <c r="H144" s="230">
        <v>4</v>
      </c>
      <c r="I144" s="231"/>
      <c r="J144" s="232">
        <f>ROUND(I144*H144,2)</f>
        <v>0</v>
      </c>
      <c r="K144" s="228" t="s">
        <v>1</v>
      </c>
      <c r="L144" s="44"/>
      <c r="M144" s="233" t="s">
        <v>1</v>
      </c>
      <c r="N144" s="234" t="s">
        <v>41</v>
      </c>
      <c r="O144" s="91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37" t="s">
        <v>186</v>
      </c>
      <c r="AT144" s="237" t="s">
        <v>181</v>
      </c>
      <c r="AU144" s="237" t="s">
        <v>83</v>
      </c>
      <c r="AY144" s="17" t="s">
        <v>178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7" t="s">
        <v>83</v>
      </c>
      <c r="BK144" s="238">
        <f>ROUND(I144*H144,2)</f>
        <v>0</v>
      </c>
      <c r="BL144" s="17" t="s">
        <v>186</v>
      </c>
      <c r="BM144" s="237" t="s">
        <v>585</v>
      </c>
    </row>
    <row r="145" s="12" customFormat="1" ht="25.92" customHeight="1">
      <c r="A145" s="12"/>
      <c r="B145" s="210"/>
      <c r="C145" s="211"/>
      <c r="D145" s="212" t="s">
        <v>75</v>
      </c>
      <c r="E145" s="213" t="s">
        <v>3206</v>
      </c>
      <c r="F145" s="213" t="s">
        <v>5774</v>
      </c>
      <c r="G145" s="211"/>
      <c r="H145" s="211"/>
      <c r="I145" s="214"/>
      <c r="J145" s="215">
        <f>BK145</f>
        <v>0</v>
      </c>
      <c r="K145" s="211"/>
      <c r="L145" s="216"/>
      <c r="M145" s="217"/>
      <c r="N145" s="218"/>
      <c r="O145" s="218"/>
      <c r="P145" s="219">
        <f>SUM(P146:P148)</f>
        <v>0</v>
      </c>
      <c r="Q145" s="218"/>
      <c r="R145" s="219">
        <f>SUM(R146:R148)</f>
        <v>0</v>
      </c>
      <c r="S145" s="218"/>
      <c r="T145" s="220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1" t="s">
        <v>83</v>
      </c>
      <c r="AT145" s="222" t="s">
        <v>75</v>
      </c>
      <c r="AU145" s="222" t="s">
        <v>76</v>
      </c>
      <c r="AY145" s="221" t="s">
        <v>178</v>
      </c>
      <c r="BK145" s="223">
        <f>SUM(BK146:BK148)</f>
        <v>0</v>
      </c>
    </row>
    <row r="146" s="2" customFormat="1" ht="66.75" customHeight="1">
      <c r="A146" s="38"/>
      <c r="B146" s="39"/>
      <c r="C146" s="226" t="s">
        <v>417</v>
      </c>
      <c r="D146" s="226" t="s">
        <v>181</v>
      </c>
      <c r="E146" s="227" t="s">
        <v>5775</v>
      </c>
      <c r="F146" s="228" t="s">
        <v>5776</v>
      </c>
      <c r="G146" s="229" t="s">
        <v>1341</v>
      </c>
      <c r="H146" s="230">
        <v>2</v>
      </c>
      <c r="I146" s="231"/>
      <c r="J146" s="232">
        <f>ROUND(I146*H146,2)</f>
        <v>0</v>
      </c>
      <c r="K146" s="228" t="s">
        <v>1</v>
      </c>
      <c r="L146" s="44"/>
      <c r="M146" s="233" t="s">
        <v>1</v>
      </c>
      <c r="N146" s="234" t="s">
        <v>41</v>
      </c>
      <c r="O146" s="91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37" t="s">
        <v>186</v>
      </c>
      <c r="AT146" s="237" t="s">
        <v>181</v>
      </c>
      <c r="AU146" s="237" t="s">
        <v>83</v>
      </c>
      <c r="AY146" s="17" t="s">
        <v>178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7" t="s">
        <v>83</v>
      </c>
      <c r="BK146" s="238">
        <f>ROUND(I146*H146,2)</f>
        <v>0</v>
      </c>
      <c r="BL146" s="17" t="s">
        <v>186</v>
      </c>
      <c r="BM146" s="237" t="s">
        <v>597</v>
      </c>
    </row>
    <row r="147" s="2" customFormat="1" ht="24.15" customHeight="1">
      <c r="A147" s="38"/>
      <c r="B147" s="39"/>
      <c r="C147" s="226" t="s">
        <v>424</v>
      </c>
      <c r="D147" s="226" t="s">
        <v>181</v>
      </c>
      <c r="E147" s="227" t="s">
        <v>5777</v>
      </c>
      <c r="F147" s="228" t="s">
        <v>5778</v>
      </c>
      <c r="G147" s="229" t="s">
        <v>1341</v>
      </c>
      <c r="H147" s="230">
        <v>2</v>
      </c>
      <c r="I147" s="231"/>
      <c r="J147" s="232">
        <f>ROUND(I147*H147,2)</f>
        <v>0</v>
      </c>
      <c r="K147" s="228" t="s">
        <v>1</v>
      </c>
      <c r="L147" s="44"/>
      <c r="M147" s="233" t="s">
        <v>1</v>
      </c>
      <c r="N147" s="234" t="s">
        <v>41</v>
      </c>
      <c r="O147" s="91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37" t="s">
        <v>186</v>
      </c>
      <c r="AT147" s="237" t="s">
        <v>181</v>
      </c>
      <c r="AU147" s="237" t="s">
        <v>83</v>
      </c>
      <c r="AY147" s="17" t="s">
        <v>178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7" t="s">
        <v>83</v>
      </c>
      <c r="BK147" s="238">
        <f>ROUND(I147*H147,2)</f>
        <v>0</v>
      </c>
      <c r="BL147" s="17" t="s">
        <v>186</v>
      </c>
      <c r="BM147" s="237" t="s">
        <v>627</v>
      </c>
    </row>
    <row r="148" s="2" customFormat="1" ht="24.15" customHeight="1">
      <c r="A148" s="38"/>
      <c r="B148" s="39"/>
      <c r="C148" s="226" t="s">
        <v>429</v>
      </c>
      <c r="D148" s="226" t="s">
        <v>181</v>
      </c>
      <c r="E148" s="227" t="s">
        <v>5779</v>
      </c>
      <c r="F148" s="228" t="s">
        <v>5780</v>
      </c>
      <c r="G148" s="229" t="s">
        <v>267</v>
      </c>
      <c r="H148" s="230">
        <v>100</v>
      </c>
      <c r="I148" s="231"/>
      <c r="J148" s="232">
        <f>ROUND(I148*H148,2)</f>
        <v>0</v>
      </c>
      <c r="K148" s="228" t="s">
        <v>1</v>
      </c>
      <c r="L148" s="44"/>
      <c r="M148" s="233" t="s">
        <v>1</v>
      </c>
      <c r="N148" s="234" t="s">
        <v>41</v>
      </c>
      <c r="O148" s="91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37" t="s">
        <v>186</v>
      </c>
      <c r="AT148" s="237" t="s">
        <v>181</v>
      </c>
      <c r="AU148" s="237" t="s">
        <v>83</v>
      </c>
      <c r="AY148" s="17" t="s">
        <v>178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7" t="s">
        <v>83</v>
      </c>
      <c r="BK148" s="238">
        <f>ROUND(I148*H148,2)</f>
        <v>0</v>
      </c>
      <c r="BL148" s="17" t="s">
        <v>186</v>
      </c>
      <c r="BM148" s="237" t="s">
        <v>643</v>
      </c>
    </row>
    <row r="149" s="12" customFormat="1" ht="25.92" customHeight="1">
      <c r="A149" s="12"/>
      <c r="B149" s="210"/>
      <c r="C149" s="211"/>
      <c r="D149" s="212" t="s">
        <v>75</v>
      </c>
      <c r="E149" s="213" t="s">
        <v>3229</v>
      </c>
      <c r="F149" s="213" t="s">
        <v>5781</v>
      </c>
      <c r="G149" s="211"/>
      <c r="H149" s="211"/>
      <c r="I149" s="214"/>
      <c r="J149" s="215">
        <f>BK149</f>
        <v>0</v>
      </c>
      <c r="K149" s="211"/>
      <c r="L149" s="216"/>
      <c r="M149" s="217"/>
      <c r="N149" s="218"/>
      <c r="O149" s="218"/>
      <c r="P149" s="219">
        <f>SUM(P150:P154)</f>
        <v>0</v>
      </c>
      <c r="Q149" s="218"/>
      <c r="R149" s="219">
        <f>SUM(R150:R154)</f>
        <v>0</v>
      </c>
      <c r="S149" s="218"/>
      <c r="T149" s="220">
        <f>SUM(T150:T154)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1" t="s">
        <v>83</v>
      </c>
      <c r="AT149" s="222" t="s">
        <v>75</v>
      </c>
      <c r="AU149" s="222" t="s">
        <v>76</v>
      </c>
      <c r="AY149" s="221" t="s">
        <v>178</v>
      </c>
      <c r="BK149" s="223">
        <f>SUM(BK150:BK154)</f>
        <v>0</v>
      </c>
    </row>
    <row r="150" s="2" customFormat="1" ht="24.15" customHeight="1">
      <c r="A150" s="38"/>
      <c r="B150" s="39"/>
      <c r="C150" s="226" t="s">
        <v>436</v>
      </c>
      <c r="D150" s="226" t="s">
        <v>181</v>
      </c>
      <c r="E150" s="227" t="s">
        <v>5782</v>
      </c>
      <c r="F150" s="228" t="s">
        <v>5783</v>
      </c>
      <c r="G150" s="229" t="s">
        <v>1341</v>
      </c>
      <c r="H150" s="230">
        <v>5</v>
      </c>
      <c r="I150" s="231"/>
      <c r="J150" s="232">
        <f>ROUND(I150*H150,2)</f>
        <v>0</v>
      </c>
      <c r="K150" s="228" t="s">
        <v>1</v>
      </c>
      <c r="L150" s="44"/>
      <c r="M150" s="233" t="s">
        <v>1</v>
      </c>
      <c r="N150" s="234" t="s">
        <v>41</v>
      </c>
      <c r="O150" s="91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37" t="s">
        <v>186</v>
      </c>
      <c r="AT150" s="237" t="s">
        <v>181</v>
      </c>
      <c r="AU150" s="237" t="s">
        <v>83</v>
      </c>
      <c r="AY150" s="17" t="s">
        <v>178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7" t="s">
        <v>83</v>
      </c>
      <c r="BK150" s="238">
        <f>ROUND(I150*H150,2)</f>
        <v>0</v>
      </c>
      <c r="BL150" s="17" t="s">
        <v>186</v>
      </c>
      <c r="BM150" s="237" t="s">
        <v>656</v>
      </c>
    </row>
    <row r="151" s="2" customFormat="1" ht="33" customHeight="1">
      <c r="A151" s="38"/>
      <c r="B151" s="39"/>
      <c r="C151" s="226" t="s">
        <v>443</v>
      </c>
      <c r="D151" s="226" t="s">
        <v>181</v>
      </c>
      <c r="E151" s="227" t="s">
        <v>5784</v>
      </c>
      <c r="F151" s="228" t="s">
        <v>5785</v>
      </c>
      <c r="G151" s="229" t="s">
        <v>1341</v>
      </c>
      <c r="H151" s="230">
        <v>1</v>
      </c>
      <c r="I151" s="231"/>
      <c r="J151" s="232">
        <f>ROUND(I151*H151,2)</f>
        <v>0</v>
      </c>
      <c r="K151" s="228" t="s">
        <v>1</v>
      </c>
      <c r="L151" s="44"/>
      <c r="M151" s="233" t="s">
        <v>1</v>
      </c>
      <c r="N151" s="234" t="s">
        <v>41</v>
      </c>
      <c r="O151" s="91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37" t="s">
        <v>186</v>
      </c>
      <c r="AT151" s="237" t="s">
        <v>181</v>
      </c>
      <c r="AU151" s="237" t="s">
        <v>83</v>
      </c>
      <c r="AY151" s="17" t="s">
        <v>178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7" t="s">
        <v>83</v>
      </c>
      <c r="BK151" s="238">
        <f>ROUND(I151*H151,2)</f>
        <v>0</v>
      </c>
      <c r="BL151" s="17" t="s">
        <v>186</v>
      </c>
      <c r="BM151" s="237" t="s">
        <v>675</v>
      </c>
    </row>
    <row r="152" s="2" customFormat="1" ht="24.15" customHeight="1">
      <c r="A152" s="38"/>
      <c r="B152" s="39"/>
      <c r="C152" s="226" t="s">
        <v>450</v>
      </c>
      <c r="D152" s="226" t="s">
        <v>181</v>
      </c>
      <c r="E152" s="227" t="s">
        <v>5786</v>
      </c>
      <c r="F152" s="228" t="s">
        <v>5787</v>
      </c>
      <c r="G152" s="229" t="s">
        <v>1341</v>
      </c>
      <c r="H152" s="230">
        <v>1</v>
      </c>
      <c r="I152" s="231"/>
      <c r="J152" s="232">
        <f>ROUND(I152*H152,2)</f>
        <v>0</v>
      </c>
      <c r="K152" s="228" t="s">
        <v>1</v>
      </c>
      <c r="L152" s="44"/>
      <c r="M152" s="233" t="s">
        <v>1</v>
      </c>
      <c r="N152" s="234" t="s">
        <v>41</v>
      </c>
      <c r="O152" s="91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7" t="s">
        <v>186</v>
      </c>
      <c r="AT152" s="237" t="s">
        <v>181</v>
      </c>
      <c r="AU152" s="237" t="s">
        <v>83</v>
      </c>
      <c r="AY152" s="17" t="s">
        <v>178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7" t="s">
        <v>83</v>
      </c>
      <c r="BK152" s="238">
        <f>ROUND(I152*H152,2)</f>
        <v>0</v>
      </c>
      <c r="BL152" s="17" t="s">
        <v>186</v>
      </c>
      <c r="BM152" s="237" t="s">
        <v>687</v>
      </c>
    </row>
    <row r="153" s="2" customFormat="1" ht="24.15" customHeight="1">
      <c r="A153" s="38"/>
      <c r="B153" s="39"/>
      <c r="C153" s="226" t="s">
        <v>458</v>
      </c>
      <c r="D153" s="226" t="s">
        <v>181</v>
      </c>
      <c r="E153" s="227" t="s">
        <v>5788</v>
      </c>
      <c r="F153" s="228" t="s">
        <v>5789</v>
      </c>
      <c r="G153" s="229" t="s">
        <v>1341</v>
      </c>
      <c r="H153" s="230">
        <v>1</v>
      </c>
      <c r="I153" s="231"/>
      <c r="J153" s="232">
        <f>ROUND(I153*H153,2)</f>
        <v>0</v>
      </c>
      <c r="K153" s="228" t="s">
        <v>1</v>
      </c>
      <c r="L153" s="44"/>
      <c r="M153" s="233" t="s">
        <v>1</v>
      </c>
      <c r="N153" s="234" t="s">
        <v>41</v>
      </c>
      <c r="O153" s="91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7" t="s">
        <v>186</v>
      </c>
      <c r="AT153" s="237" t="s">
        <v>181</v>
      </c>
      <c r="AU153" s="237" t="s">
        <v>83</v>
      </c>
      <c r="AY153" s="17" t="s">
        <v>178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7" t="s">
        <v>83</v>
      </c>
      <c r="BK153" s="238">
        <f>ROUND(I153*H153,2)</f>
        <v>0</v>
      </c>
      <c r="BL153" s="17" t="s">
        <v>186</v>
      </c>
      <c r="BM153" s="237" t="s">
        <v>699</v>
      </c>
    </row>
    <row r="154" s="2" customFormat="1" ht="33" customHeight="1">
      <c r="A154" s="38"/>
      <c r="B154" s="39"/>
      <c r="C154" s="226" t="s">
        <v>466</v>
      </c>
      <c r="D154" s="226" t="s">
        <v>181</v>
      </c>
      <c r="E154" s="227" t="s">
        <v>5790</v>
      </c>
      <c r="F154" s="228" t="s">
        <v>5791</v>
      </c>
      <c r="G154" s="229" t="s">
        <v>1341</v>
      </c>
      <c r="H154" s="230">
        <v>5</v>
      </c>
      <c r="I154" s="231"/>
      <c r="J154" s="232">
        <f>ROUND(I154*H154,2)</f>
        <v>0</v>
      </c>
      <c r="K154" s="228" t="s">
        <v>1</v>
      </c>
      <c r="L154" s="44"/>
      <c r="M154" s="233" t="s">
        <v>1</v>
      </c>
      <c r="N154" s="234" t="s">
        <v>41</v>
      </c>
      <c r="O154" s="91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37" t="s">
        <v>186</v>
      </c>
      <c r="AT154" s="237" t="s">
        <v>181</v>
      </c>
      <c r="AU154" s="237" t="s">
        <v>83</v>
      </c>
      <c r="AY154" s="17" t="s">
        <v>178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7" t="s">
        <v>83</v>
      </c>
      <c r="BK154" s="238">
        <f>ROUND(I154*H154,2)</f>
        <v>0</v>
      </c>
      <c r="BL154" s="17" t="s">
        <v>186</v>
      </c>
      <c r="BM154" s="237" t="s">
        <v>711</v>
      </c>
    </row>
    <row r="155" s="12" customFormat="1" ht="25.92" customHeight="1">
      <c r="A155" s="12"/>
      <c r="B155" s="210"/>
      <c r="C155" s="211"/>
      <c r="D155" s="212" t="s">
        <v>75</v>
      </c>
      <c r="E155" s="213" t="s">
        <v>3233</v>
      </c>
      <c r="F155" s="213" t="s">
        <v>5792</v>
      </c>
      <c r="G155" s="211"/>
      <c r="H155" s="211"/>
      <c r="I155" s="214"/>
      <c r="J155" s="215">
        <f>BK155</f>
        <v>0</v>
      </c>
      <c r="K155" s="211"/>
      <c r="L155" s="216"/>
      <c r="M155" s="217"/>
      <c r="N155" s="218"/>
      <c r="O155" s="218"/>
      <c r="P155" s="219">
        <f>SUM(P156:P160)</f>
        <v>0</v>
      </c>
      <c r="Q155" s="218"/>
      <c r="R155" s="219">
        <f>SUM(R156:R160)</f>
        <v>0</v>
      </c>
      <c r="S155" s="218"/>
      <c r="T155" s="220">
        <f>SUM(T156:T160)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1" t="s">
        <v>83</v>
      </c>
      <c r="AT155" s="222" t="s">
        <v>75</v>
      </c>
      <c r="AU155" s="222" t="s">
        <v>76</v>
      </c>
      <c r="AY155" s="221" t="s">
        <v>178</v>
      </c>
      <c r="BK155" s="223">
        <f>SUM(BK156:BK160)</f>
        <v>0</v>
      </c>
    </row>
    <row r="156" s="2" customFormat="1" ht="21.75" customHeight="1">
      <c r="A156" s="38"/>
      <c r="B156" s="39"/>
      <c r="C156" s="226" t="s">
        <v>472</v>
      </c>
      <c r="D156" s="226" t="s">
        <v>181</v>
      </c>
      <c r="E156" s="227" t="s">
        <v>5793</v>
      </c>
      <c r="F156" s="228" t="s">
        <v>5794</v>
      </c>
      <c r="G156" s="229" t="s">
        <v>1341</v>
      </c>
      <c r="H156" s="230">
        <v>1</v>
      </c>
      <c r="I156" s="231"/>
      <c r="J156" s="232">
        <f>ROUND(I156*H156,2)</f>
        <v>0</v>
      </c>
      <c r="K156" s="228" t="s">
        <v>1</v>
      </c>
      <c r="L156" s="44"/>
      <c r="M156" s="233" t="s">
        <v>1</v>
      </c>
      <c r="N156" s="234" t="s">
        <v>41</v>
      </c>
      <c r="O156" s="91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37" t="s">
        <v>186</v>
      </c>
      <c r="AT156" s="237" t="s">
        <v>181</v>
      </c>
      <c r="AU156" s="237" t="s">
        <v>83</v>
      </c>
      <c r="AY156" s="17" t="s">
        <v>178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7" t="s">
        <v>83</v>
      </c>
      <c r="BK156" s="238">
        <f>ROUND(I156*H156,2)</f>
        <v>0</v>
      </c>
      <c r="BL156" s="17" t="s">
        <v>186</v>
      </c>
      <c r="BM156" s="237" t="s">
        <v>726</v>
      </c>
    </row>
    <row r="157" s="2" customFormat="1" ht="21.75" customHeight="1">
      <c r="A157" s="38"/>
      <c r="B157" s="39"/>
      <c r="C157" s="226" t="s">
        <v>478</v>
      </c>
      <c r="D157" s="226" t="s">
        <v>181</v>
      </c>
      <c r="E157" s="227" t="s">
        <v>5795</v>
      </c>
      <c r="F157" s="228" t="s">
        <v>5796</v>
      </c>
      <c r="G157" s="229" t="s">
        <v>1341</v>
      </c>
      <c r="H157" s="230">
        <v>1</v>
      </c>
      <c r="I157" s="231"/>
      <c r="J157" s="232">
        <f>ROUND(I157*H157,2)</f>
        <v>0</v>
      </c>
      <c r="K157" s="228" t="s">
        <v>1</v>
      </c>
      <c r="L157" s="44"/>
      <c r="M157" s="233" t="s">
        <v>1</v>
      </c>
      <c r="N157" s="234" t="s">
        <v>41</v>
      </c>
      <c r="O157" s="91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7" t="s">
        <v>186</v>
      </c>
      <c r="AT157" s="237" t="s">
        <v>181</v>
      </c>
      <c r="AU157" s="237" t="s">
        <v>83</v>
      </c>
      <c r="AY157" s="17" t="s">
        <v>178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7" t="s">
        <v>83</v>
      </c>
      <c r="BK157" s="238">
        <f>ROUND(I157*H157,2)</f>
        <v>0</v>
      </c>
      <c r="BL157" s="17" t="s">
        <v>186</v>
      </c>
      <c r="BM157" s="237" t="s">
        <v>739</v>
      </c>
    </row>
    <row r="158" s="2" customFormat="1" ht="16.5" customHeight="1">
      <c r="A158" s="38"/>
      <c r="B158" s="39"/>
      <c r="C158" s="226" t="s">
        <v>483</v>
      </c>
      <c r="D158" s="226" t="s">
        <v>181</v>
      </c>
      <c r="E158" s="227" t="s">
        <v>5797</v>
      </c>
      <c r="F158" s="228" t="s">
        <v>3258</v>
      </c>
      <c r="G158" s="229" t="s">
        <v>1341</v>
      </c>
      <c r="H158" s="230">
        <v>1</v>
      </c>
      <c r="I158" s="231"/>
      <c r="J158" s="232">
        <f>ROUND(I158*H158,2)</f>
        <v>0</v>
      </c>
      <c r="K158" s="228" t="s">
        <v>1</v>
      </c>
      <c r="L158" s="44"/>
      <c r="M158" s="233" t="s">
        <v>1</v>
      </c>
      <c r="N158" s="234" t="s">
        <v>41</v>
      </c>
      <c r="O158" s="91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37" t="s">
        <v>186</v>
      </c>
      <c r="AT158" s="237" t="s">
        <v>181</v>
      </c>
      <c r="AU158" s="237" t="s">
        <v>83</v>
      </c>
      <c r="AY158" s="17" t="s">
        <v>178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7" t="s">
        <v>83</v>
      </c>
      <c r="BK158" s="238">
        <f>ROUND(I158*H158,2)</f>
        <v>0</v>
      </c>
      <c r="BL158" s="17" t="s">
        <v>186</v>
      </c>
      <c r="BM158" s="237" t="s">
        <v>751</v>
      </c>
    </row>
    <row r="159" s="2" customFormat="1" ht="16.5" customHeight="1">
      <c r="A159" s="38"/>
      <c r="B159" s="39"/>
      <c r="C159" s="226" t="s">
        <v>498</v>
      </c>
      <c r="D159" s="226" t="s">
        <v>181</v>
      </c>
      <c r="E159" s="227" t="s">
        <v>5798</v>
      </c>
      <c r="F159" s="228" t="s">
        <v>5799</v>
      </c>
      <c r="G159" s="229" t="s">
        <v>1341</v>
      </c>
      <c r="H159" s="230">
        <v>1</v>
      </c>
      <c r="I159" s="231"/>
      <c r="J159" s="232">
        <f>ROUND(I159*H159,2)</f>
        <v>0</v>
      </c>
      <c r="K159" s="228" t="s">
        <v>1</v>
      </c>
      <c r="L159" s="44"/>
      <c r="M159" s="233" t="s">
        <v>1</v>
      </c>
      <c r="N159" s="234" t="s">
        <v>41</v>
      </c>
      <c r="O159" s="91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37" t="s">
        <v>186</v>
      </c>
      <c r="AT159" s="237" t="s">
        <v>181</v>
      </c>
      <c r="AU159" s="237" t="s">
        <v>83</v>
      </c>
      <c r="AY159" s="17" t="s">
        <v>178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7" t="s">
        <v>83</v>
      </c>
      <c r="BK159" s="238">
        <f>ROUND(I159*H159,2)</f>
        <v>0</v>
      </c>
      <c r="BL159" s="17" t="s">
        <v>186</v>
      </c>
      <c r="BM159" s="237" t="s">
        <v>766</v>
      </c>
    </row>
    <row r="160" s="2" customFormat="1" ht="16.5" customHeight="1">
      <c r="A160" s="38"/>
      <c r="B160" s="39"/>
      <c r="C160" s="226" t="s">
        <v>506</v>
      </c>
      <c r="D160" s="226" t="s">
        <v>181</v>
      </c>
      <c r="E160" s="227" t="s">
        <v>5800</v>
      </c>
      <c r="F160" s="228" t="s">
        <v>5801</v>
      </c>
      <c r="G160" s="229" t="s">
        <v>1341</v>
      </c>
      <c r="H160" s="230">
        <v>1</v>
      </c>
      <c r="I160" s="231"/>
      <c r="J160" s="232">
        <f>ROUND(I160*H160,2)</f>
        <v>0</v>
      </c>
      <c r="K160" s="228" t="s">
        <v>1</v>
      </c>
      <c r="L160" s="44"/>
      <c r="M160" s="278" t="s">
        <v>1</v>
      </c>
      <c r="N160" s="279" t="s">
        <v>41</v>
      </c>
      <c r="O160" s="280"/>
      <c r="P160" s="281">
        <f>O160*H160</f>
        <v>0</v>
      </c>
      <c r="Q160" s="281">
        <v>0</v>
      </c>
      <c r="R160" s="281">
        <f>Q160*H160</f>
        <v>0</v>
      </c>
      <c r="S160" s="281">
        <v>0</v>
      </c>
      <c r="T160" s="282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37" t="s">
        <v>186</v>
      </c>
      <c r="AT160" s="237" t="s">
        <v>181</v>
      </c>
      <c r="AU160" s="237" t="s">
        <v>83</v>
      </c>
      <c r="AY160" s="17" t="s">
        <v>178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7" t="s">
        <v>83</v>
      </c>
      <c r="BK160" s="238">
        <f>ROUND(I160*H160,2)</f>
        <v>0</v>
      </c>
      <c r="BL160" s="17" t="s">
        <v>186</v>
      </c>
      <c r="BM160" s="237" t="s">
        <v>776</v>
      </c>
    </row>
    <row r="161" s="2" customFormat="1" ht="6.96" customHeight="1">
      <c r="A161" s="38"/>
      <c r="B161" s="66"/>
      <c r="C161" s="67"/>
      <c r="D161" s="67"/>
      <c r="E161" s="67"/>
      <c r="F161" s="67"/>
      <c r="G161" s="67"/>
      <c r="H161" s="67"/>
      <c r="I161" s="67"/>
      <c r="J161" s="67"/>
      <c r="K161" s="67"/>
      <c r="L161" s="44"/>
      <c r="M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</row>
  </sheetData>
  <sheetProtection sheet="1" autoFilter="0" formatColumns="0" formatRows="0" objects="1" scenarios="1" spinCount="100000" saltValue="+GELtlRtDMfqwhKMqy+OT6r3WfS2TeNeLGL749w7UVwsECdTdhZvt5EzDoIz5jTRebenidZEBxWrLSNPq8vEqQ==" hashValue="6dei4xrGYE2ZsT80RB+pp4FrJD3Lc9u+OdIx8gIq6iOWvak3LBFwrnJkrUaNKis/IX066U89IfF27X4d4Gv/cw==" algorithmName="SHA-512" password="C76A"/>
  <autoFilter ref="C119:K160"/>
  <mergeCells count="9">
    <mergeCell ref="E7:H7"/>
    <mergeCell ref="E9:H9"/>
    <mergeCell ref="E18:H18"/>
    <mergeCell ref="E27:H27"/>
    <mergeCell ref="E85:H85"/>
    <mergeCell ref="E87:H87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120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2" customFormat="1" ht="12" customHeight="1">
      <c r="A8" s="38"/>
      <c r="B8" s="44"/>
      <c r="C8" s="38"/>
      <c r="D8" s="150" t="s">
        <v>125</v>
      </c>
      <c r="E8" s="38"/>
      <c r="F8" s="38"/>
      <c r="G8" s="38"/>
      <c r="H8" s="38"/>
      <c r="I8" s="38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2" t="s">
        <v>5802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0" t="s">
        <v>18</v>
      </c>
      <c r="E11" s="38"/>
      <c r="F11" s="141" t="s">
        <v>1</v>
      </c>
      <c r="G11" s="38"/>
      <c r="H11" s="38"/>
      <c r="I11" s="150" t="s">
        <v>19</v>
      </c>
      <c r="J11" s="141" t="s">
        <v>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0" t="s">
        <v>20</v>
      </c>
      <c r="E12" s="38"/>
      <c r="F12" s="141" t="s">
        <v>21</v>
      </c>
      <c r="G12" s="38"/>
      <c r="H12" s="38"/>
      <c r="I12" s="150" t="s">
        <v>22</v>
      </c>
      <c r="J12" s="153" t="str">
        <f>'Rekapitulace stavby'!AN8</f>
        <v>21. 10. 2025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44"/>
      <c r="C13" s="38"/>
      <c r="D13" s="38"/>
      <c r="E13" s="38"/>
      <c r="F13" s="38"/>
      <c r="G13" s="38"/>
      <c r="H13" s="38"/>
      <c r="I13" s="38"/>
      <c r="J13" s="38"/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24</v>
      </c>
      <c r="E14" s="38"/>
      <c r="F14" s="38"/>
      <c r="G14" s="38"/>
      <c r="H14" s="38"/>
      <c r="I14" s="150" t="s">
        <v>25</v>
      </c>
      <c r="J14" s="141" t="s">
        <v>1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">
        <v>26</v>
      </c>
      <c r="F15" s="38"/>
      <c r="G15" s="38"/>
      <c r="H15" s="38"/>
      <c r="I15" s="150" t="s">
        <v>27</v>
      </c>
      <c r="J15" s="141" t="s">
        <v>1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38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0" t="s">
        <v>28</v>
      </c>
      <c r="E17" s="38"/>
      <c r="F17" s="38"/>
      <c r="G17" s="38"/>
      <c r="H17" s="38"/>
      <c r="I17" s="150" t="s">
        <v>25</v>
      </c>
      <c r="J17" s="33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3" t="str">
        <f>'Rekapitulace stavby'!E14</f>
        <v>Vyplň údaj</v>
      </c>
      <c r="F18" s="141"/>
      <c r="G18" s="141"/>
      <c r="H18" s="141"/>
      <c r="I18" s="150" t="s">
        <v>27</v>
      </c>
      <c r="J18" s="33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38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0" t="s">
        <v>30</v>
      </c>
      <c r="E20" s="38"/>
      <c r="F20" s="38"/>
      <c r="G20" s="38"/>
      <c r="H20" s="38"/>
      <c r="I20" s="150" t="s">
        <v>25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31</v>
      </c>
      <c r="F21" s="38"/>
      <c r="G21" s="38"/>
      <c r="H21" s="38"/>
      <c r="I21" s="150" t="s">
        <v>27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38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0" t="s">
        <v>32</v>
      </c>
      <c r="E23" s="38"/>
      <c r="F23" s="38"/>
      <c r="G23" s="38"/>
      <c r="H23" s="38"/>
      <c r="I23" s="150" t="s">
        <v>25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Ing. Avuk</v>
      </c>
      <c r="F24" s="38"/>
      <c r="G24" s="38"/>
      <c r="H24" s="38"/>
      <c r="I24" s="150" t="s">
        <v>27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38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0" t="s">
        <v>35</v>
      </c>
      <c r="E26" s="38"/>
      <c r="F26" s="38"/>
      <c r="G26" s="38"/>
      <c r="H26" s="38"/>
      <c r="I26" s="38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54"/>
      <c r="B27" s="155"/>
      <c r="C27" s="154"/>
      <c r="D27" s="154"/>
      <c r="E27" s="156" t="s">
        <v>1</v>
      </c>
      <c r="F27" s="156"/>
      <c r="G27" s="156"/>
      <c r="H27" s="156"/>
      <c r="I27" s="154"/>
      <c r="J27" s="154"/>
      <c r="K27" s="154"/>
      <c r="L27" s="157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58"/>
      <c r="E29" s="158"/>
      <c r="F29" s="158"/>
      <c r="G29" s="158"/>
      <c r="H29" s="158"/>
      <c r="I29" s="158"/>
      <c r="J29" s="158"/>
      <c r="K29" s="158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59" t="s">
        <v>36</v>
      </c>
      <c r="E30" s="38"/>
      <c r="F30" s="38"/>
      <c r="G30" s="38"/>
      <c r="H30" s="38"/>
      <c r="I30" s="38"/>
      <c r="J30" s="160">
        <f>ROUND(J116,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61" t="s">
        <v>38</v>
      </c>
      <c r="G32" s="38"/>
      <c r="H32" s="38"/>
      <c r="I32" s="161" t="s">
        <v>37</v>
      </c>
      <c r="J32" s="161" t="s">
        <v>39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62" t="s">
        <v>40</v>
      </c>
      <c r="E33" s="150" t="s">
        <v>41</v>
      </c>
      <c r="F33" s="163">
        <f>ROUND((SUM(BE116:BE188)),  2)</f>
        <v>0</v>
      </c>
      <c r="G33" s="38"/>
      <c r="H33" s="38"/>
      <c r="I33" s="164">
        <v>0.20999999999999999</v>
      </c>
      <c r="J33" s="163">
        <f>ROUND(((SUM(BE116:BE188))*I33),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0" t="s">
        <v>42</v>
      </c>
      <c r="F34" s="163">
        <f>ROUND((SUM(BF116:BF188)),  2)</f>
        <v>0</v>
      </c>
      <c r="G34" s="38"/>
      <c r="H34" s="38"/>
      <c r="I34" s="164">
        <v>0.12</v>
      </c>
      <c r="J34" s="163">
        <f>ROUND(((SUM(BF116:BF188))*I34),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0" t="s">
        <v>43</v>
      </c>
      <c r="F35" s="163">
        <f>ROUND((SUM(BG116:BG188)),  2)</f>
        <v>0</v>
      </c>
      <c r="G35" s="38"/>
      <c r="H35" s="38"/>
      <c r="I35" s="164">
        <v>0.20999999999999999</v>
      </c>
      <c r="J35" s="16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0" t="s">
        <v>44</v>
      </c>
      <c r="F36" s="163">
        <f>ROUND((SUM(BH116:BH188)),  2)</f>
        <v>0</v>
      </c>
      <c r="G36" s="38"/>
      <c r="H36" s="38"/>
      <c r="I36" s="164">
        <v>0.12</v>
      </c>
      <c r="J36" s="16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45</v>
      </c>
      <c r="F37" s="163">
        <f>ROUND((SUM(BI116:BI188)),  2)</f>
        <v>0</v>
      </c>
      <c r="G37" s="38"/>
      <c r="H37" s="38"/>
      <c r="I37" s="164">
        <v>0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38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65"/>
      <c r="D39" s="166" t="s">
        <v>46</v>
      </c>
      <c r="E39" s="167"/>
      <c r="F39" s="167"/>
      <c r="G39" s="168" t="s">
        <v>47</v>
      </c>
      <c r="H39" s="169" t="s">
        <v>48</v>
      </c>
      <c r="I39" s="167"/>
      <c r="J39" s="170">
        <f>SUM(J30:J37)</f>
        <v>0</v>
      </c>
      <c r="K39" s="171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0"/>
      <c r="L41" s="20"/>
    </row>
    <row r="42" s="1" customFormat="1" ht="14.4" customHeight="1">
      <c r="B42" s="20"/>
      <c r="L42" s="20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125</v>
      </c>
      <c r="D86" s="40"/>
      <c r="E86" s="40"/>
      <c r="F86" s="40"/>
      <c r="G86" s="40"/>
      <c r="H86" s="40"/>
      <c r="I86" s="40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40"/>
      <c r="D87" s="40"/>
      <c r="E87" s="76" t="str">
        <f>E9</f>
        <v>D1.09 - Lékařská technologie - pevně spojená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20</v>
      </c>
      <c r="D89" s="40"/>
      <c r="E89" s="40"/>
      <c r="F89" s="27" t="str">
        <f>F12</f>
        <v>Cheb</v>
      </c>
      <c r="G89" s="40"/>
      <c r="H89" s="40"/>
      <c r="I89" s="32" t="s">
        <v>22</v>
      </c>
      <c r="J89" s="79" t="str">
        <f>IF(J12="","",J12)</f>
        <v>21. 10. 2025</v>
      </c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40.05" customHeight="1">
      <c r="A91" s="38"/>
      <c r="B91" s="39"/>
      <c r="C91" s="32" t="s">
        <v>24</v>
      </c>
      <c r="D91" s="40"/>
      <c r="E91" s="40"/>
      <c r="F91" s="27" t="str">
        <f>E15</f>
        <v>Karlovarský kraj</v>
      </c>
      <c r="G91" s="40"/>
      <c r="H91" s="40"/>
      <c r="I91" s="32" t="s">
        <v>30</v>
      </c>
      <c r="J91" s="36" t="str">
        <f>E21</f>
        <v>PENTA PROJEKT s.r.o., Mrštíkova 1166/12, Jihlava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28</v>
      </c>
      <c r="D92" s="40"/>
      <c r="E92" s="40"/>
      <c r="F92" s="27" t="str">
        <f>IF(E18="","",E18)</f>
        <v>Vyplň údaj</v>
      </c>
      <c r="G92" s="40"/>
      <c r="H92" s="40"/>
      <c r="I92" s="32" t="s">
        <v>32</v>
      </c>
      <c r="J92" s="36" t="str">
        <f>E24</f>
        <v>Ing. Avuk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84" t="s">
        <v>130</v>
      </c>
      <c r="D94" s="185"/>
      <c r="E94" s="185"/>
      <c r="F94" s="185"/>
      <c r="G94" s="185"/>
      <c r="H94" s="185"/>
      <c r="I94" s="185"/>
      <c r="J94" s="186" t="s">
        <v>131</v>
      </c>
      <c r="K94" s="185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87" t="s">
        <v>132</v>
      </c>
      <c r="D96" s="40"/>
      <c r="E96" s="40"/>
      <c r="F96" s="40"/>
      <c r="G96" s="40"/>
      <c r="H96" s="40"/>
      <c r="I96" s="40"/>
      <c r="J96" s="110">
        <f>J116</f>
        <v>0</v>
      </c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7" t="s">
        <v>133</v>
      </c>
    </row>
    <row r="97" s="2" customFormat="1" ht="21.84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6.96" customHeight="1">
      <c r="A98" s="38"/>
      <c r="B98" s="66"/>
      <c r="C98" s="67"/>
      <c r="D98" s="67"/>
      <c r="E98" s="67"/>
      <c r="F98" s="67"/>
      <c r="G98" s="67"/>
      <c r="H98" s="67"/>
      <c r="I98" s="67"/>
      <c r="J98" s="67"/>
      <c r="K98" s="67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</row>
    <row r="102" s="2" customFormat="1" ht="6.96" customHeight="1">
      <c r="A102" s="38"/>
      <c r="B102" s="68"/>
      <c r="C102" s="69"/>
      <c r="D102" s="69"/>
      <c r="E102" s="69"/>
      <c r="F102" s="69"/>
      <c r="G102" s="69"/>
      <c r="H102" s="69"/>
      <c r="I102" s="69"/>
      <c r="J102" s="69"/>
      <c r="K102" s="69"/>
      <c r="L102" s="63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3" s="2" customFormat="1" ht="24.96" customHeight="1">
      <c r="A103" s="38"/>
      <c r="B103" s="39"/>
      <c r="C103" s="23" t="s">
        <v>163</v>
      </c>
      <c r="D103" s="40"/>
      <c r="E103" s="40"/>
      <c r="F103" s="40"/>
      <c r="G103" s="40"/>
      <c r="H103" s="40"/>
      <c r="I103" s="40"/>
      <c r="J103" s="40"/>
      <c r="K103" s="40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6.96" customHeight="1">
      <c r="A104" s="38"/>
      <c r="B104" s="39"/>
      <c r="C104" s="40"/>
      <c r="D104" s="40"/>
      <c r="E104" s="40"/>
      <c r="F104" s="40"/>
      <c r="G104" s="40"/>
      <c r="H104" s="40"/>
      <c r="I104" s="40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12" customHeight="1">
      <c r="A105" s="38"/>
      <c r="B105" s="39"/>
      <c r="C105" s="32" t="s">
        <v>16</v>
      </c>
      <c r="D105" s="40"/>
      <c r="E105" s="40"/>
      <c r="F105" s="40"/>
      <c r="G105" s="40"/>
      <c r="H105" s="40"/>
      <c r="I105" s="40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16.5" customHeight="1">
      <c r="A106" s="38"/>
      <c r="B106" s="39"/>
      <c r="C106" s="40"/>
      <c r="D106" s="40"/>
      <c r="E106" s="183" t="str">
        <f>E7</f>
        <v>Přestavba EMR II.typu, Nemocnice Cheb</v>
      </c>
      <c r="F106" s="32"/>
      <c r="G106" s="32"/>
      <c r="H106" s="32"/>
      <c r="I106" s="40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12" customHeight="1">
      <c r="A107" s="38"/>
      <c r="B107" s="39"/>
      <c r="C107" s="32" t="s">
        <v>125</v>
      </c>
      <c r="D107" s="40"/>
      <c r="E107" s="40"/>
      <c r="F107" s="40"/>
      <c r="G107" s="40"/>
      <c r="H107" s="40"/>
      <c r="I107" s="40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16.5" customHeight="1">
      <c r="A108" s="38"/>
      <c r="B108" s="39"/>
      <c r="C108" s="40"/>
      <c r="D108" s="40"/>
      <c r="E108" s="76" t="str">
        <f>E9</f>
        <v>D1.09 - Lékařská technologie - pevně spojená</v>
      </c>
      <c r="F108" s="40"/>
      <c r="G108" s="40"/>
      <c r="H108" s="40"/>
      <c r="I108" s="40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6.96" customHeight="1">
      <c r="A109" s="38"/>
      <c r="B109" s="39"/>
      <c r="C109" s="40"/>
      <c r="D109" s="40"/>
      <c r="E109" s="40"/>
      <c r="F109" s="40"/>
      <c r="G109" s="40"/>
      <c r="H109" s="40"/>
      <c r="I109" s="40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12" customHeight="1">
      <c r="A110" s="38"/>
      <c r="B110" s="39"/>
      <c r="C110" s="32" t="s">
        <v>20</v>
      </c>
      <c r="D110" s="40"/>
      <c r="E110" s="40"/>
      <c r="F110" s="27" t="str">
        <f>F12</f>
        <v>Cheb</v>
      </c>
      <c r="G110" s="40"/>
      <c r="H110" s="40"/>
      <c r="I110" s="32" t="s">
        <v>22</v>
      </c>
      <c r="J110" s="79" t="str">
        <f>IF(J12="","",J12)</f>
        <v>21. 10. 2025</v>
      </c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6.96" customHeight="1">
      <c r="A111" s="38"/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40.05" customHeight="1">
      <c r="A112" s="38"/>
      <c r="B112" s="39"/>
      <c r="C112" s="32" t="s">
        <v>24</v>
      </c>
      <c r="D112" s="40"/>
      <c r="E112" s="40"/>
      <c r="F112" s="27" t="str">
        <f>E15</f>
        <v>Karlovarský kraj</v>
      </c>
      <c r="G112" s="40"/>
      <c r="H112" s="40"/>
      <c r="I112" s="32" t="s">
        <v>30</v>
      </c>
      <c r="J112" s="36" t="str">
        <f>E21</f>
        <v>PENTA PROJEKT s.r.o., Mrštíkova 1166/12, Jihlava</v>
      </c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5.15" customHeight="1">
      <c r="A113" s="38"/>
      <c r="B113" s="39"/>
      <c r="C113" s="32" t="s">
        <v>28</v>
      </c>
      <c r="D113" s="40"/>
      <c r="E113" s="40"/>
      <c r="F113" s="27" t="str">
        <f>IF(E18="","",E18)</f>
        <v>Vyplň údaj</v>
      </c>
      <c r="G113" s="40"/>
      <c r="H113" s="40"/>
      <c r="I113" s="32" t="s">
        <v>32</v>
      </c>
      <c r="J113" s="36" t="str">
        <f>E24</f>
        <v>Ing. Avuk</v>
      </c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0.32" customHeight="1">
      <c r="A114" s="38"/>
      <c r="B114" s="39"/>
      <c r="C114" s="40"/>
      <c r="D114" s="40"/>
      <c r="E114" s="40"/>
      <c r="F114" s="40"/>
      <c r="G114" s="40"/>
      <c r="H114" s="40"/>
      <c r="I114" s="40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11" customFormat="1" ht="29.28" customHeight="1">
      <c r="A115" s="199"/>
      <c r="B115" s="200"/>
      <c r="C115" s="201" t="s">
        <v>164</v>
      </c>
      <c r="D115" s="202" t="s">
        <v>61</v>
      </c>
      <c r="E115" s="202" t="s">
        <v>57</v>
      </c>
      <c r="F115" s="202" t="s">
        <v>58</v>
      </c>
      <c r="G115" s="202" t="s">
        <v>165</v>
      </c>
      <c r="H115" s="202" t="s">
        <v>166</v>
      </c>
      <c r="I115" s="202" t="s">
        <v>167</v>
      </c>
      <c r="J115" s="202" t="s">
        <v>131</v>
      </c>
      <c r="K115" s="203" t="s">
        <v>168</v>
      </c>
      <c r="L115" s="204"/>
      <c r="M115" s="100" t="s">
        <v>1</v>
      </c>
      <c r="N115" s="101" t="s">
        <v>40</v>
      </c>
      <c r="O115" s="101" t="s">
        <v>169</v>
      </c>
      <c r="P115" s="101" t="s">
        <v>170</v>
      </c>
      <c r="Q115" s="101" t="s">
        <v>171</v>
      </c>
      <c r="R115" s="101" t="s">
        <v>172</v>
      </c>
      <c r="S115" s="101" t="s">
        <v>173</v>
      </c>
      <c r="T115" s="102" t="s">
        <v>174</v>
      </c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</row>
    <row r="116" s="2" customFormat="1" ht="22.8" customHeight="1">
      <c r="A116" s="38"/>
      <c r="B116" s="39"/>
      <c r="C116" s="107" t="s">
        <v>175</v>
      </c>
      <c r="D116" s="40"/>
      <c r="E116" s="40"/>
      <c r="F116" s="40"/>
      <c r="G116" s="40"/>
      <c r="H116" s="40"/>
      <c r="I116" s="40"/>
      <c r="J116" s="205">
        <f>BK116</f>
        <v>0</v>
      </c>
      <c r="K116" s="40"/>
      <c r="L116" s="44"/>
      <c r="M116" s="103"/>
      <c r="N116" s="206"/>
      <c r="O116" s="104"/>
      <c r="P116" s="207">
        <f>SUM(P117:P188)</f>
        <v>0</v>
      </c>
      <c r="Q116" s="104"/>
      <c r="R116" s="207">
        <f>SUM(R117:R188)</f>
        <v>0</v>
      </c>
      <c r="S116" s="104"/>
      <c r="T116" s="208">
        <f>SUM(T117:T188)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T116" s="17" t="s">
        <v>75</v>
      </c>
      <c r="AU116" s="17" t="s">
        <v>133</v>
      </c>
      <c r="BK116" s="209">
        <f>SUM(BK117:BK188)</f>
        <v>0</v>
      </c>
    </row>
    <row r="117" s="2" customFormat="1" ht="24.15" customHeight="1">
      <c r="A117" s="38"/>
      <c r="B117" s="39"/>
      <c r="C117" s="226" t="s">
        <v>83</v>
      </c>
      <c r="D117" s="226" t="s">
        <v>181</v>
      </c>
      <c r="E117" s="227" t="s">
        <v>5803</v>
      </c>
      <c r="F117" s="228" t="s">
        <v>5804</v>
      </c>
      <c r="G117" s="229" t="s">
        <v>1341</v>
      </c>
      <c r="H117" s="230">
        <v>1</v>
      </c>
      <c r="I117" s="231"/>
      <c r="J117" s="232">
        <f>ROUND(I117*H117,2)</f>
        <v>0</v>
      </c>
      <c r="K117" s="228" t="s">
        <v>1</v>
      </c>
      <c r="L117" s="44"/>
      <c r="M117" s="233" t="s">
        <v>1</v>
      </c>
      <c r="N117" s="234" t="s">
        <v>41</v>
      </c>
      <c r="O117" s="91"/>
      <c r="P117" s="235">
        <f>O117*H117</f>
        <v>0</v>
      </c>
      <c r="Q117" s="235">
        <v>0</v>
      </c>
      <c r="R117" s="235">
        <f>Q117*H117</f>
        <v>0</v>
      </c>
      <c r="S117" s="235">
        <v>0</v>
      </c>
      <c r="T117" s="236">
        <f>S117*H117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R117" s="237" t="s">
        <v>186</v>
      </c>
      <c r="AT117" s="237" t="s">
        <v>181</v>
      </c>
      <c r="AU117" s="237" t="s">
        <v>76</v>
      </c>
      <c r="AY117" s="17" t="s">
        <v>178</v>
      </c>
      <c r="BE117" s="238">
        <f>IF(N117="základní",J117,0)</f>
        <v>0</v>
      </c>
      <c r="BF117" s="238">
        <f>IF(N117="snížená",J117,0)</f>
        <v>0</v>
      </c>
      <c r="BG117" s="238">
        <f>IF(N117="zákl. přenesená",J117,0)</f>
        <v>0</v>
      </c>
      <c r="BH117" s="238">
        <f>IF(N117="sníž. přenesená",J117,0)</f>
        <v>0</v>
      </c>
      <c r="BI117" s="238">
        <f>IF(N117="nulová",J117,0)</f>
        <v>0</v>
      </c>
      <c r="BJ117" s="17" t="s">
        <v>83</v>
      </c>
      <c r="BK117" s="238">
        <f>ROUND(I117*H117,2)</f>
        <v>0</v>
      </c>
      <c r="BL117" s="17" t="s">
        <v>186</v>
      </c>
      <c r="BM117" s="237" t="s">
        <v>85</v>
      </c>
    </row>
    <row r="118" s="13" customFormat="1">
      <c r="A118" s="13"/>
      <c r="B118" s="244"/>
      <c r="C118" s="245"/>
      <c r="D118" s="246" t="s">
        <v>190</v>
      </c>
      <c r="E118" s="247" t="s">
        <v>1</v>
      </c>
      <c r="F118" s="248" t="s">
        <v>5805</v>
      </c>
      <c r="G118" s="245"/>
      <c r="H118" s="247" t="s">
        <v>1</v>
      </c>
      <c r="I118" s="249"/>
      <c r="J118" s="245"/>
      <c r="K118" s="245"/>
      <c r="L118" s="250"/>
      <c r="M118" s="251"/>
      <c r="N118" s="252"/>
      <c r="O118" s="252"/>
      <c r="P118" s="252"/>
      <c r="Q118" s="252"/>
      <c r="R118" s="252"/>
      <c r="S118" s="252"/>
      <c r="T118" s="25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54" t="s">
        <v>190</v>
      </c>
      <c r="AU118" s="254" t="s">
        <v>76</v>
      </c>
      <c r="AV118" s="13" t="s">
        <v>83</v>
      </c>
      <c r="AW118" s="13" t="s">
        <v>34</v>
      </c>
      <c r="AX118" s="13" t="s">
        <v>76</v>
      </c>
      <c r="AY118" s="254" t="s">
        <v>178</v>
      </c>
    </row>
    <row r="119" s="13" customFormat="1">
      <c r="A119" s="13"/>
      <c r="B119" s="244"/>
      <c r="C119" s="245"/>
      <c r="D119" s="246" t="s">
        <v>190</v>
      </c>
      <c r="E119" s="247" t="s">
        <v>1</v>
      </c>
      <c r="F119" s="248" t="s">
        <v>5806</v>
      </c>
      <c r="G119" s="245"/>
      <c r="H119" s="247" t="s">
        <v>1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54" t="s">
        <v>190</v>
      </c>
      <c r="AU119" s="254" t="s">
        <v>76</v>
      </c>
      <c r="AV119" s="13" t="s">
        <v>83</v>
      </c>
      <c r="AW119" s="13" t="s">
        <v>34</v>
      </c>
      <c r="AX119" s="13" t="s">
        <v>76</v>
      </c>
      <c r="AY119" s="254" t="s">
        <v>178</v>
      </c>
    </row>
    <row r="120" s="13" customFormat="1">
      <c r="A120" s="13"/>
      <c r="B120" s="244"/>
      <c r="C120" s="245"/>
      <c r="D120" s="246" t="s">
        <v>190</v>
      </c>
      <c r="E120" s="247" t="s">
        <v>1</v>
      </c>
      <c r="F120" s="248" t="s">
        <v>5807</v>
      </c>
      <c r="G120" s="245"/>
      <c r="H120" s="247" t="s">
        <v>1</v>
      </c>
      <c r="I120" s="249"/>
      <c r="J120" s="245"/>
      <c r="K120" s="245"/>
      <c r="L120" s="250"/>
      <c r="M120" s="251"/>
      <c r="N120" s="252"/>
      <c r="O120" s="252"/>
      <c r="P120" s="252"/>
      <c r="Q120" s="252"/>
      <c r="R120" s="252"/>
      <c r="S120" s="252"/>
      <c r="T120" s="25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54" t="s">
        <v>190</v>
      </c>
      <c r="AU120" s="254" t="s">
        <v>76</v>
      </c>
      <c r="AV120" s="13" t="s">
        <v>83</v>
      </c>
      <c r="AW120" s="13" t="s">
        <v>34</v>
      </c>
      <c r="AX120" s="13" t="s">
        <v>76</v>
      </c>
      <c r="AY120" s="254" t="s">
        <v>178</v>
      </c>
    </row>
    <row r="121" s="13" customFormat="1">
      <c r="A121" s="13"/>
      <c r="B121" s="244"/>
      <c r="C121" s="245"/>
      <c r="D121" s="246" t="s">
        <v>190</v>
      </c>
      <c r="E121" s="247" t="s">
        <v>1</v>
      </c>
      <c r="F121" s="248" t="s">
        <v>5808</v>
      </c>
      <c r="G121" s="245"/>
      <c r="H121" s="247" t="s">
        <v>1</v>
      </c>
      <c r="I121" s="249"/>
      <c r="J121" s="245"/>
      <c r="K121" s="245"/>
      <c r="L121" s="250"/>
      <c r="M121" s="251"/>
      <c r="N121" s="252"/>
      <c r="O121" s="252"/>
      <c r="P121" s="252"/>
      <c r="Q121" s="252"/>
      <c r="R121" s="252"/>
      <c r="S121" s="252"/>
      <c r="T121" s="25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54" t="s">
        <v>190</v>
      </c>
      <c r="AU121" s="254" t="s">
        <v>76</v>
      </c>
      <c r="AV121" s="13" t="s">
        <v>83</v>
      </c>
      <c r="AW121" s="13" t="s">
        <v>34</v>
      </c>
      <c r="AX121" s="13" t="s">
        <v>76</v>
      </c>
      <c r="AY121" s="254" t="s">
        <v>178</v>
      </c>
    </row>
    <row r="122" s="13" customFormat="1">
      <c r="A122" s="13"/>
      <c r="B122" s="244"/>
      <c r="C122" s="245"/>
      <c r="D122" s="246" t="s">
        <v>190</v>
      </c>
      <c r="E122" s="247" t="s">
        <v>1</v>
      </c>
      <c r="F122" s="248" t="s">
        <v>5809</v>
      </c>
      <c r="G122" s="245"/>
      <c r="H122" s="247" t="s">
        <v>1</v>
      </c>
      <c r="I122" s="249"/>
      <c r="J122" s="245"/>
      <c r="K122" s="245"/>
      <c r="L122" s="250"/>
      <c r="M122" s="251"/>
      <c r="N122" s="252"/>
      <c r="O122" s="252"/>
      <c r="P122" s="252"/>
      <c r="Q122" s="252"/>
      <c r="R122" s="252"/>
      <c r="S122" s="252"/>
      <c r="T122" s="25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54" t="s">
        <v>190</v>
      </c>
      <c r="AU122" s="254" t="s">
        <v>76</v>
      </c>
      <c r="AV122" s="13" t="s">
        <v>83</v>
      </c>
      <c r="AW122" s="13" t="s">
        <v>34</v>
      </c>
      <c r="AX122" s="13" t="s">
        <v>76</v>
      </c>
      <c r="AY122" s="254" t="s">
        <v>178</v>
      </c>
    </row>
    <row r="123" s="13" customFormat="1">
      <c r="A123" s="13"/>
      <c r="B123" s="244"/>
      <c r="C123" s="245"/>
      <c r="D123" s="246" t="s">
        <v>190</v>
      </c>
      <c r="E123" s="247" t="s">
        <v>1</v>
      </c>
      <c r="F123" s="248" t="s">
        <v>5810</v>
      </c>
      <c r="G123" s="245"/>
      <c r="H123" s="247" t="s">
        <v>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54" t="s">
        <v>190</v>
      </c>
      <c r="AU123" s="254" t="s">
        <v>76</v>
      </c>
      <c r="AV123" s="13" t="s">
        <v>83</v>
      </c>
      <c r="AW123" s="13" t="s">
        <v>34</v>
      </c>
      <c r="AX123" s="13" t="s">
        <v>76</v>
      </c>
      <c r="AY123" s="254" t="s">
        <v>178</v>
      </c>
    </row>
    <row r="124" s="13" customFormat="1">
      <c r="A124" s="13"/>
      <c r="B124" s="244"/>
      <c r="C124" s="245"/>
      <c r="D124" s="246" t="s">
        <v>190</v>
      </c>
      <c r="E124" s="247" t="s">
        <v>1</v>
      </c>
      <c r="F124" s="248" t="s">
        <v>5811</v>
      </c>
      <c r="G124" s="245"/>
      <c r="H124" s="247" t="s">
        <v>1</v>
      </c>
      <c r="I124" s="249"/>
      <c r="J124" s="245"/>
      <c r="K124" s="245"/>
      <c r="L124" s="250"/>
      <c r="M124" s="251"/>
      <c r="N124" s="252"/>
      <c r="O124" s="252"/>
      <c r="P124" s="252"/>
      <c r="Q124" s="252"/>
      <c r="R124" s="252"/>
      <c r="S124" s="252"/>
      <c r="T124" s="25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54" t="s">
        <v>190</v>
      </c>
      <c r="AU124" s="254" t="s">
        <v>76</v>
      </c>
      <c r="AV124" s="13" t="s">
        <v>83</v>
      </c>
      <c r="AW124" s="13" t="s">
        <v>34</v>
      </c>
      <c r="AX124" s="13" t="s">
        <v>76</v>
      </c>
      <c r="AY124" s="254" t="s">
        <v>178</v>
      </c>
    </row>
    <row r="125" s="14" customFormat="1">
      <c r="A125" s="14"/>
      <c r="B125" s="255"/>
      <c r="C125" s="256"/>
      <c r="D125" s="246" t="s">
        <v>190</v>
      </c>
      <c r="E125" s="257" t="s">
        <v>1</v>
      </c>
      <c r="F125" s="258" t="s">
        <v>83</v>
      </c>
      <c r="G125" s="256"/>
      <c r="H125" s="259">
        <v>1</v>
      </c>
      <c r="I125" s="260"/>
      <c r="J125" s="256"/>
      <c r="K125" s="256"/>
      <c r="L125" s="261"/>
      <c r="M125" s="262"/>
      <c r="N125" s="263"/>
      <c r="O125" s="263"/>
      <c r="P125" s="263"/>
      <c r="Q125" s="263"/>
      <c r="R125" s="263"/>
      <c r="S125" s="263"/>
      <c r="T125" s="26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65" t="s">
        <v>190</v>
      </c>
      <c r="AU125" s="265" t="s">
        <v>76</v>
      </c>
      <c r="AV125" s="14" t="s">
        <v>85</v>
      </c>
      <c r="AW125" s="14" t="s">
        <v>34</v>
      </c>
      <c r="AX125" s="14" t="s">
        <v>76</v>
      </c>
      <c r="AY125" s="265" t="s">
        <v>178</v>
      </c>
    </row>
    <row r="126" s="15" customFormat="1">
      <c r="A126" s="15"/>
      <c r="B126" s="283"/>
      <c r="C126" s="284"/>
      <c r="D126" s="246" t="s">
        <v>190</v>
      </c>
      <c r="E126" s="285" t="s">
        <v>1</v>
      </c>
      <c r="F126" s="286" t="s">
        <v>2432</v>
      </c>
      <c r="G126" s="284"/>
      <c r="H126" s="287">
        <v>1</v>
      </c>
      <c r="I126" s="288"/>
      <c r="J126" s="284"/>
      <c r="K126" s="284"/>
      <c r="L126" s="289"/>
      <c r="M126" s="290"/>
      <c r="N126" s="291"/>
      <c r="O126" s="291"/>
      <c r="P126" s="291"/>
      <c r="Q126" s="291"/>
      <c r="R126" s="291"/>
      <c r="S126" s="291"/>
      <c r="T126" s="292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93" t="s">
        <v>190</v>
      </c>
      <c r="AU126" s="293" t="s">
        <v>76</v>
      </c>
      <c r="AV126" s="15" t="s">
        <v>186</v>
      </c>
      <c r="AW126" s="15" t="s">
        <v>34</v>
      </c>
      <c r="AX126" s="15" t="s">
        <v>83</v>
      </c>
      <c r="AY126" s="293" t="s">
        <v>178</v>
      </c>
    </row>
    <row r="127" s="2" customFormat="1" ht="24.15" customHeight="1">
      <c r="A127" s="38"/>
      <c r="B127" s="39"/>
      <c r="C127" s="226" t="s">
        <v>85</v>
      </c>
      <c r="D127" s="226" t="s">
        <v>181</v>
      </c>
      <c r="E127" s="227" t="s">
        <v>5812</v>
      </c>
      <c r="F127" s="228" t="s">
        <v>5813</v>
      </c>
      <c r="G127" s="229" t="s">
        <v>1341</v>
      </c>
      <c r="H127" s="230">
        <v>1</v>
      </c>
      <c r="I127" s="231"/>
      <c r="J127" s="232">
        <f>ROUND(I127*H127,2)</f>
        <v>0</v>
      </c>
      <c r="K127" s="228" t="s">
        <v>1</v>
      </c>
      <c r="L127" s="44"/>
      <c r="M127" s="233" t="s">
        <v>1</v>
      </c>
      <c r="N127" s="234" t="s">
        <v>41</v>
      </c>
      <c r="O127" s="91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37" t="s">
        <v>186</v>
      </c>
      <c r="AT127" s="237" t="s">
        <v>181</v>
      </c>
      <c r="AU127" s="237" t="s">
        <v>76</v>
      </c>
      <c r="AY127" s="17" t="s">
        <v>178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7" t="s">
        <v>83</v>
      </c>
      <c r="BK127" s="238">
        <f>ROUND(I127*H127,2)</f>
        <v>0</v>
      </c>
      <c r="BL127" s="17" t="s">
        <v>186</v>
      </c>
      <c r="BM127" s="237" t="s">
        <v>186</v>
      </c>
    </row>
    <row r="128" s="13" customFormat="1">
      <c r="A128" s="13"/>
      <c r="B128" s="244"/>
      <c r="C128" s="245"/>
      <c r="D128" s="246" t="s">
        <v>190</v>
      </c>
      <c r="E128" s="247" t="s">
        <v>1</v>
      </c>
      <c r="F128" s="248" t="s">
        <v>5814</v>
      </c>
      <c r="G128" s="245"/>
      <c r="H128" s="247" t="s">
        <v>1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54" t="s">
        <v>190</v>
      </c>
      <c r="AU128" s="254" t="s">
        <v>76</v>
      </c>
      <c r="AV128" s="13" t="s">
        <v>83</v>
      </c>
      <c r="AW128" s="13" t="s">
        <v>34</v>
      </c>
      <c r="AX128" s="13" t="s">
        <v>76</v>
      </c>
      <c r="AY128" s="254" t="s">
        <v>178</v>
      </c>
    </row>
    <row r="129" s="13" customFormat="1">
      <c r="A129" s="13"/>
      <c r="B129" s="244"/>
      <c r="C129" s="245"/>
      <c r="D129" s="246" t="s">
        <v>190</v>
      </c>
      <c r="E129" s="247" t="s">
        <v>1</v>
      </c>
      <c r="F129" s="248" t="s">
        <v>5815</v>
      </c>
      <c r="G129" s="245"/>
      <c r="H129" s="247" t="s">
        <v>1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54" t="s">
        <v>190</v>
      </c>
      <c r="AU129" s="254" t="s">
        <v>76</v>
      </c>
      <c r="AV129" s="13" t="s">
        <v>83</v>
      </c>
      <c r="AW129" s="13" t="s">
        <v>34</v>
      </c>
      <c r="AX129" s="13" t="s">
        <v>76</v>
      </c>
      <c r="AY129" s="254" t="s">
        <v>178</v>
      </c>
    </row>
    <row r="130" s="13" customFormat="1">
      <c r="A130" s="13"/>
      <c r="B130" s="244"/>
      <c r="C130" s="245"/>
      <c r="D130" s="246" t="s">
        <v>190</v>
      </c>
      <c r="E130" s="247" t="s">
        <v>1</v>
      </c>
      <c r="F130" s="248" t="s">
        <v>5816</v>
      </c>
      <c r="G130" s="245"/>
      <c r="H130" s="247" t="s">
        <v>1</v>
      </c>
      <c r="I130" s="249"/>
      <c r="J130" s="245"/>
      <c r="K130" s="245"/>
      <c r="L130" s="250"/>
      <c r="M130" s="251"/>
      <c r="N130" s="252"/>
      <c r="O130" s="252"/>
      <c r="P130" s="252"/>
      <c r="Q130" s="252"/>
      <c r="R130" s="252"/>
      <c r="S130" s="252"/>
      <c r="T130" s="25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54" t="s">
        <v>190</v>
      </c>
      <c r="AU130" s="254" t="s">
        <v>76</v>
      </c>
      <c r="AV130" s="13" t="s">
        <v>83</v>
      </c>
      <c r="AW130" s="13" t="s">
        <v>34</v>
      </c>
      <c r="AX130" s="13" t="s">
        <v>76</v>
      </c>
      <c r="AY130" s="254" t="s">
        <v>178</v>
      </c>
    </row>
    <row r="131" s="13" customFormat="1">
      <c r="A131" s="13"/>
      <c r="B131" s="244"/>
      <c r="C131" s="245"/>
      <c r="D131" s="246" t="s">
        <v>190</v>
      </c>
      <c r="E131" s="247" t="s">
        <v>1</v>
      </c>
      <c r="F131" s="248" t="s">
        <v>5817</v>
      </c>
      <c r="G131" s="245"/>
      <c r="H131" s="247" t="s">
        <v>1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54" t="s">
        <v>190</v>
      </c>
      <c r="AU131" s="254" t="s">
        <v>76</v>
      </c>
      <c r="AV131" s="13" t="s">
        <v>83</v>
      </c>
      <c r="AW131" s="13" t="s">
        <v>34</v>
      </c>
      <c r="AX131" s="13" t="s">
        <v>76</v>
      </c>
      <c r="AY131" s="254" t="s">
        <v>178</v>
      </c>
    </row>
    <row r="132" s="13" customFormat="1">
      <c r="A132" s="13"/>
      <c r="B132" s="244"/>
      <c r="C132" s="245"/>
      <c r="D132" s="246" t="s">
        <v>190</v>
      </c>
      <c r="E132" s="247" t="s">
        <v>1</v>
      </c>
      <c r="F132" s="248" t="s">
        <v>5811</v>
      </c>
      <c r="G132" s="245"/>
      <c r="H132" s="247" t="s">
        <v>1</v>
      </c>
      <c r="I132" s="249"/>
      <c r="J132" s="245"/>
      <c r="K132" s="245"/>
      <c r="L132" s="250"/>
      <c r="M132" s="251"/>
      <c r="N132" s="252"/>
      <c r="O132" s="252"/>
      <c r="P132" s="252"/>
      <c r="Q132" s="252"/>
      <c r="R132" s="252"/>
      <c r="S132" s="252"/>
      <c r="T132" s="25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54" t="s">
        <v>190</v>
      </c>
      <c r="AU132" s="254" t="s">
        <v>76</v>
      </c>
      <c r="AV132" s="13" t="s">
        <v>83</v>
      </c>
      <c r="AW132" s="13" t="s">
        <v>34</v>
      </c>
      <c r="AX132" s="13" t="s">
        <v>76</v>
      </c>
      <c r="AY132" s="254" t="s">
        <v>178</v>
      </c>
    </row>
    <row r="133" s="14" customFormat="1">
      <c r="A133" s="14"/>
      <c r="B133" s="255"/>
      <c r="C133" s="256"/>
      <c r="D133" s="246" t="s">
        <v>190</v>
      </c>
      <c r="E133" s="257" t="s">
        <v>1</v>
      </c>
      <c r="F133" s="258" t="s">
        <v>83</v>
      </c>
      <c r="G133" s="256"/>
      <c r="H133" s="259">
        <v>1</v>
      </c>
      <c r="I133" s="260"/>
      <c r="J133" s="256"/>
      <c r="K133" s="256"/>
      <c r="L133" s="261"/>
      <c r="M133" s="262"/>
      <c r="N133" s="263"/>
      <c r="O133" s="263"/>
      <c r="P133" s="263"/>
      <c r="Q133" s="263"/>
      <c r="R133" s="263"/>
      <c r="S133" s="263"/>
      <c r="T133" s="26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65" t="s">
        <v>190</v>
      </c>
      <c r="AU133" s="265" t="s">
        <v>76</v>
      </c>
      <c r="AV133" s="14" t="s">
        <v>85</v>
      </c>
      <c r="AW133" s="14" t="s">
        <v>34</v>
      </c>
      <c r="AX133" s="14" t="s">
        <v>76</v>
      </c>
      <c r="AY133" s="265" t="s">
        <v>178</v>
      </c>
    </row>
    <row r="134" s="15" customFormat="1">
      <c r="A134" s="15"/>
      <c r="B134" s="283"/>
      <c r="C134" s="284"/>
      <c r="D134" s="246" t="s">
        <v>190</v>
      </c>
      <c r="E134" s="285" t="s">
        <v>1</v>
      </c>
      <c r="F134" s="286" t="s">
        <v>2432</v>
      </c>
      <c r="G134" s="284"/>
      <c r="H134" s="287">
        <v>1</v>
      </c>
      <c r="I134" s="288"/>
      <c r="J134" s="284"/>
      <c r="K134" s="284"/>
      <c r="L134" s="289"/>
      <c r="M134" s="290"/>
      <c r="N134" s="291"/>
      <c r="O134" s="291"/>
      <c r="P134" s="291"/>
      <c r="Q134" s="291"/>
      <c r="R134" s="291"/>
      <c r="S134" s="291"/>
      <c r="T134" s="292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93" t="s">
        <v>190</v>
      </c>
      <c r="AU134" s="293" t="s">
        <v>76</v>
      </c>
      <c r="AV134" s="15" t="s">
        <v>186</v>
      </c>
      <c r="AW134" s="15" t="s">
        <v>34</v>
      </c>
      <c r="AX134" s="15" t="s">
        <v>83</v>
      </c>
      <c r="AY134" s="293" t="s">
        <v>178</v>
      </c>
    </row>
    <row r="135" s="2" customFormat="1" ht="16.5" customHeight="1">
      <c r="A135" s="38"/>
      <c r="B135" s="39"/>
      <c r="C135" s="226" t="s">
        <v>179</v>
      </c>
      <c r="D135" s="226" t="s">
        <v>181</v>
      </c>
      <c r="E135" s="227" t="s">
        <v>5818</v>
      </c>
      <c r="F135" s="228" t="s">
        <v>5819</v>
      </c>
      <c r="G135" s="229" t="s">
        <v>1341</v>
      </c>
      <c r="H135" s="230">
        <v>2</v>
      </c>
      <c r="I135" s="231"/>
      <c r="J135" s="232">
        <f>ROUND(I135*H135,2)</f>
        <v>0</v>
      </c>
      <c r="K135" s="228" t="s">
        <v>1</v>
      </c>
      <c r="L135" s="44"/>
      <c r="M135" s="233" t="s">
        <v>1</v>
      </c>
      <c r="N135" s="234" t="s">
        <v>41</v>
      </c>
      <c r="O135" s="91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37" t="s">
        <v>186</v>
      </c>
      <c r="AT135" s="237" t="s">
        <v>181</v>
      </c>
      <c r="AU135" s="237" t="s">
        <v>76</v>
      </c>
      <c r="AY135" s="17" t="s">
        <v>178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7" t="s">
        <v>83</v>
      </c>
      <c r="BK135" s="238">
        <f>ROUND(I135*H135,2)</f>
        <v>0</v>
      </c>
      <c r="BL135" s="17" t="s">
        <v>186</v>
      </c>
      <c r="BM135" s="237" t="s">
        <v>241</v>
      </c>
    </row>
    <row r="136" s="13" customFormat="1">
      <c r="A136" s="13"/>
      <c r="B136" s="244"/>
      <c r="C136" s="245"/>
      <c r="D136" s="246" t="s">
        <v>190</v>
      </c>
      <c r="E136" s="247" t="s">
        <v>1</v>
      </c>
      <c r="F136" s="248" t="s">
        <v>5820</v>
      </c>
      <c r="G136" s="245"/>
      <c r="H136" s="247" t="s">
        <v>1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54" t="s">
        <v>190</v>
      </c>
      <c r="AU136" s="254" t="s">
        <v>76</v>
      </c>
      <c r="AV136" s="13" t="s">
        <v>83</v>
      </c>
      <c r="AW136" s="13" t="s">
        <v>34</v>
      </c>
      <c r="AX136" s="13" t="s">
        <v>76</v>
      </c>
      <c r="AY136" s="254" t="s">
        <v>178</v>
      </c>
    </row>
    <row r="137" s="13" customFormat="1">
      <c r="A137" s="13"/>
      <c r="B137" s="244"/>
      <c r="C137" s="245"/>
      <c r="D137" s="246" t="s">
        <v>190</v>
      </c>
      <c r="E137" s="247" t="s">
        <v>1</v>
      </c>
      <c r="F137" s="248" t="s">
        <v>5821</v>
      </c>
      <c r="G137" s="245"/>
      <c r="H137" s="247" t="s">
        <v>1</v>
      </c>
      <c r="I137" s="249"/>
      <c r="J137" s="245"/>
      <c r="K137" s="245"/>
      <c r="L137" s="250"/>
      <c r="M137" s="251"/>
      <c r="N137" s="252"/>
      <c r="O137" s="252"/>
      <c r="P137" s="252"/>
      <c r="Q137" s="252"/>
      <c r="R137" s="252"/>
      <c r="S137" s="252"/>
      <c r="T137" s="25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4" t="s">
        <v>190</v>
      </c>
      <c r="AU137" s="254" t="s">
        <v>76</v>
      </c>
      <c r="AV137" s="13" t="s">
        <v>83</v>
      </c>
      <c r="AW137" s="13" t="s">
        <v>34</v>
      </c>
      <c r="AX137" s="13" t="s">
        <v>76</v>
      </c>
      <c r="AY137" s="254" t="s">
        <v>178</v>
      </c>
    </row>
    <row r="138" s="13" customFormat="1">
      <c r="A138" s="13"/>
      <c r="B138" s="244"/>
      <c r="C138" s="245"/>
      <c r="D138" s="246" t="s">
        <v>190</v>
      </c>
      <c r="E138" s="247" t="s">
        <v>1</v>
      </c>
      <c r="F138" s="248" t="s">
        <v>5822</v>
      </c>
      <c r="G138" s="245"/>
      <c r="H138" s="247" t="s">
        <v>1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54" t="s">
        <v>190</v>
      </c>
      <c r="AU138" s="254" t="s">
        <v>76</v>
      </c>
      <c r="AV138" s="13" t="s">
        <v>83</v>
      </c>
      <c r="AW138" s="13" t="s">
        <v>34</v>
      </c>
      <c r="AX138" s="13" t="s">
        <v>76</v>
      </c>
      <c r="AY138" s="254" t="s">
        <v>178</v>
      </c>
    </row>
    <row r="139" s="13" customFormat="1">
      <c r="A139" s="13"/>
      <c r="B139" s="244"/>
      <c r="C139" s="245"/>
      <c r="D139" s="246" t="s">
        <v>190</v>
      </c>
      <c r="E139" s="247" t="s">
        <v>1</v>
      </c>
      <c r="F139" s="248" t="s">
        <v>5823</v>
      </c>
      <c r="G139" s="245"/>
      <c r="H139" s="247" t="s">
        <v>1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4" t="s">
        <v>190</v>
      </c>
      <c r="AU139" s="254" t="s">
        <v>76</v>
      </c>
      <c r="AV139" s="13" t="s">
        <v>83</v>
      </c>
      <c r="AW139" s="13" t="s">
        <v>34</v>
      </c>
      <c r="AX139" s="13" t="s">
        <v>76</v>
      </c>
      <c r="AY139" s="254" t="s">
        <v>178</v>
      </c>
    </row>
    <row r="140" s="13" customFormat="1">
      <c r="A140" s="13"/>
      <c r="B140" s="244"/>
      <c r="C140" s="245"/>
      <c r="D140" s="246" t="s">
        <v>190</v>
      </c>
      <c r="E140" s="247" t="s">
        <v>1</v>
      </c>
      <c r="F140" s="248" t="s">
        <v>5824</v>
      </c>
      <c r="G140" s="245"/>
      <c r="H140" s="247" t="s">
        <v>1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54" t="s">
        <v>190</v>
      </c>
      <c r="AU140" s="254" t="s">
        <v>76</v>
      </c>
      <c r="AV140" s="13" t="s">
        <v>83</v>
      </c>
      <c r="AW140" s="13" t="s">
        <v>34</v>
      </c>
      <c r="AX140" s="13" t="s">
        <v>76</v>
      </c>
      <c r="AY140" s="254" t="s">
        <v>178</v>
      </c>
    </row>
    <row r="141" s="13" customFormat="1">
      <c r="A141" s="13"/>
      <c r="B141" s="244"/>
      <c r="C141" s="245"/>
      <c r="D141" s="246" t="s">
        <v>190</v>
      </c>
      <c r="E141" s="247" t="s">
        <v>1</v>
      </c>
      <c r="F141" s="248" t="s">
        <v>5825</v>
      </c>
      <c r="G141" s="245"/>
      <c r="H141" s="247" t="s">
        <v>1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4" t="s">
        <v>190</v>
      </c>
      <c r="AU141" s="254" t="s">
        <v>76</v>
      </c>
      <c r="AV141" s="13" t="s">
        <v>83</v>
      </c>
      <c r="AW141" s="13" t="s">
        <v>34</v>
      </c>
      <c r="AX141" s="13" t="s">
        <v>76</v>
      </c>
      <c r="AY141" s="254" t="s">
        <v>178</v>
      </c>
    </row>
    <row r="142" s="13" customFormat="1">
      <c r="A142" s="13"/>
      <c r="B142" s="244"/>
      <c r="C142" s="245"/>
      <c r="D142" s="246" t="s">
        <v>190</v>
      </c>
      <c r="E142" s="247" t="s">
        <v>1</v>
      </c>
      <c r="F142" s="248" t="s">
        <v>5826</v>
      </c>
      <c r="G142" s="245"/>
      <c r="H142" s="247" t="s">
        <v>1</v>
      </c>
      <c r="I142" s="249"/>
      <c r="J142" s="245"/>
      <c r="K142" s="245"/>
      <c r="L142" s="250"/>
      <c r="M142" s="251"/>
      <c r="N142" s="252"/>
      <c r="O142" s="252"/>
      <c r="P142" s="252"/>
      <c r="Q142" s="252"/>
      <c r="R142" s="252"/>
      <c r="S142" s="252"/>
      <c r="T142" s="25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4" t="s">
        <v>190</v>
      </c>
      <c r="AU142" s="254" t="s">
        <v>76</v>
      </c>
      <c r="AV142" s="13" t="s">
        <v>83</v>
      </c>
      <c r="AW142" s="13" t="s">
        <v>34</v>
      </c>
      <c r="AX142" s="13" t="s">
        <v>76</v>
      </c>
      <c r="AY142" s="254" t="s">
        <v>178</v>
      </c>
    </row>
    <row r="143" s="13" customFormat="1">
      <c r="A143" s="13"/>
      <c r="B143" s="244"/>
      <c r="C143" s="245"/>
      <c r="D143" s="246" t="s">
        <v>190</v>
      </c>
      <c r="E143" s="247" t="s">
        <v>1</v>
      </c>
      <c r="F143" s="248" t="s">
        <v>5827</v>
      </c>
      <c r="G143" s="245"/>
      <c r="H143" s="247" t="s">
        <v>1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4" t="s">
        <v>190</v>
      </c>
      <c r="AU143" s="254" t="s">
        <v>76</v>
      </c>
      <c r="AV143" s="13" t="s">
        <v>83</v>
      </c>
      <c r="AW143" s="13" t="s">
        <v>34</v>
      </c>
      <c r="AX143" s="13" t="s">
        <v>76</v>
      </c>
      <c r="AY143" s="254" t="s">
        <v>178</v>
      </c>
    </row>
    <row r="144" s="13" customFormat="1">
      <c r="A144" s="13"/>
      <c r="B144" s="244"/>
      <c r="C144" s="245"/>
      <c r="D144" s="246" t="s">
        <v>190</v>
      </c>
      <c r="E144" s="247" t="s">
        <v>1</v>
      </c>
      <c r="F144" s="248" t="s">
        <v>5828</v>
      </c>
      <c r="G144" s="245"/>
      <c r="H144" s="247" t="s">
        <v>1</v>
      </c>
      <c r="I144" s="249"/>
      <c r="J144" s="245"/>
      <c r="K144" s="245"/>
      <c r="L144" s="250"/>
      <c r="M144" s="251"/>
      <c r="N144" s="252"/>
      <c r="O144" s="252"/>
      <c r="P144" s="252"/>
      <c r="Q144" s="252"/>
      <c r="R144" s="252"/>
      <c r="S144" s="252"/>
      <c r="T144" s="25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4" t="s">
        <v>190</v>
      </c>
      <c r="AU144" s="254" t="s">
        <v>76</v>
      </c>
      <c r="AV144" s="13" t="s">
        <v>83</v>
      </c>
      <c r="AW144" s="13" t="s">
        <v>34</v>
      </c>
      <c r="AX144" s="13" t="s">
        <v>76</v>
      </c>
      <c r="AY144" s="254" t="s">
        <v>178</v>
      </c>
    </row>
    <row r="145" s="13" customFormat="1">
      <c r="A145" s="13"/>
      <c r="B145" s="244"/>
      <c r="C145" s="245"/>
      <c r="D145" s="246" t="s">
        <v>190</v>
      </c>
      <c r="E145" s="247" t="s">
        <v>1</v>
      </c>
      <c r="F145" s="248" t="s">
        <v>5829</v>
      </c>
      <c r="G145" s="245"/>
      <c r="H145" s="247" t="s">
        <v>1</v>
      </c>
      <c r="I145" s="249"/>
      <c r="J145" s="245"/>
      <c r="K145" s="245"/>
      <c r="L145" s="250"/>
      <c r="M145" s="251"/>
      <c r="N145" s="252"/>
      <c r="O145" s="252"/>
      <c r="P145" s="252"/>
      <c r="Q145" s="252"/>
      <c r="R145" s="252"/>
      <c r="S145" s="252"/>
      <c r="T145" s="25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4" t="s">
        <v>190</v>
      </c>
      <c r="AU145" s="254" t="s">
        <v>76</v>
      </c>
      <c r="AV145" s="13" t="s">
        <v>83</v>
      </c>
      <c r="AW145" s="13" t="s">
        <v>34</v>
      </c>
      <c r="AX145" s="13" t="s">
        <v>76</v>
      </c>
      <c r="AY145" s="254" t="s">
        <v>178</v>
      </c>
    </row>
    <row r="146" s="13" customFormat="1">
      <c r="A146" s="13"/>
      <c r="B146" s="244"/>
      <c r="C146" s="245"/>
      <c r="D146" s="246" t="s">
        <v>190</v>
      </c>
      <c r="E146" s="247" t="s">
        <v>1</v>
      </c>
      <c r="F146" s="248" t="s">
        <v>5830</v>
      </c>
      <c r="G146" s="245"/>
      <c r="H146" s="247" t="s">
        <v>1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4" t="s">
        <v>190</v>
      </c>
      <c r="AU146" s="254" t="s">
        <v>76</v>
      </c>
      <c r="AV146" s="13" t="s">
        <v>83</v>
      </c>
      <c r="AW146" s="13" t="s">
        <v>34</v>
      </c>
      <c r="AX146" s="13" t="s">
        <v>76</v>
      </c>
      <c r="AY146" s="254" t="s">
        <v>178</v>
      </c>
    </row>
    <row r="147" s="14" customFormat="1">
      <c r="A147" s="14"/>
      <c r="B147" s="255"/>
      <c r="C147" s="256"/>
      <c r="D147" s="246" t="s">
        <v>190</v>
      </c>
      <c r="E147" s="257" t="s">
        <v>1</v>
      </c>
      <c r="F147" s="258" t="s">
        <v>85</v>
      </c>
      <c r="G147" s="256"/>
      <c r="H147" s="259">
        <v>2</v>
      </c>
      <c r="I147" s="260"/>
      <c r="J147" s="256"/>
      <c r="K147" s="256"/>
      <c r="L147" s="261"/>
      <c r="M147" s="262"/>
      <c r="N147" s="263"/>
      <c r="O147" s="263"/>
      <c r="P147" s="263"/>
      <c r="Q147" s="263"/>
      <c r="R147" s="263"/>
      <c r="S147" s="263"/>
      <c r="T147" s="26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5" t="s">
        <v>190</v>
      </c>
      <c r="AU147" s="265" t="s">
        <v>76</v>
      </c>
      <c r="AV147" s="14" t="s">
        <v>85</v>
      </c>
      <c r="AW147" s="14" t="s">
        <v>34</v>
      </c>
      <c r="AX147" s="14" t="s">
        <v>76</v>
      </c>
      <c r="AY147" s="265" t="s">
        <v>178</v>
      </c>
    </row>
    <row r="148" s="15" customFormat="1">
      <c r="A148" s="15"/>
      <c r="B148" s="283"/>
      <c r="C148" s="284"/>
      <c r="D148" s="246" t="s">
        <v>190</v>
      </c>
      <c r="E148" s="285" t="s">
        <v>1</v>
      </c>
      <c r="F148" s="286" t="s">
        <v>2432</v>
      </c>
      <c r="G148" s="284"/>
      <c r="H148" s="287">
        <v>2</v>
      </c>
      <c r="I148" s="288"/>
      <c r="J148" s="284"/>
      <c r="K148" s="284"/>
      <c r="L148" s="289"/>
      <c r="M148" s="290"/>
      <c r="N148" s="291"/>
      <c r="O148" s="291"/>
      <c r="P148" s="291"/>
      <c r="Q148" s="291"/>
      <c r="R148" s="291"/>
      <c r="S148" s="291"/>
      <c r="T148" s="292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93" t="s">
        <v>190</v>
      </c>
      <c r="AU148" s="293" t="s">
        <v>76</v>
      </c>
      <c r="AV148" s="15" t="s">
        <v>186</v>
      </c>
      <c r="AW148" s="15" t="s">
        <v>34</v>
      </c>
      <c r="AX148" s="15" t="s">
        <v>83</v>
      </c>
      <c r="AY148" s="293" t="s">
        <v>178</v>
      </c>
    </row>
    <row r="149" s="2" customFormat="1" ht="16.5" customHeight="1">
      <c r="A149" s="38"/>
      <c r="B149" s="39"/>
      <c r="C149" s="226" t="s">
        <v>186</v>
      </c>
      <c r="D149" s="226" t="s">
        <v>181</v>
      </c>
      <c r="E149" s="227" t="s">
        <v>5831</v>
      </c>
      <c r="F149" s="228" t="s">
        <v>5832</v>
      </c>
      <c r="G149" s="229" t="s">
        <v>1341</v>
      </c>
      <c r="H149" s="230">
        <v>2</v>
      </c>
      <c r="I149" s="231"/>
      <c r="J149" s="232">
        <f>ROUND(I149*H149,2)</f>
        <v>0</v>
      </c>
      <c r="K149" s="228" t="s">
        <v>1</v>
      </c>
      <c r="L149" s="44"/>
      <c r="M149" s="233" t="s">
        <v>1</v>
      </c>
      <c r="N149" s="234" t="s">
        <v>41</v>
      </c>
      <c r="O149" s="91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7" t="s">
        <v>186</v>
      </c>
      <c r="AT149" s="237" t="s">
        <v>181</v>
      </c>
      <c r="AU149" s="237" t="s">
        <v>76</v>
      </c>
      <c r="AY149" s="17" t="s">
        <v>178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7" t="s">
        <v>83</v>
      </c>
      <c r="BK149" s="238">
        <f>ROUND(I149*H149,2)</f>
        <v>0</v>
      </c>
      <c r="BL149" s="17" t="s">
        <v>186</v>
      </c>
      <c r="BM149" s="237" t="s">
        <v>264</v>
      </c>
    </row>
    <row r="150" s="13" customFormat="1">
      <c r="A150" s="13"/>
      <c r="B150" s="244"/>
      <c r="C150" s="245"/>
      <c r="D150" s="246" t="s">
        <v>190</v>
      </c>
      <c r="E150" s="247" t="s">
        <v>1</v>
      </c>
      <c r="F150" s="248" t="s">
        <v>5820</v>
      </c>
      <c r="G150" s="245"/>
      <c r="H150" s="247" t="s">
        <v>1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4" t="s">
        <v>190</v>
      </c>
      <c r="AU150" s="254" t="s">
        <v>76</v>
      </c>
      <c r="AV150" s="13" t="s">
        <v>83</v>
      </c>
      <c r="AW150" s="13" t="s">
        <v>34</v>
      </c>
      <c r="AX150" s="13" t="s">
        <v>76</v>
      </c>
      <c r="AY150" s="254" t="s">
        <v>178</v>
      </c>
    </row>
    <row r="151" s="13" customFormat="1">
      <c r="A151" s="13"/>
      <c r="B151" s="244"/>
      <c r="C151" s="245"/>
      <c r="D151" s="246" t="s">
        <v>190</v>
      </c>
      <c r="E151" s="247" t="s">
        <v>1</v>
      </c>
      <c r="F151" s="248" t="s">
        <v>5821</v>
      </c>
      <c r="G151" s="245"/>
      <c r="H151" s="247" t="s">
        <v>1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54" t="s">
        <v>190</v>
      </c>
      <c r="AU151" s="254" t="s">
        <v>76</v>
      </c>
      <c r="AV151" s="13" t="s">
        <v>83</v>
      </c>
      <c r="AW151" s="13" t="s">
        <v>34</v>
      </c>
      <c r="AX151" s="13" t="s">
        <v>76</v>
      </c>
      <c r="AY151" s="254" t="s">
        <v>178</v>
      </c>
    </row>
    <row r="152" s="13" customFormat="1">
      <c r="A152" s="13"/>
      <c r="B152" s="244"/>
      <c r="C152" s="245"/>
      <c r="D152" s="246" t="s">
        <v>190</v>
      </c>
      <c r="E152" s="247" t="s">
        <v>1</v>
      </c>
      <c r="F152" s="248" t="s">
        <v>5822</v>
      </c>
      <c r="G152" s="245"/>
      <c r="H152" s="247" t="s">
        <v>1</v>
      </c>
      <c r="I152" s="249"/>
      <c r="J152" s="245"/>
      <c r="K152" s="245"/>
      <c r="L152" s="250"/>
      <c r="M152" s="251"/>
      <c r="N152" s="252"/>
      <c r="O152" s="252"/>
      <c r="P152" s="252"/>
      <c r="Q152" s="252"/>
      <c r="R152" s="252"/>
      <c r="S152" s="252"/>
      <c r="T152" s="25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4" t="s">
        <v>190</v>
      </c>
      <c r="AU152" s="254" t="s">
        <v>76</v>
      </c>
      <c r="AV152" s="13" t="s">
        <v>83</v>
      </c>
      <c r="AW152" s="13" t="s">
        <v>34</v>
      </c>
      <c r="AX152" s="13" t="s">
        <v>76</v>
      </c>
      <c r="AY152" s="254" t="s">
        <v>178</v>
      </c>
    </row>
    <row r="153" s="13" customFormat="1">
      <c r="A153" s="13"/>
      <c r="B153" s="244"/>
      <c r="C153" s="245"/>
      <c r="D153" s="246" t="s">
        <v>190</v>
      </c>
      <c r="E153" s="247" t="s">
        <v>1</v>
      </c>
      <c r="F153" s="248" t="s">
        <v>5823</v>
      </c>
      <c r="G153" s="245"/>
      <c r="H153" s="247" t="s">
        <v>1</v>
      </c>
      <c r="I153" s="249"/>
      <c r="J153" s="245"/>
      <c r="K153" s="245"/>
      <c r="L153" s="250"/>
      <c r="M153" s="251"/>
      <c r="N153" s="252"/>
      <c r="O153" s="252"/>
      <c r="P153" s="252"/>
      <c r="Q153" s="252"/>
      <c r="R153" s="252"/>
      <c r="S153" s="252"/>
      <c r="T153" s="25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4" t="s">
        <v>190</v>
      </c>
      <c r="AU153" s="254" t="s">
        <v>76</v>
      </c>
      <c r="AV153" s="13" t="s">
        <v>83</v>
      </c>
      <c r="AW153" s="13" t="s">
        <v>34</v>
      </c>
      <c r="AX153" s="13" t="s">
        <v>76</v>
      </c>
      <c r="AY153" s="254" t="s">
        <v>178</v>
      </c>
    </row>
    <row r="154" s="13" customFormat="1">
      <c r="A154" s="13"/>
      <c r="B154" s="244"/>
      <c r="C154" s="245"/>
      <c r="D154" s="246" t="s">
        <v>190</v>
      </c>
      <c r="E154" s="247" t="s">
        <v>1</v>
      </c>
      <c r="F154" s="248" t="s">
        <v>5824</v>
      </c>
      <c r="G154" s="245"/>
      <c r="H154" s="247" t="s">
        <v>1</v>
      </c>
      <c r="I154" s="249"/>
      <c r="J154" s="245"/>
      <c r="K154" s="245"/>
      <c r="L154" s="250"/>
      <c r="M154" s="251"/>
      <c r="N154" s="252"/>
      <c r="O154" s="252"/>
      <c r="P154" s="252"/>
      <c r="Q154" s="252"/>
      <c r="R154" s="252"/>
      <c r="S154" s="252"/>
      <c r="T154" s="25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4" t="s">
        <v>190</v>
      </c>
      <c r="AU154" s="254" t="s">
        <v>76</v>
      </c>
      <c r="AV154" s="13" t="s">
        <v>83</v>
      </c>
      <c r="AW154" s="13" t="s">
        <v>34</v>
      </c>
      <c r="AX154" s="13" t="s">
        <v>76</v>
      </c>
      <c r="AY154" s="254" t="s">
        <v>178</v>
      </c>
    </row>
    <row r="155" s="13" customFormat="1">
      <c r="A155" s="13"/>
      <c r="B155" s="244"/>
      <c r="C155" s="245"/>
      <c r="D155" s="246" t="s">
        <v>190</v>
      </c>
      <c r="E155" s="247" t="s">
        <v>1</v>
      </c>
      <c r="F155" s="248" t="s">
        <v>5825</v>
      </c>
      <c r="G155" s="245"/>
      <c r="H155" s="247" t="s">
        <v>1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4" t="s">
        <v>190</v>
      </c>
      <c r="AU155" s="254" t="s">
        <v>76</v>
      </c>
      <c r="AV155" s="13" t="s">
        <v>83</v>
      </c>
      <c r="AW155" s="13" t="s">
        <v>34</v>
      </c>
      <c r="AX155" s="13" t="s">
        <v>76</v>
      </c>
      <c r="AY155" s="254" t="s">
        <v>178</v>
      </c>
    </row>
    <row r="156" s="13" customFormat="1">
      <c r="A156" s="13"/>
      <c r="B156" s="244"/>
      <c r="C156" s="245"/>
      <c r="D156" s="246" t="s">
        <v>190</v>
      </c>
      <c r="E156" s="247" t="s">
        <v>1</v>
      </c>
      <c r="F156" s="248" t="s">
        <v>5826</v>
      </c>
      <c r="G156" s="245"/>
      <c r="H156" s="247" t="s">
        <v>1</v>
      </c>
      <c r="I156" s="249"/>
      <c r="J156" s="245"/>
      <c r="K156" s="245"/>
      <c r="L156" s="250"/>
      <c r="M156" s="251"/>
      <c r="N156" s="252"/>
      <c r="O156" s="252"/>
      <c r="P156" s="252"/>
      <c r="Q156" s="252"/>
      <c r="R156" s="252"/>
      <c r="S156" s="252"/>
      <c r="T156" s="25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4" t="s">
        <v>190</v>
      </c>
      <c r="AU156" s="254" t="s">
        <v>76</v>
      </c>
      <c r="AV156" s="13" t="s">
        <v>83</v>
      </c>
      <c r="AW156" s="13" t="s">
        <v>34</v>
      </c>
      <c r="AX156" s="13" t="s">
        <v>76</v>
      </c>
      <c r="AY156" s="254" t="s">
        <v>178</v>
      </c>
    </row>
    <row r="157" s="13" customFormat="1">
      <c r="A157" s="13"/>
      <c r="B157" s="244"/>
      <c r="C157" s="245"/>
      <c r="D157" s="246" t="s">
        <v>190</v>
      </c>
      <c r="E157" s="247" t="s">
        <v>1</v>
      </c>
      <c r="F157" s="248" t="s">
        <v>5827</v>
      </c>
      <c r="G157" s="245"/>
      <c r="H157" s="247" t="s">
        <v>1</v>
      </c>
      <c r="I157" s="249"/>
      <c r="J157" s="245"/>
      <c r="K157" s="245"/>
      <c r="L157" s="250"/>
      <c r="M157" s="251"/>
      <c r="N157" s="252"/>
      <c r="O157" s="252"/>
      <c r="P157" s="252"/>
      <c r="Q157" s="252"/>
      <c r="R157" s="252"/>
      <c r="S157" s="252"/>
      <c r="T157" s="25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4" t="s">
        <v>190</v>
      </c>
      <c r="AU157" s="254" t="s">
        <v>76</v>
      </c>
      <c r="AV157" s="13" t="s">
        <v>83</v>
      </c>
      <c r="AW157" s="13" t="s">
        <v>34</v>
      </c>
      <c r="AX157" s="13" t="s">
        <v>76</v>
      </c>
      <c r="AY157" s="254" t="s">
        <v>178</v>
      </c>
    </row>
    <row r="158" s="13" customFormat="1">
      <c r="A158" s="13"/>
      <c r="B158" s="244"/>
      <c r="C158" s="245"/>
      <c r="D158" s="246" t="s">
        <v>190</v>
      </c>
      <c r="E158" s="247" t="s">
        <v>1</v>
      </c>
      <c r="F158" s="248" t="s">
        <v>5828</v>
      </c>
      <c r="G158" s="245"/>
      <c r="H158" s="247" t="s">
        <v>1</v>
      </c>
      <c r="I158" s="249"/>
      <c r="J158" s="245"/>
      <c r="K158" s="245"/>
      <c r="L158" s="250"/>
      <c r="M158" s="251"/>
      <c r="N158" s="252"/>
      <c r="O158" s="252"/>
      <c r="P158" s="252"/>
      <c r="Q158" s="252"/>
      <c r="R158" s="252"/>
      <c r="S158" s="252"/>
      <c r="T158" s="25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4" t="s">
        <v>190</v>
      </c>
      <c r="AU158" s="254" t="s">
        <v>76</v>
      </c>
      <c r="AV158" s="13" t="s">
        <v>83</v>
      </c>
      <c r="AW158" s="13" t="s">
        <v>34</v>
      </c>
      <c r="AX158" s="13" t="s">
        <v>76</v>
      </c>
      <c r="AY158" s="254" t="s">
        <v>178</v>
      </c>
    </row>
    <row r="159" s="13" customFormat="1">
      <c r="A159" s="13"/>
      <c r="B159" s="244"/>
      <c r="C159" s="245"/>
      <c r="D159" s="246" t="s">
        <v>190</v>
      </c>
      <c r="E159" s="247" t="s">
        <v>1</v>
      </c>
      <c r="F159" s="248" t="s">
        <v>5829</v>
      </c>
      <c r="G159" s="245"/>
      <c r="H159" s="247" t="s">
        <v>1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4" t="s">
        <v>190</v>
      </c>
      <c r="AU159" s="254" t="s">
        <v>76</v>
      </c>
      <c r="AV159" s="13" t="s">
        <v>83</v>
      </c>
      <c r="AW159" s="13" t="s">
        <v>34</v>
      </c>
      <c r="AX159" s="13" t="s">
        <v>76</v>
      </c>
      <c r="AY159" s="254" t="s">
        <v>178</v>
      </c>
    </row>
    <row r="160" s="13" customFormat="1">
      <c r="A160" s="13"/>
      <c r="B160" s="244"/>
      <c r="C160" s="245"/>
      <c r="D160" s="246" t="s">
        <v>190</v>
      </c>
      <c r="E160" s="247" t="s">
        <v>1</v>
      </c>
      <c r="F160" s="248" t="s">
        <v>5833</v>
      </c>
      <c r="G160" s="245"/>
      <c r="H160" s="247" t="s">
        <v>1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4" t="s">
        <v>190</v>
      </c>
      <c r="AU160" s="254" t="s">
        <v>76</v>
      </c>
      <c r="AV160" s="13" t="s">
        <v>83</v>
      </c>
      <c r="AW160" s="13" t="s">
        <v>34</v>
      </c>
      <c r="AX160" s="13" t="s">
        <v>76</v>
      </c>
      <c r="AY160" s="254" t="s">
        <v>178</v>
      </c>
    </row>
    <row r="161" s="14" customFormat="1">
      <c r="A161" s="14"/>
      <c r="B161" s="255"/>
      <c r="C161" s="256"/>
      <c r="D161" s="246" t="s">
        <v>190</v>
      </c>
      <c r="E161" s="257" t="s">
        <v>1</v>
      </c>
      <c r="F161" s="258" t="s">
        <v>85</v>
      </c>
      <c r="G161" s="256"/>
      <c r="H161" s="259">
        <v>2</v>
      </c>
      <c r="I161" s="260"/>
      <c r="J161" s="256"/>
      <c r="K161" s="256"/>
      <c r="L161" s="261"/>
      <c r="M161" s="262"/>
      <c r="N161" s="263"/>
      <c r="O161" s="263"/>
      <c r="P161" s="263"/>
      <c r="Q161" s="263"/>
      <c r="R161" s="263"/>
      <c r="S161" s="263"/>
      <c r="T161" s="26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5" t="s">
        <v>190</v>
      </c>
      <c r="AU161" s="265" t="s">
        <v>76</v>
      </c>
      <c r="AV161" s="14" t="s">
        <v>85</v>
      </c>
      <c r="AW161" s="14" t="s">
        <v>34</v>
      </c>
      <c r="AX161" s="14" t="s">
        <v>76</v>
      </c>
      <c r="AY161" s="265" t="s">
        <v>178</v>
      </c>
    </row>
    <row r="162" s="15" customFormat="1">
      <c r="A162" s="15"/>
      <c r="B162" s="283"/>
      <c r="C162" s="284"/>
      <c r="D162" s="246" t="s">
        <v>190</v>
      </c>
      <c r="E162" s="285" t="s">
        <v>1</v>
      </c>
      <c r="F162" s="286" t="s">
        <v>2432</v>
      </c>
      <c r="G162" s="284"/>
      <c r="H162" s="287">
        <v>2</v>
      </c>
      <c r="I162" s="288"/>
      <c r="J162" s="284"/>
      <c r="K162" s="284"/>
      <c r="L162" s="289"/>
      <c r="M162" s="290"/>
      <c r="N162" s="291"/>
      <c r="O162" s="291"/>
      <c r="P162" s="291"/>
      <c r="Q162" s="291"/>
      <c r="R162" s="291"/>
      <c r="S162" s="291"/>
      <c r="T162" s="292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93" t="s">
        <v>190</v>
      </c>
      <c r="AU162" s="293" t="s">
        <v>76</v>
      </c>
      <c r="AV162" s="15" t="s">
        <v>186</v>
      </c>
      <c r="AW162" s="15" t="s">
        <v>34</v>
      </c>
      <c r="AX162" s="15" t="s">
        <v>83</v>
      </c>
      <c r="AY162" s="293" t="s">
        <v>178</v>
      </c>
    </row>
    <row r="163" s="2" customFormat="1" ht="16.5" customHeight="1">
      <c r="A163" s="38"/>
      <c r="B163" s="39"/>
      <c r="C163" s="226" t="s">
        <v>226</v>
      </c>
      <c r="D163" s="226" t="s">
        <v>181</v>
      </c>
      <c r="E163" s="227" t="s">
        <v>5834</v>
      </c>
      <c r="F163" s="228" t="s">
        <v>5835</v>
      </c>
      <c r="G163" s="229" t="s">
        <v>1341</v>
      </c>
      <c r="H163" s="230">
        <v>1</v>
      </c>
      <c r="I163" s="231"/>
      <c r="J163" s="232">
        <f>ROUND(I163*H163,2)</f>
        <v>0</v>
      </c>
      <c r="K163" s="228" t="s">
        <v>1</v>
      </c>
      <c r="L163" s="44"/>
      <c r="M163" s="233" t="s">
        <v>1</v>
      </c>
      <c r="N163" s="234" t="s">
        <v>41</v>
      </c>
      <c r="O163" s="91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37" t="s">
        <v>186</v>
      </c>
      <c r="AT163" s="237" t="s">
        <v>181</v>
      </c>
      <c r="AU163" s="237" t="s">
        <v>76</v>
      </c>
      <c r="AY163" s="17" t="s">
        <v>178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7" t="s">
        <v>83</v>
      </c>
      <c r="BK163" s="238">
        <f>ROUND(I163*H163,2)</f>
        <v>0</v>
      </c>
      <c r="BL163" s="17" t="s">
        <v>186</v>
      </c>
      <c r="BM163" s="237" t="s">
        <v>276</v>
      </c>
    </row>
    <row r="164" s="13" customFormat="1">
      <c r="A164" s="13"/>
      <c r="B164" s="244"/>
      <c r="C164" s="245"/>
      <c r="D164" s="246" t="s">
        <v>190</v>
      </c>
      <c r="E164" s="247" t="s">
        <v>1</v>
      </c>
      <c r="F164" s="248" t="s">
        <v>5836</v>
      </c>
      <c r="G164" s="245"/>
      <c r="H164" s="247" t="s">
        <v>1</v>
      </c>
      <c r="I164" s="249"/>
      <c r="J164" s="245"/>
      <c r="K164" s="245"/>
      <c r="L164" s="250"/>
      <c r="M164" s="251"/>
      <c r="N164" s="252"/>
      <c r="O164" s="252"/>
      <c r="P164" s="252"/>
      <c r="Q164" s="252"/>
      <c r="R164" s="252"/>
      <c r="S164" s="252"/>
      <c r="T164" s="25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4" t="s">
        <v>190</v>
      </c>
      <c r="AU164" s="254" t="s">
        <v>76</v>
      </c>
      <c r="AV164" s="13" t="s">
        <v>83</v>
      </c>
      <c r="AW164" s="13" t="s">
        <v>34</v>
      </c>
      <c r="AX164" s="13" t="s">
        <v>76</v>
      </c>
      <c r="AY164" s="254" t="s">
        <v>178</v>
      </c>
    </row>
    <row r="165" s="13" customFormat="1">
      <c r="A165" s="13"/>
      <c r="B165" s="244"/>
      <c r="C165" s="245"/>
      <c r="D165" s="246" t="s">
        <v>190</v>
      </c>
      <c r="E165" s="247" t="s">
        <v>1</v>
      </c>
      <c r="F165" s="248" t="s">
        <v>5837</v>
      </c>
      <c r="G165" s="245"/>
      <c r="H165" s="247" t="s">
        <v>1</v>
      </c>
      <c r="I165" s="249"/>
      <c r="J165" s="245"/>
      <c r="K165" s="245"/>
      <c r="L165" s="250"/>
      <c r="M165" s="251"/>
      <c r="N165" s="252"/>
      <c r="O165" s="252"/>
      <c r="P165" s="252"/>
      <c r="Q165" s="252"/>
      <c r="R165" s="252"/>
      <c r="S165" s="252"/>
      <c r="T165" s="25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4" t="s">
        <v>190</v>
      </c>
      <c r="AU165" s="254" t="s">
        <v>76</v>
      </c>
      <c r="AV165" s="13" t="s">
        <v>83</v>
      </c>
      <c r="AW165" s="13" t="s">
        <v>34</v>
      </c>
      <c r="AX165" s="13" t="s">
        <v>76</v>
      </c>
      <c r="AY165" s="254" t="s">
        <v>178</v>
      </c>
    </row>
    <row r="166" s="13" customFormat="1">
      <c r="A166" s="13"/>
      <c r="B166" s="244"/>
      <c r="C166" s="245"/>
      <c r="D166" s="246" t="s">
        <v>190</v>
      </c>
      <c r="E166" s="247" t="s">
        <v>1</v>
      </c>
      <c r="F166" s="248" t="s">
        <v>5838</v>
      </c>
      <c r="G166" s="245"/>
      <c r="H166" s="247" t="s">
        <v>1</v>
      </c>
      <c r="I166" s="249"/>
      <c r="J166" s="245"/>
      <c r="K166" s="245"/>
      <c r="L166" s="250"/>
      <c r="M166" s="251"/>
      <c r="N166" s="252"/>
      <c r="O166" s="252"/>
      <c r="P166" s="252"/>
      <c r="Q166" s="252"/>
      <c r="R166" s="252"/>
      <c r="S166" s="252"/>
      <c r="T166" s="25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4" t="s">
        <v>190</v>
      </c>
      <c r="AU166" s="254" t="s">
        <v>76</v>
      </c>
      <c r="AV166" s="13" t="s">
        <v>83</v>
      </c>
      <c r="AW166" s="13" t="s">
        <v>34</v>
      </c>
      <c r="AX166" s="13" t="s">
        <v>76</v>
      </c>
      <c r="AY166" s="254" t="s">
        <v>178</v>
      </c>
    </row>
    <row r="167" s="13" customFormat="1">
      <c r="A167" s="13"/>
      <c r="B167" s="244"/>
      <c r="C167" s="245"/>
      <c r="D167" s="246" t="s">
        <v>190</v>
      </c>
      <c r="E167" s="247" t="s">
        <v>1</v>
      </c>
      <c r="F167" s="248" t="s">
        <v>5839</v>
      </c>
      <c r="G167" s="245"/>
      <c r="H167" s="247" t="s">
        <v>1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4" t="s">
        <v>190</v>
      </c>
      <c r="AU167" s="254" t="s">
        <v>76</v>
      </c>
      <c r="AV167" s="13" t="s">
        <v>83</v>
      </c>
      <c r="AW167" s="13" t="s">
        <v>34</v>
      </c>
      <c r="AX167" s="13" t="s">
        <v>76</v>
      </c>
      <c r="AY167" s="254" t="s">
        <v>178</v>
      </c>
    </row>
    <row r="168" s="13" customFormat="1">
      <c r="A168" s="13"/>
      <c r="B168" s="244"/>
      <c r="C168" s="245"/>
      <c r="D168" s="246" t="s">
        <v>190</v>
      </c>
      <c r="E168" s="247" t="s">
        <v>1</v>
      </c>
      <c r="F168" s="248" t="s">
        <v>5840</v>
      </c>
      <c r="G168" s="245"/>
      <c r="H168" s="247" t="s">
        <v>1</v>
      </c>
      <c r="I168" s="249"/>
      <c r="J168" s="245"/>
      <c r="K168" s="245"/>
      <c r="L168" s="250"/>
      <c r="M168" s="251"/>
      <c r="N168" s="252"/>
      <c r="O168" s="252"/>
      <c r="P168" s="252"/>
      <c r="Q168" s="252"/>
      <c r="R168" s="252"/>
      <c r="S168" s="252"/>
      <c r="T168" s="25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4" t="s">
        <v>190</v>
      </c>
      <c r="AU168" s="254" t="s">
        <v>76</v>
      </c>
      <c r="AV168" s="13" t="s">
        <v>83</v>
      </c>
      <c r="AW168" s="13" t="s">
        <v>34</v>
      </c>
      <c r="AX168" s="13" t="s">
        <v>76</v>
      </c>
      <c r="AY168" s="254" t="s">
        <v>178</v>
      </c>
    </row>
    <row r="169" s="13" customFormat="1">
      <c r="A169" s="13"/>
      <c r="B169" s="244"/>
      <c r="C169" s="245"/>
      <c r="D169" s="246" t="s">
        <v>190</v>
      </c>
      <c r="E169" s="247" t="s">
        <v>1</v>
      </c>
      <c r="F169" s="248" t="s">
        <v>5841</v>
      </c>
      <c r="G169" s="245"/>
      <c r="H169" s="247" t="s">
        <v>1</v>
      </c>
      <c r="I169" s="249"/>
      <c r="J169" s="245"/>
      <c r="K169" s="245"/>
      <c r="L169" s="250"/>
      <c r="M169" s="251"/>
      <c r="N169" s="252"/>
      <c r="O169" s="252"/>
      <c r="P169" s="252"/>
      <c r="Q169" s="252"/>
      <c r="R169" s="252"/>
      <c r="S169" s="252"/>
      <c r="T169" s="25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4" t="s">
        <v>190</v>
      </c>
      <c r="AU169" s="254" t="s">
        <v>76</v>
      </c>
      <c r="AV169" s="13" t="s">
        <v>83</v>
      </c>
      <c r="AW169" s="13" t="s">
        <v>34</v>
      </c>
      <c r="AX169" s="13" t="s">
        <v>76</v>
      </c>
      <c r="AY169" s="254" t="s">
        <v>178</v>
      </c>
    </row>
    <row r="170" s="13" customFormat="1">
      <c r="A170" s="13"/>
      <c r="B170" s="244"/>
      <c r="C170" s="245"/>
      <c r="D170" s="246" t="s">
        <v>190</v>
      </c>
      <c r="E170" s="247" t="s">
        <v>1</v>
      </c>
      <c r="F170" s="248" t="s">
        <v>5842</v>
      </c>
      <c r="G170" s="245"/>
      <c r="H170" s="247" t="s">
        <v>1</v>
      </c>
      <c r="I170" s="249"/>
      <c r="J170" s="245"/>
      <c r="K170" s="245"/>
      <c r="L170" s="250"/>
      <c r="M170" s="251"/>
      <c r="N170" s="252"/>
      <c r="O170" s="252"/>
      <c r="P170" s="252"/>
      <c r="Q170" s="252"/>
      <c r="R170" s="252"/>
      <c r="S170" s="252"/>
      <c r="T170" s="25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4" t="s">
        <v>190</v>
      </c>
      <c r="AU170" s="254" t="s">
        <v>76</v>
      </c>
      <c r="AV170" s="13" t="s">
        <v>83</v>
      </c>
      <c r="AW170" s="13" t="s">
        <v>34</v>
      </c>
      <c r="AX170" s="13" t="s">
        <v>76</v>
      </c>
      <c r="AY170" s="254" t="s">
        <v>178</v>
      </c>
    </row>
    <row r="171" s="13" customFormat="1">
      <c r="A171" s="13"/>
      <c r="B171" s="244"/>
      <c r="C171" s="245"/>
      <c r="D171" s="246" t="s">
        <v>190</v>
      </c>
      <c r="E171" s="247" t="s">
        <v>1</v>
      </c>
      <c r="F171" s="248" t="s">
        <v>5843</v>
      </c>
      <c r="G171" s="245"/>
      <c r="H171" s="247" t="s">
        <v>1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4" t="s">
        <v>190</v>
      </c>
      <c r="AU171" s="254" t="s">
        <v>76</v>
      </c>
      <c r="AV171" s="13" t="s">
        <v>83</v>
      </c>
      <c r="AW171" s="13" t="s">
        <v>34</v>
      </c>
      <c r="AX171" s="13" t="s">
        <v>76</v>
      </c>
      <c r="AY171" s="254" t="s">
        <v>178</v>
      </c>
    </row>
    <row r="172" s="14" customFormat="1">
      <c r="A172" s="14"/>
      <c r="B172" s="255"/>
      <c r="C172" s="256"/>
      <c r="D172" s="246" t="s">
        <v>190</v>
      </c>
      <c r="E172" s="257" t="s">
        <v>1</v>
      </c>
      <c r="F172" s="258" t="s">
        <v>83</v>
      </c>
      <c r="G172" s="256"/>
      <c r="H172" s="259">
        <v>1</v>
      </c>
      <c r="I172" s="260"/>
      <c r="J172" s="256"/>
      <c r="K172" s="256"/>
      <c r="L172" s="261"/>
      <c r="M172" s="262"/>
      <c r="N172" s="263"/>
      <c r="O172" s="263"/>
      <c r="P172" s="263"/>
      <c r="Q172" s="263"/>
      <c r="R172" s="263"/>
      <c r="S172" s="263"/>
      <c r="T172" s="26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5" t="s">
        <v>190</v>
      </c>
      <c r="AU172" s="265" t="s">
        <v>76</v>
      </c>
      <c r="AV172" s="14" t="s">
        <v>85</v>
      </c>
      <c r="AW172" s="14" t="s">
        <v>34</v>
      </c>
      <c r="AX172" s="14" t="s">
        <v>76</v>
      </c>
      <c r="AY172" s="265" t="s">
        <v>178</v>
      </c>
    </row>
    <row r="173" s="15" customFormat="1">
      <c r="A173" s="15"/>
      <c r="B173" s="283"/>
      <c r="C173" s="284"/>
      <c r="D173" s="246" t="s">
        <v>190</v>
      </c>
      <c r="E173" s="285" t="s">
        <v>1</v>
      </c>
      <c r="F173" s="286" t="s">
        <v>2432</v>
      </c>
      <c r="G173" s="284"/>
      <c r="H173" s="287">
        <v>1</v>
      </c>
      <c r="I173" s="288"/>
      <c r="J173" s="284"/>
      <c r="K173" s="284"/>
      <c r="L173" s="289"/>
      <c r="M173" s="290"/>
      <c r="N173" s="291"/>
      <c r="O173" s="291"/>
      <c r="P173" s="291"/>
      <c r="Q173" s="291"/>
      <c r="R173" s="291"/>
      <c r="S173" s="291"/>
      <c r="T173" s="292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93" t="s">
        <v>190</v>
      </c>
      <c r="AU173" s="293" t="s">
        <v>76</v>
      </c>
      <c r="AV173" s="15" t="s">
        <v>186</v>
      </c>
      <c r="AW173" s="15" t="s">
        <v>34</v>
      </c>
      <c r="AX173" s="15" t="s">
        <v>83</v>
      </c>
      <c r="AY173" s="293" t="s">
        <v>178</v>
      </c>
    </row>
    <row r="174" s="2" customFormat="1" ht="16.5" customHeight="1">
      <c r="A174" s="38"/>
      <c r="B174" s="39"/>
      <c r="C174" s="226" t="s">
        <v>241</v>
      </c>
      <c r="D174" s="226" t="s">
        <v>181</v>
      </c>
      <c r="E174" s="227" t="s">
        <v>5844</v>
      </c>
      <c r="F174" s="228" t="s">
        <v>5845</v>
      </c>
      <c r="G174" s="229" t="s">
        <v>1341</v>
      </c>
      <c r="H174" s="230">
        <v>2</v>
      </c>
      <c r="I174" s="231"/>
      <c r="J174" s="232">
        <f>ROUND(I174*H174,2)</f>
        <v>0</v>
      </c>
      <c r="K174" s="228" t="s">
        <v>1</v>
      </c>
      <c r="L174" s="44"/>
      <c r="M174" s="233" t="s">
        <v>1</v>
      </c>
      <c r="N174" s="234" t="s">
        <v>41</v>
      </c>
      <c r="O174" s="91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37" t="s">
        <v>186</v>
      </c>
      <c r="AT174" s="237" t="s">
        <v>181</v>
      </c>
      <c r="AU174" s="237" t="s">
        <v>76</v>
      </c>
      <c r="AY174" s="17" t="s">
        <v>178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7" t="s">
        <v>83</v>
      </c>
      <c r="BK174" s="238">
        <f>ROUND(I174*H174,2)</f>
        <v>0</v>
      </c>
      <c r="BL174" s="17" t="s">
        <v>186</v>
      </c>
      <c r="BM174" s="237" t="s">
        <v>8</v>
      </c>
    </row>
    <row r="175" s="13" customFormat="1">
      <c r="A175" s="13"/>
      <c r="B175" s="244"/>
      <c r="C175" s="245"/>
      <c r="D175" s="246" t="s">
        <v>190</v>
      </c>
      <c r="E175" s="247" t="s">
        <v>1</v>
      </c>
      <c r="F175" s="248" t="s">
        <v>5846</v>
      </c>
      <c r="G175" s="245"/>
      <c r="H175" s="247" t="s">
        <v>1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4" t="s">
        <v>190</v>
      </c>
      <c r="AU175" s="254" t="s">
        <v>76</v>
      </c>
      <c r="AV175" s="13" t="s">
        <v>83</v>
      </c>
      <c r="AW175" s="13" t="s">
        <v>34</v>
      </c>
      <c r="AX175" s="13" t="s">
        <v>76</v>
      </c>
      <c r="AY175" s="254" t="s">
        <v>178</v>
      </c>
    </row>
    <row r="176" s="13" customFormat="1">
      <c r="A176" s="13"/>
      <c r="B176" s="244"/>
      <c r="C176" s="245"/>
      <c r="D176" s="246" t="s">
        <v>190</v>
      </c>
      <c r="E176" s="247" t="s">
        <v>1</v>
      </c>
      <c r="F176" s="248" t="s">
        <v>5847</v>
      </c>
      <c r="G176" s="245"/>
      <c r="H176" s="247" t="s">
        <v>1</v>
      </c>
      <c r="I176" s="249"/>
      <c r="J176" s="245"/>
      <c r="K176" s="245"/>
      <c r="L176" s="250"/>
      <c r="M176" s="251"/>
      <c r="N176" s="252"/>
      <c r="O176" s="252"/>
      <c r="P176" s="252"/>
      <c r="Q176" s="252"/>
      <c r="R176" s="252"/>
      <c r="S176" s="252"/>
      <c r="T176" s="25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4" t="s">
        <v>190</v>
      </c>
      <c r="AU176" s="254" t="s">
        <v>76</v>
      </c>
      <c r="AV176" s="13" t="s">
        <v>83</v>
      </c>
      <c r="AW176" s="13" t="s">
        <v>34</v>
      </c>
      <c r="AX176" s="13" t="s">
        <v>76</v>
      </c>
      <c r="AY176" s="254" t="s">
        <v>178</v>
      </c>
    </row>
    <row r="177" s="13" customFormat="1">
      <c r="A177" s="13"/>
      <c r="B177" s="244"/>
      <c r="C177" s="245"/>
      <c r="D177" s="246" t="s">
        <v>190</v>
      </c>
      <c r="E177" s="247" t="s">
        <v>1</v>
      </c>
      <c r="F177" s="248" t="s">
        <v>5848</v>
      </c>
      <c r="G177" s="245"/>
      <c r="H177" s="247" t="s">
        <v>1</v>
      </c>
      <c r="I177" s="249"/>
      <c r="J177" s="245"/>
      <c r="K177" s="245"/>
      <c r="L177" s="250"/>
      <c r="M177" s="251"/>
      <c r="N177" s="252"/>
      <c r="O177" s="252"/>
      <c r="P177" s="252"/>
      <c r="Q177" s="252"/>
      <c r="R177" s="252"/>
      <c r="S177" s="252"/>
      <c r="T177" s="25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4" t="s">
        <v>190</v>
      </c>
      <c r="AU177" s="254" t="s">
        <v>76</v>
      </c>
      <c r="AV177" s="13" t="s">
        <v>83</v>
      </c>
      <c r="AW177" s="13" t="s">
        <v>34</v>
      </c>
      <c r="AX177" s="13" t="s">
        <v>76</v>
      </c>
      <c r="AY177" s="254" t="s">
        <v>178</v>
      </c>
    </row>
    <row r="178" s="13" customFormat="1">
      <c r="A178" s="13"/>
      <c r="B178" s="244"/>
      <c r="C178" s="245"/>
      <c r="D178" s="246" t="s">
        <v>190</v>
      </c>
      <c r="E178" s="247" t="s">
        <v>1</v>
      </c>
      <c r="F178" s="248" t="s">
        <v>5849</v>
      </c>
      <c r="G178" s="245"/>
      <c r="H178" s="247" t="s">
        <v>1</v>
      </c>
      <c r="I178" s="249"/>
      <c r="J178" s="245"/>
      <c r="K178" s="245"/>
      <c r="L178" s="250"/>
      <c r="M178" s="251"/>
      <c r="N178" s="252"/>
      <c r="O178" s="252"/>
      <c r="P178" s="252"/>
      <c r="Q178" s="252"/>
      <c r="R178" s="252"/>
      <c r="S178" s="252"/>
      <c r="T178" s="25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4" t="s">
        <v>190</v>
      </c>
      <c r="AU178" s="254" t="s">
        <v>76</v>
      </c>
      <c r="AV178" s="13" t="s">
        <v>83</v>
      </c>
      <c r="AW178" s="13" t="s">
        <v>34</v>
      </c>
      <c r="AX178" s="13" t="s">
        <v>76</v>
      </c>
      <c r="AY178" s="254" t="s">
        <v>178</v>
      </c>
    </row>
    <row r="179" s="13" customFormat="1">
      <c r="A179" s="13"/>
      <c r="B179" s="244"/>
      <c r="C179" s="245"/>
      <c r="D179" s="246" t="s">
        <v>190</v>
      </c>
      <c r="E179" s="247" t="s">
        <v>1</v>
      </c>
      <c r="F179" s="248" t="s">
        <v>5850</v>
      </c>
      <c r="G179" s="245"/>
      <c r="H179" s="247" t="s">
        <v>1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4" t="s">
        <v>190</v>
      </c>
      <c r="AU179" s="254" t="s">
        <v>76</v>
      </c>
      <c r="AV179" s="13" t="s">
        <v>83</v>
      </c>
      <c r="AW179" s="13" t="s">
        <v>34</v>
      </c>
      <c r="AX179" s="13" t="s">
        <v>76</v>
      </c>
      <c r="AY179" s="254" t="s">
        <v>178</v>
      </c>
    </row>
    <row r="180" s="14" customFormat="1">
      <c r="A180" s="14"/>
      <c r="B180" s="255"/>
      <c r="C180" s="256"/>
      <c r="D180" s="246" t="s">
        <v>190</v>
      </c>
      <c r="E180" s="257" t="s">
        <v>1</v>
      </c>
      <c r="F180" s="258" t="s">
        <v>85</v>
      </c>
      <c r="G180" s="256"/>
      <c r="H180" s="259">
        <v>2</v>
      </c>
      <c r="I180" s="260"/>
      <c r="J180" s="256"/>
      <c r="K180" s="256"/>
      <c r="L180" s="261"/>
      <c r="M180" s="262"/>
      <c r="N180" s="263"/>
      <c r="O180" s="263"/>
      <c r="P180" s="263"/>
      <c r="Q180" s="263"/>
      <c r="R180" s="263"/>
      <c r="S180" s="263"/>
      <c r="T180" s="26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5" t="s">
        <v>190</v>
      </c>
      <c r="AU180" s="265" t="s">
        <v>76</v>
      </c>
      <c r="AV180" s="14" t="s">
        <v>85</v>
      </c>
      <c r="AW180" s="14" t="s">
        <v>34</v>
      </c>
      <c r="AX180" s="14" t="s">
        <v>76</v>
      </c>
      <c r="AY180" s="265" t="s">
        <v>178</v>
      </c>
    </row>
    <row r="181" s="15" customFormat="1">
      <c r="A181" s="15"/>
      <c r="B181" s="283"/>
      <c r="C181" s="284"/>
      <c r="D181" s="246" t="s">
        <v>190</v>
      </c>
      <c r="E181" s="285" t="s">
        <v>1</v>
      </c>
      <c r="F181" s="286" t="s">
        <v>2432</v>
      </c>
      <c r="G181" s="284"/>
      <c r="H181" s="287">
        <v>2</v>
      </c>
      <c r="I181" s="288"/>
      <c r="J181" s="284"/>
      <c r="K181" s="284"/>
      <c r="L181" s="289"/>
      <c r="M181" s="290"/>
      <c r="N181" s="291"/>
      <c r="O181" s="291"/>
      <c r="P181" s="291"/>
      <c r="Q181" s="291"/>
      <c r="R181" s="291"/>
      <c r="S181" s="291"/>
      <c r="T181" s="292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93" t="s">
        <v>190</v>
      </c>
      <c r="AU181" s="293" t="s">
        <v>76</v>
      </c>
      <c r="AV181" s="15" t="s">
        <v>186</v>
      </c>
      <c r="AW181" s="15" t="s">
        <v>34</v>
      </c>
      <c r="AX181" s="15" t="s">
        <v>83</v>
      </c>
      <c r="AY181" s="293" t="s">
        <v>178</v>
      </c>
    </row>
    <row r="182" s="2" customFormat="1" ht="16.5" customHeight="1">
      <c r="A182" s="38"/>
      <c r="B182" s="39"/>
      <c r="C182" s="226" t="s">
        <v>255</v>
      </c>
      <c r="D182" s="226" t="s">
        <v>181</v>
      </c>
      <c r="E182" s="227" t="s">
        <v>5851</v>
      </c>
      <c r="F182" s="228" t="s">
        <v>5852</v>
      </c>
      <c r="G182" s="229" t="s">
        <v>1341</v>
      </c>
      <c r="H182" s="230">
        <v>1</v>
      </c>
      <c r="I182" s="231"/>
      <c r="J182" s="232">
        <f>ROUND(I182*H182,2)</f>
        <v>0</v>
      </c>
      <c r="K182" s="228" t="s">
        <v>1</v>
      </c>
      <c r="L182" s="44"/>
      <c r="M182" s="233" t="s">
        <v>1</v>
      </c>
      <c r="N182" s="234" t="s">
        <v>41</v>
      </c>
      <c r="O182" s="91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37" t="s">
        <v>186</v>
      </c>
      <c r="AT182" s="237" t="s">
        <v>181</v>
      </c>
      <c r="AU182" s="237" t="s">
        <v>76</v>
      </c>
      <c r="AY182" s="17" t="s">
        <v>178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7" t="s">
        <v>83</v>
      </c>
      <c r="BK182" s="238">
        <f>ROUND(I182*H182,2)</f>
        <v>0</v>
      </c>
      <c r="BL182" s="17" t="s">
        <v>186</v>
      </c>
      <c r="BM182" s="237" t="s">
        <v>319</v>
      </c>
    </row>
    <row r="183" s="13" customFormat="1">
      <c r="A183" s="13"/>
      <c r="B183" s="244"/>
      <c r="C183" s="245"/>
      <c r="D183" s="246" t="s">
        <v>190</v>
      </c>
      <c r="E183" s="247" t="s">
        <v>1</v>
      </c>
      <c r="F183" s="248" t="s">
        <v>5853</v>
      </c>
      <c r="G183" s="245"/>
      <c r="H183" s="247" t="s">
        <v>1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4" t="s">
        <v>190</v>
      </c>
      <c r="AU183" s="254" t="s">
        <v>76</v>
      </c>
      <c r="AV183" s="13" t="s">
        <v>83</v>
      </c>
      <c r="AW183" s="13" t="s">
        <v>34</v>
      </c>
      <c r="AX183" s="13" t="s">
        <v>76</v>
      </c>
      <c r="AY183" s="254" t="s">
        <v>178</v>
      </c>
    </row>
    <row r="184" s="13" customFormat="1">
      <c r="A184" s="13"/>
      <c r="B184" s="244"/>
      <c r="C184" s="245"/>
      <c r="D184" s="246" t="s">
        <v>190</v>
      </c>
      <c r="E184" s="247" t="s">
        <v>1</v>
      </c>
      <c r="F184" s="248" t="s">
        <v>5854</v>
      </c>
      <c r="G184" s="245"/>
      <c r="H184" s="247" t="s">
        <v>1</v>
      </c>
      <c r="I184" s="249"/>
      <c r="J184" s="245"/>
      <c r="K184" s="245"/>
      <c r="L184" s="250"/>
      <c r="M184" s="251"/>
      <c r="N184" s="252"/>
      <c r="O184" s="252"/>
      <c r="P184" s="252"/>
      <c r="Q184" s="252"/>
      <c r="R184" s="252"/>
      <c r="S184" s="252"/>
      <c r="T184" s="25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4" t="s">
        <v>190</v>
      </c>
      <c r="AU184" s="254" t="s">
        <v>76</v>
      </c>
      <c r="AV184" s="13" t="s">
        <v>83</v>
      </c>
      <c r="AW184" s="13" t="s">
        <v>34</v>
      </c>
      <c r="AX184" s="13" t="s">
        <v>76</v>
      </c>
      <c r="AY184" s="254" t="s">
        <v>178</v>
      </c>
    </row>
    <row r="185" s="13" customFormat="1">
      <c r="A185" s="13"/>
      <c r="B185" s="244"/>
      <c r="C185" s="245"/>
      <c r="D185" s="246" t="s">
        <v>190</v>
      </c>
      <c r="E185" s="247" t="s">
        <v>1</v>
      </c>
      <c r="F185" s="248" t="s">
        <v>5855</v>
      </c>
      <c r="G185" s="245"/>
      <c r="H185" s="247" t="s">
        <v>1</v>
      </c>
      <c r="I185" s="249"/>
      <c r="J185" s="245"/>
      <c r="K185" s="245"/>
      <c r="L185" s="250"/>
      <c r="M185" s="251"/>
      <c r="N185" s="252"/>
      <c r="O185" s="252"/>
      <c r="P185" s="252"/>
      <c r="Q185" s="252"/>
      <c r="R185" s="252"/>
      <c r="S185" s="252"/>
      <c r="T185" s="25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4" t="s">
        <v>190</v>
      </c>
      <c r="AU185" s="254" t="s">
        <v>76</v>
      </c>
      <c r="AV185" s="13" t="s">
        <v>83</v>
      </c>
      <c r="AW185" s="13" t="s">
        <v>34</v>
      </c>
      <c r="AX185" s="13" t="s">
        <v>76</v>
      </c>
      <c r="AY185" s="254" t="s">
        <v>178</v>
      </c>
    </row>
    <row r="186" s="13" customFormat="1">
      <c r="A186" s="13"/>
      <c r="B186" s="244"/>
      <c r="C186" s="245"/>
      <c r="D186" s="246" t="s">
        <v>190</v>
      </c>
      <c r="E186" s="247" t="s">
        <v>1</v>
      </c>
      <c r="F186" s="248" t="s">
        <v>5856</v>
      </c>
      <c r="G186" s="245"/>
      <c r="H186" s="247" t="s">
        <v>1</v>
      </c>
      <c r="I186" s="249"/>
      <c r="J186" s="245"/>
      <c r="K186" s="245"/>
      <c r="L186" s="250"/>
      <c r="M186" s="251"/>
      <c r="N186" s="252"/>
      <c r="O186" s="252"/>
      <c r="P186" s="252"/>
      <c r="Q186" s="252"/>
      <c r="R186" s="252"/>
      <c r="S186" s="252"/>
      <c r="T186" s="25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4" t="s">
        <v>190</v>
      </c>
      <c r="AU186" s="254" t="s">
        <v>76</v>
      </c>
      <c r="AV186" s="13" t="s">
        <v>83</v>
      </c>
      <c r="AW186" s="13" t="s">
        <v>34</v>
      </c>
      <c r="AX186" s="13" t="s">
        <v>76</v>
      </c>
      <c r="AY186" s="254" t="s">
        <v>178</v>
      </c>
    </row>
    <row r="187" s="14" customFormat="1">
      <c r="A187" s="14"/>
      <c r="B187" s="255"/>
      <c r="C187" s="256"/>
      <c r="D187" s="246" t="s">
        <v>190</v>
      </c>
      <c r="E187" s="257" t="s">
        <v>1</v>
      </c>
      <c r="F187" s="258" t="s">
        <v>83</v>
      </c>
      <c r="G187" s="256"/>
      <c r="H187" s="259">
        <v>1</v>
      </c>
      <c r="I187" s="260"/>
      <c r="J187" s="256"/>
      <c r="K187" s="256"/>
      <c r="L187" s="261"/>
      <c r="M187" s="262"/>
      <c r="N187" s="263"/>
      <c r="O187" s="263"/>
      <c r="P187" s="263"/>
      <c r="Q187" s="263"/>
      <c r="R187" s="263"/>
      <c r="S187" s="263"/>
      <c r="T187" s="26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5" t="s">
        <v>190</v>
      </c>
      <c r="AU187" s="265" t="s">
        <v>76</v>
      </c>
      <c r="AV187" s="14" t="s">
        <v>85</v>
      </c>
      <c r="AW187" s="14" t="s">
        <v>34</v>
      </c>
      <c r="AX187" s="14" t="s">
        <v>76</v>
      </c>
      <c r="AY187" s="265" t="s">
        <v>178</v>
      </c>
    </row>
    <row r="188" s="15" customFormat="1">
      <c r="A188" s="15"/>
      <c r="B188" s="283"/>
      <c r="C188" s="284"/>
      <c r="D188" s="246" t="s">
        <v>190</v>
      </c>
      <c r="E188" s="285" t="s">
        <v>1</v>
      </c>
      <c r="F188" s="286" t="s">
        <v>2432</v>
      </c>
      <c r="G188" s="284"/>
      <c r="H188" s="287">
        <v>1</v>
      </c>
      <c r="I188" s="288"/>
      <c r="J188" s="284"/>
      <c r="K188" s="284"/>
      <c r="L188" s="289"/>
      <c r="M188" s="297"/>
      <c r="N188" s="298"/>
      <c r="O188" s="298"/>
      <c r="P188" s="298"/>
      <c r="Q188" s="298"/>
      <c r="R188" s="298"/>
      <c r="S188" s="298"/>
      <c r="T188" s="299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93" t="s">
        <v>190</v>
      </c>
      <c r="AU188" s="293" t="s">
        <v>76</v>
      </c>
      <c r="AV188" s="15" t="s">
        <v>186</v>
      </c>
      <c r="AW188" s="15" t="s">
        <v>34</v>
      </c>
      <c r="AX188" s="15" t="s">
        <v>83</v>
      </c>
      <c r="AY188" s="293" t="s">
        <v>178</v>
      </c>
    </row>
    <row r="189" s="2" customFormat="1" ht="6.96" customHeight="1">
      <c r="A189" s="38"/>
      <c r="B189" s="66"/>
      <c r="C189" s="67"/>
      <c r="D189" s="67"/>
      <c r="E189" s="67"/>
      <c r="F189" s="67"/>
      <c r="G189" s="67"/>
      <c r="H189" s="67"/>
      <c r="I189" s="67"/>
      <c r="J189" s="67"/>
      <c r="K189" s="67"/>
      <c r="L189" s="44"/>
      <c r="M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</row>
  </sheetData>
  <sheetProtection sheet="1" autoFilter="0" formatColumns="0" formatRows="0" objects="1" scenarios="1" spinCount="100000" saltValue="YDHoFHIjEZ1KbRtEkS6vKRJG+Nh/WGRU4xB7n8tqoEVwUmqMBsRarbLPtJg2E8MYqLmnnxfZUHBmHdS03eULVg==" hashValue="eeALncXvBMIBlNrfyClm4Yg+smiV8HILe+g/Fk6E8pA6aN68S77PAmI+gEc+/cEFkV/n1cIm+Wwn296hlHzWdw==" algorithmName="SHA-512" password="C76A"/>
  <autoFilter ref="C115:K188"/>
  <mergeCells count="9">
    <mergeCell ref="E7:H7"/>
    <mergeCell ref="E9:H9"/>
    <mergeCell ref="E18:H18"/>
    <mergeCell ref="E27:H27"/>
    <mergeCell ref="E85:H85"/>
    <mergeCell ref="E87:H87"/>
    <mergeCell ref="E106:H106"/>
    <mergeCell ref="E108:H10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123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2" customFormat="1" ht="12" customHeight="1">
      <c r="A8" s="38"/>
      <c r="B8" s="44"/>
      <c r="C8" s="38"/>
      <c r="D8" s="150" t="s">
        <v>125</v>
      </c>
      <c r="E8" s="38"/>
      <c r="F8" s="38"/>
      <c r="G8" s="38"/>
      <c r="H8" s="38"/>
      <c r="I8" s="38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2" t="s">
        <v>5857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0" t="s">
        <v>18</v>
      </c>
      <c r="E11" s="38"/>
      <c r="F11" s="141" t="s">
        <v>1</v>
      </c>
      <c r="G11" s="38"/>
      <c r="H11" s="38"/>
      <c r="I11" s="150" t="s">
        <v>19</v>
      </c>
      <c r="J11" s="141" t="s">
        <v>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0" t="s">
        <v>20</v>
      </c>
      <c r="E12" s="38"/>
      <c r="F12" s="141" t="s">
        <v>21</v>
      </c>
      <c r="G12" s="38"/>
      <c r="H12" s="38"/>
      <c r="I12" s="150" t="s">
        <v>22</v>
      </c>
      <c r="J12" s="153" t="str">
        <f>'Rekapitulace stavby'!AN8</f>
        <v>21. 10. 2025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0.8" customHeight="1">
      <c r="A13" s="38"/>
      <c r="B13" s="44"/>
      <c r="C13" s="38"/>
      <c r="D13" s="38"/>
      <c r="E13" s="38"/>
      <c r="F13" s="38"/>
      <c r="G13" s="38"/>
      <c r="H13" s="38"/>
      <c r="I13" s="38"/>
      <c r="J13" s="38"/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24</v>
      </c>
      <c r="E14" s="38"/>
      <c r="F14" s="38"/>
      <c r="G14" s="38"/>
      <c r="H14" s="38"/>
      <c r="I14" s="150" t="s">
        <v>25</v>
      </c>
      <c r="J14" s="141" t="s">
        <v>1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">
        <v>26</v>
      </c>
      <c r="F15" s="38"/>
      <c r="G15" s="38"/>
      <c r="H15" s="38"/>
      <c r="I15" s="150" t="s">
        <v>27</v>
      </c>
      <c r="J15" s="141" t="s">
        <v>1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38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0" t="s">
        <v>28</v>
      </c>
      <c r="E17" s="38"/>
      <c r="F17" s="38"/>
      <c r="G17" s="38"/>
      <c r="H17" s="38"/>
      <c r="I17" s="150" t="s">
        <v>25</v>
      </c>
      <c r="J17" s="33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3" t="str">
        <f>'Rekapitulace stavby'!E14</f>
        <v>Vyplň údaj</v>
      </c>
      <c r="F18" s="141"/>
      <c r="G18" s="141"/>
      <c r="H18" s="141"/>
      <c r="I18" s="150" t="s">
        <v>27</v>
      </c>
      <c r="J18" s="33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38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0" t="s">
        <v>30</v>
      </c>
      <c r="E20" s="38"/>
      <c r="F20" s="38"/>
      <c r="G20" s="38"/>
      <c r="H20" s="38"/>
      <c r="I20" s="150" t="s">
        <v>25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31</v>
      </c>
      <c r="F21" s="38"/>
      <c r="G21" s="38"/>
      <c r="H21" s="38"/>
      <c r="I21" s="150" t="s">
        <v>27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38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0" t="s">
        <v>32</v>
      </c>
      <c r="E23" s="38"/>
      <c r="F23" s="38"/>
      <c r="G23" s="38"/>
      <c r="H23" s="38"/>
      <c r="I23" s="150" t="s">
        <v>25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33</v>
      </c>
      <c r="F24" s="38"/>
      <c r="G24" s="38"/>
      <c r="H24" s="38"/>
      <c r="I24" s="150" t="s">
        <v>27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38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0" t="s">
        <v>35</v>
      </c>
      <c r="E26" s="38"/>
      <c r="F26" s="38"/>
      <c r="G26" s="38"/>
      <c r="H26" s="38"/>
      <c r="I26" s="38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54"/>
      <c r="B27" s="155"/>
      <c r="C27" s="154"/>
      <c r="D27" s="154"/>
      <c r="E27" s="156" t="s">
        <v>1</v>
      </c>
      <c r="F27" s="156"/>
      <c r="G27" s="156"/>
      <c r="H27" s="156"/>
      <c r="I27" s="154"/>
      <c r="J27" s="154"/>
      <c r="K27" s="154"/>
      <c r="L27" s="157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58"/>
      <c r="E29" s="158"/>
      <c r="F29" s="158"/>
      <c r="G29" s="158"/>
      <c r="H29" s="158"/>
      <c r="I29" s="158"/>
      <c r="J29" s="158"/>
      <c r="K29" s="158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59" t="s">
        <v>36</v>
      </c>
      <c r="E30" s="38"/>
      <c r="F30" s="38"/>
      <c r="G30" s="38"/>
      <c r="H30" s="38"/>
      <c r="I30" s="38"/>
      <c r="J30" s="160">
        <f>ROUND(J123,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61" t="s">
        <v>38</v>
      </c>
      <c r="G32" s="38"/>
      <c r="H32" s="38"/>
      <c r="I32" s="161" t="s">
        <v>37</v>
      </c>
      <c r="J32" s="161" t="s">
        <v>39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62" t="s">
        <v>40</v>
      </c>
      <c r="E33" s="150" t="s">
        <v>41</v>
      </c>
      <c r="F33" s="163">
        <f>ROUND((SUM(BE123:BE354)),  2)</f>
        <v>0</v>
      </c>
      <c r="G33" s="38"/>
      <c r="H33" s="38"/>
      <c r="I33" s="164">
        <v>0.20999999999999999</v>
      </c>
      <c r="J33" s="163">
        <f>ROUND(((SUM(BE123:BE354))*I33),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0" t="s">
        <v>42</v>
      </c>
      <c r="F34" s="163">
        <f>ROUND((SUM(BF123:BF354)),  2)</f>
        <v>0</v>
      </c>
      <c r="G34" s="38"/>
      <c r="H34" s="38"/>
      <c r="I34" s="164">
        <v>0.12</v>
      </c>
      <c r="J34" s="163">
        <f>ROUND(((SUM(BF123:BF354))*I34),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0" t="s">
        <v>43</v>
      </c>
      <c r="F35" s="163">
        <f>ROUND((SUM(BG123:BG354)),  2)</f>
        <v>0</v>
      </c>
      <c r="G35" s="38"/>
      <c r="H35" s="38"/>
      <c r="I35" s="164">
        <v>0.20999999999999999</v>
      </c>
      <c r="J35" s="16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0" t="s">
        <v>44</v>
      </c>
      <c r="F36" s="163">
        <f>ROUND((SUM(BH123:BH354)),  2)</f>
        <v>0</v>
      </c>
      <c r="G36" s="38"/>
      <c r="H36" s="38"/>
      <c r="I36" s="164">
        <v>0.12</v>
      </c>
      <c r="J36" s="16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45</v>
      </c>
      <c r="F37" s="163">
        <f>ROUND((SUM(BI123:BI354)),  2)</f>
        <v>0</v>
      </c>
      <c r="G37" s="38"/>
      <c r="H37" s="38"/>
      <c r="I37" s="164">
        <v>0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38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65"/>
      <c r="D39" s="166" t="s">
        <v>46</v>
      </c>
      <c r="E39" s="167"/>
      <c r="F39" s="167"/>
      <c r="G39" s="168" t="s">
        <v>47</v>
      </c>
      <c r="H39" s="169" t="s">
        <v>48</v>
      </c>
      <c r="I39" s="167"/>
      <c r="J39" s="170">
        <f>SUM(J30:J37)</f>
        <v>0</v>
      </c>
      <c r="K39" s="171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20"/>
      <c r="L41" s="20"/>
    </row>
    <row r="42" s="1" customFormat="1" ht="14.4" customHeight="1">
      <c r="B42" s="20"/>
      <c r="L42" s="20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2" customHeight="1">
      <c r="A86" s="38"/>
      <c r="B86" s="39"/>
      <c r="C86" s="32" t="s">
        <v>125</v>
      </c>
      <c r="D86" s="40"/>
      <c r="E86" s="40"/>
      <c r="F86" s="40"/>
      <c r="G86" s="40"/>
      <c r="H86" s="40"/>
      <c r="I86" s="40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6.5" customHeight="1">
      <c r="A87" s="38"/>
      <c r="B87" s="39"/>
      <c r="C87" s="40"/>
      <c r="D87" s="40"/>
      <c r="E87" s="76" t="str">
        <f>E9</f>
        <v>OVN - Ostatní a vedlejší náklady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2" customHeight="1">
      <c r="A89" s="38"/>
      <c r="B89" s="39"/>
      <c r="C89" s="32" t="s">
        <v>20</v>
      </c>
      <c r="D89" s="40"/>
      <c r="E89" s="40"/>
      <c r="F89" s="27" t="str">
        <f>F12</f>
        <v>Cheb</v>
      </c>
      <c r="G89" s="40"/>
      <c r="H89" s="40"/>
      <c r="I89" s="32" t="s">
        <v>22</v>
      </c>
      <c r="J89" s="79" t="str">
        <f>IF(J12="","",J12)</f>
        <v>21. 10. 2025</v>
      </c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40.05" customHeight="1">
      <c r="A91" s="38"/>
      <c r="B91" s="39"/>
      <c r="C91" s="32" t="s">
        <v>24</v>
      </c>
      <c r="D91" s="40"/>
      <c r="E91" s="40"/>
      <c r="F91" s="27" t="str">
        <f>E15</f>
        <v>Karlovarský kraj</v>
      </c>
      <c r="G91" s="40"/>
      <c r="H91" s="40"/>
      <c r="I91" s="32" t="s">
        <v>30</v>
      </c>
      <c r="J91" s="36" t="str">
        <f>E21</f>
        <v>PENTA PROJEKT s.r.o., Mrštíkova 1166/12, Jihlava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2" t="s">
        <v>28</v>
      </c>
      <c r="D92" s="40"/>
      <c r="E92" s="40"/>
      <c r="F92" s="27" t="str">
        <f>IF(E18="","",E18)</f>
        <v>Vyplň údaj</v>
      </c>
      <c r="G92" s="40"/>
      <c r="H92" s="40"/>
      <c r="I92" s="32" t="s">
        <v>32</v>
      </c>
      <c r="J92" s="36" t="str">
        <f>E24</f>
        <v>Ing. Avuk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0.32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29.28" customHeight="1">
      <c r="A94" s="38"/>
      <c r="B94" s="39"/>
      <c r="C94" s="184" t="s">
        <v>130</v>
      </c>
      <c r="D94" s="185"/>
      <c r="E94" s="185"/>
      <c r="F94" s="185"/>
      <c r="G94" s="185"/>
      <c r="H94" s="185"/>
      <c r="I94" s="185"/>
      <c r="J94" s="186" t="s">
        <v>131</v>
      </c>
      <c r="K94" s="185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2.8" customHeight="1">
      <c r="A96" s="38"/>
      <c r="B96" s="39"/>
      <c r="C96" s="187" t="s">
        <v>132</v>
      </c>
      <c r="D96" s="40"/>
      <c r="E96" s="40"/>
      <c r="F96" s="40"/>
      <c r="G96" s="40"/>
      <c r="H96" s="40"/>
      <c r="I96" s="40"/>
      <c r="J96" s="110">
        <f>J123</f>
        <v>0</v>
      </c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U96" s="17" t="s">
        <v>133</v>
      </c>
    </row>
    <row r="97" s="9" customFormat="1" ht="24.96" customHeight="1">
      <c r="A97" s="9"/>
      <c r="B97" s="188"/>
      <c r="C97" s="189"/>
      <c r="D97" s="190" t="s">
        <v>5858</v>
      </c>
      <c r="E97" s="191"/>
      <c r="F97" s="191"/>
      <c r="G97" s="191"/>
      <c r="H97" s="191"/>
      <c r="I97" s="191"/>
      <c r="J97" s="192">
        <f>J124</f>
        <v>0</v>
      </c>
      <c r="K97" s="189"/>
      <c r="L97" s="193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4"/>
      <c r="C98" s="133"/>
      <c r="D98" s="195" t="s">
        <v>5859</v>
      </c>
      <c r="E98" s="196"/>
      <c r="F98" s="196"/>
      <c r="G98" s="196"/>
      <c r="H98" s="196"/>
      <c r="I98" s="196"/>
      <c r="J98" s="197">
        <f>J125</f>
        <v>0</v>
      </c>
      <c r="K98" s="133"/>
      <c r="L98" s="198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4"/>
      <c r="C99" s="133"/>
      <c r="D99" s="195" t="s">
        <v>5860</v>
      </c>
      <c r="E99" s="196"/>
      <c r="F99" s="196"/>
      <c r="G99" s="196"/>
      <c r="H99" s="196"/>
      <c r="I99" s="196"/>
      <c r="J99" s="197">
        <f>J191</f>
        <v>0</v>
      </c>
      <c r="K99" s="133"/>
      <c r="L99" s="198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4"/>
      <c r="C100" s="133"/>
      <c r="D100" s="195" t="s">
        <v>5861</v>
      </c>
      <c r="E100" s="196"/>
      <c r="F100" s="196"/>
      <c r="G100" s="196"/>
      <c r="H100" s="196"/>
      <c r="I100" s="196"/>
      <c r="J100" s="197">
        <f>J254</f>
        <v>0</v>
      </c>
      <c r="K100" s="133"/>
      <c r="L100" s="19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4"/>
      <c r="C101" s="133"/>
      <c r="D101" s="195" t="s">
        <v>5862</v>
      </c>
      <c r="E101" s="196"/>
      <c r="F101" s="196"/>
      <c r="G101" s="196"/>
      <c r="H101" s="196"/>
      <c r="I101" s="196"/>
      <c r="J101" s="197">
        <f>J299</f>
        <v>0</v>
      </c>
      <c r="K101" s="133"/>
      <c r="L101" s="19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4"/>
      <c r="C102" s="133"/>
      <c r="D102" s="195" t="s">
        <v>5863</v>
      </c>
      <c r="E102" s="196"/>
      <c r="F102" s="196"/>
      <c r="G102" s="196"/>
      <c r="H102" s="196"/>
      <c r="I102" s="196"/>
      <c r="J102" s="197">
        <f>J310</f>
        <v>0</v>
      </c>
      <c r="K102" s="133"/>
      <c r="L102" s="19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4"/>
      <c r="C103" s="133"/>
      <c r="D103" s="195" t="s">
        <v>5864</v>
      </c>
      <c r="E103" s="196"/>
      <c r="F103" s="196"/>
      <c r="G103" s="196"/>
      <c r="H103" s="196"/>
      <c r="I103" s="196"/>
      <c r="J103" s="197">
        <f>J328</f>
        <v>0</v>
      </c>
      <c r="K103" s="133"/>
      <c r="L103" s="19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8"/>
      <c r="B104" s="39"/>
      <c r="C104" s="40"/>
      <c r="D104" s="40"/>
      <c r="E104" s="40"/>
      <c r="F104" s="40"/>
      <c r="G104" s="40"/>
      <c r="H104" s="40"/>
      <c r="I104" s="40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6.96" customHeight="1">
      <c r="A105" s="38"/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9" s="2" customFormat="1" ht="6.96" customHeight="1">
      <c r="A109" s="38"/>
      <c r="B109" s="68"/>
      <c r="C109" s="69"/>
      <c r="D109" s="69"/>
      <c r="E109" s="69"/>
      <c r="F109" s="69"/>
      <c r="G109" s="69"/>
      <c r="H109" s="69"/>
      <c r="I109" s="69"/>
      <c r="J109" s="69"/>
      <c r="K109" s="69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24.96" customHeight="1">
      <c r="A110" s="38"/>
      <c r="B110" s="39"/>
      <c r="C110" s="23" t="s">
        <v>163</v>
      </c>
      <c r="D110" s="40"/>
      <c r="E110" s="40"/>
      <c r="F110" s="40"/>
      <c r="G110" s="40"/>
      <c r="H110" s="40"/>
      <c r="I110" s="40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6.96" customHeight="1">
      <c r="A111" s="38"/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2" customHeight="1">
      <c r="A112" s="38"/>
      <c r="B112" s="39"/>
      <c r="C112" s="32" t="s">
        <v>16</v>
      </c>
      <c r="D112" s="40"/>
      <c r="E112" s="40"/>
      <c r="F112" s="40"/>
      <c r="G112" s="40"/>
      <c r="H112" s="40"/>
      <c r="I112" s="40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6.5" customHeight="1">
      <c r="A113" s="38"/>
      <c r="B113" s="39"/>
      <c r="C113" s="40"/>
      <c r="D113" s="40"/>
      <c r="E113" s="183" t="str">
        <f>E7</f>
        <v>Přestavba EMR II.typu, Nemocnice Cheb</v>
      </c>
      <c r="F113" s="32"/>
      <c r="G113" s="32"/>
      <c r="H113" s="32"/>
      <c r="I113" s="40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2" customHeight="1">
      <c r="A114" s="38"/>
      <c r="B114" s="39"/>
      <c r="C114" s="32" t="s">
        <v>125</v>
      </c>
      <c r="D114" s="40"/>
      <c r="E114" s="40"/>
      <c r="F114" s="40"/>
      <c r="G114" s="40"/>
      <c r="H114" s="40"/>
      <c r="I114" s="40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6.5" customHeight="1">
      <c r="A115" s="38"/>
      <c r="B115" s="39"/>
      <c r="C115" s="40"/>
      <c r="D115" s="40"/>
      <c r="E115" s="76" t="str">
        <f>E9</f>
        <v>OVN - Ostatní a vedlejší náklady</v>
      </c>
      <c r="F115" s="40"/>
      <c r="G115" s="40"/>
      <c r="H115" s="40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6.96" customHeight="1">
      <c r="A116" s="38"/>
      <c r="B116" s="39"/>
      <c r="C116" s="40"/>
      <c r="D116" s="40"/>
      <c r="E116" s="40"/>
      <c r="F116" s="40"/>
      <c r="G116" s="40"/>
      <c r="H116" s="40"/>
      <c r="I116" s="40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2" customHeight="1">
      <c r="A117" s="38"/>
      <c r="B117" s="39"/>
      <c r="C117" s="32" t="s">
        <v>20</v>
      </c>
      <c r="D117" s="40"/>
      <c r="E117" s="40"/>
      <c r="F117" s="27" t="str">
        <f>F12</f>
        <v>Cheb</v>
      </c>
      <c r="G117" s="40"/>
      <c r="H117" s="40"/>
      <c r="I117" s="32" t="s">
        <v>22</v>
      </c>
      <c r="J117" s="79" t="str">
        <f>IF(J12="","",J12)</f>
        <v>21. 10. 2025</v>
      </c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39"/>
      <c r="C118" s="40"/>
      <c r="D118" s="40"/>
      <c r="E118" s="40"/>
      <c r="F118" s="40"/>
      <c r="G118" s="40"/>
      <c r="H118" s="40"/>
      <c r="I118" s="40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40.05" customHeight="1">
      <c r="A119" s="38"/>
      <c r="B119" s="39"/>
      <c r="C119" s="32" t="s">
        <v>24</v>
      </c>
      <c r="D119" s="40"/>
      <c r="E119" s="40"/>
      <c r="F119" s="27" t="str">
        <f>E15</f>
        <v>Karlovarský kraj</v>
      </c>
      <c r="G119" s="40"/>
      <c r="H119" s="40"/>
      <c r="I119" s="32" t="s">
        <v>30</v>
      </c>
      <c r="J119" s="36" t="str">
        <f>E21</f>
        <v>PENTA PROJEKT s.r.o., Mrštíkova 1166/12, Jihlava</v>
      </c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2" t="s">
        <v>28</v>
      </c>
      <c r="D120" s="40"/>
      <c r="E120" s="40"/>
      <c r="F120" s="27" t="str">
        <f>IF(E18="","",E18)</f>
        <v>Vyplň údaj</v>
      </c>
      <c r="G120" s="40"/>
      <c r="H120" s="40"/>
      <c r="I120" s="32" t="s">
        <v>32</v>
      </c>
      <c r="J120" s="36" t="str">
        <f>E24</f>
        <v>Ing. Avuk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0.32" customHeight="1">
      <c r="A121" s="38"/>
      <c r="B121" s="39"/>
      <c r="C121" s="40"/>
      <c r="D121" s="40"/>
      <c r="E121" s="40"/>
      <c r="F121" s="40"/>
      <c r="G121" s="40"/>
      <c r="H121" s="40"/>
      <c r="I121" s="40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11" customFormat="1" ht="29.28" customHeight="1">
      <c r="A122" s="199"/>
      <c r="B122" s="200"/>
      <c r="C122" s="201" t="s">
        <v>164</v>
      </c>
      <c r="D122" s="202" t="s">
        <v>61</v>
      </c>
      <c r="E122" s="202" t="s">
        <v>57</v>
      </c>
      <c r="F122" s="202" t="s">
        <v>58</v>
      </c>
      <c r="G122" s="202" t="s">
        <v>165</v>
      </c>
      <c r="H122" s="202" t="s">
        <v>166</v>
      </c>
      <c r="I122" s="202" t="s">
        <v>167</v>
      </c>
      <c r="J122" s="202" t="s">
        <v>131</v>
      </c>
      <c r="K122" s="203" t="s">
        <v>168</v>
      </c>
      <c r="L122" s="204"/>
      <c r="M122" s="100" t="s">
        <v>1</v>
      </c>
      <c r="N122" s="101" t="s">
        <v>40</v>
      </c>
      <c r="O122" s="101" t="s">
        <v>169</v>
      </c>
      <c r="P122" s="101" t="s">
        <v>170</v>
      </c>
      <c r="Q122" s="101" t="s">
        <v>171</v>
      </c>
      <c r="R122" s="101" t="s">
        <v>172</v>
      </c>
      <c r="S122" s="101" t="s">
        <v>173</v>
      </c>
      <c r="T122" s="102" t="s">
        <v>174</v>
      </c>
      <c r="U122" s="199"/>
      <c r="V122" s="199"/>
      <c r="W122" s="199"/>
      <c r="X122" s="199"/>
      <c r="Y122" s="199"/>
      <c r="Z122" s="199"/>
      <c r="AA122" s="199"/>
      <c r="AB122" s="199"/>
      <c r="AC122" s="199"/>
      <c r="AD122" s="199"/>
      <c r="AE122" s="199"/>
    </row>
    <row r="123" s="2" customFormat="1" ht="22.8" customHeight="1">
      <c r="A123" s="38"/>
      <c r="B123" s="39"/>
      <c r="C123" s="107" t="s">
        <v>175</v>
      </c>
      <c r="D123" s="40"/>
      <c r="E123" s="40"/>
      <c r="F123" s="40"/>
      <c r="G123" s="40"/>
      <c r="H123" s="40"/>
      <c r="I123" s="40"/>
      <c r="J123" s="205">
        <f>BK123</f>
        <v>0</v>
      </c>
      <c r="K123" s="40"/>
      <c r="L123" s="44"/>
      <c r="M123" s="103"/>
      <c r="N123" s="206"/>
      <c r="O123" s="104"/>
      <c r="P123" s="207">
        <f>P124</f>
        <v>0</v>
      </c>
      <c r="Q123" s="104"/>
      <c r="R123" s="207">
        <f>R124</f>
        <v>0</v>
      </c>
      <c r="S123" s="104"/>
      <c r="T123" s="208">
        <f>T124</f>
        <v>0</v>
      </c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7" t="s">
        <v>75</v>
      </c>
      <c r="AU123" s="17" t="s">
        <v>133</v>
      </c>
      <c r="BK123" s="209">
        <f>BK124</f>
        <v>0</v>
      </c>
    </row>
    <row r="124" s="12" customFormat="1" ht="25.92" customHeight="1">
      <c r="A124" s="12"/>
      <c r="B124" s="210"/>
      <c r="C124" s="211"/>
      <c r="D124" s="212" t="s">
        <v>75</v>
      </c>
      <c r="E124" s="213" t="s">
        <v>5865</v>
      </c>
      <c r="F124" s="213" t="s">
        <v>5866</v>
      </c>
      <c r="G124" s="211"/>
      <c r="H124" s="211"/>
      <c r="I124" s="214"/>
      <c r="J124" s="215">
        <f>BK124</f>
        <v>0</v>
      </c>
      <c r="K124" s="211"/>
      <c r="L124" s="216"/>
      <c r="M124" s="217"/>
      <c r="N124" s="218"/>
      <c r="O124" s="218"/>
      <c r="P124" s="219">
        <f>P125+P191+P254+P299+P310+P328</f>
        <v>0</v>
      </c>
      <c r="Q124" s="218"/>
      <c r="R124" s="219">
        <f>R125+R191+R254+R299+R310+R328</f>
        <v>0</v>
      </c>
      <c r="S124" s="218"/>
      <c r="T124" s="220">
        <f>T125+T191+T254+T299+T310+T328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1" t="s">
        <v>226</v>
      </c>
      <c r="AT124" s="222" t="s">
        <v>75</v>
      </c>
      <c r="AU124" s="222" t="s">
        <v>76</v>
      </c>
      <c r="AY124" s="221" t="s">
        <v>178</v>
      </c>
      <c r="BK124" s="223">
        <f>BK125+BK191+BK254+BK299+BK310+BK328</f>
        <v>0</v>
      </c>
    </row>
    <row r="125" s="12" customFormat="1" ht="22.8" customHeight="1">
      <c r="A125" s="12"/>
      <c r="B125" s="210"/>
      <c r="C125" s="211"/>
      <c r="D125" s="212" t="s">
        <v>75</v>
      </c>
      <c r="E125" s="224" t="s">
        <v>5867</v>
      </c>
      <c r="F125" s="224" t="s">
        <v>5868</v>
      </c>
      <c r="G125" s="211"/>
      <c r="H125" s="211"/>
      <c r="I125" s="214"/>
      <c r="J125" s="225">
        <f>BK125</f>
        <v>0</v>
      </c>
      <c r="K125" s="211"/>
      <c r="L125" s="216"/>
      <c r="M125" s="217"/>
      <c r="N125" s="218"/>
      <c r="O125" s="218"/>
      <c r="P125" s="219">
        <f>SUM(P126:P190)</f>
        <v>0</v>
      </c>
      <c r="Q125" s="218"/>
      <c r="R125" s="219">
        <f>SUM(R126:R190)</f>
        <v>0</v>
      </c>
      <c r="S125" s="218"/>
      <c r="T125" s="220">
        <f>SUM(T126:T190)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1" t="s">
        <v>226</v>
      </c>
      <c r="AT125" s="222" t="s">
        <v>75</v>
      </c>
      <c r="AU125" s="222" t="s">
        <v>83</v>
      </c>
      <c r="AY125" s="221" t="s">
        <v>178</v>
      </c>
      <c r="BK125" s="223">
        <f>SUM(BK126:BK190)</f>
        <v>0</v>
      </c>
    </row>
    <row r="126" s="2" customFormat="1" ht="16.5" customHeight="1">
      <c r="A126" s="38"/>
      <c r="B126" s="39"/>
      <c r="C126" s="226" t="s">
        <v>83</v>
      </c>
      <c r="D126" s="226" t="s">
        <v>181</v>
      </c>
      <c r="E126" s="227" t="s">
        <v>5869</v>
      </c>
      <c r="F126" s="228" t="s">
        <v>5870</v>
      </c>
      <c r="G126" s="229" t="s">
        <v>1560</v>
      </c>
      <c r="H126" s="230">
        <v>1</v>
      </c>
      <c r="I126" s="231"/>
      <c r="J126" s="232">
        <f>ROUND(I126*H126,2)</f>
        <v>0</v>
      </c>
      <c r="K126" s="228" t="s">
        <v>185</v>
      </c>
      <c r="L126" s="44"/>
      <c r="M126" s="233" t="s">
        <v>1</v>
      </c>
      <c r="N126" s="234" t="s">
        <v>41</v>
      </c>
      <c r="O126" s="91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37" t="s">
        <v>5871</v>
      </c>
      <c r="AT126" s="237" t="s">
        <v>181</v>
      </c>
      <c r="AU126" s="237" t="s">
        <v>85</v>
      </c>
      <c r="AY126" s="17" t="s">
        <v>178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7" t="s">
        <v>83</v>
      </c>
      <c r="BK126" s="238">
        <f>ROUND(I126*H126,2)</f>
        <v>0</v>
      </c>
      <c r="BL126" s="17" t="s">
        <v>5871</v>
      </c>
      <c r="BM126" s="237" t="s">
        <v>5872</v>
      </c>
    </row>
    <row r="127" s="2" customFormat="1">
      <c r="A127" s="38"/>
      <c r="B127" s="39"/>
      <c r="C127" s="40"/>
      <c r="D127" s="239" t="s">
        <v>188</v>
      </c>
      <c r="E127" s="40"/>
      <c r="F127" s="240" t="s">
        <v>5873</v>
      </c>
      <c r="G127" s="40"/>
      <c r="H127" s="40"/>
      <c r="I127" s="241"/>
      <c r="J127" s="40"/>
      <c r="K127" s="40"/>
      <c r="L127" s="44"/>
      <c r="M127" s="242"/>
      <c r="N127" s="243"/>
      <c r="O127" s="91"/>
      <c r="P127" s="91"/>
      <c r="Q127" s="91"/>
      <c r="R127" s="91"/>
      <c r="S127" s="91"/>
      <c r="T127" s="92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7" t="s">
        <v>188</v>
      </c>
      <c r="AU127" s="17" t="s">
        <v>85</v>
      </c>
    </row>
    <row r="128" s="13" customFormat="1">
      <c r="A128" s="13"/>
      <c r="B128" s="244"/>
      <c r="C128" s="245"/>
      <c r="D128" s="246" t="s">
        <v>190</v>
      </c>
      <c r="E128" s="247" t="s">
        <v>1</v>
      </c>
      <c r="F128" s="248" t="s">
        <v>5874</v>
      </c>
      <c r="G128" s="245"/>
      <c r="H128" s="247" t="s">
        <v>1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54" t="s">
        <v>190</v>
      </c>
      <c r="AU128" s="254" t="s">
        <v>85</v>
      </c>
      <c r="AV128" s="13" t="s">
        <v>83</v>
      </c>
      <c r="AW128" s="13" t="s">
        <v>34</v>
      </c>
      <c r="AX128" s="13" t="s">
        <v>76</v>
      </c>
      <c r="AY128" s="254" t="s">
        <v>178</v>
      </c>
    </row>
    <row r="129" s="13" customFormat="1">
      <c r="A129" s="13"/>
      <c r="B129" s="244"/>
      <c r="C129" s="245"/>
      <c r="D129" s="246" t="s">
        <v>190</v>
      </c>
      <c r="E129" s="247" t="s">
        <v>1</v>
      </c>
      <c r="F129" s="248" t="s">
        <v>5875</v>
      </c>
      <c r="G129" s="245"/>
      <c r="H129" s="247" t="s">
        <v>1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54" t="s">
        <v>190</v>
      </c>
      <c r="AU129" s="254" t="s">
        <v>85</v>
      </c>
      <c r="AV129" s="13" t="s">
        <v>83</v>
      </c>
      <c r="AW129" s="13" t="s">
        <v>34</v>
      </c>
      <c r="AX129" s="13" t="s">
        <v>76</v>
      </c>
      <c r="AY129" s="254" t="s">
        <v>178</v>
      </c>
    </row>
    <row r="130" s="13" customFormat="1">
      <c r="A130" s="13"/>
      <c r="B130" s="244"/>
      <c r="C130" s="245"/>
      <c r="D130" s="246" t="s">
        <v>190</v>
      </c>
      <c r="E130" s="247" t="s">
        <v>1</v>
      </c>
      <c r="F130" s="248" t="s">
        <v>5876</v>
      </c>
      <c r="G130" s="245"/>
      <c r="H130" s="247" t="s">
        <v>1</v>
      </c>
      <c r="I130" s="249"/>
      <c r="J130" s="245"/>
      <c r="K130" s="245"/>
      <c r="L130" s="250"/>
      <c r="M130" s="251"/>
      <c r="N130" s="252"/>
      <c r="O130" s="252"/>
      <c r="P130" s="252"/>
      <c r="Q130" s="252"/>
      <c r="R130" s="252"/>
      <c r="S130" s="252"/>
      <c r="T130" s="25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54" t="s">
        <v>190</v>
      </c>
      <c r="AU130" s="254" t="s">
        <v>85</v>
      </c>
      <c r="AV130" s="13" t="s">
        <v>83</v>
      </c>
      <c r="AW130" s="13" t="s">
        <v>34</v>
      </c>
      <c r="AX130" s="13" t="s">
        <v>76</v>
      </c>
      <c r="AY130" s="254" t="s">
        <v>178</v>
      </c>
    </row>
    <row r="131" s="13" customFormat="1">
      <c r="A131" s="13"/>
      <c r="B131" s="244"/>
      <c r="C131" s="245"/>
      <c r="D131" s="246" t="s">
        <v>190</v>
      </c>
      <c r="E131" s="247" t="s">
        <v>1</v>
      </c>
      <c r="F131" s="248" t="s">
        <v>5877</v>
      </c>
      <c r="G131" s="245"/>
      <c r="H131" s="247" t="s">
        <v>1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54" t="s">
        <v>190</v>
      </c>
      <c r="AU131" s="254" t="s">
        <v>85</v>
      </c>
      <c r="AV131" s="13" t="s">
        <v>83</v>
      </c>
      <c r="AW131" s="13" t="s">
        <v>34</v>
      </c>
      <c r="AX131" s="13" t="s">
        <v>76</v>
      </c>
      <c r="AY131" s="254" t="s">
        <v>178</v>
      </c>
    </row>
    <row r="132" s="13" customFormat="1">
      <c r="A132" s="13"/>
      <c r="B132" s="244"/>
      <c r="C132" s="245"/>
      <c r="D132" s="246" t="s">
        <v>190</v>
      </c>
      <c r="E132" s="247" t="s">
        <v>1</v>
      </c>
      <c r="F132" s="248" t="s">
        <v>5878</v>
      </c>
      <c r="G132" s="245"/>
      <c r="H132" s="247" t="s">
        <v>1</v>
      </c>
      <c r="I132" s="249"/>
      <c r="J132" s="245"/>
      <c r="K132" s="245"/>
      <c r="L132" s="250"/>
      <c r="M132" s="251"/>
      <c r="N132" s="252"/>
      <c r="O132" s="252"/>
      <c r="P132" s="252"/>
      <c r="Q132" s="252"/>
      <c r="R132" s="252"/>
      <c r="S132" s="252"/>
      <c r="T132" s="25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54" t="s">
        <v>190</v>
      </c>
      <c r="AU132" s="254" t="s">
        <v>85</v>
      </c>
      <c r="AV132" s="13" t="s">
        <v>83</v>
      </c>
      <c r="AW132" s="13" t="s">
        <v>34</v>
      </c>
      <c r="AX132" s="13" t="s">
        <v>76</v>
      </c>
      <c r="AY132" s="254" t="s">
        <v>178</v>
      </c>
    </row>
    <row r="133" s="13" customFormat="1">
      <c r="A133" s="13"/>
      <c r="B133" s="244"/>
      <c r="C133" s="245"/>
      <c r="D133" s="246" t="s">
        <v>190</v>
      </c>
      <c r="E133" s="247" t="s">
        <v>1</v>
      </c>
      <c r="F133" s="248" t="s">
        <v>5879</v>
      </c>
      <c r="G133" s="245"/>
      <c r="H133" s="247" t="s">
        <v>1</v>
      </c>
      <c r="I133" s="249"/>
      <c r="J133" s="245"/>
      <c r="K133" s="245"/>
      <c r="L133" s="250"/>
      <c r="M133" s="251"/>
      <c r="N133" s="252"/>
      <c r="O133" s="252"/>
      <c r="P133" s="252"/>
      <c r="Q133" s="252"/>
      <c r="R133" s="252"/>
      <c r="S133" s="252"/>
      <c r="T133" s="25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54" t="s">
        <v>190</v>
      </c>
      <c r="AU133" s="254" t="s">
        <v>85</v>
      </c>
      <c r="AV133" s="13" t="s">
        <v>83</v>
      </c>
      <c r="AW133" s="13" t="s">
        <v>34</v>
      </c>
      <c r="AX133" s="13" t="s">
        <v>76</v>
      </c>
      <c r="AY133" s="254" t="s">
        <v>178</v>
      </c>
    </row>
    <row r="134" s="13" customFormat="1">
      <c r="A134" s="13"/>
      <c r="B134" s="244"/>
      <c r="C134" s="245"/>
      <c r="D134" s="246" t="s">
        <v>190</v>
      </c>
      <c r="E134" s="247" t="s">
        <v>1</v>
      </c>
      <c r="F134" s="248" t="s">
        <v>5880</v>
      </c>
      <c r="G134" s="245"/>
      <c r="H134" s="247" t="s">
        <v>1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54" t="s">
        <v>190</v>
      </c>
      <c r="AU134" s="254" t="s">
        <v>85</v>
      </c>
      <c r="AV134" s="13" t="s">
        <v>83</v>
      </c>
      <c r="AW134" s="13" t="s">
        <v>34</v>
      </c>
      <c r="AX134" s="13" t="s">
        <v>76</v>
      </c>
      <c r="AY134" s="254" t="s">
        <v>178</v>
      </c>
    </row>
    <row r="135" s="14" customFormat="1">
      <c r="A135" s="14"/>
      <c r="B135" s="255"/>
      <c r="C135" s="256"/>
      <c r="D135" s="246" t="s">
        <v>190</v>
      </c>
      <c r="E135" s="257" t="s">
        <v>1</v>
      </c>
      <c r="F135" s="258" t="s">
        <v>83</v>
      </c>
      <c r="G135" s="256"/>
      <c r="H135" s="259">
        <v>1</v>
      </c>
      <c r="I135" s="260"/>
      <c r="J135" s="256"/>
      <c r="K135" s="256"/>
      <c r="L135" s="261"/>
      <c r="M135" s="262"/>
      <c r="N135" s="263"/>
      <c r="O135" s="263"/>
      <c r="P135" s="263"/>
      <c r="Q135" s="263"/>
      <c r="R135" s="263"/>
      <c r="S135" s="263"/>
      <c r="T135" s="26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5" t="s">
        <v>190</v>
      </c>
      <c r="AU135" s="265" t="s">
        <v>85</v>
      </c>
      <c r="AV135" s="14" t="s">
        <v>85</v>
      </c>
      <c r="AW135" s="14" t="s">
        <v>34</v>
      </c>
      <c r="AX135" s="14" t="s">
        <v>76</v>
      </c>
      <c r="AY135" s="265" t="s">
        <v>178</v>
      </c>
    </row>
    <row r="136" s="2" customFormat="1" ht="16.5" customHeight="1">
      <c r="A136" s="38"/>
      <c r="B136" s="39"/>
      <c r="C136" s="226" t="s">
        <v>85</v>
      </c>
      <c r="D136" s="226" t="s">
        <v>181</v>
      </c>
      <c r="E136" s="227" t="s">
        <v>5881</v>
      </c>
      <c r="F136" s="228" t="s">
        <v>5882</v>
      </c>
      <c r="G136" s="229" t="s">
        <v>1560</v>
      </c>
      <c r="H136" s="230">
        <v>1</v>
      </c>
      <c r="I136" s="231"/>
      <c r="J136" s="232">
        <f>ROUND(I136*H136,2)</f>
        <v>0</v>
      </c>
      <c r="K136" s="228" t="s">
        <v>185</v>
      </c>
      <c r="L136" s="44"/>
      <c r="M136" s="233" t="s">
        <v>1</v>
      </c>
      <c r="N136" s="234" t="s">
        <v>41</v>
      </c>
      <c r="O136" s="91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7" t="s">
        <v>5871</v>
      </c>
      <c r="AT136" s="237" t="s">
        <v>181</v>
      </c>
      <c r="AU136" s="237" t="s">
        <v>85</v>
      </c>
      <c r="AY136" s="17" t="s">
        <v>178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7" t="s">
        <v>83</v>
      </c>
      <c r="BK136" s="238">
        <f>ROUND(I136*H136,2)</f>
        <v>0</v>
      </c>
      <c r="BL136" s="17" t="s">
        <v>5871</v>
      </c>
      <c r="BM136" s="237" t="s">
        <v>5883</v>
      </c>
    </row>
    <row r="137" s="2" customFormat="1">
      <c r="A137" s="38"/>
      <c r="B137" s="39"/>
      <c r="C137" s="40"/>
      <c r="D137" s="239" t="s">
        <v>188</v>
      </c>
      <c r="E137" s="40"/>
      <c r="F137" s="240" t="s">
        <v>5884</v>
      </c>
      <c r="G137" s="40"/>
      <c r="H137" s="40"/>
      <c r="I137" s="241"/>
      <c r="J137" s="40"/>
      <c r="K137" s="40"/>
      <c r="L137" s="44"/>
      <c r="M137" s="242"/>
      <c r="N137" s="243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7" t="s">
        <v>188</v>
      </c>
      <c r="AU137" s="17" t="s">
        <v>85</v>
      </c>
    </row>
    <row r="138" s="13" customFormat="1">
      <c r="A138" s="13"/>
      <c r="B138" s="244"/>
      <c r="C138" s="245"/>
      <c r="D138" s="246" t="s">
        <v>190</v>
      </c>
      <c r="E138" s="247" t="s">
        <v>1</v>
      </c>
      <c r="F138" s="248" t="s">
        <v>5885</v>
      </c>
      <c r="G138" s="245"/>
      <c r="H138" s="247" t="s">
        <v>1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54" t="s">
        <v>190</v>
      </c>
      <c r="AU138" s="254" t="s">
        <v>85</v>
      </c>
      <c r="AV138" s="13" t="s">
        <v>83</v>
      </c>
      <c r="AW138" s="13" t="s">
        <v>34</v>
      </c>
      <c r="AX138" s="13" t="s">
        <v>76</v>
      </c>
      <c r="AY138" s="254" t="s">
        <v>178</v>
      </c>
    </row>
    <row r="139" s="13" customFormat="1">
      <c r="A139" s="13"/>
      <c r="B139" s="244"/>
      <c r="C139" s="245"/>
      <c r="D139" s="246" t="s">
        <v>190</v>
      </c>
      <c r="E139" s="247" t="s">
        <v>1</v>
      </c>
      <c r="F139" s="248" t="s">
        <v>5886</v>
      </c>
      <c r="G139" s="245"/>
      <c r="H139" s="247" t="s">
        <v>1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54" t="s">
        <v>190</v>
      </c>
      <c r="AU139" s="254" t="s">
        <v>85</v>
      </c>
      <c r="AV139" s="13" t="s">
        <v>83</v>
      </c>
      <c r="AW139" s="13" t="s">
        <v>34</v>
      </c>
      <c r="AX139" s="13" t="s">
        <v>76</v>
      </c>
      <c r="AY139" s="254" t="s">
        <v>178</v>
      </c>
    </row>
    <row r="140" s="13" customFormat="1">
      <c r="A140" s="13"/>
      <c r="B140" s="244"/>
      <c r="C140" s="245"/>
      <c r="D140" s="246" t="s">
        <v>190</v>
      </c>
      <c r="E140" s="247" t="s">
        <v>1</v>
      </c>
      <c r="F140" s="248" t="s">
        <v>5887</v>
      </c>
      <c r="G140" s="245"/>
      <c r="H140" s="247" t="s">
        <v>1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54" t="s">
        <v>190</v>
      </c>
      <c r="AU140" s="254" t="s">
        <v>85</v>
      </c>
      <c r="AV140" s="13" t="s">
        <v>83</v>
      </c>
      <c r="AW140" s="13" t="s">
        <v>34</v>
      </c>
      <c r="AX140" s="13" t="s">
        <v>76</v>
      </c>
      <c r="AY140" s="254" t="s">
        <v>178</v>
      </c>
    </row>
    <row r="141" s="13" customFormat="1">
      <c r="A141" s="13"/>
      <c r="B141" s="244"/>
      <c r="C141" s="245"/>
      <c r="D141" s="246" t="s">
        <v>190</v>
      </c>
      <c r="E141" s="247" t="s">
        <v>1</v>
      </c>
      <c r="F141" s="248" t="s">
        <v>5888</v>
      </c>
      <c r="G141" s="245"/>
      <c r="H141" s="247" t="s">
        <v>1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54" t="s">
        <v>190</v>
      </c>
      <c r="AU141" s="254" t="s">
        <v>85</v>
      </c>
      <c r="AV141" s="13" t="s">
        <v>83</v>
      </c>
      <c r="AW141" s="13" t="s">
        <v>34</v>
      </c>
      <c r="AX141" s="13" t="s">
        <v>76</v>
      </c>
      <c r="AY141" s="254" t="s">
        <v>178</v>
      </c>
    </row>
    <row r="142" s="13" customFormat="1">
      <c r="A142" s="13"/>
      <c r="B142" s="244"/>
      <c r="C142" s="245"/>
      <c r="D142" s="246" t="s">
        <v>190</v>
      </c>
      <c r="E142" s="247" t="s">
        <v>1</v>
      </c>
      <c r="F142" s="248" t="s">
        <v>192</v>
      </c>
      <c r="G142" s="245"/>
      <c r="H142" s="247" t="s">
        <v>1</v>
      </c>
      <c r="I142" s="249"/>
      <c r="J142" s="245"/>
      <c r="K142" s="245"/>
      <c r="L142" s="250"/>
      <c r="M142" s="251"/>
      <c r="N142" s="252"/>
      <c r="O142" s="252"/>
      <c r="P142" s="252"/>
      <c r="Q142" s="252"/>
      <c r="R142" s="252"/>
      <c r="S142" s="252"/>
      <c r="T142" s="25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4" t="s">
        <v>190</v>
      </c>
      <c r="AU142" s="254" t="s">
        <v>85</v>
      </c>
      <c r="AV142" s="13" t="s">
        <v>83</v>
      </c>
      <c r="AW142" s="13" t="s">
        <v>34</v>
      </c>
      <c r="AX142" s="13" t="s">
        <v>76</v>
      </c>
      <c r="AY142" s="254" t="s">
        <v>178</v>
      </c>
    </row>
    <row r="143" s="13" customFormat="1">
      <c r="A143" s="13"/>
      <c r="B143" s="244"/>
      <c r="C143" s="245"/>
      <c r="D143" s="246" t="s">
        <v>190</v>
      </c>
      <c r="E143" s="247" t="s">
        <v>1</v>
      </c>
      <c r="F143" s="248" t="s">
        <v>5880</v>
      </c>
      <c r="G143" s="245"/>
      <c r="H143" s="247" t="s">
        <v>1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54" t="s">
        <v>190</v>
      </c>
      <c r="AU143" s="254" t="s">
        <v>85</v>
      </c>
      <c r="AV143" s="13" t="s">
        <v>83</v>
      </c>
      <c r="AW143" s="13" t="s">
        <v>34</v>
      </c>
      <c r="AX143" s="13" t="s">
        <v>76</v>
      </c>
      <c r="AY143" s="254" t="s">
        <v>178</v>
      </c>
    </row>
    <row r="144" s="13" customFormat="1">
      <c r="A144" s="13"/>
      <c r="B144" s="244"/>
      <c r="C144" s="245"/>
      <c r="D144" s="246" t="s">
        <v>190</v>
      </c>
      <c r="E144" s="247" t="s">
        <v>1</v>
      </c>
      <c r="F144" s="248" t="s">
        <v>192</v>
      </c>
      <c r="G144" s="245"/>
      <c r="H144" s="247" t="s">
        <v>1</v>
      </c>
      <c r="I144" s="249"/>
      <c r="J144" s="245"/>
      <c r="K144" s="245"/>
      <c r="L144" s="250"/>
      <c r="M144" s="251"/>
      <c r="N144" s="252"/>
      <c r="O144" s="252"/>
      <c r="P144" s="252"/>
      <c r="Q144" s="252"/>
      <c r="R144" s="252"/>
      <c r="S144" s="252"/>
      <c r="T144" s="25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4" t="s">
        <v>190</v>
      </c>
      <c r="AU144" s="254" t="s">
        <v>85</v>
      </c>
      <c r="AV144" s="13" t="s">
        <v>83</v>
      </c>
      <c r="AW144" s="13" t="s">
        <v>34</v>
      </c>
      <c r="AX144" s="13" t="s">
        <v>76</v>
      </c>
      <c r="AY144" s="254" t="s">
        <v>178</v>
      </c>
    </row>
    <row r="145" s="13" customFormat="1">
      <c r="A145" s="13"/>
      <c r="B145" s="244"/>
      <c r="C145" s="245"/>
      <c r="D145" s="246" t="s">
        <v>190</v>
      </c>
      <c r="E145" s="247" t="s">
        <v>1</v>
      </c>
      <c r="F145" s="248" t="s">
        <v>5889</v>
      </c>
      <c r="G145" s="245"/>
      <c r="H145" s="247" t="s">
        <v>1</v>
      </c>
      <c r="I145" s="249"/>
      <c r="J145" s="245"/>
      <c r="K145" s="245"/>
      <c r="L145" s="250"/>
      <c r="M145" s="251"/>
      <c r="N145" s="252"/>
      <c r="O145" s="252"/>
      <c r="P145" s="252"/>
      <c r="Q145" s="252"/>
      <c r="R145" s="252"/>
      <c r="S145" s="252"/>
      <c r="T145" s="25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4" t="s">
        <v>190</v>
      </c>
      <c r="AU145" s="254" t="s">
        <v>85</v>
      </c>
      <c r="AV145" s="13" t="s">
        <v>83</v>
      </c>
      <c r="AW145" s="13" t="s">
        <v>34</v>
      </c>
      <c r="AX145" s="13" t="s">
        <v>76</v>
      </c>
      <c r="AY145" s="254" t="s">
        <v>178</v>
      </c>
    </row>
    <row r="146" s="13" customFormat="1">
      <c r="A146" s="13"/>
      <c r="B146" s="244"/>
      <c r="C146" s="245"/>
      <c r="D146" s="246" t="s">
        <v>190</v>
      </c>
      <c r="E146" s="247" t="s">
        <v>1</v>
      </c>
      <c r="F146" s="248" t="s">
        <v>5890</v>
      </c>
      <c r="G146" s="245"/>
      <c r="H146" s="247" t="s">
        <v>1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4" t="s">
        <v>190</v>
      </c>
      <c r="AU146" s="254" t="s">
        <v>85</v>
      </c>
      <c r="AV146" s="13" t="s">
        <v>83</v>
      </c>
      <c r="AW146" s="13" t="s">
        <v>34</v>
      </c>
      <c r="AX146" s="13" t="s">
        <v>76</v>
      </c>
      <c r="AY146" s="254" t="s">
        <v>178</v>
      </c>
    </row>
    <row r="147" s="13" customFormat="1">
      <c r="A147" s="13"/>
      <c r="B147" s="244"/>
      <c r="C147" s="245"/>
      <c r="D147" s="246" t="s">
        <v>190</v>
      </c>
      <c r="E147" s="247" t="s">
        <v>1</v>
      </c>
      <c r="F147" s="248" t="s">
        <v>5891</v>
      </c>
      <c r="G147" s="245"/>
      <c r="H147" s="247" t="s">
        <v>1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4" t="s">
        <v>190</v>
      </c>
      <c r="AU147" s="254" t="s">
        <v>85</v>
      </c>
      <c r="AV147" s="13" t="s">
        <v>83</v>
      </c>
      <c r="AW147" s="13" t="s">
        <v>34</v>
      </c>
      <c r="AX147" s="13" t="s">
        <v>76</v>
      </c>
      <c r="AY147" s="254" t="s">
        <v>178</v>
      </c>
    </row>
    <row r="148" s="13" customFormat="1">
      <c r="A148" s="13"/>
      <c r="B148" s="244"/>
      <c r="C148" s="245"/>
      <c r="D148" s="246" t="s">
        <v>190</v>
      </c>
      <c r="E148" s="247" t="s">
        <v>1</v>
      </c>
      <c r="F148" s="248" t="s">
        <v>5879</v>
      </c>
      <c r="G148" s="245"/>
      <c r="H148" s="247" t="s">
        <v>1</v>
      </c>
      <c r="I148" s="249"/>
      <c r="J148" s="245"/>
      <c r="K148" s="245"/>
      <c r="L148" s="250"/>
      <c r="M148" s="251"/>
      <c r="N148" s="252"/>
      <c r="O148" s="252"/>
      <c r="P148" s="252"/>
      <c r="Q148" s="252"/>
      <c r="R148" s="252"/>
      <c r="S148" s="252"/>
      <c r="T148" s="25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54" t="s">
        <v>190</v>
      </c>
      <c r="AU148" s="254" t="s">
        <v>85</v>
      </c>
      <c r="AV148" s="13" t="s">
        <v>83</v>
      </c>
      <c r="AW148" s="13" t="s">
        <v>34</v>
      </c>
      <c r="AX148" s="13" t="s">
        <v>76</v>
      </c>
      <c r="AY148" s="254" t="s">
        <v>178</v>
      </c>
    </row>
    <row r="149" s="13" customFormat="1">
      <c r="A149" s="13"/>
      <c r="B149" s="244"/>
      <c r="C149" s="245"/>
      <c r="D149" s="246" t="s">
        <v>190</v>
      </c>
      <c r="E149" s="247" t="s">
        <v>1</v>
      </c>
      <c r="F149" s="248" t="s">
        <v>5892</v>
      </c>
      <c r="G149" s="245"/>
      <c r="H149" s="247" t="s">
        <v>1</v>
      </c>
      <c r="I149" s="249"/>
      <c r="J149" s="245"/>
      <c r="K149" s="245"/>
      <c r="L149" s="250"/>
      <c r="M149" s="251"/>
      <c r="N149" s="252"/>
      <c r="O149" s="252"/>
      <c r="P149" s="252"/>
      <c r="Q149" s="252"/>
      <c r="R149" s="252"/>
      <c r="S149" s="252"/>
      <c r="T149" s="25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54" t="s">
        <v>190</v>
      </c>
      <c r="AU149" s="254" t="s">
        <v>85</v>
      </c>
      <c r="AV149" s="13" t="s">
        <v>83</v>
      </c>
      <c r="AW149" s="13" t="s">
        <v>34</v>
      </c>
      <c r="AX149" s="13" t="s">
        <v>76</v>
      </c>
      <c r="AY149" s="254" t="s">
        <v>178</v>
      </c>
    </row>
    <row r="150" s="13" customFormat="1">
      <c r="A150" s="13"/>
      <c r="B150" s="244"/>
      <c r="C150" s="245"/>
      <c r="D150" s="246" t="s">
        <v>190</v>
      </c>
      <c r="E150" s="247" t="s">
        <v>1</v>
      </c>
      <c r="F150" s="248" t="s">
        <v>5893</v>
      </c>
      <c r="G150" s="245"/>
      <c r="H150" s="247" t="s">
        <v>1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4" t="s">
        <v>190</v>
      </c>
      <c r="AU150" s="254" t="s">
        <v>85</v>
      </c>
      <c r="AV150" s="13" t="s">
        <v>83</v>
      </c>
      <c r="AW150" s="13" t="s">
        <v>34</v>
      </c>
      <c r="AX150" s="13" t="s">
        <v>76</v>
      </c>
      <c r="AY150" s="254" t="s">
        <v>178</v>
      </c>
    </row>
    <row r="151" s="14" customFormat="1">
      <c r="A151" s="14"/>
      <c r="B151" s="255"/>
      <c r="C151" s="256"/>
      <c r="D151" s="246" t="s">
        <v>190</v>
      </c>
      <c r="E151" s="257" t="s">
        <v>1</v>
      </c>
      <c r="F151" s="258" t="s">
        <v>83</v>
      </c>
      <c r="G151" s="256"/>
      <c r="H151" s="259">
        <v>1</v>
      </c>
      <c r="I151" s="260"/>
      <c r="J151" s="256"/>
      <c r="K151" s="256"/>
      <c r="L151" s="261"/>
      <c r="M151" s="262"/>
      <c r="N151" s="263"/>
      <c r="O151" s="263"/>
      <c r="P151" s="263"/>
      <c r="Q151" s="263"/>
      <c r="R151" s="263"/>
      <c r="S151" s="263"/>
      <c r="T151" s="26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5" t="s">
        <v>190</v>
      </c>
      <c r="AU151" s="265" t="s">
        <v>85</v>
      </c>
      <c r="AV151" s="14" t="s">
        <v>85</v>
      </c>
      <c r="AW151" s="14" t="s">
        <v>34</v>
      </c>
      <c r="AX151" s="14" t="s">
        <v>76</v>
      </c>
      <c r="AY151" s="265" t="s">
        <v>178</v>
      </c>
    </row>
    <row r="152" s="2" customFormat="1" ht="16.5" customHeight="1">
      <c r="A152" s="38"/>
      <c r="B152" s="39"/>
      <c r="C152" s="226" t="s">
        <v>179</v>
      </c>
      <c r="D152" s="226" t="s">
        <v>181</v>
      </c>
      <c r="E152" s="227" t="s">
        <v>5894</v>
      </c>
      <c r="F152" s="228" t="s">
        <v>5895</v>
      </c>
      <c r="G152" s="229" t="s">
        <v>1560</v>
      </c>
      <c r="H152" s="230">
        <v>1</v>
      </c>
      <c r="I152" s="231"/>
      <c r="J152" s="232">
        <f>ROUND(I152*H152,2)</f>
        <v>0</v>
      </c>
      <c r="K152" s="228" t="s">
        <v>185</v>
      </c>
      <c r="L152" s="44"/>
      <c r="M152" s="233" t="s">
        <v>1</v>
      </c>
      <c r="N152" s="234" t="s">
        <v>41</v>
      </c>
      <c r="O152" s="91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7" t="s">
        <v>5871</v>
      </c>
      <c r="AT152" s="237" t="s">
        <v>181</v>
      </c>
      <c r="AU152" s="237" t="s">
        <v>85</v>
      </c>
      <c r="AY152" s="17" t="s">
        <v>178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7" t="s">
        <v>83</v>
      </c>
      <c r="BK152" s="238">
        <f>ROUND(I152*H152,2)</f>
        <v>0</v>
      </c>
      <c r="BL152" s="17" t="s">
        <v>5871</v>
      </c>
      <c r="BM152" s="237" t="s">
        <v>5896</v>
      </c>
    </row>
    <row r="153" s="2" customFormat="1">
      <c r="A153" s="38"/>
      <c r="B153" s="39"/>
      <c r="C153" s="40"/>
      <c r="D153" s="239" t="s">
        <v>188</v>
      </c>
      <c r="E153" s="40"/>
      <c r="F153" s="240" t="s">
        <v>5897</v>
      </c>
      <c r="G153" s="40"/>
      <c r="H153" s="40"/>
      <c r="I153" s="241"/>
      <c r="J153" s="40"/>
      <c r="K153" s="40"/>
      <c r="L153" s="44"/>
      <c r="M153" s="242"/>
      <c r="N153" s="243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7" t="s">
        <v>188</v>
      </c>
      <c r="AU153" s="17" t="s">
        <v>85</v>
      </c>
    </row>
    <row r="154" s="13" customFormat="1">
      <c r="A154" s="13"/>
      <c r="B154" s="244"/>
      <c r="C154" s="245"/>
      <c r="D154" s="246" t="s">
        <v>190</v>
      </c>
      <c r="E154" s="247" t="s">
        <v>1</v>
      </c>
      <c r="F154" s="248" t="s">
        <v>5898</v>
      </c>
      <c r="G154" s="245"/>
      <c r="H154" s="247" t="s">
        <v>1</v>
      </c>
      <c r="I154" s="249"/>
      <c r="J154" s="245"/>
      <c r="K154" s="245"/>
      <c r="L154" s="250"/>
      <c r="M154" s="251"/>
      <c r="N154" s="252"/>
      <c r="O154" s="252"/>
      <c r="P154" s="252"/>
      <c r="Q154" s="252"/>
      <c r="R154" s="252"/>
      <c r="S154" s="252"/>
      <c r="T154" s="25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4" t="s">
        <v>190</v>
      </c>
      <c r="AU154" s="254" t="s">
        <v>85</v>
      </c>
      <c r="AV154" s="13" t="s">
        <v>83</v>
      </c>
      <c r="AW154" s="13" t="s">
        <v>34</v>
      </c>
      <c r="AX154" s="13" t="s">
        <v>76</v>
      </c>
      <c r="AY154" s="254" t="s">
        <v>178</v>
      </c>
    </row>
    <row r="155" s="13" customFormat="1">
      <c r="A155" s="13"/>
      <c r="B155" s="244"/>
      <c r="C155" s="245"/>
      <c r="D155" s="246" t="s">
        <v>190</v>
      </c>
      <c r="E155" s="247" t="s">
        <v>1</v>
      </c>
      <c r="F155" s="248" t="s">
        <v>5899</v>
      </c>
      <c r="G155" s="245"/>
      <c r="H155" s="247" t="s">
        <v>1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4" t="s">
        <v>190</v>
      </c>
      <c r="AU155" s="254" t="s">
        <v>85</v>
      </c>
      <c r="AV155" s="13" t="s">
        <v>83</v>
      </c>
      <c r="AW155" s="13" t="s">
        <v>34</v>
      </c>
      <c r="AX155" s="13" t="s">
        <v>76</v>
      </c>
      <c r="AY155" s="254" t="s">
        <v>178</v>
      </c>
    </row>
    <row r="156" s="13" customFormat="1">
      <c r="A156" s="13"/>
      <c r="B156" s="244"/>
      <c r="C156" s="245"/>
      <c r="D156" s="246" t="s">
        <v>190</v>
      </c>
      <c r="E156" s="247" t="s">
        <v>1</v>
      </c>
      <c r="F156" s="248" t="s">
        <v>5900</v>
      </c>
      <c r="G156" s="245"/>
      <c r="H156" s="247" t="s">
        <v>1</v>
      </c>
      <c r="I156" s="249"/>
      <c r="J156" s="245"/>
      <c r="K156" s="245"/>
      <c r="L156" s="250"/>
      <c r="M156" s="251"/>
      <c r="N156" s="252"/>
      <c r="O156" s="252"/>
      <c r="P156" s="252"/>
      <c r="Q156" s="252"/>
      <c r="R156" s="252"/>
      <c r="S156" s="252"/>
      <c r="T156" s="25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4" t="s">
        <v>190</v>
      </c>
      <c r="AU156" s="254" t="s">
        <v>85</v>
      </c>
      <c r="AV156" s="13" t="s">
        <v>83</v>
      </c>
      <c r="AW156" s="13" t="s">
        <v>34</v>
      </c>
      <c r="AX156" s="13" t="s">
        <v>76</v>
      </c>
      <c r="AY156" s="254" t="s">
        <v>178</v>
      </c>
    </row>
    <row r="157" s="13" customFormat="1">
      <c r="A157" s="13"/>
      <c r="B157" s="244"/>
      <c r="C157" s="245"/>
      <c r="D157" s="246" t="s">
        <v>190</v>
      </c>
      <c r="E157" s="247" t="s">
        <v>1</v>
      </c>
      <c r="F157" s="248" t="s">
        <v>5901</v>
      </c>
      <c r="G157" s="245"/>
      <c r="H157" s="247" t="s">
        <v>1</v>
      </c>
      <c r="I157" s="249"/>
      <c r="J157" s="245"/>
      <c r="K157" s="245"/>
      <c r="L157" s="250"/>
      <c r="M157" s="251"/>
      <c r="N157" s="252"/>
      <c r="O157" s="252"/>
      <c r="P157" s="252"/>
      <c r="Q157" s="252"/>
      <c r="R157" s="252"/>
      <c r="S157" s="252"/>
      <c r="T157" s="25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4" t="s">
        <v>190</v>
      </c>
      <c r="AU157" s="254" t="s">
        <v>85</v>
      </c>
      <c r="AV157" s="13" t="s">
        <v>83</v>
      </c>
      <c r="AW157" s="13" t="s">
        <v>34</v>
      </c>
      <c r="AX157" s="13" t="s">
        <v>76</v>
      </c>
      <c r="AY157" s="254" t="s">
        <v>178</v>
      </c>
    </row>
    <row r="158" s="13" customFormat="1">
      <c r="A158" s="13"/>
      <c r="B158" s="244"/>
      <c r="C158" s="245"/>
      <c r="D158" s="246" t="s">
        <v>190</v>
      </c>
      <c r="E158" s="247" t="s">
        <v>1</v>
      </c>
      <c r="F158" s="248" t="s">
        <v>5902</v>
      </c>
      <c r="G158" s="245"/>
      <c r="H158" s="247" t="s">
        <v>1</v>
      </c>
      <c r="I158" s="249"/>
      <c r="J158" s="245"/>
      <c r="K158" s="245"/>
      <c r="L158" s="250"/>
      <c r="M158" s="251"/>
      <c r="N158" s="252"/>
      <c r="O158" s="252"/>
      <c r="P158" s="252"/>
      <c r="Q158" s="252"/>
      <c r="R158" s="252"/>
      <c r="S158" s="252"/>
      <c r="T158" s="25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4" t="s">
        <v>190</v>
      </c>
      <c r="AU158" s="254" t="s">
        <v>85</v>
      </c>
      <c r="AV158" s="13" t="s">
        <v>83</v>
      </c>
      <c r="AW158" s="13" t="s">
        <v>34</v>
      </c>
      <c r="AX158" s="13" t="s">
        <v>76</v>
      </c>
      <c r="AY158" s="254" t="s">
        <v>178</v>
      </c>
    </row>
    <row r="159" s="13" customFormat="1">
      <c r="A159" s="13"/>
      <c r="B159" s="244"/>
      <c r="C159" s="245"/>
      <c r="D159" s="246" t="s">
        <v>190</v>
      </c>
      <c r="E159" s="247" t="s">
        <v>1</v>
      </c>
      <c r="F159" s="248" t="s">
        <v>5903</v>
      </c>
      <c r="G159" s="245"/>
      <c r="H159" s="247" t="s">
        <v>1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4" t="s">
        <v>190</v>
      </c>
      <c r="AU159" s="254" t="s">
        <v>85</v>
      </c>
      <c r="AV159" s="13" t="s">
        <v>83</v>
      </c>
      <c r="AW159" s="13" t="s">
        <v>34</v>
      </c>
      <c r="AX159" s="13" t="s">
        <v>76</v>
      </c>
      <c r="AY159" s="254" t="s">
        <v>178</v>
      </c>
    </row>
    <row r="160" s="13" customFormat="1">
      <c r="A160" s="13"/>
      <c r="B160" s="244"/>
      <c r="C160" s="245"/>
      <c r="D160" s="246" t="s">
        <v>190</v>
      </c>
      <c r="E160" s="247" t="s">
        <v>1</v>
      </c>
      <c r="F160" s="248" t="s">
        <v>192</v>
      </c>
      <c r="G160" s="245"/>
      <c r="H160" s="247" t="s">
        <v>1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4" t="s">
        <v>190</v>
      </c>
      <c r="AU160" s="254" t="s">
        <v>85</v>
      </c>
      <c r="AV160" s="13" t="s">
        <v>83</v>
      </c>
      <c r="AW160" s="13" t="s">
        <v>34</v>
      </c>
      <c r="AX160" s="13" t="s">
        <v>76</v>
      </c>
      <c r="AY160" s="254" t="s">
        <v>178</v>
      </c>
    </row>
    <row r="161" s="13" customFormat="1">
      <c r="A161" s="13"/>
      <c r="B161" s="244"/>
      <c r="C161" s="245"/>
      <c r="D161" s="246" t="s">
        <v>190</v>
      </c>
      <c r="E161" s="247" t="s">
        <v>1</v>
      </c>
      <c r="F161" s="248" t="s">
        <v>5880</v>
      </c>
      <c r="G161" s="245"/>
      <c r="H161" s="247" t="s">
        <v>1</v>
      </c>
      <c r="I161" s="249"/>
      <c r="J161" s="245"/>
      <c r="K161" s="245"/>
      <c r="L161" s="250"/>
      <c r="M161" s="251"/>
      <c r="N161" s="252"/>
      <c r="O161" s="252"/>
      <c r="P161" s="252"/>
      <c r="Q161" s="252"/>
      <c r="R161" s="252"/>
      <c r="S161" s="252"/>
      <c r="T161" s="25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4" t="s">
        <v>190</v>
      </c>
      <c r="AU161" s="254" t="s">
        <v>85</v>
      </c>
      <c r="AV161" s="13" t="s">
        <v>83</v>
      </c>
      <c r="AW161" s="13" t="s">
        <v>34</v>
      </c>
      <c r="AX161" s="13" t="s">
        <v>76</v>
      </c>
      <c r="AY161" s="254" t="s">
        <v>178</v>
      </c>
    </row>
    <row r="162" s="14" customFormat="1">
      <c r="A162" s="14"/>
      <c r="B162" s="255"/>
      <c r="C162" s="256"/>
      <c r="D162" s="246" t="s">
        <v>190</v>
      </c>
      <c r="E162" s="257" t="s">
        <v>1</v>
      </c>
      <c r="F162" s="258" t="s">
        <v>83</v>
      </c>
      <c r="G162" s="256"/>
      <c r="H162" s="259">
        <v>1</v>
      </c>
      <c r="I162" s="260"/>
      <c r="J162" s="256"/>
      <c r="K162" s="256"/>
      <c r="L162" s="261"/>
      <c r="M162" s="262"/>
      <c r="N162" s="263"/>
      <c r="O162" s="263"/>
      <c r="P162" s="263"/>
      <c r="Q162" s="263"/>
      <c r="R162" s="263"/>
      <c r="S162" s="263"/>
      <c r="T162" s="26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5" t="s">
        <v>190</v>
      </c>
      <c r="AU162" s="265" t="s">
        <v>85</v>
      </c>
      <c r="AV162" s="14" t="s">
        <v>85</v>
      </c>
      <c r="AW162" s="14" t="s">
        <v>34</v>
      </c>
      <c r="AX162" s="14" t="s">
        <v>76</v>
      </c>
      <c r="AY162" s="265" t="s">
        <v>178</v>
      </c>
    </row>
    <row r="163" s="2" customFormat="1" ht="24.15" customHeight="1">
      <c r="A163" s="38"/>
      <c r="B163" s="39"/>
      <c r="C163" s="226" t="s">
        <v>186</v>
      </c>
      <c r="D163" s="226" t="s">
        <v>181</v>
      </c>
      <c r="E163" s="227" t="s">
        <v>5904</v>
      </c>
      <c r="F163" s="228" t="s">
        <v>5905</v>
      </c>
      <c r="G163" s="229" t="s">
        <v>5906</v>
      </c>
      <c r="H163" s="230">
        <v>1</v>
      </c>
      <c r="I163" s="231"/>
      <c r="J163" s="232">
        <f>ROUND(I163*H163,2)</f>
        <v>0</v>
      </c>
      <c r="K163" s="228" t="s">
        <v>1</v>
      </c>
      <c r="L163" s="44"/>
      <c r="M163" s="233" t="s">
        <v>1</v>
      </c>
      <c r="N163" s="234" t="s">
        <v>41</v>
      </c>
      <c r="O163" s="91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37" t="s">
        <v>5871</v>
      </c>
      <c r="AT163" s="237" t="s">
        <v>181</v>
      </c>
      <c r="AU163" s="237" t="s">
        <v>85</v>
      </c>
      <c r="AY163" s="17" t="s">
        <v>178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7" t="s">
        <v>83</v>
      </c>
      <c r="BK163" s="238">
        <f>ROUND(I163*H163,2)</f>
        <v>0</v>
      </c>
      <c r="BL163" s="17" t="s">
        <v>5871</v>
      </c>
      <c r="BM163" s="237" t="s">
        <v>5907</v>
      </c>
    </row>
    <row r="164" s="13" customFormat="1">
      <c r="A164" s="13"/>
      <c r="B164" s="244"/>
      <c r="C164" s="245"/>
      <c r="D164" s="246" t="s">
        <v>190</v>
      </c>
      <c r="E164" s="247" t="s">
        <v>1</v>
      </c>
      <c r="F164" s="248" t="s">
        <v>5908</v>
      </c>
      <c r="G164" s="245"/>
      <c r="H164" s="247" t="s">
        <v>1</v>
      </c>
      <c r="I164" s="249"/>
      <c r="J164" s="245"/>
      <c r="K164" s="245"/>
      <c r="L164" s="250"/>
      <c r="M164" s="251"/>
      <c r="N164" s="252"/>
      <c r="O164" s="252"/>
      <c r="P164" s="252"/>
      <c r="Q164" s="252"/>
      <c r="R164" s="252"/>
      <c r="S164" s="252"/>
      <c r="T164" s="25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4" t="s">
        <v>190</v>
      </c>
      <c r="AU164" s="254" t="s">
        <v>85</v>
      </c>
      <c r="AV164" s="13" t="s">
        <v>83</v>
      </c>
      <c r="AW164" s="13" t="s">
        <v>34</v>
      </c>
      <c r="AX164" s="13" t="s">
        <v>76</v>
      </c>
      <c r="AY164" s="254" t="s">
        <v>178</v>
      </c>
    </row>
    <row r="165" s="13" customFormat="1">
      <c r="A165" s="13"/>
      <c r="B165" s="244"/>
      <c r="C165" s="245"/>
      <c r="D165" s="246" t="s">
        <v>190</v>
      </c>
      <c r="E165" s="247" t="s">
        <v>1</v>
      </c>
      <c r="F165" s="248" t="s">
        <v>5909</v>
      </c>
      <c r="G165" s="245"/>
      <c r="H165" s="247" t="s">
        <v>1</v>
      </c>
      <c r="I165" s="249"/>
      <c r="J165" s="245"/>
      <c r="K165" s="245"/>
      <c r="L165" s="250"/>
      <c r="M165" s="251"/>
      <c r="N165" s="252"/>
      <c r="O165" s="252"/>
      <c r="P165" s="252"/>
      <c r="Q165" s="252"/>
      <c r="R165" s="252"/>
      <c r="S165" s="252"/>
      <c r="T165" s="25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4" t="s">
        <v>190</v>
      </c>
      <c r="AU165" s="254" t="s">
        <v>85</v>
      </c>
      <c r="AV165" s="13" t="s">
        <v>83</v>
      </c>
      <c r="AW165" s="13" t="s">
        <v>34</v>
      </c>
      <c r="AX165" s="13" t="s">
        <v>76</v>
      </c>
      <c r="AY165" s="254" t="s">
        <v>178</v>
      </c>
    </row>
    <row r="166" s="13" customFormat="1">
      <c r="A166" s="13"/>
      <c r="B166" s="244"/>
      <c r="C166" s="245"/>
      <c r="D166" s="246" t="s">
        <v>190</v>
      </c>
      <c r="E166" s="247" t="s">
        <v>1</v>
      </c>
      <c r="F166" s="248" t="s">
        <v>5910</v>
      </c>
      <c r="G166" s="245"/>
      <c r="H166" s="247" t="s">
        <v>1</v>
      </c>
      <c r="I166" s="249"/>
      <c r="J166" s="245"/>
      <c r="K166" s="245"/>
      <c r="L166" s="250"/>
      <c r="M166" s="251"/>
      <c r="N166" s="252"/>
      <c r="O166" s="252"/>
      <c r="P166" s="252"/>
      <c r="Q166" s="252"/>
      <c r="R166" s="252"/>
      <c r="S166" s="252"/>
      <c r="T166" s="25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4" t="s">
        <v>190</v>
      </c>
      <c r="AU166" s="254" t="s">
        <v>85</v>
      </c>
      <c r="AV166" s="13" t="s">
        <v>83</v>
      </c>
      <c r="AW166" s="13" t="s">
        <v>34</v>
      </c>
      <c r="AX166" s="13" t="s">
        <v>76</v>
      </c>
      <c r="AY166" s="254" t="s">
        <v>178</v>
      </c>
    </row>
    <row r="167" s="14" customFormat="1">
      <c r="A167" s="14"/>
      <c r="B167" s="255"/>
      <c r="C167" s="256"/>
      <c r="D167" s="246" t="s">
        <v>190</v>
      </c>
      <c r="E167" s="257" t="s">
        <v>1</v>
      </c>
      <c r="F167" s="258" t="s">
        <v>83</v>
      </c>
      <c r="G167" s="256"/>
      <c r="H167" s="259">
        <v>1</v>
      </c>
      <c r="I167" s="260"/>
      <c r="J167" s="256"/>
      <c r="K167" s="256"/>
      <c r="L167" s="261"/>
      <c r="M167" s="262"/>
      <c r="N167" s="263"/>
      <c r="O167" s="263"/>
      <c r="P167" s="263"/>
      <c r="Q167" s="263"/>
      <c r="R167" s="263"/>
      <c r="S167" s="263"/>
      <c r="T167" s="26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65" t="s">
        <v>190</v>
      </c>
      <c r="AU167" s="265" t="s">
        <v>85</v>
      </c>
      <c r="AV167" s="14" t="s">
        <v>85</v>
      </c>
      <c r="AW167" s="14" t="s">
        <v>34</v>
      </c>
      <c r="AX167" s="14" t="s">
        <v>76</v>
      </c>
      <c r="AY167" s="265" t="s">
        <v>178</v>
      </c>
    </row>
    <row r="168" s="2" customFormat="1" ht="24.15" customHeight="1">
      <c r="A168" s="38"/>
      <c r="B168" s="39"/>
      <c r="C168" s="226" t="s">
        <v>226</v>
      </c>
      <c r="D168" s="226" t="s">
        <v>181</v>
      </c>
      <c r="E168" s="227" t="s">
        <v>5911</v>
      </c>
      <c r="F168" s="228" t="s">
        <v>5912</v>
      </c>
      <c r="G168" s="229" t="s">
        <v>5906</v>
      </c>
      <c r="H168" s="230">
        <v>1</v>
      </c>
      <c r="I168" s="231"/>
      <c r="J168" s="232">
        <f>ROUND(I168*H168,2)</f>
        <v>0</v>
      </c>
      <c r="K168" s="228" t="s">
        <v>1</v>
      </c>
      <c r="L168" s="44"/>
      <c r="M168" s="233" t="s">
        <v>1</v>
      </c>
      <c r="N168" s="234" t="s">
        <v>41</v>
      </c>
      <c r="O168" s="91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37" t="s">
        <v>5871</v>
      </c>
      <c r="AT168" s="237" t="s">
        <v>181</v>
      </c>
      <c r="AU168" s="237" t="s">
        <v>85</v>
      </c>
      <c r="AY168" s="17" t="s">
        <v>178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7" t="s">
        <v>83</v>
      </c>
      <c r="BK168" s="238">
        <f>ROUND(I168*H168,2)</f>
        <v>0</v>
      </c>
      <c r="BL168" s="17" t="s">
        <v>5871</v>
      </c>
      <c r="BM168" s="237" t="s">
        <v>5913</v>
      </c>
    </row>
    <row r="169" s="13" customFormat="1">
      <c r="A169" s="13"/>
      <c r="B169" s="244"/>
      <c r="C169" s="245"/>
      <c r="D169" s="246" t="s">
        <v>190</v>
      </c>
      <c r="E169" s="247" t="s">
        <v>1</v>
      </c>
      <c r="F169" s="248" t="s">
        <v>5908</v>
      </c>
      <c r="G169" s="245"/>
      <c r="H169" s="247" t="s">
        <v>1</v>
      </c>
      <c r="I169" s="249"/>
      <c r="J169" s="245"/>
      <c r="K169" s="245"/>
      <c r="L169" s="250"/>
      <c r="M169" s="251"/>
      <c r="N169" s="252"/>
      <c r="O169" s="252"/>
      <c r="P169" s="252"/>
      <c r="Q169" s="252"/>
      <c r="R169" s="252"/>
      <c r="S169" s="252"/>
      <c r="T169" s="25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4" t="s">
        <v>190</v>
      </c>
      <c r="AU169" s="254" t="s">
        <v>85</v>
      </c>
      <c r="AV169" s="13" t="s">
        <v>83</v>
      </c>
      <c r="AW169" s="13" t="s">
        <v>34</v>
      </c>
      <c r="AX169" s="13" t="s">
        <v>76</v>
      </c>
      <c r="AY169" s="254" t="s">
        <v>178</v>
      </c>
    </row>
    <row r="170" s="13" customFormat="1">
      <c r="A170" s="13"/>
      <c r="B170" s="244"/>
      <c r="C170" s="245"/>
      <c r="D170" s="246" t="s">
        <v>190</v>
      </c>
      <c r="E170" s="247" t="s">
        <v>1</v>
      </c>
      <c r="F170" s="248" t="s">
        <v>5914</v>
      </c>
      <c r="G170" s="245"/>
      <c r="H170" s="247" t="s">
        <v>1</v>
      </c>
      <c r="I170" s="249"/>
      <c r="J170" s="245"/>
      <c r="K170" s="245"/>
      <c r="L170" s="250"/>
      <c r="M170" s="251"/>
      <c r="N170" s="252"/>
      <c r="O170" s="252"/>
      <c r="P170" s="252"/>
      <c r="Q170" s="252"/>
      <c r="R170" s="252"/>
      <c r="S170" s="252"/>
      <c r="T170" s="25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4" t="s">
        <v>190</v>
      </c>
      <c r="AU170" s="254" t="s">
        <v>85</v>
      </c>
      <c r="AV170" s="13" t="s">
        <v>83</v>
      </c>
      <c r="AW170" s="13" t="s">
        <v>34</v>
      </c>
      <c r="AX170" s="13" t="s">
        <v>76</v>
      </c>
      <c r="AY170" s="254" t="s">
        <v>178</v>
      </c>
    </row>
    <row r="171" s="13" customFormat="1">
      <c r="A171" s="13"/>
      <c r="B171" s="244"/>
      <c r="C171" s="245"/>
      <c r="D171" s="246" t="s">
        <v>190</v>
      </c>
      <c r="E171" s="247" t="s">
        <v>1</v>
      </c>
      <c r="F171" s="248" t="s">
        <v>5910</v>
      </c>
      <c r="G171" s="245"/>
      <c r="H171" s="247" t="s">
        <v>1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4" t="s">
        <v>190</v>
      </c>
      <c r="AU171" s="254" t="s">
        <v>85</v>
      </c>
      <c r="AV171" s="13" t="s">
        <v>83</v>
      </c>
      <c r="AW171" s="13" t="s">
        <v>34</v>
      </c>
      <c r="AX171" s="13" t="s">
        <v>76</v>
      </c>
      <c r="AY171" s="254" t="s">
        <v>178</v>
      </c>
    </row>
    <row r="172" s="14" customFormat="1">
      <c r="A172" s="14"/>
      <c r="B172" s="255"/>
      <c r="C172" s="256"/>
      <c r="D172" s="246" t="s">
        <v>190</v>
      </c>
      <c r="E172" s="257" t="s">
        <v>1</v>
      </c>
      <c r="F172" s="258" t="s">
        <v>83</v>
      </c>
      <c r="G172" s="256"/>
      <c r="H172" s="259">
        <v>1</v>
      </c>
      <c r="I172" s="260"/>
      <c r="J172" s="256"/>
      <c r="K172" s="256"/>
      <c r="L172" s="261"/>
      <c r="M172" s="262"/>
      <c r="N172" s="263"/>
      <c r="O172" s="263"/>
      <c r="P172" s="263"/>
      <c r="Q172" s="263"/>
      <c r="R172" s="263"/>
      <c r="S172" s="263"/>
      <c r="T172" s="26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5" t="s">
        <v>190</v>
      </c>
      <c r="AU172" s="265" t="s">
        <v>85</v>
      </c>
      <c r="AV172" s="14" t="s">
        <v>85</v>
      </c>
      <c r="AW172" s="14" t="s">
        <v>34</v>
      </c>
      <c r="AX172" s="14" t="s">
        <v>83</v>
      </c>
      <c r="AY172" s="265" t="s">
        <v>178</v>
      </c>
    </row>
    <row r="173" s="2" customFormat="1" ht="24.15" customHeight="1">
      <c r="A173" s="38"/>
      <c r="B173" s="39"/>
      <c r="C173" s="226" t="s">
        <v>241</v>
      </c>
      <c r="D173" s="226" t="s">
        <v>181</v>
      </c>
      <c r="E173" s="227" t="s">
        <v>5915</v>
      </c>
      <c r="F173" s="228" t="s">
        <v>5916</v>
      </c>
      <c r="G173" s="229" t="s">
        <v>5906</v>
      </c>
      <c r="H173" s="230">
        <v>1</v>
      </c>
      <c r="I173" s="231"/>
      <c r="J173" s="232">
        <f>ROUND(I173*H173,2)</f>
        <v>0</v>
      </c>
      <c r="K173" s="228" t="s">
        <v>1</v>
      </c>
      <c r="L173" s="44"/>
      <c r="M173" s="233" t="s">
        <v>1</v>
      </c>
      <c r="N173" s="234" t="s">
        <v>41</v>
      </c>
      <c r="O173" s="91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37" t="s">
        <v>5871</v>
      </c>
      <c r="AT173" s="237" t="s">
        <v>181</v>
      </c>
      <c r="AU173" s="237" t="s">
        <v>85</v>
      </c>
      <c r="AY173" s="17" t="s">
        <v>178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7" t="s">
        <v>83</v>
      </c>
      <c r="BK173" s="238">
        <f>ROUND(I173*H173,2)</f>
        <v>0</v>
      </c>
      <c r="BL173" s="17" t="s">
        <v>5871</v>
      </c>
      <c r="BM173" s="237" t="s">
        <v>5917</v>
      </c>
    </row>
    <row r="174" s="13" customFormat="1">
      <c r="A174" s="13"/>
      <c r="B174" s="244"/>
      <c r="C174" s="245"/>
      <c r="D174" s="246" t="s">
        <v>190</v>
      </c>
      <c r="E174" s="247" t="s">
        <v>1</v>
      </c>
      <c r="F174" s="248" t="s">
        <v>5918</v>
      </c>
      <c r="G174" s="245"/>
      <c r="H174" s="247" t="s">
        <v>1</v>
      </c>
      <c r="I174" s="249"/>
      <c r="J174" s="245"/>
      <c r="K174" s="245"/>
      <c r="L174" s="250"/>
      <c r="M174" s="251"/>
      <c r="N174" s="252"/>
      <c r="O174" s="252"/>
      <c r="P174" s="252"/>
      <c r="Q174" s="252"/>
      <c r="R174" s="252"/>
      <c r="S174" s="252"/>
      <c r="T174" s="25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4" t="s">
        <v>190</v>
      </c>
      <c r="AU174" s="254" t="s">
        <v>85</v>
      </c>
      <c r="AV174" s="13" t="s">
        <v>83</v>
      </c>
      <c r="AW174" s="13" t="s">
        <v>34</v>
      </c>
      <c r="AX174" s="13" t="s">
        <v>76</v>
      </c>
      <c r="AY174" s="254" t="s">
        <v>178</v>
      </c>
    </row>
    <row r="175" s="13" customFormat="1">
      <c r="A175" s="13"/>
      <c r="B175" s="244"/>
      <c r="C175" s="245"/>
      <c r="D175" s="246" t="s">
        <v>190</v>
      </c>
      <c r="E175" s="247" t="s">
        <v>1</v>
      </c>
      <c r="F175" s="248" t="s">
        <v>192</v>
      </c>
      <c r="G175" s="245"/>
      <c r="H175" s="247" t="s">
        <v>1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4" t="s">
        <v>190</v>
      </c>
      <c r="AU175" s="254" t="s">
        <v>85</v>
      </c>
      <c r="AV175" s="13" t="s">
        <v>83</v>
      </c>
      <c r="AW175" s="13" t="s">
        <v>34</v>
      </c>
      <c r="AX175" s="13" t="s">
        <v>76</v>
      </c>
      <c r="AY175" s="254" t="s">
        <v>178</v>
      </c>
    </row>
    <row r="176" s="13" customFormat="1">
      <c r="A176" s="13"/>
      <c r="B176" s="244"/>
      <c r="C176" s="245"/>
      <c r="D176" s="246" t="s">
        <v>190</v>
      </c>
      <c r="E176" s="247" t="s">
        <v>1</v>
      </c>
      <c r="F176" s="248" t="s">
        <v>5919</v>
      </c>
      <c r="G176" s="245"/>
      <c r="H176" s="247" t="s">
        <v>1</v>
      </c>
      <c r="I176" s="249"/>
      <c r="J176" s="245"/>
      <c r="K176" s="245"/>
      <c r="L176" s="250"/>
      <c r="M176" s="251"/>
      <c r="N176" s="252"/>
      <c r="O176" s="252"/>
      <c r="P176" s="252"/>
      <c r="Q176" s="252"/>
      <c r="R176" s="252"/>
      <c r="S176" s="252"/>
      <c r="T176" s="25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4" t="s">
        <v>190</v>
      </c>
      <c r="AU176" s="254" t="s">
        <v>85</v>
      </c>
      <c r="AV176" s="13" t="s">
        <v>83</v>
      </c>
      <c r="AW176" s="13" t="s">
        <v>34</v>
      </c>
      <c r="AX176" s="13" t="s">
        <v>76</v>
      </c>
      <c r="AY176" s="254" t="s">
        <v>178</v>
      </c>
    </row>
    <row r="177" s="13" customFormat="1">
      <c r="A177" s="13"/>
      <c r="B177" s="244"/>
      <c r="C177" s="245"/>
      <c r="D177" s="246" t="s">
        <v>190</v>
      </c>
      <c r="E177" s="247" t="s">
        <v>1</v>
      </c>
      <c r="F177" s="248" t="s">
        <v>5920</v>
      </c>
      <c r="G177" s="245"/>
      <c r="H177" s="247" t="s">
        <v>1</v>
      </c>
      <c r="I177" s="249"/>
      <c r="J177" s="245"/>
      <c r="K177" s="245"/>
      <c r="L177" s="250"/>
      <c r="M177" s="251"/>
      <c r="N177" s="252"/>
      <c r="O177" s="252"/>
      <c r="P177" s="252"/>
      <c r="Q177" s="252"/>
      <c r="R177" s="252"/>
      <c r="S177" s="252"/>
      <c r="T177" s="25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54" t="s">
        <v>190</v>
      </c>
      <c r="AU177" s="254" t="s">
        <v>85</v>
      </c>
      <c r="AV177" s="13" t="s">
        <v>83</v>
      </c>
      <c r="AW177" s="13" t="s">
        <v>34</v>
      </c>
      <c r="AX177" s="13" t="s">
        <v>76</v>
      </c>
      <c r="AY177" s="254" t="s">
        <v>178</v>
      </c>
    </row>
    <row r="178" s="13" customFormat="1">
      <c r="A178" s="13"/>
      <c r="B178" s="244"/>
      <c r="C178" s="245"/>
      <c r="D178" s="246" t="s">
        <v>190</v>
      </c>
      <c r="E178" s="247" t="s">
        <v>1</v>
      </c>
      <c r="F178" s="248" t="s">
        <v>5921</v>
      </c>
      <c r="G178" s="245"/>
      <c r="H178" s="247" t="s">
        <v>1</v>
      </c>
      <c r="I178" s="249"/>
      <c r="J178" s="245"/>
      <c r="K178" s="245"/>
      <c r="L178" s="250"/>
      <c r="M178" s="251"/>
      <c r="N178" s="252"/>
      <c r="O178" s="252"/>
      <c r="P178" s="252"/>
      <c r="Q178" s="252"/>
      <c r="R178" s="252"/>
      <c r="S178" s="252"/>
      <c r="T178" s="25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4" t="s">
        <v>190</v>
      </c>
      <c r="AU178" s="254" t="s">
        <v>85</v>
      </c>
      <c r="AV178" s="13" t="s">
        <v>83</v>
      </c>
      <c r="AW178" s="13" t="s">
        <v>34</v>
      </c>
      <c r="AX178" s="13" t="s">
        <v>76</v>
      </c>
      <c r="AY178" s="254" t="s">
        <v>178</v>
      </c>
    </row>
    <row r="179" s="13" customFormat="1">
      <c r="A179" s="13"/>
      <c r="B179" s="244"/>
      <c r="C179" s="245"/>
      <c r="D179" s="246" t="s">
        <v>190</v>
      </c>
      <c r="E179" s="247" t="s">
        <v>1</v>
      </c>
      <c r="F179" s="248" t="s">
        <v>5922</v>
      </c>
      <c r="G179" s="245"/>
      <c r="H179" s="247" t="s">
        <v>1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4" t="s">
        <v>190</v>
      </c>
      <c r="AU179" s="254" t="s">
        <v>85</v>
      </c>
      <c r="AV179" s="13" t="s">
        <v>83</v>
      </c>
      <c r="AW179" s="13" t="s">
        <v>34</v>
      </c>
      <c r="AX179" s="13" t="s">
        <v>76</v>
      </c>
      <c r="AY179" s="254" t="s">
        <v>178</v>
      </c>
    </row>
    <row r="180" s="13" customFormat="1">
      <c r="A180" s="13"/>
      <c r="B180" s="244"/>
      <c r="C180" s="245"/>
      <c r="D180" s="246" t="s">
        <v>190</v>
      </c>
      <c r="E180" s="247" t="s">
        <v>1</v>
      </c>
      <c r="F180" s="248" t="s">
        <v>5923</v>
      </c>
      <c r="G180" s="245"/>
      <c r="H180" s="247" t="s">
        <v>1</v>
      </c>
      <c r="I180" s="249"/>
      <c r="J180" s="245"/>
      <c r="K180" s="245"/>
      <c r="L180" s="250"/>
      <c r="M180" s="251"/>
      <c r="N180" s="252"/>
      <c r="O180" s="252"/>
      <c r="P180" s="252"/>
      <c r="Q180" s="252"/>
      <c r="R180" s="252"/>
      <c r="S180" s="252"/>
      <c r="T180" s="25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4" t="s">
        <v>190</v>
      </c>
      <c r="AU180" s="254" t="s">
        <v>85</v>
      </c>
      <c r="AV180" s="13" t="s">
        <v>83</v>
      </c>
      <c r="AW180" s="13" t="s">
        <v>34</v>
      </c>
      <c r="AX180" s="13" t="s">
        <v>76</v>
      </c>
      <c r="AY180" s="254" t="s">
        <v>178</v>
      </c>
    </row>
    <row r="181" s="14" customFormat="1">
      <c r="A181" s="14"/>
      <c r="B181" s="255"/>
      <c r="C181" s="256"/>
      <c r="D181" s="246" t="s">
        <v>190</v>
      </c>
      <c r="E181" s="257" t="s">
        <v>1</v>
      </c>
      <c r="F181" s="258" t="s">
        <v>83</v>
      </c>
      <c r="G181" s="256"/>
      <c r="H181" s="259">
        <v>1</v>
      </c>
      <c r="I181" s="260"/>
      <c r="J181" s="256"/>
      <c r="K181" s="256"/>
      <c r="L181" s="261"/>
      <c r="M181" s="262"/>
      <c r="N181" s="263"/>
      <c r="O181" s="263"/>
      <c r="P181" s="263"/>
      <c r="Q181" s="263"/>
      <c r="R181" s="263"/>
      <c r="S181" s="263"/>
      <c r="T181" s="26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5" t="s">
        <v>190</v>
      </c>
      <c r="AU181" s="265" t="s">
        <v>85</v>
      </c>
      <c r="AV181" s="14" t="s">
        <v>85</v>
      </c>
      <c r="AW181" s="14" t="s">
        <v>34</v>
      </c>
      <c r="AX181" s="14" t="s">
        <v>83</v>
      </c>
      <c r="AY181" s="265" t="s">
        <v>178</v>
      </c>
    </row>
    <row r="182" s="2" customFormat="1" ht="24.15" customHeight="1">
      <c r="A182" s="38"/>
      <c r="B182" s="39"/>
      <c r="C182" s="226" t="s">
        <v>255</v>
      </c>
      <c r="D182" s="226" t="s">
        <v>181</v>
      </c>
      <c r="E182" s="227" t="s">
        <v>5924</v>
      </c>
      <c r="F182" s="228" t="s">
        <v>5925</v>
      </c>
      <c r="G182" s="229" t="s">
        <v>5906</v>
      </c>
      <c r="H182" s="230">
        <v>1</v>
      </c>
      <c r="I182" s="231"/>
      <c r="J182" s="232">
        <f>ROUND(I182*H182,2)</f>
        <v>0</v>
      </c>
      <c r="K182" s="228" t="s">
        <v>1</v>
      </c>
      <c r="L182" s="44"/>
      <c r="M182" s="233" t="s">
        <v>1</v>
      </c>
      <c r="N182" s="234" t="s">
        <v>41</v>
      </c>
      <c r="O182" s="91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37" t="s">
        <v>5871</v>
      </c>
      <c r="AT182" s="237" t="s">
        <v>181</v>
      </c>
      <c r="AU182" s="237" t="s">
        <v>85</v>
      </c>
      <c r="AY182" s="17" t="s">
        <v>178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7" t="s">
        <v>83</v>
      </c>
      <c r="BK182" s="238">
        <f>ROUND(I182*H182,2)</f>
        <v>0</v>
      </c>
      <c r="BL182" s="17" t="s">
        <v>5871</v>
      </c>
      <c r="BM182" s="237" t="s">
        <v>5926</v>
      </c>
    </row>
    <row r="183" s="13" customFormat="1">
      <c r="A183" s="13"/>
      <c r="B183" s="244"/>
      <c r="C183" s="245"/>
      <c r="D183" s="246" t="s">
        <v>190</v>
      </c>
      <c r="E183" s="247" t="s">
        <v>1</v>
      </c>
      <c r="F183" s="248" t="s">
        <v>5918</v>
      </c>
      <c r="G183" s="245"/>
      <c r="H183" s="247" t="s">
        <v>1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4" t="s">
        <v>190</v>
      </c>
      <c r="AU183" s="254" t="s">
        <v>85</v>
      </c>
      <c r="AV183" s="13" t="s">
        <v>83</v>
      </c>
      <c r="AW183" s="13" t="s">
        <v>34</v>
      </c>
      <c r="AX183" s="13" t="s">
        <v>76</v>
      </c>
      <c r="AY183" s="254" t="s">
        <v>178</v>
      </c>
    </row>
    <row r="184" s="13" customFormat="1">
      <c r="A184" s="13"/>
      <c r="B184" s="244"/>
      <c r="C184" s="245"/>
      <c r="D184" s="246" t="s">
        <v>190</v>
      </c>
      <c r="E184" s="247" t="s">
        <v>1</v>
      </c>
      <c r="F184" s="248" t="s">
        <v>192</v>
      </c>
      <c r="G184" s="245"/>
      <c r="H184" s="247" t="s">
        <v>1</v>
      </c>
      <c r="I184" s="249"/>
      <c r="J184" s="245"/>
      <c r="K184" s="245"/>
      <c r="L184" s="250"/>
      <c r="M184" s="251"/>
      <c r="N184" s="252"/>
      <c r="O184" s="252"/>
      <c r="P184" s="252"/>
      <c r="Q184" s="252"/>
      <c r="R184" s="252"/>
      <c r="S184" s="252"/>
      <c r="T184" s="25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4" t="s">
        <v>190</v>
      </c>
      <c r="AU184" s="254" t="s">
        <v>85</v>
      </c>
      <c r="AV184" s="13" t="s">
        <v>83</v>
      </c>
      <c r="AW184" s="13" t="s">
        <v>34</v>
      </c>
      <c r="AX184" s="13" t="s">
        <v>76</v>
      </c>
      <c r="AY184" s="254" t="s">
        <v>178</v>
      </c>
    </row>
    <row r="185" s="13" customFormat="1">
      <c r="A185" s="13"/>
      <c r="B185" s="244"/>
      <c r="C185" s="245"/>
      <c r="D185" s="246" t="s">
        <v>190</v>
      </c>
      <c r="E185" s="247" t="s">
        <v>1</v>
      </c>
      <c r="F185" s="248" t="s">
        <v>5927</v>
      </c>
      <c r="G185" s="245"/>
      <c r="H185" s="247" t="s">
        <v>1</v>
      </c>
      <c r="I185" s="249"/>
      <c r="J185" s="245"/>
      <c r="K185" s="245"/>
      <c r="L185" s="250"/>
      <c r="M185" s="251"/>
      <c r="N185" s="252"/>
      <c r="O185" s="252"/>
      <c r="P185" s="252"/>
      <c r="Q185" s="252"/>
      <c r="R185" s="252"/>
      <c r="S185" s="252"/>
      <c r="T185" s="25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4" t="s">
        <v>190</v>
      </c>
      <c r="AU185" s="254" t="s">
        <v>85</v>
      </c>
      <c r="AV185" s="13" t="s">
        <v>83</v>
      </c>
      <c r="AW185" s="13" t="s">
        <v>34</v>
      </c>
      <c r="AX185" s="13" t="s">
        <v>76</v>
      </c>
      <c r="AY185" s="254" t="s">
        <v>178</v>
      </c>
    </row>
    <row r="186" s="13" customFormat="1">
      <c r="A186" s="13"/>
      <c r="B186" s="244"/>
      <c r="C186" s="245"/>
      <c r="D186" s="246" t="s">
        <v>190</v>
      </c>
      <c r="E186" s="247" t="s">
        <v>1</v>
      </c>
      <c r="F186" s="248" t="s">
        <v>5928</v>
      </c>
      <c r="G186" s="245"/>
      <c r="H186" s="247" t="s">
        <v>1</v>
      </c>
      <c r="I186" s="249"/>
      <c r="J186" s="245"/>
      <c r="K186" s="245"/>
      <c r="L186" s="250"/>
      <c r="M186" s="251"/>
      <c r="N186" s="252"/>
      <c r="O186" s="252"/>
      <c r="P186" s="252"/>
      <c r="Q186" s="252"/>
      <c r="R186" s="252"/>
      <c r="S186" s="252"/>
      <c r="T186" s="25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4" t="s">
        <v>190</v>
      </c>
      <c r="AU186" s="254" t="s">
        <v>85</v>
      </c>
      <c r="AV186" s="13" t="s">
        <v>83</v>
      </c>
      <c r="AW186" s="13" t="s">
        <v>34</v>
      </c>
      <c r="AX186" s="13" t="s">
        <v>76</v>
      </c>
      <c r="AY186" s="254" t="s">
        <v>178</v>
      </c>
    </row>
    <row r="187" s="14" customFormat="1">
      <c r="A187" s="14"/>
      <c r="B187" s="255"/>
      <c r="C187" s="256"/>
      <c r="D187" s="246" t="s">
        <v>190</v>
      </c>
      <c r="E187" s="257" t="s">
        <v>1</v>
      </c>
      <c r="F187" s="258" t="s">
        <v>83</v>
      </c>
      <c r="G187" s="256"/>
      <c r="H187" s="259">
        <v>1</v>
      </c>
      <c r="I187" s="260"/>
      <c r="J187" s="256"/>
      <c r="K187" s="256"/>
      <c r="L187" s="261"/>
      <c r="M187" s="262"/>
      <c r="N187" s="263"/>
      <c r="O187" s="263"/>
      <c r="P187" s="263"/>
      <c r="Q187" s="263"/>
      <c r="R187" s="263"/>
      <c r="S187" s="263"/>
      <c r="T187" s="26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5" t="s">
        <v>190</v>
      </c>
      <c r="AU187" s="265" t="s">
        <v>85</v>
      </c>
      <c r="AV187" s="14" t="s">
        <v>85</v>
      </c>
      <c r="AW187" s="14" t="s">
        <v>34</v>
      </c>
      <c r="AX187" s="14" t="s">
        <v>83</v>
      </c>
      <c r="AY187" s="265" t="s">
        <v>178</v>
      </c>
    </row>
    <row r="188" s="2" customFormat="1" ht="24.15" customHeight="1">
      <c r="A188" s="38"/>
      <c r="B188" s="39"/>
      <c r="C188" s="226" t="s">
        <v>264</v>
      </c>
      <c r="D188" s="226" t="s">
        <v>181</v>
      </c>
      <c r="E188" s="227" t="s">
        <v>5929</v>
      </c>
      <c r="F188" s="228" t="s">
        <v>5930</v>
      </c>
      <c r="G188" s="229" t="s">
        <v>1560</v>
      </c>
      <c r="H188" s="230">
        <v>1</v>
      </c>
      <c r="I188" s="231"/>
      <c r="J188" s="232">
        <f>ROUND(I188*H188,2)</f>
        <v>0</v>
      </c>
      <c r="K188" s="228" t="s">
        <v>1</v>
      </c>
      <c r="L188" s="44"/>
      <c r="M188" s="233" t="s">
        <v>1</v>
      </c>
      <c r="N188" s="234" t="s">
        <v>41</v>
      </c>
      <c r="O188" s="91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37" t="s">
        <v>5871</v>
      </c>
      <c r="AT188" s="237" t="s">
        <v>181</v>
      </c>
      <c r="AU188" s="237" t="s">
        <v>85</v>
      </c>
      <c r="AY188" s="17" t="s">
        <v>178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7" t="s">
        <v>83</v>
      </c>
      <c r="BK188" s="238">
        <f>ROUND(I188*H188,2)</f>
        <v>0</v>
      </c>
      <c r="BL188" s="17" t="s">
        <v>5871</v>
      </c>
      <c r="BM188" s="237" t="s">
        <v>5931</v>
      </c>
    </row>
    <row r="189" s="13" customFormat="1">
      <c r="A189" s="13"/>
      <c r="B189" s="244"/>
      <c r="C189" s="245"/>
      <c r="D189" s="246" t="s">
        <v>190</v>
      </c>
      <c r="E189" s="247" t="s">
        <v>1</v>
      </c>
      <c r="F189" s="248" t="s">
        <v>5932</v>
      </c>
      <c r="G189" s="245"/>
      <c r="H189" s="247" t="s">
        <v>1</v>
      </c>
      <c r="I189" s="249"/>
      <c r="J189" s="245"/>
      <c r="K189" s="245"/>
      <c r="L189" s="250"/>
      <c r="M189" s="251"/>
      <c r="N189" s="252"/>
      <c r="O189" s="252"/>
      <c r="P189" s="252"/>
      <c r="Q189" s="252"/>
      <c r="R189" s="252"/>
      <c r="S189" s="252"/>
      <c r="T189" s="25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4" t="s">
        <v>190</v>
      </c>
      <c r="AU189" s="254" t="s">
        <v>85</v>
      </c>
      <c r="AV189" s="13" t="s">
        <v>83</v>
      </c>
      <c r="AW189" s="13" t="s">
        <v>34</v>
      </c>
      <c r="AX189" s="13" t="s">
        <v>76</v>
      </c>
      <c r="AY189" s="254" t="s">
        <v>178</v>
      </c>
    </row>
    <row r="190" s="14" customFormat="1">
      <c r="A190" s="14"/>
      <c r="B190" s="255"/>
      <c r="C190" s="256"/>
      <c r="D190" s="246" t="s">
        <v>190</v>
      </c>
      <c r="E190" s="257" t="s">
        <v>1</v>
      </c>
      <c r="F190" s="258" t="s">
        <v>83</v>
      </c>
      <c r="G190" s="256"/>
      <c r="H190" s="259">
        <v>1</v>
      </c>
      <c r="I190" s="260"/>
      <c r="J190" s="256"/>
      <c r="K190" s="256"/>
      <c r="L190" s="261"/>
      <c r="M190" s="262"/>
      <c r="N190" s="263"/>
      <c r="O190" s="263"/>
      <c r="P190" s="263"/>
      <c r="Q190" s="263"/>
      <c r="R190" s="263"/>
      <c r="S190" s="263"/>
      <c r="T190" s="26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5" t="s">
        <v>190</v>
      </c>
      <c r="AU190" s="265" t="s">
        <v>85</v>
      </c>
      <c r="AV190" s="14" t="s">
        <v>85</v>
      </c>
      <c r="AW190" s="14" t="s">
        <v>34</v>
      </c>
      <c r="AX190" s="14" t="s">
        <v>76</v>
      </c>
      <c r="AY190" s="265" t="s">
        <v>178</v>
      </c>
    </row>
    <row r="191" s="12" customFormat="1" ht="22.8" customHeight="1">
      <c r="A191" s="12"/>
      <c r="B191" s="210"/>
      <c r="C191" s="211"/>
      <c r="D191" s="212" t="s">
        <v>75</v>
      </c>
      <c r="E191" s="224" t="s">
        <v>5933</v>
      </c>
      <c r="F191" s="224" t="s">
        <v>5934</v>
      </c>
      <c r="G191" s="211"/>
      <c r="H191" s="211"/>
      <c r="I191" s="214"/>
      <c r="J191" s="225">
        <f>BK191</f>
        <v>0</v>
      </c>
      <c r="K191" s="211"/>
      <c r="L191" s="216"/>
      <c r="M191" s="217"/>
      <c r="N191" s="218"/>
      <c r="O191" s="218"/>
      <c r="P191" s="219">
        <f>SUM(P192:P253)</f>
        <v>0</v>
      </c>
      <c r="Q191" s="218"/>
      <c r="R191" s="219">
        <f>SUM(R192:R253)</f>
        <v>0</v>
      </c>
      <c r="S191" s="218"/>
      <c r="T191" s="220">
        <f>SUM(T192:T253)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1" t="s">
        <v>226</v>
      </c>
      <c r="AT191" s="222" t="s">
        <v>75</v>
      </c>
      <c r="AU191" s="222" t="s">
        <v>83</v>
      </c>
      <c r="AY191" s="221" t="s">
        <v>178</v>
      </c>
      <c r="BK191" s="223">
        <f>SUM(BK192:BK253)</f>
        <v>0</v>
      </c>
    </row>
    <row r="192" s="2" customFormat="1" ht="16.5" customHeight="1">
      <c r="A192" s="38"/>
      <c r="B192" s="39"/>
      <c r="C192" s="226" t="s">
        <v>270</v>
      </c>
      <c r="D192" s="226" t="s">
        <v>181</v>
      </c>
      <c r="E192" s="227" t="s">
        <v>5935</v>
      </c>
      <c r="F192" s="228" t="s">
        <v>5936</v>
      </c>
      <c r="G192" s="229" t="s">
        <v>1560</v>
      </c>
      <c r="H192" s="230">
        <v>1</v>
      </c>
      <c r="I192" s="231"/>
      <c r="J192" s="232">
        <f>ROUND(I192*H192,2)</f>
        <v>0</v>
      </c>
      <c r="K192" s="228" t="s">
        <v>185</v>
      </c>
      <c r="L192" s="44"/>
      <c r="M192" s="233" t="s">
        <v>1</v>
      </c>
      <c r="N192" s="234" t="s">
        <v>41</v>
      </c>
      <c r="O192" s="91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37" t="s">
        <v>5871</v>
      </c>
      <c r="AT192" s="237" t="s">
        <v>181</v>
      </c>
      <c r="AU192" s="237" t="s">
        <v>85</v>
      </c>
      <c r="AY192" s="17" t="s">
        <v>178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7" t="s">
        <v>83</v>
      </c>
      <c r="BK192" s="238">
        <f>ROUND(I192*H192,2)</f>
        <v>0</v>
      </c>
      <c r="BL192" s="17" t="s">
        <v>5871</v>
      </c>
      <c r="BM192" s="237" t="s">
        <v>5937</v>
      </c>
    </row>
    <row r="193" s="2" customFormat="1">
      <c r="A193" s="38"/>
      <c r="B193" s="39"/>
      <c r="C193" s="40"/>
      <c r="D193" s="239" t="s">
        <v>188</v>
      </c>
      <c r="E193" s="40"/>
      <c r="F193" s="240" t="s">
        <v>5938</v>
      </c>
      <c r="G193" s="40"/>
      <c r="H193" s="40"/>
      <c r="I193" s="241"/>
      <c r="J193" s="40"/>
      <c r="K193" s="40"/>
      <c r="L193" s="44"/>
      <c r="M193" s="242"/>
      <c r="N193" s="243"/>
      <c r="O193" s="91"/>
      <c r="P193" s="91"/>
      <c r="Q193" s="91"/>
      <c r="R193" s="91"/>
      <c r="S193" s="91"/>
      <c r="T193" s="92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7" t="s">
        <v>188</v>
      </c>
      <c r="AU193" s="17" t="s">
        <v>85</v>
      </c>
    </row>
    <row r="194" s="13" customFormat="1">
      <c r="A194" s="13"/>
      <c r="B194" s="244"/>
      <c r="C194" s="245"/>
      <c r="D194" s="246" t="s">
        <v>190</v>
      </c>
      <c r="E194" s="247" t="s">
        <v>1</v>
      </c>
      <c r="F194" s="248" t="s">
        <v>5939</v>
      </c>
      <c r="G194" s="245"/>
      <c r="H194" s="247" t="s">
        <v>1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4" t="s">
        <v>190</v>
      </c>
      <c r="AU194" s="254" t="s">
        <v>85</v>
      </c>
      <c r="AV194" s="13" t="s">
        <v>83</v>
      </c>
      <c r="AW194" s="13" t="s">
        <v>34</v>
      </c>
      <c r="AX194" s="13" t="s">
        <v>76</v>
      </c>
      <c r="AY194" s="254" t="s">
        <v>178</v>
      </c>
    </row>
    <row r="195" s="13" customFormat="1">
      <c r="A195" s="13"/>
      <c r="B195" s="244"/>
      <c r="C195" s="245"/>
      <c r="D195" s="246" t="s">
        <v>190</v>
      </c>
      <c r="E195" s="247" t="s">
        <v>1</v>
      </c>
      <c r="F195" s="248" t="s">
        <v>5940</v>
      </c>
      <c r="G195" s="245"/>
      <c r="H195" s="247" t="s">
        <v>1</v>
      </c>
      <c r="I195" s="249"/>
      <c r="J195" s="245"/>
      <c r="K195" s="245"/>
      <c r="L195" s="250"/>
      <c r="M195" s="251"/>
      <c r="N195" s="252"/>
      <c r="O195" s="252"/>
      <c r="P195" s="252"/>
      <c r="Q195" s="252"/>
      <c r="R195" s="252"/>
      <c r="S195" s="252"/>
      <c r="T195" s="25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54" t="s">
        <v>190</v>
      </c>
      <c r="AU195" s="254" t="s">
        <v>85</v>
      </c>
      <c r="AV195" s="13" t="s">
        <v>83</v>
      </c>
      <c r="AW195" s="13" t="s">
        <v>34</v>
      </c>
      <c r="AX195" s="13" t="s">
        <v>76</v>
      </c>
      <c r="AY195" s="254" t="s">
        <v>178</v>
      </c>
    </row>
    <row r="196" s="14" customFormat="1">
      <c r="A196" s="14"/>
      <c r="B196" s="255"/>
      <c r="C196" s="256"/>
      <c r="D196" s="246" t="s">
        <v>190</v>
      </c>
      <c r="E196" s="257" t="s">
        <v>1</v>
      </c>
      <c r="F196" s="258" t="s">
        <v>83</v>
      </c>
      <c r="G196" s="256"/>
      <c r="H196" s="259">
        <v>1</v>
      </c>
      <c r="I196" s="260"/>
      <c r="J196" s="256"/>
      <c r="K196" s="256"/>
      <c r="L196" s="261"/>
      <c r="M196" s="262"/>
      <c r="N196" s="263"/>
      <c r="O196" s="263"/>
      <c r="P196" s="263"/>
      <c r="Q196" s="263"/>
      <c r="R196" s="263"/>
      <c r="S196" s="263"/>
      <c r="T196" s="26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5" t="s">
        <v>190</v>
      </c>
      <c r="AU196" s="265" t="s">
        <v>85</v>
      </c>
      <c r="AV196" s="14" t="s">
        <v>85</v>
      </c>
      <c r="AW196" s="14" t="s">
        <v>34</v>
      </c>
      <c r="AX196" s="14" t="s">
        <v>83</v>
      </c>
      <c r="AY196" s="265" t="s">
        <v>178</v>
      </c>
    </row>
    <row r="197" s="2" customFormat="1" ht="24.15" customHeight="1">
      <c r="A197" s="38"/>
      <c r="B197" s="39"/>
      <c r="C197" s="226" t="s">
        <v>276</v>
      </c>
      <c r="D197" s="226" t="s">
        <v>181</v>
      </c>
      <c r="E197" s="227" t="s">
        <v>5941</v>
      </c>
      <c r="F197" s="228" t="s">
        <v>5934</v>
      </c>
      <c r="G197" s="229" t="s">
        <v>5906</v>
      </c>
      <c r="H197" s="230">
        <v>1</v>
      </c>
      <c r="I197" s="231"/>
      <c r="J197" s="232">
        <f>ROUND(I197*H197,2)</f>
        <v>0</v>
      </c>
      <c r="K197" s="228" t="s">
        <v>1</v>
      </c>
      <c r="L197" s="44"/>
      <c r="M197" s="233" t="s">
        <v>1</v>
      </c>
      <c r="N197" s="234" t="s">
        <v>41</v>
      </c>
      <c r="O197" s="91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37" t="s">
        <v>186</v>
      </c>
      <c r="AT197" s="237" t="s">
        <v>181</v>
      </c>
      <c r="AU197" s="237" t="s">
        <v>85</v>
      </c>
      <c r="AY197" s="17" t="s">
        <v>178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7" t="s">
        <v>83</v>
      </c>
      <c r="BK197" s="238">
        <f>ROUND(I197*H197,2)</f>
        <v>0</v>
      </c>
      <c r="BL197" s="17" t="s">
        <v>186</v>
      </c>
      <c r="BM197" s="237" t="s">
        <v>5942</v>
      </c>
    </row>
    <row r="198" s="13" customFormat="1">
      <c r="A198" s="13"/>
      <c r="B198" s="244"/>
      <c r="C198" s="245"/>
      <c r="D198" s="246" t="s">
        <v>190</v>
      </c>
      <c r="E198" s="247" t="s">
        <v>1</v>
      </c>
      <c r="F198" s="248" t="s">
        <v>5943</v>
      </c>
      <c r="G198" s="245"/>
      <c r="H198" s="247" t="s">
        <v>1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4" t="s">
        <v>190</v>
      </c>
      <c r="AU198" s="254" t="s">
        <v>85</v>
      </c>
      <c r="AV198" s="13" t="s">
        <v>83</v>
      </c>
      <c r="AW198" s="13" t="s">
        <v>34</v>
      </c>
      <c r="AX198" s="13" t="s">
        <v>76</v>
      </c>
      <c r="AY198" s="254" t="s">
        <v>178</v>
      </c>
    </row>
    <row r="199" s="13" customFormat="1">
      <c r="A199" s="13"/>
      <c r="B199" s="244"/>
      <c r="C199" s="245"/>
      <c r="D199" s="246" t="s">
        <v>190</v>
      </c>
      <c r="E199" s="247" t="s">
        <v>1</v>
      </c>
      <c r="F199" s="248" t="s">
        <v>192</v>
      </c>
      <c r="G199" s="245"/>
      <c r="H199" s="247" t="s">
        <v>1</v>
      </c>
      <c r="I199" s="249"/>
      <c r="J199" s="245"/>
      <c r="K199" s="245"/>
      <c r="L199" s="250"/>
      <c r="M199" s="251"/>
      <c r="N199" s="252"/>
      <c r="O199" s="252"/>
      <c r="P199" s="252"/>
      <c r="Q199" s="252"/>
      <c r="R199" s="252"/>
      <c r="S199" s="252"/>
      <c r="T199" s="25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4" t="s">
        <v>190</v>
      </c>
      <c r="AU199" s="254" t="s">
        <v>85</v>
      </c>
      <c r="AV199" s="13" t="s">
        <v>83</v>
      </c>
      <c r="AW199" s="13" t="s">
        <v>34</v>
      </c>
      <c r="AX199" s="13" t="s">
        <v>76</v>
      </c>
      <c r="AY199" s="254" t="s">
        <v>178</v>
      </c>
    </row>
    <row r="200" s="13" customFormat="1">
      <c r="A200" s="13"/>
      <c r="B200" s="244"/>
      <c r="C200" s="245"/>
      <c r="D200" s="246" t="s">
        <v>190</v>
      </c>
      <c r="E200" s="247" t="s">
        <v>1</v>
      </c>
      <c r="F200" s="248" t="s">
        <v>5944</v>
      </c>
      <c r="G200" s="245"/>
      <c r="H200" s="247" t="s">
        <v>1</v>
      </c>
      <c r="I200" s="249"/>
      <c r="J200" s="245"/>
      <c r="K200" s="245"/>
      <c r="L200" s="250"/>
      <c r="M200" s="251"/>
      <c r="N200" s="252"/>
      <c r="O200" s="252"/>
      <c r="P200" s="252"/>
      <c r="Q200" s="252"/>
      <c r="R200" s="252"/>
      <c r="S200" s="252"/>
      <c r="T200" s="25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4" t="s">
        <v>190</v>
      </c>
      <c r="AU200" s="254" t="s">
        <v>85</v>
      </c>
      <c r="AV200" s="13" t="s">
        <v>83</v>
      </c>
      <c r="AW200" s="13" t="s">
        <v>34</v>
      </c>
      <c r="AX200" s="13" t="s">
        <v>76</v>
      </c>
      <c r="AY200" s="254" t="s">
        <v>178</v>
      </c>
    </row>
    <row r="201" s="13" customFormat="1">
      <c r="A201" s="13"/>
      <c r="B201" s="244"/>
      <c r="C201" s="245"/>
      <c r="D201" s="246" t="s">
        <v>190</v>
      </c>
      <c r="E201" s="247" t="s">
        <v>1</v>
      </c>
      <c r="F201" s="248" t="s">
        <v>5945</v>
      </c>
      <c r="G201" s="245"/>
      <c r="H201" s="247" t="s">
        <v>1</v>
      </c>
      <c r="I201" s="249"/>
      <c r="J201" s="245"/>
      <c r="K201" s="245"/>
      <c r="L201" s="250"/>
      <c r="M201" s="251"/>
      <c r="N201" s="252"/>
      <c r="O201" s="252"/>
      <c r="P201" s="252"/>
      <c r="Q201" s="252"/>
      <c r="R201" s="252"/>
      <c r="S201" s="252"/>
      <c r="T201" s="25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4" t="s">
        <v>190</v>
      </c>
      <c r="AU201" s="254" t="s">
        <v>85</v>
      </c>
      <c r="AV201" s="13" t="s">
        <v>83</v>
      </c>
      <c r="AW201" s="13" t="s">
        <v>34</v>
      </c>
      <c r="AX201" s="13" t="s">
        <v>76</v>
      </c>
      <c r="AY201" s="254" t="s">
        <v>178</v>
      </c>
    </row>
    <row r="202" s="13" customFormat="1">
      <c r="A202" s="13"/>
      <c r="B202" s="244"/>
      <c r="C202" s="245"/>
      <c r="D202" s="246" t="s">
        <v>190</v>
      </c>
      <c r="E202" s="247" t="s">
        <v>1</v>
      </c>
      <c r="F202" s="248" t="s">
        <v>5946</v>
      </c>
      <c r="G202" s="245"/>
      <c r="H202" s="247" t="s">
        <v>1</v>
      </c>
      <c r="I202" s="249"/>
      <c r="J202" s="245"/>
      <c r="K202" s="245"/>
      <c r="L202" s="250"/>
      <c r="M202" s="251"/>
      <c r="N202" s="252"/>
      <c r="O202" s="252"/>
      <c r="P202" s="252"/>
      <c r="Q202" s="252"/>
      <c r="R202" s="252"/>
      <c r="S202" s="252"/>
      <c r="T202" s="25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4" t="s">
        <v>190</v>
      </c>
      <c r="AU202" s="254" t="s">
        <v>85</v>
      </c>
      <c r="AV202" s="13" t="s">
        <v>83</v>
      </c>
      <c r="AW202" s="13" t="s">
        <v>34</v>
      </c>
      <c r="AX202" s="13" t="s">
        <v>76</v>
      </c>
      <c r="AY202" s="254" t="s">
        <v>178</v>
      </c>
    </row>
    <row r="203" s="13" customFormat="1">
      <c r="A203" s="13"/>
      <c r="B203" s="244"/>
      <c r="C203" s="245"/>
      <c r="D203" s="246" t="s">
        <v>190</v>
      </c>
      <c r="E203" s="247" t="s">
        <v>1</v>
      </c>
      <c r="F203" s="248" t="s">
        <v>5947</v>
      </c>
      <c r="G203" s="245"/>
      <c r="H203" s="247" t="s">
        <v>1</v>
      </c>
      <c r="I203" s="249"/>
      <c r="J203" s="245"/>
      <c r="K203" s="245"/>
      <c r="L203" s="250"/>
      <c r="M203" s="251"/>
      <c r="N203" s="252"/>
      <c r="O203" s="252"/>
      <c r="P203" s="252"/>
      <c r="Q203" s="252"/>
      <c r="R203" s="252"/>
      <c r="S203" s="252"/>
      <c r="T203" s="25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4" t="s">
        <v>190</v>
      </c>
      <c r="AU203" s="254" t="s">
        <v>85</v>
      </c>
      <c r="AV203" s="13" t="s">
        <v>83</v>
      </c>
      <c r="AW203" s="13" t="s">
        <v>34</v>
      </c>
      <c r="AX203" s="13" t="s">
        <v>76</v>
      </c>
      <c r="AY203" s="254" t="s">
        <v>178</v>
      </c>
    </row>
    <row r="204" s="13" customFormat="1">
      <c r="A204" s="13"/>
      <c r="B204" s="244"/>
      <c r="C204" s="245"/>
      <c r="D204" s="246" t="s">
        <v>190</v>
      </c>
      <c r="E204" s="247" t="s">
        <v>1</v>
      </c>
      <c r="F204" s="248" t="s">
        <v>5948</v>
      </c>
      <c r="G204" s="245"/>
      <c r="H204" s="247" t="s">
        <v>1</v>
      </c>
      <c r="I204" s="249"/>
      <c r="J204" s="245"/>
      <c r="K204" s="245"/>
      <c r="L204" s="250"/>
      <c r="M204" s="251"/>
      <c r="N204" s="252"/>
      <c r="O204" s="252"/>
      <c r="P204" s="252"/>
      <c r="Q204" s="252"/>
      <c r="R204" s="252"/>
      <c r="S204" s="252"/>
      <c r="T204" s="25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4" t="s">
        <v>190</v>
      </c>
      <c r="AU204" s="254" t="s">
        <v>85</v>
      </c>
      <c r="AV204" s="13" t="s">
        <v>83</v>
      </c>
      <c r="AW204" s="13" t="s">
        <v>34</v>
      </c>
      <c r="AX204" s="13" t="s">
        <v>76</v>
      </c>
      <c r="AY204" s="254" t="s">
        <v>178</v>
      </c>
    </row>
    <row r="205" s="13" customFormat="1">
      <c r="A205" s="13"/>
      <c r="B205" s="244"/>
      <c r="C205" s="245"/>
      <c r="D205" s="246" t="s">
        <v>190</v>
      </c>
      <c r="E205" s="247" t="s">
        <v>1</v>
      </c>
      <c r="F205" s="248" t="s">
        <v>5949</v>
      </c>
      <c r="G205" s="245"/>
      <c r="H205" s="247" t="s">
        <v>1</v>
      </c>
      <c r="I205" s="249"/>
      <c r="J205" s="245"/>
      <c r="K205" s="245"/>
      <c r="L205" s="250"/>
      <c r="M205" s="251"/>
      <c r="N205" s="252"/>
      <c r="O205" s="252"/>
      <c r="P205" s="252"/>
      <c r="Q205" s="252"/>
      <c r="R205" s="252"/>
      <c r="S205" s="252"/>
      <c r="T205" s="25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4" t="s">
        <v>190</v>
      </c>
      <c r="AU205" s="254" t="s">
        <v>85</v>
      </c>
      <c r="AV205" s="13" t="s">
        <v>83</v>
      </c>
      <c r="AW205" s="13" t="s">
        <v>34</v>
      </c>
      <c r="AX205" s="13" t="s">
        <v>76</v>
      </c>
      <c r="AY205" s="254" t="s">
        <v>178</v>
      </c>
    </row>
    <row r="206" s="13" customFormat="1">
      <c r="A206" s="13"/>
      <c r="B206" s="244"/>
      <c r="C206" s="245"/>
      <c r="D206" s="246" t="s">
        <v>190</v>
      </c>
      <c r="E206" s="247" t="s">
        <v>1</v>
      </c>
      <c r="F206" s="248" t="s">
        <v>5950</v>
      </c>
      <c r="G206" s="245"/>
      <c r="H206" s="247" t="s">
        <v>1</v>
      </c>
      <c r="I206" s="249"/>
      <c r="J206" s="245"/>
      <c r="K206" s="245"/>
      <c r="L206" s="250"/>
      <c r="M206" s="251"/>
      <c r="N206" s="252"/>
      <c r="O206" s="252"/>
      <c r="P206" s="252"/>
      <c r="Q206" s="252"/>
      <c r="R206" s="252"/>
      <c r="S206" s="252"/>
      <c r="T206" s="25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4" t="s">
        <v>190</v>
      </c>
      <c r="AU206" s="254" t="s">
        <v>85</v>
      </c>
      <c r="AV206" s="13" t="s">
        <v>83</v>
      </c>
      <c r="AW206" s="13" t="s">
        <v>34</v>
      </c>
      <c r="AX206" s="13" t="s">
        <v>76</v>
      </c>
      <c r="AY206" s="254" t="s">
        <v>178</v>
      </c>
    </row>
    <row r="207" s="13" customFormat="1">
      <c r="A207" s="13"/>
      <c r="B207" s="244"/>
      <c r="C207" s="245"/>
      <c r="D207" s="246" t="s">
        <v>190</v>
      </c>
      <c r="E207" s="247" t="s">
        <v>1</v>
      </c>
      <c r="F207" s="248" t="s">
        <v>5951</v>
      </c>
      <c r="G207" s="245"/>
      <c r="H207" s="247" t="s">
        <v>1</v>
      </c>
      <c r="I207" s="249"/>
      <c r="J207" s="245"/>
      <c r="K207" s="245"/>
      <c r="L207" s="250"/>
      <c r="M207" s="251"/>
      <c r="N207" s="252"/>
      <c r="O207" s="252"/>
      <c r="P207" s="252"/>
      <c r="Q207" s="252"/>
      <c r="R207" s="252"/>
      <c r="S207" s="252"/>
      <c r="T207" s="25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4" t="s">
        <v>190</v>
      </c>
      <c r="AU207" s="254" t="s">
        <v>85</v>
      </c>
      <c r="AV207" s="13" t="s">
        <v>83</v>
      </c>
      <c r="AW207" s="13" t="s">
        <v>34</v>
      </c>
      <c r="AX207" s="13" t="s">
        <v>76</v>
      </c>
      <c r="AY207" s="254" t="s">
        <v>178</v>
      </c>
    </row>
    <row r="208" s="13" customFormat="1">
      <c r="A208" s="13"/>
      <c r="B208" s="244"/>
      <c r="C208" s="245"/>
      <c r="D208" s="246" t="s">
        <v>190</v>
      </c>
      <c r="E208" s="247" t="s">
        <v>1</v>
      </c>
      <c r="F208" s="248" t="s">
        <v>5952</v>
      </c>
      <c r="G208" s="245"/>
      <c r="H208" s="247" t="s">
        <v>1</v>
      </c>
      <c r="I208" s="249"/>
      <c r="J208" s="245"/>
      <c r="K208" s="245"/>
      <c r="L208" s="250"/>
      <c r="M208" s="251"/>
      <c r="N208" s="252"/>
      <c r="O208" s="252"/>
      <c r="P208" s="252"/>
      <c r="Q208" s="252"/>
      <c r="R208" s="252"/>
      <c r="S208" s="252"/>
      <c r="T208" s="25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4" t="s">
        <v>190</v>
      </c>
      <c r="AU208" s="254" t="s">
        <v>85</v>
      </c>
      <c r="AV208" s="13" t="s">
        <v>83</v>
      </c>
      <c r="AW208" s="13" t="s">
        <v>34</v>
      </c>
      <c r="AX208" s="13" t="s">
        <v>76</v>
      </c>
      <c r="AY208" s="254" t="s">
        <v>178</v>
      </c>
    </row>
    <row r="209" s="13" customFormat="1">
      <c r="A209" s="13"/>
      <c r="B209" s="244"/>
      <c r="C209" s="245"/>
      <c r="D209" s="246" t="s">
        <v>190</v>
      </c>
      <c r="E209" s="247" t="s">
        <v>1</v>
      </c>
      <c r="F209" s="248" t="s">
        <v>5953</v>
      </c>
      <c r="G209" s="245"/>
      <c r="H209" s="247" t="s">
        <v>1</v>
      </c>
      <c r="I209" s="249"/>
      <c r="J209" s="245"/>
      <c r="K209" s="245"/>
      <c r="L209" s="250"/>
      <c r="M209" s="251"/>
      <c r="N209" s="252"/>
      <c r="O209" s="252"/>
      <c r="P209" s="252"/>
      <c r="Q209" s="252"/>
      <c r="R209" s="252"/>
      <c r="S209" s="252"/>
      <c r="T209" s="25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4" t="s">
        <v>190</v>
      </c>
      <c r="AU209" s="254" t="s">
        <v>85</v>
      </c>
      <c r="AV209" s="13" t="s">
        <v>83</v>
      </c>
      <c r="AW209" s="13" t="s">
        <v>34</v>
      </c>
      <c r="AX209" s="13" t="s">
        <v>76</v>
      </c>
      <c r="AY209" s="254" t="s">
        <v>178</v>
      </c>
    </row>
    <row r="210" s="13" customFormat="1">
      <c r="A210" s="13"/>
      <c r="B210" s="244"/>
      <c r="C210" s="245"/>
      <c r="D210" s="246" t="s">
        <v>190</v>
      </c>
      <c r="E210" s="247" t="s">
        <v>1</v>
      </c>
      <c r="F210" s="248" t="s">
        <v>5947</v>
      </c>
      <c r="G210" s="245"/>
      <c r="H210" s="247" t="s">
        <v>1</v>
      </c>
      <c r="I210" s="249"/>
      <c r="J210" s="245"/>
      <c r="K210" s="245"/>
      <c r="L210" s="250"/>
      <c r="M210" s="251"/>
      <c r="N210" s="252"/>
      <c r="O210" s="252"/>
      <c r="P210" s="252"/>
      <c r="Q210" s="252"/>
      <c r="R210" s="252"/>
      <c r="S210" s="252"/>
      <c r="T210" s="25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4" t="s">
        <v>190</v>
      </c>
      <c r="AU210" s="254" t="s">
        <v>85</v>
      </c>
      <c r="AV210" s="13" t="s">
        <v>83</v>
      </c>
      <c r="AW210" s="13" t="s">
        <v>34</v>
      </c>
      <c r="AX210" s="13" t="s">
        <v>76</v>
      </c>
      <c r="AY210" s="254" t="s">
        <v>178</v>
      </c>
    </row>
    <row r="211" s="13" customFormat="1">
      <c r="A211" s="13"/>
      <c r="B211" s="244"/>
      <c r="C211" s="245"/>
      <c r="D211" s="246" t="s">
        <v>190</v>
      </c>
      <c r="E211" s="247" t="s">
        <v>1</v>
      </c>
      <c r="F211" s="248" t="s">
        <v>5954</v>
      </c>
      <c r="G211" s="245"/>
      <c r="H211" s="247" t="s">
        <v>1</v>
      </c>
      <c r="I211" s="249"/>
      <c r="J211" s="245"/>
      <c r="K211" s="245"/>
      <c r="L211" s="250"/>
      <c r="M211" s="251"/>
      <c r="N211" s="252"/>
      <c r="O211" s="252"/>
      <c r="P211" s="252"/>
      <c r="Q211" s="252"/>
      <c r="R211" s="252"/>
      <c r="S211" s="252"/>
      <c r="T211" s="25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54" t="s">
        <v>190</v>
      </c>
      <c r="AU211" s="254" t="s">
        <v>85</v>
      </c>
      <c r="AV211" s="13" t="s">
        <v>83</v>
      </c>
      <c r="AW211" s="13" t="s">
        <v>34</v>
      </c>
      <c r="AX211" s="13" t="s">
        <v>76</v>
      </c>
      <c r="AY211" s="254" t="s">
        <v>178</v>
      </c>
    </row>
    <row r="212" s="13" customFormat="1">
      <c r="A212" s="13"/>
      <c r="B212" s="244"/>
      <c r="C212" s="245"/>
      <c r="D212" s="246" t="s">
        <v>190</v>
      </c>
      <c r="E212" s="247" t="s">
        <v>1</v>
      </c>
      <c r="F212" s="248" t="s">
        <v>5955</v>
      </c>
      <c r="G212" s="245"/>
      <c r="H212" s="247" t="s">
        <v>1</v>
      </c>
      <c r="I212" s="249"/>
      <c r="J212" s="245"/>
      <c r="K212" s="245"/>
      <c r="L212" s="250"/>
      <c r="M212" s="251"/>
      <c r="N212" s="252"/>
      <c r="O212" s="252"/>
      <c r="P212" s="252"/>
      <c r="Q212" s="252"/>
      <c r="R212" s="252"/>
      <c r="S212" s="252"/>
      <c r="T212" s="25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54" t="s">
        <v>190</v>
      </c>
      <c r="AU212" s="254" t="s">
        <v>85</v>
      </c>
      <c r="AV212" s="13" t="s">
        <v>83</v>
      </c>
      <c r="AW212" s="13" t="s">
        <v>34</v>
      </c>
      <c r="AX212" s="13" t="s">
        <v>76</v>
      </c>
      <c r="AY212" s="254" t="s">
        <v>178</v>
      </c>
    </row>
    <row r="213" s="13" customFormat="1">
      <c r="A213" s="13"/>
      <c r="B213" s="244"/>
      <c r="C213" s="245"/>
      <c r="D213" s="246" t="s">
        <v>190</v>
      </c>
      <c r="E213" s="247" t="s">
        <v>1</v>
      </c>
      <c r="F213" s="248" t="s">
        <v>5956</v>
      </c>
      <c r="G213" s="245"/>
      <c r="H213" s="247" t="s">
        <v>1</v>
      </c>
      <c r="I213" s="249"/>
      <c r="J213" s="245"/>
      <c r="K213" s="245"/>
      <c r="L213" s="250"/>
      <c r="M213" s="251"/>
      <c r="N213" s="252"/>
      <c r="O213" s="252"/>
      <c r="P213" s="252"/>
      <c r="Q213" s="252"/>
      <c r="R213" s="252"/>
      <c r="S213" s="252"/>
      <c r="T213" s="25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4" t="s">
        <v>190</v>
      </c>
      <c r="AU213" s="254" t="s">
        <v>85</v>
      </c>
      <c r="AV213" s="13" t="s">
        <v>83</v>
      </c>
      <c r="AW213" s="13" t="s">
        <v>34</v>
      </c>
      <c r="AX213" s="13" t="s">
        <v>76</v>
      </c>
      <c r="AY213" s="254" t="s">
        <v>178</v>
      </c>
    </row>
    <row r="214" s="13" customFormat="1">
      <c r="A214" s="13"/>
      <c r="B214" s="244"/>
      <c r="C214" s="245"/>
      <c r="D214" s="246" t="s">
        <v>190</v>
      </c>
      <c r="E214" s="247" t="s">
        <v>1</v>
      </c>
      <c r="F214" s="248" t="s">
        <v>5957</v>
      </c>
      <c r="G214" s="245"/>
      <c r="H214" s="247" t="s">
        <v>1</v>
      </c>
      <c r="I214" s="249"/>
      <c r="J214" s="245"/>
      <c r="K214" s="245"/>
      <c r="L214" s="250"/>
      <c r="M214" s="251"/>
      <c r="N214" s="252"/>
      <c r="O214" s="252"/>
      <c r="P214" s="252"/>
      <c r="Q214" s="252"/>
      <c r="R214" s="252"/>
      <c r="S214" s="252"/>
      <c r="T214" s="25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4" t="s">
        <v>190</v>
      </c>
      <c r="AU214" s="254" t="s">
        <v>85</v>
      </c>
      <c r="AV214" s="13" t="s">
        <v>83</v>
      </c>
      <c r="AW214" s="13" t="s">
        <v>34</v>
      </c>
      <c r="AX214" s="13" t="s">
        <v>76</v>
      </c>
      <c r="AY214" s="254" t="s">
        <v>178</v>
      </c>
    </row>
    <row r="215" s="13" customFormat="1">
      <c r="A215" s="13"/>
      <c r="B215" s="244"/>
      <c r="C215" s="245"/>
      <c r="D215" s="246" t="s">
        <v>190</v>
      </c>
      <c r="E215" s="247" t="s">
        <v>1</v>
      </c>
      <c r="F215" s="248" t="s">
        <v>5958</v>
      </c>
      <c r="G215" s="245"/>
      <c r="H215" s="247" t="s">
        <v>1</v>
      </c>
      <c r="I215" s="249"/>
      <c r="J215" s="245"/>
      <c r="K215" s="245"/>
      <c r="L215" s="250"/>
      <c r="M215" s="251"/>
      <c r="N215" s="252"/>
      <c r="O215" s="252"/>
      <c r="P215" s="252"/>
      <c r="Q215" s="252"/>
      <c r="R215" s="252"/>
      <c r="S215" s="252"/>
      <c r="T215" s="25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4" t="s">
        <v>190</v>
      </c>
      <c r="AU215" s="254" t="s">
        <v>85</v>
      </c>
      <c r="AV215" s="13" t="s">
        <v>83</v>
      </c>
      <c r="AW215" s="13" t="s">
        <v>34</v>
      </c>
      <c r="AX215" s="13" t="s">
        <v>76</v>
      </c>
      <c r="AY215" s="254" t="s">
        <v>178</v>
      </c>
    </row>
    <row r="216" s="13" customFormat="1">
      <c r="A216" s="13"/>
      <c r="B216" s="244"/>
      <c r="C216" s="245"/>
      <c r="D216" s="246" t="s">
        <v>190</v>
      </c>
      <c r="E216" s="247" t="s">
        <v>1</v>
      </c>
      <c r="F216" s="248" t="s">
        <v>5959</v>
      </c>
      <c r="G216" s="245"/>
      <c r="H216" s="247" t="s">
        <v>1</v>
      </c>
      <c r="I216" s="249"/>
      <c r="J216" s="245"/>
      <c r="K216" s="245"/>
      <c r="L216" s="250"/>
      <c r="M216" s="251"/>
      <c r="N216" s="252"/>
      <c r="O216" s="252"/>
      <c r="P216" s="252"/>
      <c r="Q216" s="252"/>
      <c r="R216" s="252"/>
      <c r="S216" s="252"/>
      <c r="T216" s="25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4" t="s">
        <v>190</v>
      </c>
      <c r="AU216" s="254" t="s">
        <v>85</v>
      </c>
      <c r="AV216" s="13" t="s">
        <v>83</v>
      </c>
      <c r="AW216" s="13" t="s">
        <v>34</v>
      </c>
      <c r="AX216" s="13" t="s">
        <v>76</v>
      </c>
      <c r="AY216" s="254" t="s">
        <v>178</v>
      </c>
    </row>
    <row r="217" s="13" customFormat="1">
      <c r="A217" s="13"/>
      <c r="B217" s="244"/>
      <c r="C217" s="245"/>
      <c r="D217" s="246" t="s">
        <v>190</v>
      </c>
      <c r="E217" s="247" t="s">
        <v>1</v>
      </c>
      <c r="F217" s="248" t="s">
        <v>5960</v>
      </c>
      <c r="G217" s="245"/>
      <c r="H217" s="247" t="s">
        <v>1</v>
      </c>
      <c r="I217" s="249"/>
      <c r="J217" s="245"/>
      <c r="K217" s="245"/>
      <c r="L217" s="250"/>
      <c r="M217" s="251"/>
      <c r="N217" s="252"/>
      <c r="O217" s="252"/>
      <c r="P217" s="252"/>
      <c r="Q217" s="252"/>
      <c r="R217" s="252"/>
      <c r="S217" s="252"/>
      <c r="T217" s="25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4" t="s">
        <v>190</v>
      </c>
      <c r="AU217" s="254" t="s">
        <v>85</v>
      </c>
      <c r="AV217" s="13" t="s">
        <v>83</v>
      </c>
      <c r="AW217" s="13" t="s">
        <v>34</v>
      </c>
      <c r="AX217" s="13" t="s">
        <v>76</v>
      </c>
      <c r="AY217" s="254" t="s">
        <v>178</v>
      </c>
    </row>
    <row r="218" s="13" customFormat="1">
      <c r="A218" s="13"/>
      <c r="B218" s="244"/>
      <c r="C218" s="245"/>
      <c r="D218" s="246" t="s">
        <v>190</v>
      </c>
      <c r="E218" s="247" t="s">
        <v>1</v>
      </c>
      <c r="F218" s="248" t="s">
        <v>5961</v>
      </c>
      <c r="G218" s="245"/>
      <c r="H218" s="247" t="s">
        <v>1</v>
      </c>
      <c r="I218" s="249"/>
      <c r="J218" s="245"/>
      <c r="K218" s="245"/>
      <c r="L218" s="250"/>
      <c r="M218" s="251"/>
      <c r="N218" s="252"/>
      <c r="O218" s="252"/>
      <c r="P218" s="252"/>
      <c r="Q218" s="252"/>
      <c r="R218" s="252"/>
      <c r="S218" s="252"/>
      <c r="T218" s="25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54" t="s">
        <v>190</v>
      </c>
      <c r="AU218" s="254" t="s">
        <v>85</v>
      </c>
      <c r="AV218" s="13" t="s">
        <v>83</v>
      </c>
      <c r="AW218" s="13" t="s">
        <v>34</v>
      </c>
      <c r="AX218" s="13" t="s">
        <v>76</v>
      </c>
      <c r="AY218" s="254" t="s">
        <v>178</v>
      </c>
    </row>
    <row r="219" s="13" customFormat="1">
      <c r="A219" s="13"/>
      <c r="B219" s="244"/>
      <c r="C219" s="245"/>
      <c r="D219" s="246" t="s">
        <v>190</v>
      </c>
      <c r="E219" s="247" t="s">
        <v>1</v>
      </c>
      <c r="F219" s="248" t="s">
        <v>5962</v>
      </c>
      <c r="G219" s="245"/>
      <c r="H219" s="247" t="s">
        <v>1</v>
      </c>
      <c r="I219" s="249"/>
      <c r="J219" s="245"/>
      <c r="K219" s="245"/>
      <c r="L219" s="250"/>
      <c r="M219" s="251"/>
      <c r="N219" s="252"/>
      <c r="O219" s="252"/>
      <c r="P219" s="252"/>
      <c r="Q219" s="252"/>
      <c r="R219" s="252"/>
      <c r="S219" s="252"/>
      <c r="T219" s="25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54" t="s">
        <v>190</v>
      </c>
      <c r="AU219" s="254" t="s">
        <v>85</v>
      </c>
      <c r="AV219" s="13" t="s">
        <v>83</v>
      </c>
      <c r="AW219" s="13" t="s">
        <v>34</v>
      </c>
      <c r="AX219" s="13" t="s">
        <v>76</v>
      </c>
      <c r="AY219" s="254" t="s">
        <v>178</v>
      </c>
    </row>
    <row r="220" s="13" customFormat="1">
      <c r="A220" s="13"/>
      <c r="B220" s="244"/>
      <c r="C220" s="245"/>
      <c r="D220" s="246" t="s">
        <v>190</v>
      </c>
      <c r="E220" s="247" t="s">
        <v>1</v>
      </c>
      <c r="F220" s="248" t="s">
        <v>5963</v>
      </c>
      <c r="G220" s="245"/>
      <c r="H220" s="247" t="s">
        <v>1</v>
      </c>
      <c r="I220" s="249"/>
      <c r="J220" s="245"/>
      <c r="K220" s="245"/>
      <c r="L220" s="250"/>
      <c r="M220" s="251"/>
      <c r="N220" s="252"/>
      <c r="O220" s="252"/>
      <c r="P220" s="252"/>
      <c r="Q220" s="252"/>
      <c r="R220" s="252"/>
      <c r="S220" s="252"/>
      <c r="T220" s="25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4" t="s">
        <v>190</v>
      </c>
      <c r="AU220" s="254" t="s">
        <v>85</v>
      </c>
      <c r="AV220" s="13" t="s">
        <v>83</v>
      </c>
      <c r="AW220" s="13" t="s">
        <v>34</v>
      </c>
      <c r="AX220" s="13" t="s">
        <v>76</v>
      </c>
      <c r="AY220" s="254" t="s">
        <v>178</v>
      </c>
    </row>
    <row r="221" s="13" customFormat="1">
      <c r="A221" s="13"/>
      <c r="B221" s="244"/>
      <c r="C221" s="245"/>
      <c r="D221" s="246" t="s">
        <v>190</v>
      </c>
      <c r="E221" s="247" t="s">
        <v>1</v>
      </c>
      <c r="F221" s="248" t="s">
        <v>5964</v>
      </c>
      <c r="G221" s="245"/>
      <c r="H221" s="247" t="s">
        <v>1</v>
      </c>
      <c r="I221" s="249"/>
      <c r="J221" s="245"/>
      <c r="K221" s="245"/>
      <c r="L221" s="250"/>
      <c r="M221" s="251"/>
      <c r="N221" s="252"/>
      <c r="O221" s="252"/>
      <c r="P221" s="252"/>
      <c r="Q221" s="252"/>
      <c r="R221" s="252"/>
      <c r="S221" s="252"/>
      <c r="T221" s="25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4" t="s">
        <v>190</v>
      </c>
      <c r="AU221" s="254" t="s">
        <v>85</v>
      </c>
      <c r="AV221" s="13" t="s">
        <v>83</v>
      </c>
      <c r="AW221" s="13" t="s">
        <v>34</v>
      </c>
      <c r="AX221" s="13" t="s">
        <v>76</v>
      </c>
      <c r="AY221" s="254" t="s">
        <v>178</v>
      </c>
    </row>
    <row r="222" s="14" customFormat="1">
      <c r="A222" s="14"/>
      <c r="B222" s="255"/>
      <c r="C222" s="256"/>
      <c r="D222" s="246" t="s">
        <v>190</v>
      </c>
      <c r="E222" s="257" t="s">
        <v>1</v>
      </c>
      <c r="F222" s="258" t="s">
        <v>83</v>
      </c>
      <c r="G222" s="256"/>
      <c r="H222" s="259">
        <v>1</v>
      </c>
      <c r="I222" s="260"/>
      <c r="J222" s="256"/>
      <c r="K222" s="256"/>
      <c r="L222" s="261"/>
      <c r="M222" s="262"/>
      <c r="N222" s="263"/>
      <c r="O222" s="263"/>
      <c r="P222" s="263"/>
      <c r="Q222" s="263"/>
      <c r="R222" s="263"/>
      <c r="S222" s="263"/>
      <c r="T222" s="26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5" t="s">
        <v>190</v>
      </c>
      <c r="AU222" s="265" t="s">
        <v>85</v>
      </c>
      <c r="AV222" s="14" t="s">
        <v>85</v>
      </c>
      <c r="AW222" s="14" t="s">
        <v>34</v>
      </c>
      <c r="AX222" s="14" t="s">
        <v>83</v>
      </c>
      <c r="AY222" s="265" t="s">
        <v>178</v>
      </c>
    </row>
    <row r="223" s="2" customFormat="1" ht="24.15" customHeight="1">
      <c r="A223" s="38"/>
      <c r="B223" s="39"/>
      <c r="C223" s="226" t="s">
        <v>297</v>
      </c>
      <c r="D223" s="226" t="s">
        <v>181</v>
      </c>
      <c r="E223" s="227" t="s">
        <v>5965</v>
      </c>
      <c r="F223" s="228" t="s">
        <v>5966</v>
      </c>
      <c r="G223" s="229" t="s">
        <v>5967</v>
      </c>
      <c r="H223" s="230">
        <v>1</v>
      </c>
      <c r="I223" s="231"/>
      <c r="J223" s="232">
        <f>ROUND(I223*H223,2)</f>
        <v>0</v>
      </c>
      <c r="K223" s="228" t="s">
        <v>185</v>
      </c>
      <c r="L223" s="44"/>
      <c r="M223" s="233" t="s">
        <v>1</v>
      </c>
      <c r="N223" s="234" t="s">
        <v>41</v>
      </c>
      <c r="O223" s="91"/>
      <c r="P223" s="235">
        <f>O223*H223</f>
        <v>0</v>
      </c>
      <c r="Q223" s="235">
        <v>0</v>
      </c>
      <c r="R223" s="235">
        <f>Q223*H223</f>
        <v>0</v>
      </c>
      <c r="S223" s="235">
        <v>0</v>
      </c>
      <c r="T223" s="236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37" t="s">
        <v>5871</v>
      </c>
      <c r="AT223" s="237" t="s">
        <v>181</v>
      </c>
      <c r="AU223" s="237" t="s">
        <v>85</v>
      </c>
      <c r="AY223" s="17" t="s">
        <v>178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7" t="s">
        <v>83</v>
      </c>
      <c r="BK223" s="238">
        <f>ROUND(I223*H223,2)</f>
        <v>0</v>
      </c>
      <c r="BL223" s="17" t="s">
        <v>5871</v>
      </c>
      <c r="BM223" s="237" t="s">
        <v>5968</v>
      </c>
    </row>
    <row r="224" s="2" customFormat="1">
      <c r="A224" s="38"/>
      <c r="B224" s="39"/>
      <c r="C224" s="40"/>
      <c r="D224" s="239" t="s">
        <v>188</v>
      </c>
      <c r="E224" s="40"/>
      <c r="F224" s="240" t="s">
        <v>5969</v>
      </c>
      <c r="G224" s="40"/>
      <c r="H224" s="40"/>
      <c r="I224" s="241"/>
      <c r="J224" s="40"/>
      <c r="K224" s="40"/>
      <c r="L224" s="44"/>
      <c r="M224" s="242"/>
      <c r="N224" s="243"/>
      <c r="O224" s="91"/>
      <c r="P224" s="91"/>
      <c r="Q224" s="91"/>
      <c r="R224" s="91"/>
      <c r="S224" s="91"/>
      <c r="T224" s="92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7" t="s">
        <v>188</v>
      </c>
      <c r="AU224" s="17" t="s">
        <v>85</v>
      </c>
    </row>
    <row r="225" s="13" customFormat="1">
      <c r="A225" s="13"/>
      <c r="B225" s="244"/>
      <c r="C225" s="245"/>
      <c r="D225" s="246" t="s">
        <v>190</v>
      </c>
      <c r="E225" s="247" t="s">
        <v>1</v>
      </c>
      <c r="F225" s="248" t="s">
        <v>5970</v>
      </c>
      <c r="G225" s="245"/>
      <c r="H225" s="247" t="s">
        <v>1</v>
      </c>
      <c r="I225" s="249"/>
      <c r="J225" s="245"/>
      <c r="K225" s="245"/>
      <c r="L225" s="250"/>
      <c r="M225" s="251"/>
      <c r="N225" s="252"/>
      <c r="O225" s="252"/>
      <c r="P225" s="252"/>
      <c r="Q225" s="252"/>
      <c r="R225" s="252"/>
      <c r="S225" s="252"/>
      <c r="T225" s="25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4" t="s">
        <v>190</v>
      </c>
      <c r="AU225" s="254" t="s">
        <v>85</v>
      </c>
      <c r="AV225" s="13" t="s">
        <v>83</v>
      </c>
      <c r="AW225" s="13" t="s">
        <v>34</v>
      </c>
      <c r="AX225" s="13" t="s">
        <v>76</v>
      </c>
      <c r="AY225" s="254" t="s">
        <v>178</v>
      </c>
    </row>
    <row r="226" s="13" customFormat="1">
      <c r="A226" s="13"/>
      <c r="B226" s="244"/>
      <c r="C226" s="245"/>
      <c r="D226" s="246" t="s">
        <v>190</v>
      </c>
      <c r="E226" s="247" t="s">
        <v>1</v>
      </c>
      <c r="F226" s="248" t="s">
        <v>5971</v>
      </c>
      <c r="G226" s="245"/>
      <c r="H226" s="247" t="s">
        <v>1</v>
      </c>
      <c r="I226" s="249"/>
      <c r="J226" s="245"/>
      <c r="K226" s="245"/>
      <c r="L226" s="250"/>
      <c r="M226" s="251"/>
      <c r="N226" s="252"/>
      <c r="O226" s="252"/>
      <c r="P226" s="252"/>
      <c r="Q226" s="252"/>
      <c r="R226" s="252"/>
      <c r="S226" s="252"/>
      <c r="T226" s="25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4" t="s">
        <v>190</v>
      </c>
      <c r="AU226" s="254" t="s">
        <v>85</v>
      </c>
      <c r="AV226" s="13" t="s">
        <v>83</v>
      </c>
      <c r="AW226" s="13" t="s">
        <v>34</v>
      </c>
      <c r="AX226" s="13" t="s">
        <v>76</v>
      </c>
      <c r="AY226" s="254" t="s">
        <v>178</v>
      </c>
    </row>
    <row r="227" s="13" customFormat="1">
      <c r="A227" s="13"/>
      <c r="B227" s="244"/>
      <c r="C227" s="245"/>
      <c r="D227" s="246" t="s">
        <v>190</v>
      </c>
      <c r="E227" s="247" t="s">
        <v>1</v>
      </c>
      <c r="F227" s="248" t="s">
        <v>5972</v>
      </c>
      <c r="G227" s="245"/>
      <c r="H227" s="247" t="s">
        <v>1</v>
      </c>
      <c r="I227" s="249"/>
      <c r="J227" s="245"/>
      <c r="K227" s="245"/>
      <c r="L227" s="250"/>
      <c r="M227" s="251"/>
      <c r="N227" s="252"/>
      <c r="O227" s="252"/>
      <c r="P227" s="252"/>
      <c r="Q227" s="252"/>
      <c r="R227" s="252"/>
      <c r="S227" s="252"/>
      <c r="T227" s="25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4" t="s">
        <v>190</v>
      </c>
      <c r="AU227" s="254" t="s">
        <v>85</v>
      </c>
      <c r="AV227" s="13" t="s">
        <v>83</v>
      </c>
      <c r="AW227" s="13" t="s">
        <v>34</v>
      </c>
      <c r="AX227" s="13" t="s">
        <v>76</v>
      </c>
      <c r="AY227" s="254" t="s">
        <v>178</v>
      </c>
    </row>
    <row r="228" s="13" customFormat="1">
      <c r="A228" s="13"/>
      <c r="B228" s="244"/>
      <c r="C228" s="245"/>
      <c r="D228" s="246" t="s">
        <v>190</v>
      </c>
      <c r="E228" s="247" t="s">
        <v>1</v>
      </c>
      <c r="F228" s="248" t="s">
        <v>5973</v>
      </c>
      <c r="G228" s="245"/>
      <c r="H228" s="247" t="s">
        <v>1</v>
      </c>
      <c r="I228" s="249"/>
      <c r="J228" s="245"/>
      <c r="K228" s="245"/>
      <c r="L228" s="250"/>
      <c r="M228" s="251"/>
      <c r="N228" s="252"/>
      <c r="O228" s="252"/>
      <c r="P228" s="252"/>
      <c r="Q228" s="252"/>
      <c r="R228" s="252"/>
      <c r="S228" s="252"/>
      <c r="T228" s="25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4" t="s">
        <v>190</v>
      </c>
      <c r="AU228" s="254" t="s">
        <v>85</v>
      </c>
      <c r="AV228" s="13" t="s">
        <v>83</v>
      </c>
      <c r="AW228" s="13" t="s">
        <v>34</v>
      </c>
      <c r="AX228" s="13" t="s">
        <v>76</v>
      </c>
      <c r="AY228" s="254" t="s">
        <v>178</v>
      </c>
    </row>
    <row r="229" s="14" customFormat="1">
      <c r="A229" s="14"/>
      <c r="B229" s="255"/>
      <c r="C229" s="256"/>
      <c r="D229" s="246" t="s">
        <v>190</v>
      </c>
      <c r="E229" s="257" t="s">
        <v>1</v>
      </c>
      <c r="F229" s="258" t="s">
        <v>83</v>
      </c>
      <c r="G229" s="256"/>
      <c r="H229" s="259">
        <v>1</v>
      </c>
      <c r="I229" s="260"/>
      <c r="J229" s="256"/>
      <c r="K229" s="256"/>
      <c r="L229" s="261"/>
      <c r="M229" s="262"/>
      <c r="N229" s="263"/>
      <c r="O229" s="263"/>
      <c r="P229" s="263"/>
      <c r="Q229" s="263"/>
      <c r="R229" s="263"/>
      <c r="S229" s="263"/>
      <c r="T229" s="26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5" t="s">
        <v>190</v>
      </c>
      <c r="AU229" s="265" t="s">
        <v>85</v>
      </c>
      <c r="AV229" s="14" t="s">
        <v>85</v>
      </c>
      <c r="AW229" s="14" t="s">
        <v>34</v>
      </c>
      <c r="AX229" s="14" t="s">
        <v>83</v>
      </c>
      <c r="AY229" s="265" t="s">
        <v>178</v>
      </c>
    </row>
    <row r="230" s="2" customFormat="1" ht="24.15" customHeight="1">
      <c r="A230" s="38"/>
      <c r="B230" s="39"/>
      <c r="C230" s="226" t="s">
        <v>8</v>
      </c>
      <c r="D230" s="226" t="s">
        <v>181</v>
      </c>
      <c r="E230" s="227" t="s">
        <v>5974</v>
      </c>
      <c r="F230" s="228" t="s">
        <v>5975</v>
      </c>
      <c r="G230" s="229" t="s">
        <v>5906</v>
      </c>
      <c r="H230" s="230">
        <v>1</v>
      </c>
      <c r="I230" s="231"/>
      <c r="J230" s="232">
        <f>ROUND(I230*H230,2)</f>
        <v>0</v>
      </c>
      <c r="K230" s="228" t="s">
        <v>1</v>
      </c>
      <c r="L230" s="44"/>
      <c r="M230" s="233" t="s">
        <v>1</v>
      </c>
      <c r="N230" s="234" t="s">
        <v>41</v>
      </c>
      <c r="O230" s="91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37" t="s">
        <v>5871</v>
      </c>
      <c r="AT230" s="237" t="s">
        <v>181</v>
      </c>
      <c r="AU230" s="237" t="s">
        <v>85</v>
      </c>
      <c r="AY230" s="17" t="s">
        <v>178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7" t="s">
        <v>83</v>
      </c>
      <c r="BK230" s="238">
        <f>ROUND(I230*H230,2)</f>
        <v>0</v>
      </c>
      <c r="BL230" s="17" t="s">
        <v>5871</v>
      </c>
      <c r="BM230" s="237" t="s">
        <v>5976</v>
      </c>
    </row>
    <row r="231" s="14" customFormat="1">
      <c r="A231" s="14"/>
      <c r="B231" s="255"/>
      <c r="C231" s="256"/>
      <c r="D231" s="246" t="s">
        <v>190</v>
      </c>
      <c r="E231" s="257" t="s">
        <v>1</v>
      </c>
      <c r="F231" s="258" t="s">
        <v>83</v>
      </c>
      <c r="G231" s="256"/>
      <c r="H231" s="259">
        <v>1</v>
      </c>
      <c r="I231" s="260"/>
      <c r="J231" s="256"/>
      <c r="K231" s="256"/>
      <c r="L231" s="261"/>
      <c r="M231" s="262"/>
      <c r="N231" s="263"/>
      <c r="O231" s="263"/>
      <c r="P231" s="263"/>
      <c r="Q231" s="263"/>
      <c r="R231" s="263"/>
      <c r="S231" s="263"/>
      <c r="T231" s="26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5" t="s">
        <v>190</v>
      </c>
      <c r="AU231" s="265" t="s">
        <v>85</v>
      </c>
      <c r="AV231" s="14" t="s">
        <v>85</v>
      </c>
      <c r="AW231" s="14" t="s">
        <v>34</v>
      </c>
      <c r="AX231" s="14" t="s">
        <v>83</v>
      </c>
      <c r="AY231" s="265" t="s">
        <v>178</v>
      </c>
    </row>
    <row r="232" s="2" customFormat="1" ht="24.15" customHeight="1">
      <c r="A232" s="38"/>
      <c r="B232" s="39"/>
      <c r="C232" s="226" t="s">
        <v>311</v>
      </c>
      <c r="D232" s="226" t="s">
        <v>181</v>
      </c>
      <c r="E232" s="227" t="s">
        <v>5977</v>
      </c>
      <c r="F232" s="228" t="s">
        <v>5978</v>
      </c>
      <c r="G232" s="229" t="s">
        <v>5967</v>
      </c>
      <c r="H232" s="230">
        <v>1</v>
      </c>
      <c r="I232" s="231"/>
      <c r="J232" s="232">
        <f>ROUND(I232*H232,2)</f>
        <v>0</v>
      </c>
      <c r="K232" s="228" t="s">
        <v>185</v>
      </c>
      <c r="L232" s="44"/>
      <c r="M232" s="233" t="s">
        <v>1</v>
      </c>
      <c r="N232" s="234" t="s">
        <v>41</v>
      </c>
      <c r="O232" s="91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37" t="s">
        <v>5871</v>
      </c>
      <c r="AT232" s="237" t="s">
        <v>181</v>
      </c>
      <c r="AU232" s="237" t="s">
        <v>85</v>
      </c>
      <c r="AY232" s="17" t="s">
        <v>178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7" t="s">
        <v>83</v>
      </c>
      <c r="BK232" s="238">
        <f>ROUND(I232*H232,2)</f>
        <v>0</v>
      </c>
      <c r="BL232" s="17" t="s">
        <v>5871</v>
      </c>
      <c r="BM232" s="237" t="s">
        <v>5979</v>
      </c>
    </row>
    <row r="233" s="2" customFormat="1">
      <c r="A233" s="38"/>
      <c r="B233" s="39"/>
      <c r="C233" s="40"/>
      <c r="D233" s="239" t="s">
        <v>188</v>
      </c>
      <c r="E233" s="40"/>
      <c r="F233" s="240" t="s">
        <v>5980</v>
      </c>
      <c r="G233" s="40"/>
      <c r="H233" s="40"/>
      <c r="I233" s="241"/>
      <c r="J233" s="40"/>
      <c r="K233" s="40"/>
      <c r="L233" s="44"/>
      <c r="M233" s="242"/>
      <c r="N233" s="243"/>
      <c r="O233" s="91"/>
      <c r="P233" s="91"/>
      <c r="Q233" s="91"/>
      <c r="R233" s="91"/>
      <c r="S233" s="91"/>
      <c r="T233" s="92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7" t="s">
        <v>188</v>
      </c>
      <c r="AU233" s="17" t="s">
        <v>85</v>
      </c>
    </row>
    <row r="234" s="13" customFormat="1">
      <c r="A234" s="13"/>
      <c r="B234" s="244"/>
      <c r="C234" s="245"/>
      <c r="D234" s="246" t="s">
        <v>190</v>
      </c>
      <c r="E234" s="247" t="s">
        <v>1</v>
      </c>
      <c r="F234" s="248" t="s">
        <v>5981</v>
      </c>
      <c r="G234" s="245"/>
      <c r="H234" s="247" t="s">
        <v>1</v>
      </c>
      <c r="I234" s="249"/>
      <c r="J234" s="245"/>
      <c r="K234" s="245"/>
      <c r="L234" s="250"/>
      <c r="M234" s="251"/>
      <c r="N234" s="252"/>
      <c r="O234" s="252"/>
      <c r="P234" s="252"/>
      <c r="Q234" s="252"/>
      <c r="R234" s="252"/>
      <c r="S234" s="252"/>
      <c r="T234" s="25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4" t="s">
        <v>190</v>
      </c>
      <c r="AU234" s="254" t="s">
        <v>85</v>
      </c>
      <c r="AV234" s="13" t="s">
        <v>83</v>
      </c>
      <c r="AW234" s="13" t="s">
        <v>34</v>
      </c>
      <c r="AX234" s="13" t="s">
        <v>76</v>
      </c>
      <c r="AY234" s="254" t="s">
        <v>178</v>
      </c>
    </row>
    <row r="235" s="13" customFormat="1">
      <c r="A235" s="13"/>
      <c r="B235" s="244"/>
      <c r="C235" s="245"/>
      <c r="D235" s="246" t="s">
        <v>190</v>
      </c>
      <c r="E235" s="247" t="s">
        <v>1</v>
      </c>
      <c r="F235" s="248" t="s">
        <v>5947</v>
      </c>
      <c r="G235" s="245"/>
      <c r="H235" s="247" t="s">
        <v>1</v>
      </c>
      <c r="I235" s="249"/>
      <c r="J235" s="245"/>
      <c r="K235" s="245"/>
      <c r="L235" s="250"/>
      <c r="M235" s="251"/>
      <c r="N235" s="252"/>
      <c r="O235" s="252"/>
      <c r="P235" s="252"/>
      <c r="Q235" s="252"/>
      <c r="R235" s="252"/>
      <c r="S235" s="252"/>
      <c r="T235" s="25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54" t="s">
        <v>190</v>
      </c>
      <c r="AU235" s="254" t="s">
        <v>85</v>
      </c>
      <c r="AV235" s="13" t="s">
        <v>83</v>
      </c>
      <c r="AW235" s="13" t="s">
        <v>34</v>
      </c>
      <c r="AX235" s="13" t="s">
        <v>76</v>
      </c>
      <c r="AY235" s="254" t="s">
        <v>178</v>
      </c>
    </row>
    <row r="236" s="13" customFormat="1">
      <c r="A236" s="13"/>
      <c r="B236" s="244"/>
      <c r="C236" s="245"/>
      <c r="D236" s="246" t="s">
        <v>190</v>
      </c>
      <c r="E236" s="247" t="s">
        <v>1</v>
      </c>
      <c r="F236" s="248" t="s">
        <v>5954</v>
      </c>
      <c r="G236" s="245"/>
      <c r="H236" s="247" t="s">
        <v>1</v>
      </c>
      <c r="I236" s="249"/>
      <c r="J236" s="245"/>
      <c r="K236" s="245"/>
      <c r="L236" s="250"/>
      <c r="M236" s="251"/>
      <c r="N236" s="252"/>
      <c r="O236" s="252"/>
      <c r="P236" s="252"/>
      <c r="Q236" s="252"/>
      <c r="R236" s="252"/>
      <c r="S236" s="252"/>
      <c r="T236" s="25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4" t="s">
        <v>190</v>
      </c>
      <c r="AU236" s="254" t="s">
        <v>85</v>
      </c>
      <c r="AV236" s="13" t="s">
        <v>83</v>
      </c>
      <c r="AW236" s="13" t="s">
        <v>34</v>
      </c>
      <c r="AX236" s="13" t="s">
        <v>76</v>
      </c>
      <c r="AY236" s="254" t="s">
        <v>178</v>
      </c>
    </row>
    <row r="237" s="13" customFormat="1">
      <c r="A237" s="13"/>
      <c r="B237" s="244"/>
      <c r="C237" s="245"/>
      <c r="D237" s="246" t="s">
        <v>190</v>
      </c>
      <c r="E237" s="247" t="s">
        <v>1</v>
      </c>
      <c r="F237" s="248" t="s">
        <v>5955</v>
      </c>
      <c r="G237" s="245"/>
      <c r="H237" s="247" t="s">
        <v>1</v>
      </c>
      <c r="I237" s="249"/>
      <c r="J237" s="245"/>
      <c r="K237" s="245"/>
      <c r="L237" s="250"/>
      <c r="M237" s="251"/>
      <c r="N237" s="252"/>
      <c r="O237" s="252"/>
      <c r="P237" s="252"/>
      <c r="Q237" s="252"/>
      <c r="R237" s="252"/>
      <c r="S237" s="252"/>
      <c r="T237" s="25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4" t="s">
        <v>190</v>
      </c>
      <c r="AU237" s="254" t="s">
        <v>85</v>
      </c>
      <c r="AV237" s="13" t="s">
        <v>83</v>
      </c>
      <c r="AW237" s="13" t="s">
        <v>34</v>
      </c>
      <c r="AX237" s="13" t="s">
        <v>76</v>
      </c>
      <c r="AY237" s="254" t="s">
        <v>178</v>
      </c>
    </row>
    <row r="238" s="13" customFormat="1">
      <c r="A238" s="13"/>
      <c r="B238" s="244"/>
      <c r="C238" s="245"/>
      <c r="D238" s="246" t="s">
        <v>190</v>
      </c>
      <c r="E238" s="247" t="s">
        <v>1</v>
      </c>
      <c r="F238" s="248" t="s">
        <v>5956</v>
      </c>
      <c r="G238" s="245"/>
      <c r="H238" s="247" t="s">
        <v>1</v>
      </c>
      <c r="I238" s="249"/>
      <c r="J238" s="245"/>
      <c r="K238" s="245"/>
      <c r="L238" s="250"/>
      <c r="M238" s="251"/>
      <c r="N238" s="252"/>
      <c r="O238" s="252"/>
      <c r="P238" s="252"/>
      <c r="Q238" s="252"/>
      <c r="R238" s="252"/>
      <c r="S238" s="252"/>
      <c r="T238" s="25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4" t="s">
        <v>190</v>
      </c>
      <c r="AU238" s="254" t="s">
        <v>85</v>
      </c>
      <c r="AV238" s="13" t="s">
        <v>83</v>
      </c>
      <c r="AW238" s="13" t="s">
        <v>34</v>
      </c>
      <c r="AX238" s="13" t="s">
        <v>76</v>
      </c>
      <c r="AY238" s="254" t="s">
        <v>178</v>
      </c>
    </row>
    <row r="239" s="13" customFormat="1">
      <c r="A239" s="13"/>
      <c r="B239" s="244"/>
      <c r="C239" s="245"/>
      <c r="D239" s="246" t="s">
        <v>190</v>
      </c>
      <c r="E239" s="247" t="s">
        <v>1</v>
      </c>
      <c r="F239" s="248" t="s">
        <v>5957</v>
      </c>
      <c r="G239" s="245"/>
      <c r="H239" s="247" t="s">
        <v>1</v>
      </c>
      <c r="I239" s="249"/>
      <c r="J239" s="245"/>
      <c r="K239" s="245"/>
      <c r="L239" s="250"/>
      <c r="M239" s="251"/>
      <c r="N239" s="252"/>
      <c r="O239" s="252"/>
      <c r="P239" s="252"/>
      <c r="Q239" s="252"/>
      <c r="R239" s="252"/>
      <c r="S239" s="252"/>
      <c r="T239" s="25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4" t="s">
        <v>190</v>
      </c>
      <c r="AU239" s="254" t="s">
        <v>85</v>
      </c>
      <c r="AV239" s="13" t="s">
        <v>83</v>
      </c>
      <c r="AW239" s="13" t="s">
        <v>34</v>
      </c>
      <c r="AX239" s="13" t="s">
        <v>76</v>
      </c>
      <c r="AY239" s="254" t="s">
        <v>178</v>
      </c>
    </row>
    <row r="240" s="13" customFormat="1">
      <c r="A240" s="13"/>
      <c r="B240" s="244"/>
      <c r="C240" s="245"/>
      <c r="D240" s="246" t="s">
        <v>190</v>
      </c>
      <c r="E240" s="247" t="s">
        <v>1</v>
      </c>
      <c r="F240" s="248" t="s">
        <v>5982</v>
      </c>
      <c r="G240" s="245"/>
      <c r="H240" s="247" t="s">
        <v>1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4" t="s">
        <v>190</v>
      </c>
      <c r="AU240" s="254" t="s">
        <v>85</v>
      </c>
      <c r="AV240" s="13" t="s">
        <v>83</v>
      </c>
      <c r="AW240" s="13" t="s">
        <v>34</v>
      </c>
      <c r="AX240" s="13" t="s">
        <v>76</v>
      </c>
      <c r="AY240" s="254" t="s">
        <v>178</v>
      </c>
    </row>
    <row r="241" s="13" customFormat="1">
      <c r="A241" s="13"/>
      <c r="B241" s="244"/>
      <c r="C241" s="245"/>
      <c r="D241" s="246" t="s">
        <v>190</v>
      </c>
      <c r="E241" s="247" t="s">
        <v>1</v>
      </c>
      <c r="F241" s="248" t="s">
        <v>5959</v>
      </c>
      <c r="G241" s="245"/>
      <c r="H241" s="247" t="s">
        <v>1</v>
      </c>
      <c r="I241" s="249"/>
      <c r="J241" s="245"/>
      <c r="K241" s="245"/>
      <c r="L241" s="250"/>
      <c r="M241" s="251"/>
      <c r="N241" s="252"/>
      <c r="O241" s="252"/>
      <c r="P241" s="252"/>
      <c r="Q241" s="252"/>
      <c r="R241" s="252"/>
      <c r="S241" s="252"/>
      <c r="T241" s="25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4" t="s">
        <v>190</v>
      </c>
      <c r="AU241" s="254" t="s">
        <v>85</v>
      </c>
      <c r="AV241" s="13" t="s">
        <v>83</v>
      </c>
      <c r="AW241" s="13" t="s">
        <v>34</v>
      </c>
      <c r="AX241" s="13" t="s">
        <v>76</v>
      </c>
      <c r="AY241" s="254" t="s">
        <v>178</v>
      </c>
    </row>
    <row r="242" s="14" customFormat="1">
      <c r="A242" s="14"/>
      <c r="B242" s="255"/>
      <c r="C242" s="256"/>
      <c r="D242" s="246" t="s">
        <v>190</v>
      </c>
      <c r="E242" s="257" t="s">
        <v>1</v>
      </c>
      <c r="F242" s="258" t="s">
        <v>83</v>
      </c>
      <c r="G242" s="256"/>
      <c r="H242" s="259">
        <v>1</v>
      </c>
      <c r="I242" s="260"/>
      <c r="J242" s="256"/>
      <c r="K242" s="256"/>
      <c r="L242" s="261"/>
      <c r="M242" s="262"/>
      <c r="N242" s="263"/>
      <c r="O242" s="263"/>
      <c r="P242" s="263"/>
      <c r="Q242" s="263"/>
      <c r="R242" s="263"/>
      <c r="S242" s="263"/>
      <c r="T242" s="26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5" t="s">
        <v>190</v>
      </c>
      <c r="AU242" s="265" t="s">
        <v>85</v>
      </c>
      <c r="AV242" s="14" t="s">
        <v>85</v>
      </c>
      <c r="AW242" s="14" t="s">
        <v>34</v>
      </c>
      <c r="AX242" s="14" t="s">
        <v>83</v>
      </c>
      <c r="AY242" s="265" t="s">
        <v>178</v>
      </c>
    </row>
    <row r="243" s="2" customFormat="1" ht="16.5" customHeight="1">
      <c r="A243" s="38"/>
      <c r="B243" s="39"/>
      <c r="C243" s="226" t="s">
        <v>319</v>
      </c>
      <c r="D243" s="226" t="s">
        <v>181</v>
      </c>
      <c r="E243" s="227" t="s">
        <v>5983</v>
      </c>
      <c r="F243" s="228" t="s">
        <v>5984</v>
      </c>
      <c r="G243" s="229" t="s">
        <v>1560</v>
      </c>
      <c r="H243" s="230">
        <v>1</v>
      </c>
      <c r="I243" s="231"/>
      <c r="J243" s="232">
        <f>ROUND(I243*H243,2)</f>
        <v>0</v>
      </c>
      <c r="K243" s="228" t="s">
        <v>185</v>
      </c>
      <c r="L243" s="44"/>
      <c r="M243" s="233" t="s">
        <v>1</v>
      </c>
      <c r="N243" s="234" t="s">
        <v>41</v>
      </c>
      <c r="O243" s="91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37" t="s">
        <v>5871</v>
      </c>
      <c r="AT243" s="237" t="s">
        <v>181</v>
      </c>
      <c r="AU243" s="237" t="s">
        <v>85</v>
      </c>
      <c r="AY243" s="17" t="s">
        <v>178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7" t="s">
        <v>83</v>
      </c>
      <c r="BK243" s="238">
        <f>ROUND(I243*H243,2)</f>
        <v>0</v>
      </c>
      <c r="BL243" s="17" t="s">
        <v>5871</v>
      </c>
      <c r="BM243" s="237" t="s">
        <v>5985</v>
      </c>
    </row>
    <row r="244" s="2" customFormat="1">
      <c r="A244" s="38"/>
      <c r="B244" s="39"/>
      <c r="C244" s="40"/>
      <c r="D244" s="239" t="s">
        <v>188</v>
      </c>
      <c r="E244" s="40"/>
      <c r="F244" s="240" t="s">
        <v>5986</v>
      </c>
      <c r="G244" s="40"/>
      <c r="H244" s="40"/>
      <c r="I244" s="241"/>
      <c r="J244" s="40"/>
      <c r="K244" s="40"/>
      <c r="L244" s="44"/>
      <c r="M244" s="242"/>
      <c r="N244" s="243"/>
      <c r="O244" s="91"/>
      <c r="P244" s="91"/>
      <c r="Q244" s="91"/>
      <c r="R244" s="91"/>
      <c r="S244" s="91"/>
      <c r="T244" s="92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7" t="s">
        <v>188</v>
      </c>
      <c r="AU244" s="17" t="s">
        <v>85</v>
      </c>
    </row>
    <row r="245" s="13" customFormat="1">
      <c r="A245" s="13"/>
      <c r="B245" s="244"/>
      <c r="C245" s="245"/>
      <c r="D245" s="246" t="s">
        <v>190</v>
      </c>
      <c r="E245" s="247" t="s">
        <v>1</v>
      </c>
      <c r="F245" s="248" t="s">
        <v>5970</v>
      </c>
      <c r="G245" s="245"/>
      <c r="H245" s="247" t="s">
        <v>1</v>
      </c>
      <c r="I245" s="249"/>
      <c r="J245" s="245"/>
      <c r="K245" s="245"/>
      <c r="L245" s="250"/>
      <c r="M245" s="251"/>
      <c r="N245" s="252"/>
      <c r="O245" s="252"/>
      <c r="P245" s="252"/>
      <c r="Q245" s="252"/>
      <c r="R245" s="252"/>
      <c r="S245" s="252"/>
      <c r="T245" s="25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4" t="s">
        <v>190</v>
      </c>
      <c r="AU245" s="254" t="s">
        <v>85</v>
      </c>
      <c r="AV245" s="13" t="s">
        <v>83</v>
      </c>
      <c r="AW245" s="13" t="s">
        <v>34</v>
      </c>
      <c r="AX245" s="13" t="s">
        <v>76</v>
      </c>
      <c r="AY245" s="254" t="s">
        <v>178</v>
      </c>
    </row>
    <row r="246" s="13" customFormat="1">
      <c r="A246" s="13"/>
      <c r="B246" s="244"/>
      <c r="C246" s="245"/>
      <c r="D246" s="246" t="s">
        <v>190</v>
      </c>
      <c r="E246" s="247" t="s">
        <v>1</v>
      </c>
      <c r="F246" s="248" t="s">
        <v>5962</v>
      </c>
      <c r="G246" s="245"/>
      <c r="H246" s="247" t="s">
        <v>1</v>
      </c>
      <c r="I246" s="249"/>
      <c r="J246" s="245"/>
      <c r="K246" s="245"/>
      <c r="L246" s="250"/>
      <c r="M246" s="251"/>
      <c r="N246" s="252"/>
      <c r="O246" s="252"/>
      <c r="P246" s="252"/>
      <c r="Q246" s="252"/>
      <c r="R246" s="252"/>
      <c r="S246" s="252"/>
      <c r="T246" s="25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4" t="s">
        <v>190</v>
      </c>
      <c r="AU246" s="254" t="s">
        <v>85</v>
      </c>
      <c r="AV246" s="13" t="s">
        <v>83</v>
      </c>
      <c r="AW246" s="13" t="s">
        <v>34</v>
      </c>
      <c r="AX246" s="13" t="s">
        <v>76</v>
      </c>
      <c r="AY246" s="254" t="s">
        <v>178</v>
      </c>
    </row>
    <row r="247" s="13" customFormat="1">
      <c r="A247" s="13"/>
      <c r="B247" s="244"/>
      <c r="C247" s="245"/>
      <c r="D247" s="246" t="s">
        <v>190</v>
      </c>
      <c r="E247" s="247" t="s">
        <v>1</v>
      </c>
      <c r="F247" s="248" t="s">
        <v>5987</v>
      </c>
      <c r="G247" s="245"/>
      <c r="H247" s="247" t="s">
        <v>1</v>
      </c>
      <c r="I247" s="249"/>
      <c r="J247" s="245"/>
      <c r="K247" s="245"/>
      <c r="L247" s="250"/>
      <c r="M247" s="251"/>
      <c r="N247" s="252"/>
      <c r="O247" s="252"/>
      <c r="P247" s="252"/>
      <c r="Q247" s="252"/>
      <c r="R247" s="252"/>
      <c r="S247" s="252"/>
      <c r="T247" s="25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54" t="s">
        <v>190</v>
      </c>
      <c r="AU247" s="254" t="s">
        <v>85</v>
      </c>
      <c r="AV247" s="13" t="s">
        <v>83</v>
      </c>
      <c r="AW247" s="13" t="s">
        <v>34</v>
      </c>
      <c r="AX247" s="13" t="s">
        <v>76</v>
      </c>
      <c r="AY247" s="254" t="s">
        <v>178</v>
      </c>
    </row>
    <row r="248" s="13" customFormat="1">
      <c r="A248" s="13"/>
      <c r="B248" s="244"/>
      <c r="C248" s="245"/>
      <c r="D248" s="246" t="s">
        <v>190</v>
      </c>
      <c r="E248" s="247" t="s">
        <v>1</v>
      </c>
      <c r="F248" s="248" t="s">
        <v>5988</v>
      </c>
      <c r="G248" s="245"/>
      <c r="H248" s="247" t="s">
        <v>1</v>
      </c>
      <c r="I248" s="249"/>
      <c r="J248" s="245"/>
      <c r="K248" s="245"/>
      <c r="L248" s="250"/>
      <c r="M248" s="251"/>
      <c r="N248" s="252"/>
      <c r="O248" s="252"/>
      <c r="P248" s="252"/>
      <c r="Q248" s="252"/>
      <c r="R248" s="252"/>
      <c r="S248" s="252"/>
      <c r="T248" s="25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54" t="s">
        <v>190</v>
      </c>
      <c r="AU248" s="254" t="s">
        <v>85</v>
      </c>
      <c r="AV248" s="13" t="s">
        <v>83</v>
      </c>
      <c r="AW248" s="13" t="s">
        <v>34</v>
      </c>
      <c r="AX248" s="13" t="s">
        <v>76</v>
      </c>
      <c r="AY248" s="254" t="s">
        <v>178</v>
      </c>
    </row>
    <row r="249" s="13" customFormat="1">
      <c r="A249" s="13"/>
      <c r="B249" s="244"/>
      <c r="C249" s="245"/>
      <c r="D249" s="246" t="s">
        <v>190</v>
      </c>
      <c r="E249" s="247" t="s">
        <v>1</v>
      </c>
      <c r="F249" s="248" t="s">
        <v>5989</v>
      </c>
      <c r="G249" s="245"/>
      <c r="H249" s="247" t="s">
        <v>1</v>
      </c>
      <c r="I249" s="249"/>
      <c r="J249" s="245"/>
      <c r="K249" s="245"/>
      <c r="L249" s="250"/>
      <c r="M249" s="251"/>
      <c r="N249" s="252"/>
      <c r="O249" s="252"/>
      <c r="P249" s="252"/>
      <c r="Q249" s="252"/>
      <c r="R249" s="252"/>
      <c r="S249" s="252"/>
      <c r="T249" s="25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54" t="s">
        <v>190</v>
      </c>
      <c r="AU249" s="254" t="s">
        <v>85</v>
      </c>
      <c r="AV249" s="13" t="s">
        <v>83</v>
      </c>
      <c r="AW249" s="13" t="s">
        <v>34</v>
      </c>
      <c r="AX249" s="13" t="s">
        <v>76</v>
      </c>
      <c r="AY249" s="254" t="s">
        <v>178</v>
      </c>
    </row>
    <row r="250" s="14" customFormat="1">
      <c r="A250" s="14"/>
      <c r="B250" s="255"/>
      <c r="C250" s="256"/>
      <c r="D250" s="246" t="s">
        <v>190</v>
      </c>
      <c r="E250" s="257" t="s">
        <v>1</v>
      </c>
      <c r="F250" s="258" t="s">
        <v>83</v>
      </c>
      <c r="G250" s="256"/>
      <c r="H250" s="259">
        <v>1</v>
      </c>
      <c r="I250" s="260"/>
      <c r="J250" s="256"/>
      <c r="K250" s="256"/>
      <c r="L250" s="261"/>
      <c r="M250" s="262"/>
      <c r="N250" s="263"/>
      <c r="O250" s="263"/>
      <c r="P250" s="263"/>
      <c r="Q250" s="263"/>
      <c r="R250" s="263"/>
      <c r="S250" s="263"/>
      <c r="T250" s="26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5" t="s">
        <v>190</v>
      </c>
      <c r="AU250" s="265" t="s">
        <v>85</v>
      </c>
      <c r="AV250" s="14" t="s">
        <v>85</v>
      </c>
      <c r="AW250" s="14" t="s">
        <v>34</v>
      </c>
      <c r="AX250" s="14" t="s">
        <v>83</v>
      </c>
      <c r="AY250" s="265" t="s">
        <v>178</v>
      </c>
    </row>
    <row r="251" s="2" customFormat="1" ht="24.15" customHeight="1">
      <c r="A251" s="38"/>
      <c r="B251" s="39"/>
      <c r="C251" s="226" t="s">
        <v>324</v>
      </c>
      <c r="D251" s="226" t="s">
        <v>181</v>
      </c>
      <c r="E251" s="227" t="s">
        <v>5990</v>
      </c>
      <c r="F251" s="228" t="s">
        <v>5991</v>
      </c>
      <c r="G251" s="229" t="s">
        <v>1560</v>
      </c>
      <c r="H251" s="230">
        <v>1</v>
      </c>
      <c r="I251" s="231"/>
      <c r="J251" s="232">
        <f>ROUND(I251*H251,2)</f>
        <v>0</v>
      </c>
      <c r="K251" s="228" t="s">
        <v>1</v>
      </c>
      <c r="L251" s="44"/>
      <c r="M251" s="233" t="s">
        <v>1</v>
      </c>
      <c r="N251" s="234" t="s">
        <v>41</v>
      </c>
      <c r="O251" s="91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37" t="s">
        <v>5871</v>
      </c>
      <c r="AT251" s="237" t="s">
        <v>181</v>
      </c>
      <c r="AU251" s="237" t="s">
        <v>85</v>
      </c>
      <c r="AY251" s="17" t="s">
        <v>178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7" t="s">
        <v>83</v>
      </c>
      <c r="BK251" s="238">
        <f>ROUND(I251*H251,2)</f>
        <v>0</v>
      </c>
      <c r="BL251" s="17" t="s">
        <v>5871</v>
      </c>
      <c r="BM251" s="237" t="s">
        <v>5992</v>
      </c>
    </row>
    <row r="252" s="13" customFormat="1">
      <c r="A252" s="13"/>
      <c r="B252" s="244"/>
      <c r="C252" s="245"/>
      <c r="D252" s="246" t="s">
        <v>190</v>
      </c>
      <c r="E252" s="247" t="s">
        <v>1</v>
      </c>
      <c r="F252" s="248" t="s">
        <v>5993</v>
      </c>
      <c r="G252" s="245"/>
      <c r="H252" s="247" t="s">
        <v>1</v>
      </c>
      <c r="I252" s="249"/>
      <c r="J252" s="245"/>
      <c r="K252" s="245"/>
      <c r="L252" s="250"/>
      <c r="M252" s="251"/>
      <c r="N252" s="252"/>
      <c r="O252" s="252"/>
      <c r="P252" s="252"/>
      <c r="Q252" s="252"/>
      <c r="R252" s="252"/>
      <c r="S252" s="252"/>
      <c r="T252" s="25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4" t="s">
        <v>190</v>
      </c>
      <c r="AU252" s="254" t="s">
        <v>85</v>
      </c>
      <c r="AV252" s="13" t="s">
        <v>83</v>
      </c>
      <c r="AW252" s="13" t="s">
        <v>34</v>
      </c>
      <c r="AX252" s="13" t="s">
        <v>76</v>
      </c>
      <c r="AY252" s="254" t="s">
        <v>178</v>
      </c>
    </row>
    <row r="253" s="14" customFormat="1">
      <c r="A253" s="14"/>
      <c r="B253" s="255"/>
      <c r="C253" s="256"/>
      <c r="D253" s="246" t="s">
        <v>190</v>
      </c>
      <c r="E253" s="257" t="s">
        <v>1</v>
      </c>
      <c r="F253" s="258" t="s">
        <v>83</v>
      </c>
      <c r="G253" s="256"/>
      <c r="H253" s="259">
        <v>1</v>
      </c>
      <c r="I253" s="260"/>
      <c r="J253" s="256"/>
      <c r="K253" s="256"/>
      <c r="L253" s="261"/>
      <c r="M253" s="262"/>
      <c r="N253" s="263"/>
      <c r="O253" s="263"/>
      <c r="P253" s="263"/>
      <c r="Q253" s="263"/>
      <c r="R253" s="263"/>
      <c r="S253" s="263"/>
      <c r="T253" s="26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5" t="s">
        <v>190</v>
      </c>
      <c r="AU253" s="265" t="s">
        <v>85</v>
      </c>
      <c r="AV253" s="14" t="s">
        <v>85</v>
      </c>
      <c r="AW253" s="14" t="s">
        <v>34</v>
      </c>
      <c r="AX253" s="14" t="s">
        <v>83</v>
      </c>
      <c r="AY253" s="265" t="s">
        <v>178</v>
      </c>
    </row>
    <row r="254" s="12" customFormat="1" ht="22.8" customHeight="1">
      <c r="A254" s="12"/>
      <c r="B254" s="210"/>
      <c r="C254" s="211"/>
      <c r="D254" s="212" t="s">
        <v>75</v>
      </c>
      <c r="E254" s="224" t="s">
        <v>5994</v>
      </c>
      <c r="F254" s="224" t="s">
        <v>5995</v>
      </c>
      <c r="G254" s="211"/>
      <c r="H254" s="211"/>
      <c r="I254" s="214"/>
      <c r="J254" s="225">
        <f>BK254</f>
        <v>0</v>
      </c>
      <c r="K254" s="211"/>
      <c r="L254" s="216"/>
      <c r="M254" s="217"/>
      <c r="N254" s="218"/>
      <c r="O254" s="218"/>
      <c r="P254" s="219">
        <f>SUM(P255:P298)</f>
        <v>0</v>
      </c>
      <c r="Q254" s="218"/>
      <c r="R254" s="219">
        <f>SUM(R255:R298)</f>
        <v>0</v>
      </c>
      <c r="S254" s="218"/>
      <c r="T254" s="220">
        <f>SUM(T255:T298)</f>
        <v>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21" t="s">
        <v>226</v>
      </c>
      <c r="AT254" s="222" t="s">
        <v>75</v>
      </c>
      <c r="AU254" s="222" t="s">
        <v>83</v>
      </c>
      <c r="AY254" s="221" t="s">
        <v>178</v>
      </c>
      <c r="BK254" s="223">
        <f>SUM(BK255:BK298)</f>
        <v>0</v>
      </c>
    </row>
    <row r="255" s="2" customFormat="1" ht="16.5" customHeight="1">
      <c r="A255" s="38"/>
      <c r="B255" s="39"/>
      <c r="C255" s="226" t="s">
        <v>362</v>
      </c>
      <c r="D255" s="226" t="s">
        <v>181</v>
      </c>
      <c r="E255" s="227" t="s">
        <v>5996</v>
      </c>
      <c r="F255" s="228" t="s">
        <v>5997</v>
      </c>
      <c r="G255" s="229" t="s">
        <v>1560</v>
      </c>
      <c r="H255" s="230">
        <v>1</v>
      </c>
      <c r="I255" s="231"/>
      <c r="J255" s="232">
        <f>ROUND(I255*H255,2)</f>
        <v>0</v>
      </c>
      <c r="K255" s="228" t="s">
        <v>185</v>
      </c>
      <c r="L255" s="44"/>
      <c r="M255" s="233" t="s">
        <v>1</v>
      </c>
      <c r="N255" s="234" t="s">
        <v>41</v>
      </c>
      <c r="O255" s="91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37" t="s">
        <v>5871</v>
      </c>
      <c r="AT255" s="237" t="s">
        <v>181</v>
      </c>
      <c r="AU255" s="237" t="s">
        <v>85</v>
      </c>
      <c r="AY255" s="17" t="s">
        <v>178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7" t="s">
        <v>83</v>
      </c>
      <c r="BK255" s="238">
        <f>ROUND(I255*H255,2)</f>
        <v>0</v>
      </c>
      <c r="BL255" s="17" t="s">
        <v>5871</v>
      </c>
      <c r="BM255" s="237" t="s">
        <v>5998</v>
      </c>
    </row>
    <row r="256" s="2" customFormat="1">
      <c r="A256" s="38"/>
      <c r="B256" s="39"/>
      <c r="C256" s="40"/>
      <c r="D256" s="239" t="s">
        <v>188</v>
      </c>
      <c r="E256" s="40"/>
      <c r="F256" s="240" t="s">
        <v>5999</v>
      </c>
      <c r="G256" s="40"/>
      <c r="H256" s="40"/>
      <c r="I256" s="241"/>
      <c r="J256" s="40"/>
      <c r="K256" s="40"/>
      <c r="L256" s="44"/>
      <c r="M256" s="242"/>
      <c r="N256" s="243"/>
      <c r="O256" s="91"/>
      <c r="P256" s="91"/>
      <c r="Q256" s="91"/>
      <c r="R256" s="91"/>
      <c r="S256" s="91"/>
      <c r="T256" s="92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7" t="s">
        <v>188</v>
      </c>
      <c r="AU256" s="17" t="s">
        <v>85</v>
      </c>
    </row>
    <row r="257" s="13" customFormat="1">
      <c r="A257" s="13"/>
      <c r="B257" s="244"/>
      <c r="C257" s="245"/>
      <c r="D257" s="246" t="s">
        <v>190</v>
      </c>
      <c r="E257" s="247" t="s">
        <v>1</v>
      </c>
      <c r="F257" s="248" t="s">
        <v>6000</v>
      </c>
      <c r="G257" s="245"/>
      <c r="H257" s="247" t="s">
        <v>1</v>
      </c>
      <c r="I257" s="249"/>
      <c r="J257" s="245"/>
      <c r="K257" s="245"/>
      <c r="L257" s="250"/>
      <c r="M257" s="251"/>
      <c r="N257" s="252"/>
      <c r="O257" s="252"/>
      <c r="P257" s="252"/>
      <c r="Q257" s="252"/>
      <c r="R257" s="252"/>
      <c r="S257" s="252"/>
      <c r="T257" s="25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4" t="s">
        <v>190</v>
      </c>
      <c r="AU257" s="254" t="s">
        <v>85</v>
      </c>
      <c r="AV257" s="13" t="s">
        <v>83</v>
      </c>
      <c r="AW257" s="13" t="s">
        <v>34</v>
      </c>
      <c r="AX257" s="13" t="s">
        <v>76</v>
      </c>
      <c r="AY257" s="254" t="s">
        <v>178</v>
      </c>
    </row>
    <row r="258" s="13" customFormat="1">
      <c r="A258" s="13"/>
      <c r="B258" s="244"/>
      <c r="C258" s="245"/>
      <c r="D258" s="246" t="s">
        <v>190</v>
      </c>
      <c r="E258" s="247" t="s">
        <v>1</v>
      </c>
      <c r="F258" s="248" t="s">
        <v>6001</v>
      </c>
      <c r="G258" s="245"/>
      <c r="H258" s="247" t="s">
        <v>1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4" t="s">
        <v>190</v>
      </c>
      <c r="AU258" s="254" t="s">
        <v>85</v>
      </c>
      <c r="AV258" s="13" t="s">
        <v>83</v>
      </c>
      <c r="AW258" s="13" t="s">
        <v>34</v>
      </c>
      <c r="AX258" s="13" t="s">
        <v>76</v>
      </c>
      <c r="AY258" s="254" t="s">
        <v>178</v>
      </c>
    </row>
    <row r="259" s="13" customFormat="1">
      <c r="A259" s="13"/>
      <c r="B259" s="244"/>
      <c r="C259" s="245"/>
      <c r="D259" s="246" t="s">
        <v>190</v>
      </c>
      <c r="E259" s="247" t="s">
        <v>1</v>
      </c>
      <c r="F259" s="248" t="s">
        <v>6002</v>
      </c>
      <c r="G259" s="245"/>
      <c r="H259" s="247" t="s">
        <v>1</v>
      </c>
      <c r="I259" s="249"/>
      <c r="J259" s="245"/>
      <c r="K259" s="245"/>
      <c r="L259" s="250"/>
      <c r="M259" s="251"/>
      <c r="N259" s="252"/>
      <c r="O259" s="252"/>
      <c r="P259" s="252"/>
      <c r="Q259" s="252"/>
      <c r="R259" s="252"/>
      <c r="S259" s="252"/>
      <c r="T259" s="25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54" t="s">
        <v>190</v>
      </c>
      <c r="AU259" s="254" t="s">
        <v>85</v>
      </c>
      <c r="AV259" s="13" t="s">
        <v>83</v>
      </c>
      <c r="AW259" s="13" t="s">
        <v>34</v>
      </c>
      <c r="AX259" s="13" t="s">
        <v>76</v>
      </c>
      <c r="AY259" s="254" t="s">
        <v>178</v>
      </c>
    </row>
    <row r="260" s="13" customFormat="1">
      <c r="A260" s="13"/>
      <c r="B260" s="244"/>
      <c r="C260" s="245"/>
      <c r="D260" s="246" t="s">
        <v>190</v>
      </c>
      <c r="E260" s="247" t="s">
        <v>1</v>
      </c>
      <c r="F260" s="248" t="s">
        <v>6003</v>
      </c>
      <c r="G260" s="245"/>
      <c r="H260" s="247" t="s">
        <v>1</v>
      </c>
      <c r="I260" s="249"/>
      <c r="J260" s="245"/>
      <c r="K260" s="245"/>
      <c r="L260" s="250"/>
      <c r="M260" s="251"/>
      <c r="N260" s="252"/>
      <c r="O260" s="252"/>
      <c r="P260" s="252"/>
      <c r="Q260" s="252"/>
      <c r="R260" s="252"/>
      <c r="S260" s="252"/>
      <c r="T260" s="25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4" t="s">
        <v>190</v>
      </c>
      <c r="AU260" s="254" t="s">
        <v>85</v>
      </c>
      <c r="AV260" s="13" t="s">
        <v>83</v>
      </c>
      <c r="AW260" s="13" t="s">
        <v>34</v>
      </c>
      <c r="AX260" s="13" t="s">
        <v>76</v>
      </c>
      <c r="AY260" s="254" t="s">
        <v>178</v>
      </c>
    </row>
    <row r="261" s="13" customFormat="1">
      <c r="A261" s="13"/>
      <c r="B261" s="244"/>
      <c r="C261" s="245"/>
      <c r="D261" s="246" t="s">
        <v>190</v>
      </c>
      <c r="E261" s="247" t="s">
        <v>1</v>
      </c>
      <c r="F261" s="248" t="s">
        <v>6004</v>
      </c>
      <c r="G261" s="245"/>
      <c r="H261" s="247" t="s">
        <v>1</v>
      </c>
      <c r="I261" s="249"/>
      <c r="J261" s="245"/>
      <c r="K261" s="245"/>
      <c r="L261" s="250"/>
      <c r="M261" s="251"/>
      <c r="N261" s="252"/>
      <c r="O261" s="252"/>
      <c r="P261" s="252"/>
      <c r="Q261" s="252"/>
      <c r="R261" s="252"/>
      <c r="S261" s="252"/>
      <c r="T261" s="25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4" t="s">
        <v>190</v>
      </c>
      <c r="AU261" s="254" t="s">
        <v>85</v>
      </c>
      <c r="AV261" s="13" t="s">
        <v>83</v>
      </c>
      <c r="AW261" s="13" t="s">
        <v>34</v>
      </c>
      <c r="AX261" s="13" t="s">
        <v>76</v>
      </c>
      <c r="AY261" s="254" t="s">
        <v>178</v>
      </c>
    </row>
    <row r="262" s="14" customFormat="1">
      <c r="A262" s="14"/>
      <c r="B262" s="255"/>
      <c r="C262" s="256"/>
      <c r="D262" s="246" t="s">
        <v>190</v>
      </c>
      <c r="E262" s="257" t="s">
        <v>1</v>
      </c>
      <c r="F262" s="258" t="s">
        <v>83</v>
      </c>
      <c r="G262" s="256"/>
      <c r="H262" s="259">
        <v>1</v>
      </c>
      <c r="I262" s="260"/>
      <c r="J262" s="256"/>
      <c r="K262" s="256"/>
      <c r="L262" s="261"/>
      <c r="M262" s="262"/>
      <c r="N262" s="263"/>
      <c r="O262" s="263"/>
      <c r="P262" s="263"/>
      <c r="Q262" s="263"/>
      <c r="R262" s="263"/>
      <c r="S262" s="263"/>
      <c r="T262" s="26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5" t="s">
        <v>190</v>
      </c>
      <c r="AU262" s="265" t="s">
        <v>85</v>
      </c>
      <c r="AV262" s="14" t="s">
        <v>85</v>
      </c>
      <c r="AW262" s="14" t="s">
        <v>34</v>
      </c>
      <c r="AX262" s="14" t="s">
        <v>83</v>
      </c>
      <c r="AY262" s="265" t="s">
        <v>178</v>
      </c>
    </row>
    <row r="263" s="2" customFormat="1" ht="16.5" customHeight="1">
      <c r="A263" s="38"/>
      <c r="B263" s="39"/>
      <c r="C263" s="226" t="s">
        <v>367</v>
      </c>
      <c r="D263" s="226" t="s">
        <v>181</v>
      </c>
      <c r="E263" s="227" t="s">
        <v>6005</v>
      </c>
      <c r="F263" s="228" t="s">
        <v>3256</v>
      </c>
      <c r="G263" s="229" t="s">
        <v>1560</v>
      </c>
      <c r="H263" s="230">
        <v>1</v>
      </c>
      <c r="I263" s="231"/>
      <c r="J263" s="232">
        <f>ROUND(I263*H263,2)</f>
        <v>0</v>
      </c>
      <c r="K263" s="228" t="s">
        <v>185</v>
      </c>
      <c r="L263" s="44"/>
      <c r="M263" s="233" t="s">
        <v>1</v>
      </c>
      <c r="N263" s="234" t="s">
        <v>41</v>
      </c>
      <c r="O263" s="91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237" t="s">
        <v>186</v>
      </c>
      <c r="AT263" s="237" t="s">
        <v>181</v>
      </c>
      <c r="AU263" s="237" t="s">
        <v>85</v>
      </c>
      <c r="AY263" s="17" t="s">
        <v>178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7" t="s">
        <v>83</v>
      </c>
      <c r="BK263" s="238">
        <f>ROUND(I263*H263,2)</f>
        <v>0</v>
      </c>
      <c r="BL263" s="17" t="s">
        <v>186</v>
      </c>
      <c r="BM263" s="237" t="s">
        <v>6006</v>
      </c>
    </row>
    <row r="264" s="2" customFormat="1">
      <c r="A264" s="38"/>
      <c r="B264" s="39"/>
      <c r="C264" s="40"/>
      <c r="D264" s="239" t="s">
        <v>188</v>
      </c>
      <c r="E264" s="40"/>
      <c r="F264" s="240" t="s">
        <v>6007</v>
      </c>
      <c r="G264" s="40"/>
      <c r="H264" s="40"/>
      <c r="I264" s="241"/>
      <c r="J264" s="40"/>
      <c r="K264" s="40"/>
      <c r="L264" s="44"/>
      <c r="M264" s="242"/>
      <c r="N264" s="243"/>
      <c r="O264" s="91"/>
      <c r="P264" s="91"/>
      <c r="Q264" s="91"/>
      <c r="R264" s="91"/>
      <c r="S264" s="91"/>
      <c r="T264" s="92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T264" s="17" t="s">
        <v>188</v>
      </c>
      <c r="AU264" s="17" t="s">
        <v>85</v>
      </c>
    </row>
    <row r="265" s="13" customFormat="1">
      <c r="A265" s="13"/>
      <c r="B265" s="244"/>
      <c r="C265" s="245"/>
      <c r="D265" s="246" t="s">
        <v>190</v>
      </c>
      <c r="E265" s="247" t="s">
        <v>1</v>
      </c>
      <c r="F265" s="248" t="s">
        <v>6008</v>
      </c>
      <c r="G265" s="245"/>
      <c r="H265" s="247" t="s">
        <v>1</v>
      </c>
      <c r="I265" s="249"/>
      <c r="J265" s="245"/>
      <c r="K265" s="245"/>
      <c r="L265" s="250"/>
      <c r="M265" s="251"/>
      <c r="N265" s="252"/>
      <c r="O265" s="252"/>
      <c r="P265" s="252"/>
      <c r="Q265" s="252"/>
      <c r="R265" s="252"/>
      <c r="S265" s="252"/>
      <c r="T265" s="25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4" t="s">
        <v>190</v>
      </c>
      <c r="AU265" s="254" t="s">
        <v>85</v>
      </c>
      <c r="AV265" s="13" t="s">
        <v>83</v>
      </c>
      <c r="AW265" s="13" t="s">
        <v>34</v>
      </c>
      <c r="AX265" s="13" t="s">
        <v>76</v>
      </c>
      <c r="AY265" s="254" t="s">
        <v>178</v>
      </c>
    </row>
    <row r="266" s="13" customFormat="1">
      <c r="A266" s="13"/>
      <c r="B266" s="244"/>
      <c r="C266" s="245"/>
      <c r="D266" s="246" t="s">
        <v>190</v>
      </c>
      <c r="E266" s="247" t="s">
        <v>1</v>
      </c>
      <c r="F266" s="248" t="s">
        <v>6009</v>
      </c>
      <c r="G266" s="245"/>
      <c r="H266" s="247" t="s">
        <v>1</v>
      </c>
      <c r="I266" s="249"/>
      <c r="J266" s="245"/>
      <c r="K266" s="245"/>
      <c r="L266" s="250"/>
      <c r="M266" s="251"/>
      <c r="N266" s="252"/>
      <c r="O266" s="252"/>
      <c r="P266" s="252"/>
      <c r="Q266" s="252"/>
      <c r="R266" s="252"/>
      <c r="S266" s="252"/>
      <c r="T266" s="25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4" t="s">
        <v>190</v>
      </c>
      <c r="AU266" s="254" t="s">
        <v>85</v>
      </c>
      <c r="AV266" s="13" t="s">
        <v>83</v>
      </c>
      <c r="AW266" s="13" t="s">
        <v>34</v>
      </c>
      <c r="AX266" s="13" t="s">
        <v>76</v>
      </c>
      <c r="AY266" s="254" t="s">
        <v>178</v>
      </c>
    </row>
    <row r="267" s="13" customFormat="1">
      <c r="A267" s="13"/>
      <c r="B267" s="244"/>
      <c r="C267" s="245"/>
      <c r="D267" s="246" t="s">
        <v>190</v>
      </c>
      <c r="E267" s="247" t="s">
        <v>1</v>
      </c>
      <c r="F267" s="248" t="s">
        <v>6010</v>
      </c>
      <c r="G267" s="245"/>
      <c r="H267" s="247" t="s">
        <v>1</v>
      </c>
      <c r="I267" s="249"/>
      <c r="J267" s="245"/>
      <c r="K267" s="245"/>
      <c r="L267" s="250"/>
      <c r="M267" s="251"/>
      <c r="N267" s="252"/>
      <c r="O267" s="252"/>
      <c r="P267" s="252"/>
      <c r="Q267" s="252"/>
      <c r="R267" s="252"/>
      <c r="S267" s="252"/>
      <c r="T267" s="25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54" t="s">
        <v>190</v>
      </c>
      <c r="AU267" s="254" t="s">
        <v>85</v>
      </c>
      <c r="AV267" s="13" t="s">
        <v>83</v>
      </c>
      <c r="AW267" s="13" t="s">
        <v>34</v>
      </c>
      <c r="AX267" s="13" t="s">
        <v>76</v>
      </c>
      <c r="AY267" s="254" t="s">
        <v>178</v>
      </c>
    </row>
    <row r="268" s="13" customFormat="1">
      <c r="A268" s="13"/>
      <c r="B268" s="244"/>
      <c r="C268" s="245"/>
      <c r="D268" s="246" t="s">
        <v>190</v>
      </c>
      <c r="E268" s="247" t="s">
        <v>1</v>
      </c>
      <c r="F268" s="248" t="s">
        <v>6011</v>
      </c>
      <c r="G268" s="245"/>
      <c r="H268" s="247" t="s">
        <v>1</v>
      </c>
      <c r="I268" s="249"/>
      <c r="J268" s="245"/>
      <c r="K268" s="245"/>
      <c r="L268" s="250"/>
      <c r="M268" s="251"/>
      <c r="N268" s="252"/>
      <c r="O268" s="252"/>
      <c r="P268" s="252"/>
      <c r="Q268" s="252"/>
      <c r="R268" s="252"/>
      <c r="S268" s="252"/>
      <c r="T268" s="25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54" t="s">
        <v>190</v>
      </c>
      <c r="AU268" s="254" t="s">
        <v>85</v>
      </c>
      <c r="AV268" s="13" t="s">
        <v>83</v>
      </c>
      <c r="AW268" s="13" t="s">
        <v>34</v>
      </c>
      <c r="AX268" s="13" t="s">
        <v>76</v>
      </c>
      <c r="AY268" s="254" t="s">
        <v>178</v>
      </c>
    </row>
    <row r="269" s="14" customFormat="1">
      <c r="A269" s="14"/>
      <c r="B269" s="255"/>
      <c r="C269" s="256"/>
      <c r="D269" s="246" t="s">
        <v>190</v>
      </c>
      <c r="E269" s="257" t="s">
        <v>1</v>
      </c>
      <c r="F269" s="258" t="s">
        <v>83</v>
      </c>
      <c r="G269" s="256"/>
      <c r="H269" s="259">
        <v>1</v>
      </c>
      <c r="I269" s="260"/>
      <c r="J269" s="256"/>
      <c r="K269" s="256"/>
      <c r="L269" s="261"/>
      <c r="M269" s="262"/>
      <c r="N269" s="263"/>
      <c r="O269" s="263"/>
      <c r="P269" s="263"/>
      <c r="Q269" s="263"/>
      <c r="R269" s="263"/>
      <c r="S269" s="263"/>
      <c r="T269" s="26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5" t="s">
        <v>190</v>
      </c>
      <c r="AU269" s="265" t="s">
        <v>85</v>
      </c>
      <c r="AV269" s="14" t="s">
        <v>85</v>
      </c>
      <c r="AW269" s="14" t="s">
        <v>34</v>
      </c>
      <c r="AX269" s="14" t="s">
        <v>83</v>
      </c>
      <c r="AY269" s="265" t="s">
        <v>178</v>
      </c>
    </row>
    <row r="270" s="2" customFormat="1" ht="24.15" customHeight="1">
      <c r="A270" s="38"/>
      <c r="B270" s="39"/>
      <c r="C270" s="226" t="s">
        <v>374</v>
      </c>
      <c r="D270" s="226" t="s">
        <v>181</v>
      </c>
      <c r="E270" s="227" t="s">
        <v>6012</v>
      </c>
      <c r="F270" s="228" t="s">
        <v>6013</v>
      </c>
      <c r="G270" s="229" t="s">
        <v>1560</v>
      </c>
      <c r="H270" s="230">
        <v>1</v>
      </c>
      <c r="I270" s="231"/>
      <c r="J270" s="232">
        <f>ROUND(I270*H270,2)</f>
        <v>0</v>
      </c>
      <c r="K270" s="228" t="s">
        <v>1</v>
      </c>
      <c r="L270" s="44"/>
      <c r="M270" s="233" t="s">
        <v>1</v>
      </c>
      <c r="N270" s="234" t="s">
        <v>41</v>
      </c>
      <c r="O270" s="91"/>
      <c r="P270" s="235">
        <f>O270*H270</f>
        <v>0</v>
      </c>
      <c r="Q270" s="235">
        <v>0</v>
      </c>
      <c r="R270" s="235">
        <f>Q270*H270</f>
        <v>0</v>
      </c>
      <c r="S270" s="235">
        <v>0</v>
      </c>
      <c r="T270" s="236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37" t="s">
        <v>5871</v>
      </c>
      <c r="AT270" s="237" t="s">
        <v>181</v>
      </c>
      <c r="AU270" s="237" t="s">
        <v>85</v>
      </c>
      <c r="AY270" s="17" t="s">
        <v>178</v>
      </c>
      <c r="BE270" s="238">
        <f>IF(N270="základní",J270,0)</f>
        <v>0</v>
      </c>
      <c r="BF270" s="238">
        <f>IF(N270="snížená",J270,0)</f>
        <v>0</v>
      </c>
      <c r="BG270" s="238">
        <f>IF(N270="zákl. přenesená",J270,0)</f>
        <v>0</v>
      </c>
      <c r="BH270" s="238">
        <f>IF(N270="sníž. přenesená",J270,0)</f>
        <v>0</v>
      </c>
      <c r="BI270" s="238">
        <f>IF(N270="nulová",J270,0)</f>
        <v>0</v>
      </c>
      <c r="BJ270" s="17" t="s">
        <v>83</v>
      </c>
      <c r="BK270" s="238">
        <f>ROUND(I270*H270,2)</f>
        <v>0</v>
      </c>
      <c r="BL270" s="17" t="s">
        <v>5871</v>
      </c>
      <c r="BM270" s="237" t="s">
        <v>6014</v>
      </c>
    </row>
    <row r="271" s="13" customFormat="1">
      <c r="A271" s="13"/>
      <c r="B271" s="244"/>
      <c r="C271" s="245"/>
      <c r="D271" s="246" t="s">
        <v>190</v>
      </c>
      <c r="E271" s="247" t="s">
        <v>1</v>
      </c>
      <c r="F271" s="248" t="s">
        <v>6015</v>
      </c>
      <c r="G271" s="245"/>
      <c r="H271" s="247" t="s">
        <v>1</v>
      </c>
      <c r="I271" s="249"/>
      <c r="J271" s="245"/>
      <c r="K271" s="245"/>
      <c r="L271" s="250"/>
      <c r="M271" s="251"/>
      <c r="N271" s="252"/>
      <c r="O271" s="252"/>
      <c r="P271" s="252"/>
      <c r="Q271" s="252"/>
      <c r="R271" s="252"/>
      <c r="S271" s="252"/>
      <c r="T271" s="25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4" t="s">
        <v>190</v>
      </c>
      <c r="AU271" s="254" t="s">
        <v>85</v>
      </c>
      <c r="AV271" s="13" t="s">
        <v>83</v>
      </c>
      <c r="AW271" s="13" t="s">
        <v>34</v>
      </c>
      <c r="AX271" s="13" t="s">
        <v>76</v>
      </c>
      <c r="AY271" s="254" t="s">
        <v>178</v>
      </c>
    </row>
    <row r="272" s="13" customFormat="1">
      <c r="A272" s="13"/>
      <c r="B272" s="244"/>
      <c r="C272" s="245"/>
      <c r="D272" s="246" t="s">
        <v>190</v>
      </c>
      <c r="E272" s="247" t="s">
        <v>1</v>
      </c>
      <c r="F272" s="248" t="s">
        <v>6016</v>
      </c>
      <c r="G272" s="245"/>
      <c r="H272" s="247" t="s">
        <v>1</v>
      </c>
      <c r="I272" s="249"/>
      <c r="J272" s="245"/>
      <c r="K272" s="245"/>
      <c r="L272" s="250"/>
      <c r="M272" s="251"/>
      <c r="N272" s="252"/>
      <c r="O272" s="252"/>
      <c r="P272" s="252"/>
      <c r="Q272" s="252"/>
      <c r="R272" s="252"/>
      <c r="S272" s="252"/>
      <c r="T272" s="25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54" t="s">
        <v>190</v>
      </c>
      <c r="AU272" s="254" t="s">
        <v>85</v>
      </c>
      <c r="AV272" s="13" t="s">
        <v>83</v>
      </c>
      <c r="AW272" s="13" t="s">
        <v>34</v>
      </c>
      <c r="AX272" s="13" t="s">
        <v>76</v>
      </c>
      <c r="AY272" s="254" t="s">
        <v>178</v>
      </c>
    </row>
    <row r="273" s="13" customFormat="1">
      <c r="A273" s="13"/>
      <c r="B273" s="244"/>
      <c r="C273" s="245"/>
      <c r="D273" s="246" t="s">
        <v>190</v>
      </c>
      <c r="E273" s="247" t="s">
        <v>1</v>
      </c>
      <c r="F273" s="248" t="s">
        <v>6017</v>
      </c>
      <c r="G273" s="245"/>
      <c r="H273" s="247" t="s">
        <v>1</v>
      </c>
      <c r="I273" s="249"/>
      <c r="J273" s="245"/>
      <c r="K273" s="245"/>
      <c r="L273" s="250"/>
      <c r="M273" s="251"/>
      <c r="N273" s="252"/>
      <c r="O273" s="252"/>
      <c r="P273" s="252"/>
      <c r="Q273" s="252"/>
      <c r="R273" s="252"/>
      <c r="S273" s="252"/>
      <c r="T273" s="25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54" t="s">
        <v>190</v>
      </c>
      <c r="AU273" s="254" t="s">
        <v>85</v>
      </c>
      <c r="AV273" s="13" t="s">
        <v>83</v>
      </c>
      <c r="AW273" s="13" t="s">
        <v>34</v>
      </c>
      <c r="AX273" s="13" t="s">
        <v>76</v>
      </c>
      <c r="AY273" s="254" t="s">
        <v>178</v>
      </c>
    </row>
    <row r="274" s="13" customFormat="1">
      <c r="A274" s="13"/>
      <c r="B274" s="244"/>
      <c r="C274" s="245"/>
      <c r="D274" s="246" t="s">
        <v>190</v>
      </c>
      <c r="E274" s="247" t="s">
        <v>1</v>
      </c>
      <c r="F274" s="248" t="s">
        <v>6018</v>
      </c>
      <c r="G274" s="245"/>
      <c r="H274" s="247" t="s">
        <v>1</v>
      </c>
      <c r="I274" s="249"/>
      <c r="J274" s="245"/>
      <c r="K274" s="245"/>
      <c r="L274" s="250"/>
      <c r="M274" s="251"/>
      <c r="N274" s="252"/>
      <c r="O274" s="252"/>
      <c r="P274" s="252"/>
      <c r="Q274" s="252"/>
      <c r="R274" s="252"/>
      <c r="S274" s="252"/>
      <c r="T274" s="25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4" t="s">
        <v>190</v>
      </c>
      <c r="AU274" s="254" t="s">
        <v>85</v>
      </c>
      <c r="AV274" s="13" t="s">
        <v>83</v>
      </c>
      <c r="AW274" s="13" t="s">
        <v>34</v>
      </c>
      <c r="AX274" s="13" t="s">
        <v>76</v>
      </c>
      <c r="AY274" s="254" t="s">
        <v>178</v>
      </c>
    </row>
    <row r="275" s="13" customFormat="1">
      <c r="A275" s="13"/>
      <c r="B275" s="244"/>
      <c r="C275" s="245"/>
      <c r="D275" s="246" t="s">
        <v>190</v>
      </c>
      <c r="E275" s="247" t="s">
        <v>1</v>
      </c>
      <c r="F275" s="248" t="s">
        <v>6019</v>
      </c>
      <c r="G275" s="245"/>
      <c r="H275" s="247" t="s">
        <v>1</v>
      </c>
      <c r="I275" s="249"/>
      <c r="J275" s="245"/>
      <c r="K275" s="245"/>
      <c r="L275" s="250"/>
      <c r="M275" s="251"/>
      <c r="N275" s="252"/>
      <c r="O275" s="252"/>
      <c r="P275" s="252"/>
      <c r="Q275" s="252"/>
      <c r="R275" s="252"/>
      <c r="S275" s="252"/>
      <c r="T275" s="25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54" t="s">
        <v>190</v>
      </c>
      <c r="AU275" s="254" t="s">
        <v>85</v>
      </c>
      <c r="AV275" s="13" t="s">
        <v>83</v>
      </c>
      <c r="AW275" s="13" t="s">
        <v>34</v>
      </c>
      <c r="AX275" s="13" t="s">
        <v>76</v>
      </c>
      <c r="AY275" s="254" t="s">
        <v>178</v>
      </c>
    </row>
    <row r="276" s="13" customFormat="1">
      <c r="A276" s="13"/>
      <c r="B276" s="244"/>
      <c r="C276" s="245"/>
      <c r="D276" s="246" t="s">
        <v>190</v>
      </c>
      <c r="E276" s="247" t="s">
        <v>1</v>
      </c>
      <c r="F276" s="248" t="s">
        <v>6020</v>
      </c>
      <c r="G276" s="245"/>
      <c r="H276" s="247" t="s">
        <v>1</v>
      </c>
      <c r="I276" s="249"/>
      <c r="J276" s="245"/>
      <c r="K276" s="245"/>
      <c r="L276" s="250"/>
      <c r="M276" s="251"/>
      <c r="N276" s="252"/>
      <c r="O276" s="252"/>
      <c r="P276" s="252"/>
      <c r="Q276" s="252"/>
      <c r="R276" s="252"/>
      <c r="S276" s="252"/>
      <c r="T276" s="25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54" t="s">
        <v>190</v>
      </c>
      <c r="AU276" s="254" t="s">
        <v>85</v>
      </c>
      <c r="AV276" s="13" t="s">
        <v>83</v>
      </c>
      <c r="AW276" s="13" t="s">
        <v>34</v>
      </c>
      <c r="AX276" s="13" t="s">
        <v>76</v>
      </c>
      <c r="AY276" s="254" t="s">
        <v>178</v>
      </c>
    </row>
    <row r="277" s="13" customFormat="1">
      <c r="A277" s="13"/>
      <c r="B277" s="244"/>
      <c r="C277" s="245"/>
      <c r="D277" s="246" t="s">
        <v>190</v>
      </c>
      <c r="E277" s="247" t="s">
        <v>1</v>
      </c>
      <c r="F277" s="248" t="s">
        <v>6021</v>
      </c>
      <c r="G277" s="245"/>
      <c r="H277" s="247" t="s">
        <v>1</v>
      </c>
      <c r="I277" s="249"/>
      <c r="J277" s="245"/>
      <c r="K277" s="245"/>
      <c r="L277" s="250"/>
      <c r="M277" s="251"/>
      <c r="N277" s="252"/>
      <c r="O277" s="252"/>
      <c r="P277" s="252"/>
      <c r="Q277" s="252"/>
      <c r="R277" s="252"/>
      <c r="S277" s="252"/>
      <c r="T277" s="25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4" t="s">
        <v>190</v>
      </c>
      <c r="AU277" s="254" t="s">
        <v>85</v>
      </c>
      <c r="AV277" s="13" t="s">
        <v>83</v>
      </c>
      <c r="AW277" s="13" t="s">
        <v>34</v>
      </c>
      <c r="AX277" s="13" t="s">
        <v>76</v>
      </c>
      <c r="AY277" s="254" t="s">
        <v>178</v>
      </c>
    </row>
    <row r="278" s="13" customFormat="1">
      <c r="A278" s="13"/>
      <c r="B278" s="244"/>
      <c r="C278" s="245"/>
      <c r="D278" s="246" t="s">
        <v>190</v>
      </c>
      <c r="E278" s="247" t="s">
        <v>1</v>
      </c>
      <c r="F278" s="248" t="s">
        <v>6022</v>
      </c>
      <c r="G278" s="245"/>
      <c r="H278" s="247" t="s">
        <v>1</v>
      </c>
      <c r="I278" s="249"/>
      <c r="J278" s="245"/>
      <c r="K278" s="245"/>
      <c r="L278" s="250"/>
      <c r="M278" s="251"/>
      <c r="N278" s="252"/>
      <c r="O278" s="252"/>
      <c r="P278" s="252"/>
      <c r="Q278" s="252"/>
      <c r="R278" s="252"/>
      <c r="S278" s="252"/>
      <c r="T278" s="25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4" t="s">
        <v>190</v>
      </c>
      <c r="AU278" s="254" t="s">
        <v>85</v>
      </c>
      <c r="AV278" s="13" t="s">
        <v>83</v>
      </c>
      <c r="AW278" s="13" t="s">
        <v>34</v>
      </c>
      <c r="AX278" s="13" t="s">
        <v>76</v>
      </c>
      <c r="AY278" s="254" t="s">
        <v>178</v>
      </c>
    </row>
    <row r="279" s="13" customFormat="1">
      <c r="A279" s="13"/>
      <c r="B279" s="244"/>
      <c r="C279" s="245"/>
      <c r="D279" s="246" t="s">
        <v>190</v>
      </c>
      <c r="E279" s="247" t="s">
        <v>1</v>
      </c>
      <c r="F279" s="248" t="s">
        <v>6023</v>
      </c>
      <c r="G279" s="245"/>
      <c r="H279" s="247" t="s">
        <v>1</v>
      </c>
      <c r="I279" s="249"/>
      <c r="J279" s="245"/>
      <c r="K279" s="245"/>
      <c r="L279" s="250"/>
      <c r="M279" s="251"/>
      <c r="N279" s="252"/>
      <c r="O279" s="252"/>
      <c r="P279" s="252"/>
      <c r="Q279" s="252"/>
      <c r="R279" s="252"/>
      <c r="S279" s="252"/>
      <c r="T279" s="25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4" t="s">
        <v>190</v>
      </c>
      <c r="AU279" s="254" t="s">
        <v>85</v>
      </c>
      <c r="AV279" s="13" t="s">
        <v>83</v>
      </c>
      <c r="AW279" s="13" t="s">
        <v>34</v>
      </c>
      <c r="AX279" s="13" t="s">
        <v>76</v>
      </c>
      <c r="AY279" s="254" t="s">
        <v>178</v>
      </c>
    </row>
    <row r="280" s="14" customFormat="1">
      <c r="A280" s="14"/>
      <c r="B280" s="255"/>
      <c r="C280" s="256"/>
      <c r="D280" s="246" t="s">
        <v>190</v>
      </c>
      <c r="E280" s="257" t="s">
        <v>1</v>
      </c>
      <c r="F280" s="258" t="s">
        <v>83</v>
      </c>
      <c r="G280" s="256"/>
      <c r="H280" s="259">
        <v>1</v>
      </c>
      <c r="I280" s="260"/>
      <c r="J280" s="256"/>
      <c r="K280" s="256"/>
      <c r="L280" s="261"/>
      <c r="M280" s="262"/>
      <c r="N280" s="263"/>
      <c r="O280" s="263"/>
      <c r="P280" s="263"/>
      <c r="Q280" s="263"/>
      <c r="R280" s="263"/>
      <c r="S280" s="263"/>
      <c r="T280" s="26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5" t="s">
        <v>190</v>
      </c>
      <c r="AU280" s="265" t="s">
        <v>85</v>
      </c>
      <c r="AV280" s="14" t="s">
        <v>85</v>
      </c>
      <c r="AW280" s="14" t="s">
        <v>34</v>
      </c>
      <c r="AX280" s="14" t="s">
        <v>83</v>
      </c>
      <c r="AY280" s="265" t="s">
        <v>178</v>
      </c>
    </row>
    <row r="281" s="2" customFormat="1" ht="16.5" customHeight="1">
      <c r="A281" s="38"/>
      <c r="B281" s="39"/>
      <c r="C281" s="226" t="s">
        <v>384</v>
      </c>
      <c r="D281" s="226" t="s">
        <v>181</v>
      </c>
      <c r="E281" s="227" t="s">
        <v>6024</v>
      </c>
      <c r="F281" s="228" t="s">
        <v>6025</v>
      </c>
      <c r="G281" s="229" t="s">
        <v>1560</v>
      </c>
      <c r="H281" s="230">
        <v>1</v>
      </c>
      <c r="I281" s="231"/>
      <c r="J281" s="232">
        <f>ROUND(I281*H281,2)</f>
        <v>0</v>
      </c>
      <c r="K281" s="228" t="s">
        <v>1</v>
      </c>
      <c r="L281" s="44"/>
      <c r="M281" s="233" t="s">
        <v>1</v>
      </c>
      <c r="N281" s="234" t="s">
        <v>41</v>
      </c>
      <c r="O281" s="91"/>
      <c r="P281" s="235">
        <f>O281*H281</f>
        <v>0</v>
      </c>
      <c r="Q281" s="235">
        <v>0</v>
      </c>
      <c r="R281" s="235">
        <f>Q281*H281</f>
        <v>0</v>
      </c>
      <c r="S281" s="235">
        <v>0</v>
      </c>
      <c r="T281" s="236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37" t="s">
        <v>5871</v>
      </c>
      <c r="AT281" s="237" t="s">
        <v>181</v>
      </c>
      <c r="AU281" s="237" t="s">
        <v>85</v>
      </c>
      <c r="AY281" s="17" t="s">
        <v>178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7" t="s">
        <v>83</v>
      </c>
      <c r="BK281" s="238">
        <f>ROUND(I281*H281,2)</f>
        <v>0</v>
      </c>
      <c r="BL281" s="17" t="s">
        <v>5871</v>
      </c>
      <c r="BM281" s="237" t="s">
        <v>6026</v>
      </c>
    </row>
    <row r="282" s="13" customFormat="1">
      <c r="A282" s="13"/>
      <c r="B282" s="244"/>
      <c r="C282" s="245"/>
      <c r="D282" s="246" t="s">
        <v>190</v>
      </c>
      <c r="E282" s="247" t="s">
        <v>1</v>
      </c>
      <c r="F282" s="248" t="s">
        <v>6027</v>
      </c>
      <c r="G282" s="245"/>
      <c r="H282" s="247" t="s">
        <v>1</v>
      </c>
      <c r="I282" s="249"/>
      <c r="J282" s="245"/>
      <c r="K282" s="245"/>
      <c r="L282" s="250"/>
      <c r="M282" s="251"/>
      <c r="N282" s="252"/>
      <c r="O282" s="252"/>
      <c r="P282" s="252"/>
      <c r="Q282" s="252"/>
      <c r="R282" s="252"/>
      <c r="S282" s="252"/>
      <c r="T282" s="25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54" t="s">
        <v>190</v>
      </c>
      <c r="AU282" s="254" t="s">
        <v>85</v>
      </c>
      <c r="AV282" s="13" t="s">
        <v>83</v>
      </c>
      <c r="AW282" s="13" t="s">
        <v>34</v>
      </c>
      <c r="AX282" s="13" t="s">
        <v>76</v>
      </c>
      <c r="AY282" s="254" t="s">
        <v>178</v>
      </c>
    </row>
    <row r="283" s="13" customFormat="1">
      <c r="A283" s="13"/>
      <c r="B283" s="244"/>
      <c r="C283" s="245"/>
      <c r="D283" s="246" t="s">
        <v>190</v>
      </c>
      <c r="E283" s="247" t="s">
        <v>1</v>
      </c>
      <c r="F283" s="248" t="s">
        <v>6028</v>
      </c>
      <c r="G283" s="245"/>
      <c r="H283" s="247" t="s">
        <v>1</v>
      </c>
      <c r="I283" s="249"/>
      <c r="J283" s="245"/>
      <c r="K283" s="245"/>
      <c r="L283" s="250"/>
      <c r="M283" s="251"/>
      <c r="N283" s="252"/>
      <c r="O283" s="252"/>
      <c r="P283" s="252"/>
      <c r="Q283" s="252"/>
      <c r="R283" s="252"/>
      <c r="S283" s="252"/>
      <c r="T283" s="25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4" t="s">
        <v>190</v>
      </c>
      <c r="AU283" s="254" t="s">
        <v>85</v>
      </c>
      <c r="AV283" s="13" t="s">
        <v>83</v>
      </c>
      <c r="AW283" s="13" t="s">
        <v>34</v>
      </c>
      <c r="AX283" s="13" t="s">
        <v>76</v>
      </c>
      <c r="AY283" s="254" t="s">
        <v>178</v>
      </c>
    </row>
    <row r="284" s="13" customFormat="1">
      <c r="A284" s="13"/>
      <c r="B284" s="244"/>
      <c r="C284" s="245"/>
      <c r="D284" s="246" t="s">
        <v>190</v>
      </c>
      <c r="E284" s="247" t="s">
        <v>1</v>
      </c>
      <c r="F284" s="248" t="s">
        <v>6029</v>
      </c>
      <c r="G284" s="245"/>
      <c r="H284" s="247" t="s">
        <v>1</v>
      </c>
      <c r="I284" s="249"/>
      <c r="J284" s="245"/>
      <c r="K284" s="245"/>
      <c r="L284" s="250"/>
      <c r="M284" s="251"/>
      <c r="N284" s="252"/>
      <c r="O284" s="252"/>
      <c r="P284" s="252"/>
      <c r="Q284" s="252"/>
      <c r="R284" s="252"/>
      <c r="S284" s="252"/>
      <c r="T284" s="25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4" t="s">
        <v>190</v>
      </c>
      <c r="AU284" s="254" t="s">
        <v>85</v>
      </c>
      <c r="AV284" s="13" t="s">
        <v>83</v>
      </c>
      <c r="AW284" s="13" t="s">
        <v>34</v>
      </c>
      <c r="AX284" s="13" t="s">
        <v>76</v>
      </c>
      <c r="AY284" s="254" t="s">
        <v>178</v>
      </c>
    </row>
    <row r="285" s="13" customFormat="1">
      <c r="A285" s="13"/>
      <c r="B285" s="244"/>
      <c r="C285" s="245"/>
      <c r="D285" s="246" t="s">
        <v>190</v>
      </c>
      <c r="E285" s="247" t="s">
        <v>1</v>
      </c>
      <c r="F285" s="248" t="s">
        <v>6030</v>
      </c>
      <c r="G285" s="245"/>
      <c r="H285" s="247" t="s">
        <v>1</v>
      </c>
      <c r="I285" s="249"/>
      <c r="J285" s="245"/>
      <c r="K285" s="245"/>
      <c r="L285" s="250"/>
      <c r="M285" s="251"/>
      <c r="N285" s="252"/>
      <c r="O285" s="252"/>
      <c r="P285" s="252"/>
      <c r="Q285" s="252"/>
      <c r="R285" s="252"/>
      <c r="S285" s="252"/>
      <c r="T285" s="25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54" t="s">
        <v>190</v>
      </c>
      <c r="AU285" s="254" t="s">
        <v>85</v>
      </c>
      <c r="AV285" s="13" t="s">
        <v>83</v>
      </c>
      <c r="AW285" s="13" t="s">
        <v>34</v>
      </c>
      <c r="AX285" s="13" t="s">
        <v>76</v>
      </c>
      <c r="AY285" s="254" t="s">
        <v>178</v>
      </c>
    </row>
    <row r="286" s="13" customFormat="1">
      <c r="A286" s="13"/>
      <c r="B286" s="244"/>
      <c r="C286" s="245"/>
      <c r="D286" s="246" t="s">
        <v>190</v>
      </c>
      <c r="E286" s="247" t="s">
        <v>1</v>
      </c>
      <c r="F286" s="248" t="s">
        <v>6031</v>
      </c>
      <c r="G286" s="245"/>
      <c r="H286" s="247" t="s">
        <v>1</v>
      </c>
      <c r="I286" s="249"/>
      <c r="J286" s="245"/>
      <c r="K286" s="245"/>
      <c r="L286" s="250"/>
      <c r="M286" s="251"/>
      <c r="N286" s="252"/>
      <c r="O286" s="252"/>
      <c r="P286" s="252"/>
      <c r="Q286" s="252"/>
      <c r="R286" s="252"/>
      <c r="S286" s="252"/>
      <c r="T286" s="25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4" t="s">
        <v>190</v>
      </c>
      <c r="AU286" s="254" t="s">
        <v>85</v>
      </c>
      <c r="AV286" s="13" t="s">
        <v>83</v>
      </c>
      <c r="AW286" s="13" t="s">
        <v>34</v>
      </c>
      <c r="AX286" s="13" t="s">
        <v>76</v>
      </c>
      <c r="AY286" s="254" t="s">
        <v>178</v>
      </c>
    </row>
    <row r="287" s="13" customFormat="1">
      <c r="A287" s="13"/>
      <c r="B287" s="244"/>
      <c r="C287" s="245"/>
      <c r="D287" s="246" t="s">
        <v>190</v>
      </c>
      <c r="E287" s="247" t="s">
        <v>1</v>
      </c>
      <c r="F287" s="248" t="s">
        <v>6032</v>
      </c>
      <c r="G287" s="245"/>
      <c r="H287" s="247" t="s">
        <v>1</v>
      </c>
      <c r="I287" s="249"/>
      <c r="J287" s="245"/>
      <c r="K287" s="245"/>
      <c r="L287" s="250"/>
      <c r="M287" s="251"/>
      <c r="N287" s="252"/>
      <c r="O287" s="252"/>
      <c r="P287" s="252"/>
      <c r="Q287" s="252"/>
      <c r="R287" s="252"/>
      <c r="S287" s="252"/>
      <c r="T287" s="25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4" t="s">
        <v>190</v>
      </c>
      <c r="AU287" s="254" t="s">
        <v>85</v>
      </c>
      <c r="AV287" s="13" t="s">
        <v>83</v>
      </c>
      <c r="AW287" s="13" t="s">
        <v>34</v>
      </c>
      <c r="AX287" s="13" t="s">
        <v>76</v>
      </c>
      <c r="AY287" s="254" t="s">
        <v>178</v>
      </c>
    </row>
    <row r="288" s="13" customFormat="1">
      <c r="A288" s="13"/>
      <c r="B288" s="244"/>
      <c r="C288" s="245"/>
      <c r="D288" s="246" t="s">
        <v>190</v>
      </c>
      <c r="E288" s="247" t="s">
        <v>1</v>
      </c>
      <c r="F288" s="248" t="s">
        <v>6033</v>
      </c>
      <c r="G288" s="245"/>
      <c r="H288" s="247" t="s">
        <v>1</v>
      </c>
      <c r="I288" s="249"/>
      <c r="J288" s="245"/>
      <c r="K288" s="245"/>
      <c r="L288" s="250"/>
      <c r="M288" s="251"/>
      <c r="N288" s="252"/>
      <c r="O288" s="252"/>
      <c r="P288" s="252"/>
      <c r="Q288" s="252"/>
      <c r="R288" s="252"/>
      <c r="S288" s="252"/>
      <c r="T288" s="25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4" t="s">
        <v>190</v>
      </c>
      <c r="AU288" s="254" t="s">
        <v>85</v>
      </c>
      <c r="AV288" s="13" t="s">
        <v>83</v>
      </c>
      <c r="AW288" s="13" t="s">
        <v>34</v>
      </c>
      <c r="AX288" s="13" t="s">
        <v>76</v>
      </c>
      <c r="AY288" s="254" t="s">
        <v>178</v>
      </c>
    </row>
    <row r="289" s="13" customFormat="1">
      <c r="A289" s="13"/>
      <c r="B289" s="244"/>
      <c r="C289" s="245"/>
      <c r="D289" s="246" t="s">
        <v>190</v>
      </c>
      <c r="E289" s="247" t="s">
        <v>1</v>
      </c>
      <c r="F289" s="248" t="s">
        <v>6034</v>
      </c>
      <c r="G289" s="245"/>
      <c r="H289" s="247" t="s">
        <v>1</v>
      </c>
      <c r="I289" s="249"/>
      <c r="J289" s="245"/>
      <c r="K289" s="245"/>
      <c r="L289" s="250"/>
      <c r="M289" s="251"/>
      <c r="N289" s="252"/>
      <c r="O289" s="252"/>
      <c r="P289" s="252"/>
      <c r="Q289" s="252"/>
      <c r="R289" s="252"/>
      <c r="S289" s="252"/>
      <c r="T289" s="25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54" t="s">
        <v>190</v>
      </c>
      <c r="AU289" s="254" t="s">
        <v>85</v>
      </c>
      <c r="AV289" s="13" t="s">
        <v>83</v>
      </c>
      <c r="AW289" s="13" t="s">
        <v>34</v>
      </c>
      <c r="AX289" s="13" t="s">
        <v>76</v>
      </c>
      <c r="AY289" s="254" t="s">
        <v>178</v>
      </c>
    </row>
    <row r="290" s="13" customFormat="1">
      <c r="A290" s="13"/>
      <c r="B290" s="244"/>
      <c r="C290" s="245"/>
      <c r="D290" s="246" t="s">
        <v>190</v>
      </c>
      <c r="E290" s="247" t="s">
        <v>1</v>
      </c>
      <c r="F290" s="248" t="s">
        <v>6035</v>
      </c>
      <c r="G290" s="245"/>
      <c r="H290" s="247" t="s">
        <v>1</v>
      </c>
      <c r="I290" s="249"/>
      <c r="J290" s="245"/>
      <c r="K290" s="245"/>
      <c r="L290" s="250"/>
      <c r="M290" s="251"/>
      <c r="N290" s="252"/>
      <c r="O290" s="252"/>
      <c r="P290" s="252"/>
      <c r="Q290" s="252"/>
      <c r="R290" s="252"/>
      <c r="S290" s="252"/>
      <c r="T290" s="25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4" t="s">
        <v>190</v>
      </c>
      <c r="AU290" s="254" t="s">
        <v>85</v>
      </c>
      <c r="AV290" s="13" t="s">
        <v>83</v>
      </c>
      <c r="AW290" s="13" t="s">
        <v>34</v>
      </c>
      <c r="AX290" s="13" t="s">
        <v>76</v>
      </c>
      <c r="AY290" s="254" t="s">
        <v>178</v>
      </c>
    </row>
    <row r="291" s="13" customFormat="1">
      <c r="A291" s="13"/>
      <c r="B291" s="244"/>
      <c r="C291" s="245"/>
      <c r="D291" s="246" t="s">
        <v>190</v>
      </c>
      <c r="E291" s="247" t="s">
        <v>1</v>
      </c>
      <c r="F291" s="248" t="s">
        <v>6036</v>
      </c>
      <c r="G291" s="245"/>
      <c r="H291" s="247" t="s">
        <v>1</v>
      </c>
      <c r="I291" s="249"/>
      <c r="J291" s="245"/>
      <c r="K291" s="245"/>
      <c r="L291" s="250"/>
      <c r="M291" s="251"/>
      <c r="N291" s="252"/>
      <c r="O291" s="252"/>
      <c r="P291" s="252"/>
      <c r="Q291" s="252"/>
      <c r="R291" s="252"/>
      <c r="S291" s="252"/>
      <c r="T291" s="25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54" t="s">
        <v>190</v>
      </c>
      <c r="AU291" s="254" t="s">
        <v>85</v>
      </c>
      <c r="AV291" s="13" t="s">
        <v>83</v>
      </c>
      <c r="AW291" s="13" t="s">
        <v>34</v>
      </c>
      <c r="AX291" s="13" t="s">
        <v>76</v>
      </c>
      <c r="AY291" s="254" t="s">
        <v>178</v>
      </c>
    </row>
    <row r="292" s="14" customFormat="1">
      <c r="A292" s="14"/>
      <c r="B292" s="255"/>
      <c r="C292" s="256"/>
      <c r="D292" s="246" t="s">
        <v>190</v>
      </c>
      <c r="E292" s="257" t="s">
        <v>1</v>
      </c>
      <c r="F292" s="258" t="s">
        <v>83</v>
      </c>
      <c r="G292" s="256"/>
      <c r="H292" s="259">
        <v>1</v>
      </c>
      <c r="I292" s="260"/>
      <c r="J292" s="256"/>
      <c r="K292" s="256"/>
      <c r="L292" s="261"/>
      <c r="M292" s="262"/>
      <c r="N292" s="263"/>
      <c r="O292" s="263"/>
      <c r="P292" s="263"/>
      <c r="Q292" s="263"/>
      <c r="R292" s="263"/>
      <c r="S292" s="263"/>
      <c r="T292" s="26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5" t="s">
        <v>190</v>
      </c>
      <c r="AU292" s="265" t="s">
        <v>85</v>
      </c>
      <c r="AV292" s="14" t="s">
        <v>85</v>
      </c>
      <c r="AW292" s="14" t="s">
        <v>34</v>
      </c>
      <c r="AX292" s="14" t="s">
        <v>83</v>
      </c>
      <c r="AY292" s="265" t="s">
        <v>178</v>
      </c>
    </row>
    <row r="293" s="2" customFormat="1" ht="16.5" customHeight="1">
      <c r="A293" s="38"/>
      <c r="B293" s="39"/>
      <c r="C293" s="226" t="s">
        <v>390</v>
      </c>
      <c r="D293" s="226" t="s">
        <v>181</v>
      </c>
      <c r="E293" s="227" t="s">
        <v>6037</v>
      </c>
      <c r="F293" s="228" t="s">
        <v>6038</v>
      </c>
      <c r="G293" s="229" t="s">
        <v>1560</v>
      </c>
      <c r="H293" s="230">
        <v>1</v>
      </c>
      <c r="I293" s="231"/>
      <c r="J293" s="232">
        <f>ROUND(I293*H293,2)</f>
        <v>0</v>
      </c>
      <c r="K293" s="228" t="s">
        <v>1</v>
      </c>
      <c r="L293" s="44"/>
      <c r="M293" s="233" t="s">
        <v>1</v>
      </c>
      <c r="N293" s="234" t="s">
        <v>41</v>
      </c>
      <c r="O293" s="91"/>
      <c r="P293" s="235">
        <f>O293*H293</f>
        <v>0</v>
      </c>
      <c r="Q293" s="235">
        <v>0</v>
      </c>
      <c r="R293" s="235">
        <f>Q293*H293</f>
        <v>0</v>
      </c>
      <c r="S293" s="235">
        <v>0</v>
      </c>
      <c r="T293" s="236">
        <f>S293*H293</f>
        <v>0</v>
      </c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R293" s="237" t="s">
        <v>5871</v>
      </c>
      <c r="AT293" s="237" t="s">
        <v>181</v>
      </c>
      <c r="AU293" s="237" t="s">
        <v>85</v>
      </c>
      <c r="AY293" s="17" t="s">
        <v>178</v>
      </c>
      <c r="BE293" s="238">
        <f>IF(N293="základní",J293,0)</f>
        <v>0</v>
      </c>
      <c r="BF293" s="238">
        <f>IF(N293="snížená",J293,0)</f>
        <v>0</v>
      </c>
      <c r="BG293" s="238">
        <f>IF(N293="zákl. přenesená",J293,0)</f>
        <v>0</v>
      </c>
      <c r="BH293" s="238">
        <f>IF(N293="sníž. přenesená",J293,0)</f>
        <v>0</v>
      </c>
      <c r="BI293" s="238">
        <f>IF(N293="nulová",J293,0)</f>
        <v>0</v>
      </c>
      <c r="BJ293" s="17" t="s">
        <v>83</v>
      </c>
      <c r="BK293" s="238">
        <f>ROUND(I293*H293,2)</f>
        <v>0</v>
      </c>
      <c r="BL293" s="17" t="s">
        <v>5871</v>
      </c>
      <c r="BM293" s="237" t="s">
        <v>6039</v>
      </c>
    </row>
    <row r="294" s="13" customFormat="1">
      <c r="A294" s="13"/>
      <c r="B294" s="244"/>
      <c r="C294" s="245"/>
      <c r="D294" s="246" t="s">
        <v>190</v>
      </c>
      <c r="E294" s="247" t="s">
        <v>1</v>
      </c>
      <c r="F294" s="248" t="s">
        <v>6040</v>
      </c>
      <c r="G294" s="245"/>
      <c r="H294" s="247" t="s">
        <v>1</v>
      </c>
      <c r="I294" s="249"/>
      <c r="J294" s="245"/>
      <c r="K294" s="245"/>
      <c r="L294" s="250"/>
      <c r="M294" s="251"/>
      <c r="N294" s="252"/>
      <c r="O294" s="252"/>
      <c r="P294" s="252"/>
      <c r="Q294" s="252"/>
      <c r="R294" s="252"/>
      <c r="S294" s="252"/>
      <c r="T294" s="25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4" t="s">
        <v>190</v>
      </c>
      <c r="AU294" s="254" t="s">
        <v>85</v>
      </c>
      <c r="AV294" s="13" t="s">
        <v>83</v>
      </c>
      <c r="AW294" s="13" t="s">
        <v>34</v>
      </c>
      <c r="AX294" s="13" t="s">
        <v>76</v>
      </c>
      <c r="AY294" s="254" t="s">
        <v>178</v>
      </c>
    </row>
    <row r="295" s="14" customFormat="1">
      <c r="A295" s="14"/>
      <c r="B295" s="255"/>
      <c r="C295" s="256"/>
      <c r="D295" s="246" t="s">
        <v>190</v>
      </c>
      <c r="E295" s="257" t="s">
        <v>1</v>
      </c>
      <c r="F295" s="258" t="s">
        <v>83</v>
      </c>
      <c r="G295" s="256"/>
      <c r="H295" s="259">
        <v>1</v>
      </c>
      <c r="I295" s="260"/>
      <c r="J295" s="256"/>
      <c r="K295" s="256"/>
      <c r="L295" s="261"/>
      <c r="M295" s="262"/>
      <c r="N295" s="263"/>
      <c r="O295" s="263"/>
      <c r="P295" s="263"/>
      <c r="Q295" s="263"/>
      <c r="R295" s="263"/>
      <c r="S295" s="263"/>
      <c r="T295" s="26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5" t="s">
        <v>190</v>
      </c>
      <c r="AU295" s="265" t="s">
        <v>85</v>
      </c>
      <c r="AV295" s="14" t="s">
        <v>85</v>
      </c>
      <c r="AW295" s="14" t="s">
        <v>34</v>
      </c>
      <c r="AX295" s="14" t="s">
        <v>83</v>
      </c>
      <c r="AY295" s="265" t="s">
        <v>178</v>
      </c>
    </row>
    <row r="296" s="2" customFormat="1" ht="16.5" customHeight="1">
      <c r="A296" s="38"/>
      <c r="B296" s="39"/>
      <c r="C296" s="226" t="s">
        <v>7</v>
      </c>
      <c r="D296" s="226" t="s">
        <v>181</v>
      </c>
      <c r="E296" s="227" t="s">
        <v>6041</v>
      </c>
      <c r="F296" s="228" t="s">
        <v>6042</v>
      </c>
      <c r="G296" s="229" t="s">
        <v>1560</v>
      </c>
      <c r="H296" s="230">
        <v>1</v>
      </c>
      <c r="I296" s="231"/>
      <c r="J296" s="232">
        <f>ROUND(I296*H296,2)</f>
        <v>0</v>
      </c>
      <c r="K296" s="228" t="s">
        <v>1</v>
      </c>
      <c r="L296" s="44"/>
      <c r="M296" s="233" t="s">
        <v>1</v>
      </c>
      <c r="N296" s="234" t="s">
        <v>41</v>
      </c>
      <c r="O296" s="91"/>
      <c r="P296" s="235">
        <f>O296*H296</f>
        <v>0</v>
      </c>
      <c r="Q296" s="235">
        <v>0</v>
      </c>
      <c r="R296" s="235">
        <f>Q296*H296</f>
        <v>0</v>
      </c>
      <c r="S296" s="235">
        <v>0</v>
      </c>
      <c r="T296" s="236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237" t="s">
        <v>5871</v>
      </c>
      <c r="AT296" s="237" t="s">
        <v>181</v>
      </c>
      <c r="AU296" s="237" t="s">
        <v>85</v>
      </c>
      <c r="AY296" s="17" t="s">
        <v>178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7" t="s">
        <v>83</v>
      </c>
      <c r="BK296" s="238">
        <f>ROUND(I296*H296,2)</f>
        <v>0</v>
      </c>
      <c r="BL296" s="17" t="s">
        <v>5871</v>
      </c>
      <c r="BM296" s="237" t="s">
        <v>6043</v>
      </c>
    </row>
    <row r="297" s="13" customFormat="1">
      <c r="A297" s="13"/>
      <c r="B297" s="244"/>
      <c r="C297" s="245"/>
      <c r="D297" s="246" t="s">
        <v>190</v>
      </c>
      <c r="E297" s="247" t="s">
        <v>1</v>
      </c>
      <c r="F297" s="248" t="s">
        <v>6044</v>
      </c>
      <c r="G297" s="245"/>
      <c r="H297" s="247" t="s">
        <v>1</v>
      </c>
      <c r="I297" s="249"/>
      <c r="J297" s="245"/>
      <c r="K297" s="245"/>
      <c r="L297" s="250"/>
      <c r="M297" s="251"/>
      <c r="N297" s="252"/>
      <c r="O297" s="252"/>
      <c r="P297" s="252"/>
      <c r="Q297" s="252"/>
      <c r="R297" s="252"/>
      <c r="S297" s="252"/>
      <c r="T297" s="25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54" t="s">
        <v>190</v>
      </c>
      <c r="AU297" s="254" t="s">
        <v>85</v>
      </c>
      <c r="AV297" s="13" t="s">
        <v>83</v>
      </c>
      <c r="AW297" s="13" t="s">
        <v>34</v>
      </c>
      <c r="AX297" s="13" t="s">
        <v>76</v>
      </c>
      <c r="AY297" s="254" t="s">
        <v>178</v>
      </c>
    </row>
    <row r="298" s="14" customFormat="1">
      <c r="A298" s="14"/>
      <c r="B298" s="255"/>
      <c r="C298" s="256"/>
      <c r="D298" s="246" t="s">
        <v>190</v>
      </c>
      <c r="E298" s="257" t="s">
        <v>1</v>
      </c>
      <c r="F298" s="258" t="s">
        <v>83</v>
      </c>
      <c r="G298" s="256"/>
      <c r="H298" s="259">
        <v>1</v>
      </c>
      <c r="I298" s="260"/>
      <c r="J298" s="256"/>
      <c r="K298" s="256"/>
      <c r="L298" s="261"/>
      <c r="M298" s="262"/>
      <c r="N298" s="263"/>
      <c r="O298" s="263"/>
      <c r="P298" s="263"/>
      <c r="Q298" s="263"/>
      <c r="R298" s="263"/>
      <c r="S298" s="263"/>
      <c r="T298" s="26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5" t="s">
        <v>190</v>
      </c>
      <c r="AU298" s="265" t="s">
        <v>85</v>
      </c>
      <c r="AV298" s="14" t="s">
        <v>85</v>
      </c>
      <c r="AW298" s="14" t="s">
        <v>34</v>
      </c>
      <c r="AX298" s="14" t="s">
        <v>83</v>
      </c>
      <c r="AY298" s="265" t="s">
        <v>178</v>
      </c>
    </row>
    <row r="299" s="12" customFormat="1" ht="22.8" customHeight="1">
      <c r="A299" s="12"/>
      <c r="B299" s="210"/>
      <c r="C299" s="211"/>
      <c r="D299" s="212" t="s">
        <v>75</v>
      </c>
      <c r="E299" s="224" t="s">
        <v>6045</v>
      </c>
      <c r="F299" s="224" t="s">
        <v>6046</v>
      </c>
      <c r="G299" s="211"/>
      <c r="H299" s="211"/>
      <c r="I299" s="214"/>
      <c r="J299" s="225">
        <f>BK299</f>
        <v>0</v>
      </c>
      <c r="K299" s="211"/>
      <c r="L299" s="216"/>
      <c r="M299" s="217"/>
      <c r="N299" s="218"/>
      <c r="O299" s="218"/>
      <c r="P299" s="219">
        <f>SUM(P300:P309)</f>
        <v>0</v>
      </c>
      <c r="Q299" s="218"/>
      <c r="R299" s="219">
        <f>SUM(R300:R309)</f>
        <v>0</v>
      </c>
      <c r="S299" s="218"/>
      <c r="T299" s="220">
        <f>SUM(T300:T309)</f>
        <v>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R299" s="221" t="s">
        <v>226</v>
      </c>
      <c r="AT299" s="222" t="s">
        <v>75</v>
      </c>
      <c r="AU299" s="222" t="s">
        <v>83</v>
      </c>
      <c r="AY299" s="221" t="s">
        <v>178</v>
      </c>
      <c r="BK299" s="223">
        <f>SUM(BK300:BK309)</f>
        <v>0</v>
      </c>
    </row>
    <row r="300" s="2" customFormat="1" ht="16.5" customHeight="1">
      <c r="A300" s="38"/>
      <c r="B300" s="39"/>
      <c r="C300" s="226" t="s">
        <v>405</v>
      </c>
      <c r="D300" s="226" t="s">
        <v>181</v>
      </c>
      <c r="E300" s="227" t="s">
        <v>6047</v>
      </c>
      <c r="F300" s="228" t="s">
        <v>6048</v>
      </c>
      <c r="G300" s="229" t="s">
        <v>1560</v>
      </c>
      <c r="H300" s="230">
        <v>1</v>
      </c>
      <c r="I300" s="231"/>
      <c r="J300" s="232">
        <f>ROUND(I300*H300,2)</f>
        <v>0</v>
      </c>
      <c r="K300" s="228" t="s">
        <v>185</v>
      </c>
      <c r="L300" s="44"/>
      <c r="M300" s="233" t="s">
        <v>1</v>
      </c>
      <c r="N300" s="234" t="s">
        <v>41</v>
      </c>
      <c r="O300" s="91"/>
      <c r="P300" s="235">
        <f>O300*H300</f>
        <v>0</v>
      </c>
      <c r="Q300" s="235">
        <v>0</v>
      </c>
      <c r="R300" s="235">
        <f>Q300*H300</f>
        <v>0</v>
      </c>
      <c r="S300" s="235">
        <v>0</v>
      </c>
      <c r="T300" s="236">
        <f>S300*H300</f>
        <v>0</v>
      </c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R300" s="237" t="s">
        <v>5871</v>
      </c>
      <c r="AT300" s="237" t="s">
        <v>181</v>
      </c>
      <c r="AU300" s="237" t="s">
        <v>85</v>
      </c>
      <c r="AY300" s="17" t="s">
        <v>178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7" t="s">
        <v>83</v>
      </c>
      <c r="BK300" s="238">
        <f>ROUND(I300*H300,2)</f>
        <v>0</v>
      </c>
      <c r="BL300" s="17" t="s">
        <v>5871</v>
      </c>
      <c r="BM300" s="237" t="s">
        <v>6049</v>
      </c>
    </row>
    <row r="301" s="2" customFormat="1">
      <c r="A301" s="38"/>
      <c r="B301" s="39"/>
      <c r="C301" s="40"/>
      <c r="D301" s="239" t="s">
        <v>188</v>
      </c>
      <c r="E301" s="40"/>
      <c r="F301" s="240" t="s">
        <v>6050</v>
      </c>
      <c r="G301" s="40"/>
      <c r="H301" s="40"/>
      <c r="I301" s="241"/>
      <c r="J301" s="40"/>
      <c r="K301" s="40"/>
      <c r="L301" s="44"/>
      <c r="M301" s="242"/>
      <c r="N301" s="243"/>
      <c r="O301" s="91"/>
      <c r="P301" s="91"/>
      <c r="Q301" s="91"/>
      <c r="R301" s="91"/>
      <c r="S301" s="91"/>
      <c r="T301" s="92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T301" s="17" t="s">
        <v>188</v>
      </c>
      <c r="AU301" s="17" t="s">
        <v>85</v>
      </c>
    </row>
    <row r="302" s="13" customFormat="1">
      <c r="A302" s="13"/>
      <c r="B302" s="244"/>
      <c r="C302" s="245"/>
      <c r="D302" s="246" t="s">
        <v>190</v>
      </c>
      <c r="E302" s="247" t="s">
        <v>1</v>
      </c>
      <c r="F302" s="248" t="s">
        <v>6051</v>
      </c>
      <c r="G302" s="245"/>
      <c r="H302" s="247" t="s">
        <v>1</v>
      </c>
      <c r="I302" s="249"/>
      <c r="J302" s="245"/>
      <c r="K302" s="245"/>
      <c r="L302" s="250"/>
      <c r="M302" s="251"/>
      <c r="N302" s="252"/>
      <c r="O302" s="252"/>
      <c r="P302" s="252"/>
      <c r="Q302" s="252"/>
      <c r="R302" s="252"/>
      <c r="S302" s="252"/>
      <c r="T302" s="25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4" t="s">
        <v>190</v>
      </c>
      <c r="AU302" s="254" t="s">
        <v>85</v>
      </c>
      <c r="AV302" s="13" t="s">
        <v>83</v>
      </c>
      <c r="AW302" s="13" t="s">
        <v>34</v>
      </c>
      <c r="AX302" s="13" t="s">
        <v>76</v>
      </c>
      <c r="AY302" s="254" t="s">
        <v>178</v>
      </c>
    </row>
    <row r="303" s="13" customFormat="1">
      <c r="A303" s="13"/>
      <c r="B303" s="244"/>
      <c r="C303" s="245"/>
      <c r="D303" s="246" t="s">
        <v>190</v>
      </c>
      <c r="E303" s="247" t="s">
        <v>1</v>
      </c>
      <c r="F303" s="248" t="s">
        <v>6052</v>
      </c>
      <c r="G303" s="245"/>
      <c r="H303" s="247" t="s">
        <v>1</v>
      </c>
      <c r="I303" s="249"/>
      <c r="J303" s="245"/>
      <c r="K303" s="245"/>
      <c r="L303" s="250"/>
      <c r="M303" s="251"/>
      <c r="N303" s="252"/>
      <c r="O303" s="252"/>
      <c r="P303" s="252"/>
      <c r="Q303" s="252"/>
      <c r="R303" s="252"/>
      <c r="S303" s="252"/>
      <c r="T303" s="25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54" t="s">
        <v>190</v>
      </c>
      <c r="AU303" s="254" t="s">
        <v>85</v>
      </c>
      <c r="AV303" s="13" t="s">
        <v>83</v>
      </c>
      <c r="AW303" s="13" t="s">
        <v>34</v>
      </c>
      <c r="AX303" s="13" t="s">
        <v>76</v>
      </c>
      <c r="AY303" s="254" t="s">
        <v>178</v>
      </c>
    </row>
    <row r="304" s="13" customFormat="1">
      <c r="A304" s="13"/>
      <c r="B304" s="244"/>
      <c r="C304" s="245"/>
      <c r="D304" s="246" t="s">
        <v>190</v>
      </c>
      <c r="E304" s="247" t="s">
        <v>1</v>
      </c>
      <c r="F304" s="248" t="s">
        <v>6053</v>
      </c>
      <c r="G304" s="245"/>
      <c r="H304" s="247" t="s">
        <v>1</v>
      </c>
      <c r="I304" s="249"/>
      <c r="J304" s="245"/>
      <c r="K304" s="245"/>
      <c r="L304" s="250"/>
      <c r="M304" s="251"/>
      <c r="N304" s="252"/>
      <c r="O304" s="252"/>
      <c r="P304" s="252"/>
      <c r="Q304" s="252"/>
      <c r="R304" s="252"/>
      <c r="S304" s="252"/>
      <c r="T304" s="25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4" t="s">
        <v>190</v>
      </c>
      <c r="AU304" s="254" t="s">
        <v>85</v>
      </c>
      <c r="AV304" s="13" t="s">
        <v>83</v>
      </c>
      <c r="AW304" s="13" t="s">
        <v>34</v>
      </c>
      <c r="AX304" s="13" t="s">
        <v>76</v>
      </c>
      <c r="AY304" s="254" t="s">
        <v>178</v>
      </c>
    </row>
    <row r="305" s="14" customFormat="1">
      <c r="A305" s="14"/>
      <c r="B305" s="255"/>
      <c r="C305" s="256"/>
      <c r="D305" s="246" t="s">
        <v>190</v>
      </c>
      <c r="E305" s="257" t="s">
        <v>1</v>
      </c>
      <c r="F305" s="258" t="s">
        <v>83</v>
      </c>
      <c r="G305" s="256"/>
      <c r="H305" s="259">
        <v>1</v>
      </c>
      <c r="I305" s="260"/>
      <c r="J305" s="256"/>
      <c r="K305" s="256"/>
      <c r="L305" s="261"/>
      <c r="M305" s="262"/>
      <c r="N305" s="263"/>
      <c r="O305" s="263"/>
      <c r="P305" s="263"/>
      <c r="Q305" s="263"/>
      <c r="R305" s="263"/>
      <c r="S305" s="263"/>
      <c r="T305" s="26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5" t="s">
        <v>190</v>
      </c>
      <c r="AU305" s="265" t="s">
        <v>85</v>
      </c>
      <c r="AV305" s="14" t="s">
        <v>85</v>
      </c>
      <c r="AW305" s="14" t="s">
        <v>34</v>
      </c>
      <c r="AX305" s="14" t="s">
        <v>83</v>
      </c>
      <c r="AY305" s="265" t="s">
        <v>178</v>
      </c>
    </row>
    <row r="306" s="2" customFormat="1" ht="16.5" customHeight="1">
      <c r="A306" s="38"/>
      <c r="B306" s="39"/>
      <c r="C306" s="226" t="s">
        <v>411</v>
      </c>
      <c r="D306" s="226" t="s">
        <v>181</v>
      </c>
      <c r="E306" s="227" t="s">
        <v>6054</v>
      </c>
      <c r="F306" s="228" t="s">
        <v>6055</v>
      </c>
      <c r="G306" s="229" t="s">
        <v>1560</v>
      </c>
      <c r="H306" s="230">
        <v>1</v>
      </c>
      <c r="I306" s="231"/>
      <c r="J306" s="232">
        <f>ROUND(I306*H306,2)</f>
        <v>0</v>
      </c>
      <c r="K306" s="228" t="s">
        <v>185</v>
      </c>
      <c r="L306" s="44"/>
      <c r="M306" s="233" t="s">
        <v>1</v>
      </c>
      <c r="N306" s="234" t="s">
        <v>41</v>
      </c>
      <c r="O306" s="91"/>
      <c r="P306" s="235">
        <f>O306*H306</f>
        <v>0</v>
      </c>
      <c r="Q306" s="235">
        <v>0</v>
      </c>
      <c r="R306" s="235">
        <f>Q306*H306</f>
        <v>0</v>
      </c>
      <c r="S306" s="235">
        <v>0</v>
      </c>
      <c r="T306" s="236">
        <f>S306*H306</f>
        <v>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R306" s="237" t="s">
        <v>5871</v>
      </c>
      <c r="AT306" s="237" t="s">
        <v>181</v>
      </c>
      <c r="AU306" s="237" t="s">
        <v>85</v>
      </c>
      <c r="AY306" s="17" t="s">
        <v>178</v>
      </c>
      <c r="BE306" s="238">
        <f>IF(N306="základní",J306,0)</f>
        <v>0</v>
      </c>
      <c r="BF306" s="238">
        <f>IF(N306="snížená",J306,0)</f>
        <v>0</v>
      </c>
      <c r="BG306" s="238">
        <f>IF(N306="zákl. přenesená",J306,0)</f>
        <v>0</v>
      </c>
      <c r="BH306" s="238">
        <f>IF(N306="sníž. přenesená",J306,0)</f>
        <v>0</v>
      </c>
      <c r="BI306" s="238">
        <f>IF(N306="nulová",J306,0)</f>
        <v>0</v>
      </c>
      <c r="BJ306" s="17" t="s">
        <v>83</v>
      </c>
      <c r="BK306" s="238">
        <f>ROUND(I306*H306,2)</f>
        <v>0</v>
      </c>
      <c r="BL306" s="17" t="s">
        <v>5871</v>
      </c>
      <c r="BM306" s="237" t="s">
        <v>6056</v>
      </c>
    </row>
    <row r="307" s="2" customFormat="1">
      <c r="A307" s="38"/>
      <c r="B307" s="39"/>
      <c r="C307" s="40"/>
      <c r="D307" s="239" t="s">
        <v>188</v>
      </c>
      <c r="E307" s="40"/>
      <c r="F307" s="240" t="s">
        <v>6057</v>
      </c>
      <c r="G307" s="40"/>
      <c r="H307" s="40"/>
      <c r="I307" s="241"/>
      <c r="J307" s="40"/>
      <c r="K307" s="40"/>
      <c r="L307" s="44"/>
      <c r="M307" s="242"/>
      <c r="N307" s="243"/>
      <c r="O307" s="91"/>
      <c r="P307" s="91"/>
      <c r="Q307" s="91"/>
      <c r="R307" s="91"/>
      <c r="S307" s="91"/>
      <c r="T307" s="92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T307" s="17" t="s">
        <v>188</v>
      </c>
      <c r="AU307" s="17" t="s">
        <v>85</v>
      </c>
    </row>
    <row r="308" s="13" customFormat="1">
      <c r="A308" s="13"/>
      <c r="B308" s="244"/>
      <c r="C308" s="245"/>
      <c r="D308" s="246" t="s">
        <v>190</v>
      </c>
      <c r="E308" s="247" t="s">
        <v>1</v>
      </c>
      <c r="F308" s="248" t="s">
        <v>6058</v>
      </c>
      <c r="G308" s="245"/>
      <c r="H308" s="247" t="s">
        <v>1</v>
      </c>
      <c r="I308" s="249"/>
      <c r="J308" s="245"/>
      <c r="K308" s="245"/>
      <c r="L308" s="250"/>
      <c r="M308" s="251"/>
      <c r="N308" s="252"/>
      <c r="O308" s="252"/>
      <c r="P308" s="252"/>
      <c r="Q308" s="252"/>
      <c r="R308" s="252"/>
      <c r="S308" s="252"/>
      <c r="T308" s="25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54" t="s">
        <v>190</v>
      </c>
      <c r="AU308" s="254" t="s">
        <v>85</v>
      </c>
      <c r="AV308" s="13" t="s">
        <v>83</v>
      </c>
      <c r="AW308" s="13" t="s">
        <v>34</v>
      </c>
      <c r="AX308" s="13" t="s">
        <v>76</v>
      </c>
      <c r="AY308" s="254" t="s">
        <v>178</v>
      </c>
    </row>
    <row r="309" s="14" customFormat="1">
      <c r="A309" s="14"/>
      <c r="B309" s="255"/>
      <c r="C309" s="256"/>
      <c r="D309" s="246" t="s">
        <v>190</v>
      </c>
      <c r="E309" s="257" t="s">
        <v>1</v>
      </c>
      <c r="F309" s="258" t="s">
        <v>83</v>
      </c>
      <c r="G309" s="256"/>
      <c r="H309" s="259">
        <v>1</v>
      </c>
      <c r="I309" s="260"/>
      <c r="J309" s="256"/>
      <c r="K309" s="256"/>
      <c r="L309" s="261"/>
      <c r="M309" s="262"/>
      <c r="N309" s="263"/>
      <c r="O309" s="263"/>
      <c r="P309" s="263"/>
      <c r="Q309" s="263"/>
      <c r="R309" s="263"/>
      <c r="S309" s="263"/>
      <c r="T309" s="26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5" t="s">
        <v>190</v>
      </c>
      <c r="AU309" s="265" t="s">
        <v>85</v>
      </c>
      <c r="AV309" s="14" t="s">
        <v>85</v>
      </c>
      <c r="AW309" s="14" t="s">
        <v>34</v>
      </c>
      <c r="AX309" s="14" t="s">
        <v>83</v>
      </c>
      <c r="AY309" s="265" t="s">
        <v>178</v>
      </c>
    </row>
    <row r="310" s="12" customFormat="1" ht="22.8" customHeight="1">
      <c r="A310" s="12"/>
      <c r="B310" s="210"/>
      <c r="C310" s="211"/>
      <c r="D310" s="212" t="s">
        <v>75</v>
      </c>
      <c r="E310" s="224" t="s">
        <v>6059</v>
      </c>
      <c r="F310" s="224" t="s">
        <v>6060</v>
      </c>
      <c r="G310" s="211"/>
      <c r="H310" s="211"/>
      <c r="I310" s="214"/>
      <c r="J310" s="225">
        <f>BK310</f>
        <v>0</v>
      </c>
      <c r="K310" s="211"/>
      <c r="L310" s="216"/>
      <c r="M310" s="217"/>
      <c r="N310" s="218"/>
      <c r="O310" s="218"/>
      <c r="P310" s="219">
        <f>SUM(P311:P327)</f>
        <v>0</v>
      </c>
      <c r="Q310" s="218"/>
      <c r="R310" s="219">
        <f>SUM(R311:R327)</f>
        <v>0</v>
      </c>
      <c r="S310" s="218"/>
      <c r="T310" s="220">
        <f>SUM(T311:T327)</f>
        <v>0</v>
      </c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R310" s="221" t="s">
        <v>226</v>
      </c>
      <c r="AT310" s="222" t="s">
        <v>75</v>
      </c>
      <c r="AU310" s="222" t="s">
        <v>83</v>
      </c>
      <c r="AY310" s="221" t="s">
        <v>178</v>
      </c>
      <c r="BK310" s="223">
        <f>SUM(BK311:BK327)</f>
        <v>0</v>
      </c>
    </row>
    <row r="311" s="2" customFormat="1" ht="16.5" customHeight="1">
      <c r="A311" s="38"/>
      <c r="B311" s="39"/>
      <c r="C311" s="226" t="s">
        <v>417</v>
      </c>
      <c r="D311" s="226" t="s">
        <v>181</v>
      </c>
      <c r="E311" s="227" t="s">
        <v>6061</v>
      </c>
      <c r="F311" s="228" t="s">
        <v>6062</v>
      </c>
      <c r="G311" s="229" t="s">
        <v>1560</v>
      </c>
      <c r="H311" s="230">
        <v>1</v>
      </c>
      <c r="I311" s="231"/>
      <c r="J311" s="232">
        <f>ROUND(I311*H311,2)</f>
        <v>0</v>
      </c>
      <c r="K311" s="228" t="s">
        <v>185</v>
      </c>
      <c r="L311" s="44"/>
      <c r="M311" s="233" t="s">
        <v>1</v>
      </c>
      <c r="N311" s="234" t="s">
        <v>41</v>
      </c>
      <c r="O311" s="91"/>
      <c r="P311" s="235">
        <f>O311*H311</f>
        <v>0</v>
      </c>
      <c r="Q311" s="235">
        <v>0</v>
      </c>
      <c r="R311" s="235">
        <f>Q311*H311</f>
        <v>0</v>
      </c>
      <c r="S311" s="235">
        <v>0</v>
      </c>
      <c r="T311" s="236">
        <f>S311*H311</f>
        <v>0</v>
      </c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R311" s="237" t="s">
        <v>5871</v>
      </c>
      <c r="AT311" s="237" t="s">
        <v>181</v>
      </c>
      <c r="AU311" s="237" t="s">
        <v>85</v>
      </c>
      <c r="AY311" s="17" t="s">
        <v>178</v>
      </c>
      <c r="BE311" s="238">
        <f>IF(N311="základní",J311,0)</f>
        <v>0</v>
      </c>
      <c r="BF311" s="238">
        <f>IF(N311="snížená",J311,0)</f>
        <v>0</v>
      </c>
      <c r="BG311" s="238">
        <f>IF(N311="zákl. přenesená",J311,0)</f>
        <v>0</v>
      </c>
      <c r="BH311" s="238">
        <f>IF(N311="sníž. přenesená",J311,0)</f>
        <v>0</v>
      </c>
      <c r="BI311" s="238">
        <f>IF(N311="nulová",J311,0)</f>
        <v>0</v>
      </c>
      <c r="BJ311" s="17" t="s">
        <v>83</v>
      </c>
      <c r="BK311" s="238">
        <f>ROUND(I311*H311,2)</f>
        <v>0</v>
      </c>
      <c r="BL311" s="17" t="s">
        <v>5871</v>
      </c>
      <c r="BM311" s="237" t="s">
        <v>6063</v>
      </c>
    </row>
    <row r="312" s="2" customFormat="1">
      <c r="A312" s="38"/>
      <c r="B312" s="39"/>
      <c r="C312" s="40"/>
      <c r="D312" s="239" t="s">
        <v>188</v>
      </c>
      <c r="E312" s="40"/>
      <c r="F312" s="240" t="s">
        <v>6064</v>
      </c>
      <c r="G312" s="40"/>
      <c r="H312" s="40"/>
      <c r="I312" s="241"/>
      <c r="J312" s="40"/>
      <c r="K312" s="40"/>
      <c r="L312" s="44"/>
      <c r="M312" s="242"/>
      <c r="N312" s="243"/>
      <c r="O312" s="91"/>
      <c r="P312" s="91"/>
      <c r="Q312" s="91"/>
      <c r="R312" s="91"/>
      <c r="S312" s="91"/>
      <c r="T312" s="92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T312" s="17" t="s">
        <v>188</v>
      </c>
      <c r="AU312" s="17" t="s">
        <v>85</v>
      </c>
    </row>
    <row r="313" s="13" customFormat="1">
      <c r="A313" s="13"/>
      <c r="B313" s="244"/>
      <c r="C313" s="245"/>
      <c r="D313" s="246" t="s">
        <v>190</v>
      </c>
      <c r="E313" s="247" t="s">
        <v>1</v>
      </c>
      <c r="F313" s="248" t="s">
        <v>5970</v>
      </c>
      <c r="G313" s="245"/>
      <c r="H313" s="247" t="s">
        <v>1</v>
      </c>
      <c r="I313" s="249"/>
      <c r="J313" s="245"/>
      <c r="K313" s="245"/>
      <c r="L313" s="250"/>
      <c r="M313" s="251"/>
      <c r="N313" s="252"/>
      <c r="O313" s="252"/>
      <c r="P313" s="252"/>
      <c r="Q313" s="252"/>
      <c r="R313" s="252"/>
      <c r="S313" s="252"/>
      <c r="T313" s="25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54" t="s">
        <v>190</v>
      </c>
      <c r="AU313" s="254" t="s">
        <v>85</v>
      </c>
      <c r="AV313" s="13" t="s">
        <v>83</v>
      </c>
      <c r="AW313" s="13" t="s">
        <v>34</v>
      </c>
      <c r="AX313" s="13" t="s">
        <v>76</v>
      </c>
      <c r="AY313" s="254" t="s">
        <v>178</v>
      </c>
    </row>
    <row r="314" s="13" customFormat="1">
      <c r="A314" s="13"/>
      <c r="B314" s="244"/>
      <c r="C314" s="245"/>
      <c r="D314" s="246" t="s">
        <v>190</v>
      </c>
      <c r="E314" s="247" t="s">
        <v>1</v>
      </c>
      <c r="F314" s="248" t="s">
        <v>6065</v>
      </c>
      <c r="G314" s="245"/>
      <c r="H314" s="247" t="s">
        <v>1</v>
      </c>
      <c r="I314" s="249"/>
      <c r="J314" s="245"/>
      <c r="K314" s="245"/>
      <c r="L314" s="250"/>
      <c r="M314" s="251"/>
      <c r="N314" s="252"/>
      <c r="O314" s="252"/>
      <c r="P314" s="252"/>
      <c r="Q314" s="252"/>
      <c r="R314" s="252"/>
      <c r="S314" s="252"/>
      <c r="T314" s="25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4" t="s">
        <v>190</v>
      </c>
      <c r="AU314" s="254" t="s">
        <v>85</v>
      </c>
      <c r="AV314" s="13" t="s">
        <v>83</v>
      </c>
      <c r="AW314" s="13" t="s">
        <v>34</v>
      </c>
      <c r="AX314" s="13" t="s">
        <v>76</v>
      </c>
      <c r="AY314" s="254" t="s">
        <v>178</v>
      </c>
    </row>
    <row r="315" s="13" customFormat="1">
      <c r="A315" s="13"/>
      <c r="B315" s="244"/>
      <c r="C315" s="245"/>
      <c r="D315" s="246" t="s">
        <v>190</v>
      </c>
      <c r="E315" s="247" t="s">
        <v>1</v>
      </c>
      <c r="F315" s="248" t="s">
        <v>6066</v>
      </c>
      <c r="G315" s="245"/>
      <c r="H315" s="247" t="s">
        <v>1</v>
      </c>
      <c r="I315" s="249"/>
      <c r="J315" s="245"/>
      <c r="K315" s="245"/>
      <c r="L315" s="250"/>
      <c r="M315" s="251"/>
      <c r="N315" s="252"/>
      <c r="O315" s="252"/>
      <c r="P315" s="252"/>
      <c r="Q315" s="252"/>
      <c r="R315" s="252"/>
      <c r="S315" s="252"/>
      <c r="T315" s="25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4" t="s">
        <v>190</v>
      </c>
      <c r="AU315" s="254" t="s">
        <v>85</v>
      </c>
      <c r="AV315" s="13" t="s">
        <v>83</v>
      </c>
      <c r="AW315" s="13" t="s">
        <v>34</v>
      </c>
      <c r="AX315" s="13" t="s">
        <v>76</v>
      </c>
      <c r="AY315" s="254" t="s">
        <v>178</v>
      </c>
    </row>
    <row r="316" s="13" customFormat="1">
      <c r="A316" s="13"/>
      <c r="B316" s="244"/>
      <c r="C316" s="245"/>
      <c r="D316" s="246" t="s">
        <v>190</v>
      </c>
      <c r="E316" s="247" t="s">
        <v>1</v>
      </c>
      <c r="F316" s="248" t="s">
        <v>6067</v>
      </c>
      <c r="G316" s="245"/>
      <c r="H316" s="247" t="s">
        <v>1</v>
      </c>
      <c r="I316" s="249"/>
      <c r="J316" s="245"/>
      <c r="K316" s="245"/>
      <c r="L316" s="250"/>
      <c r="M316" s="251"/>
      <c r="N316" s="252"/>
      <c r="O316" s="252"/>
      <c r="P316" s="252"/>
      <c r="Q316" s="252"/>
      <c r="R316" s="252"/>
      <c r="S316" s="252"/>
      <c r="T316" s="25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54" t="s">
        <v>190</v>
      </c>
      <c r="AU316" s="254" t="s">
        <v>85</v>
      </c>
      <c r="AV316" s="13" t="s">
        <v>83</v>
      </c>
      <c r="AW316" s="13" t="s">
        <v>34</v>
      </c>
      <c r="AX316" s="13" t="s">
        <v>76</v>
      </c>
      <c r="AY316" s="254" t="s">
        <v>178</v>
      </c>
    </row>
    <row r="317" s="13" customFormat="1">
      <c r="A317" s="13"/>
      <c r="B317" s="244"/>
      <c r="C317" s="245"/>
      <c r="D317" s="246" t="s">
        <v>190</v>
      </c>
      <c r="E317" s="247" t="s">
        <v>1</v>
      </c>
      <c r="F317" s="248" t="s">
        <v>192</v>
      </c>
      <c r="G317" s="245"/>
      <c r="H317" s="247" t="s">
        <v>1</v>
      </c>
      <c r="I317" s="249"/>
      <c r="J317" s="245"/>
      <c r="K317" s="245"/>
      <c r="L317" s="250"/>
      <c r="M317" s="251"/>
      <c r="N317" s="252"/>
      <c r="O317" s="252"/>
      <c r="P317" s="252"/>
      <c r="Q317" s="252"/>
      <c r="R317" s="252"/>
      <c r="S317" s="252"/>
      <c r="T317" s="25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4" t="s">
        <v>190</v>
      </c>
      <c r="AU317" s="254" t="s">
        <v>85</v>
      </c>
      <c r="AV317" s="13" t="s">
        <v>83</v>
      </c>
      <c r="AW317" s="13" t="s">
        <v>34</v>
      </c>
      <c r="AX317" s="13" t="s">
        <v>76</v>
      </c>
      <c r="AY317" s="254" t="s">
        <v>178</v>
      </c>
    </row>
    <row r="318" s="13" customFormat="1">
      <c r="A318" s="13"/>
      <c r="B318" s="244"/>
      <c r="C318" s="245"/>
      <c r="D318" s="246" t="s">
        <v>190</v>
      </c>
      <c r="E318" s="247" t="s">
        <v>1</v>
      </c>
      <c r="F318" s="248" t="s">
        <v>6068</v>
      </c>
      <c r="G318" s="245"/>
      <c r="H318" s="247" t="s">
        <v>1</v>
      </c>
      <c r="I318" s="249"/>
      <c r="J318" s="245"/>
      <c r="K318" s="245"/>
      <c r="L318" s="250"/>
      <c r="M318" s="251"/>
      <c r="N318" s="252"/>
      <c r="O318" s="252"/>
      <c r="P318" s="252"/>
      <c r="Q318" s="252"/>
      <c r="R318" s="252"/>
      <c r="S318" s="252"/>
      <c r="T318" s="25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54" t="s">
        <v>190</v>
      </c>
      <c r="AU318" s="254" t="s">
        <v>85</v>
      </c>
      <c r="AV318" s="13" t="s">
        <v>83</v>
      </c>
      <c r="AW318" s="13" t="s">
        <v>34</v>
      </c>
      <c r="AX318" s="13" t="s">
        <v>76</v>
      </c>
      <c r="AY318" s="254" t="s">
        <v>178</v>
      </c>
    </row>
    <row r="319" s="13" customFormat="1">
      <c r="A319" s="13"/>
      <c r="B319" s="244"/>
      <c r="C319" s="245"/>
      <c r="D319" s="246" t="s">
        <v>190</v>
      </c>
      <c r="E319" s="247" t="s">
        <v>1</v>
      </c>
      <c r="F319" s="248" t="s">
        <v>6069</v>
      </c>
      <c r="G319" s="245"/>
      <c r="H319" s="247" t="s">
        <v>1</v>
      </c>
      <c r="I319" s="249"/>
      <c r="J319" s="245"/>
      <c r="K319" s="245"/>
      <c r="L319" s="250"/>
      <c r="M319" s="251"/>
      <c r="N319" s="252"/>
      <c r="O319" s="252"/>
      <c r="P319" s="252"/>
      <c r="Q319" s="252"/>
      <c r="R319" s="252"/>
      <c r="S319" s="252"/>
      <c r="T319" s="25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54" t="s">
        <v>190</v>
      </c>
      <c r="AU319" s="254" t="s">
        <v>85</v>
      </c>
      <c r="AV319" s="13" t="s">
        <v>83</v>
      </c>
      <c r="AW319" s="13" t="s">
        <v>34</v>
      </c>
      <c r="AX319" s="13" t="s">
        <v>76</v>
      </c>
      <c r="AY319" s="254" t="s">
        <v>178</v>
      </c>
    </row>
    <row r="320" s="13" customFormat="1">
      <c r="A320" s="13"/>
      <c r="B320" s="244"/>
      <c r="C320" s="245"/>
      <c r="D320" s="246" t="s">
        <v>190</v>
      </c>
      <c r="E320" s="247" t="s">
        <v>1</v>
      </c>
      <c r="F320" s="248" t="s">
        <v>6070</v>
      </c>
      <c r="G320" s="245"/>
      <c r="H320" s="247" t="s">
        <v>1</v>
      </c>
      <c r="I320" s="249"/>
      <c r="J320" s="245"/>
      <c r="K320" s="245"/>
      <c r="L320" s="250"/>
      <c r="M320" s="251"/>
      <c r="N320" s="252"/>
      <c r="O320" s="252"/>
      <c r="P320" s="252"/>
      <c r="Q320" s="252"/>
      <c r="R320" s="252"/>
      <c r="S320" s="252"/>
      <c r="T320" s="25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4" t="s">
        <v>190</v>
      </c>
      <c r="AU320" s="254" t="s">
        <v>85</v>
      </c>
      <c r="AV320" s="13" t="s">
        <v>83</v>
      </c>
      <c r="AW320" s="13" t="s">
        <v>34</v>
      </c>
      <c r="AX320" s="13" t="s">
        <v>76</v>
      </c>
      <c r="AY320" s="254" t="s">
        <v>178</v>
      </c>
    </row>
    <row r="321" s="13" customFormat="1">
      <c r="A321" s="13"/>
      <c r="B321" s="244"/>
      <c r="C321" s="245"/>
      <c r="D321" s="246" t="s">
        <v>190</v>
      </c>
      <c r="E321" s="247" t="s">
        <v>1</v>
      </c>
      <c r="F321" s="248" t="s">
        <v>6071</v>
      </c>
      <c r="G321" s="245"/>
      <c r="H321" s="247" t="s">
        <v>1</v>
      </c>
      <c r="I321" s="249"/>
      <c r="J321" s="245"/>
      <c r="K321" s="245"/>
      <c r="L321" s="250"/>
      <c r="M321" s="251"/>
      <c r="N321" s="252"/>
      <c r="O321" s="252"/>
      <c r="P321" s="252"/>
      <c r="Q321" s="252"/>
      <c r="R321" s="252"/>
      <c r="S321" s="252"/>
      <c r="T321" s="25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54" t="s">
        <v>190</v>
      </c>
      <c r="AU321" s="254" t="s">
        <v>85</v>
      </c>
      <c r="AV321" s="13" t="s">
        <v>83</v>
      </c>
      <c r="AW321" s="13" t="s">
        <v>34</v>
      </c>
      <c r="AX321" s="13" t="s">
        <v>76</v>
      </c>
      <c r="AY321" s="254" t="s">
        <v>178</v>
      </c>
    </row>
    <row r="322" s="14" customFormat="1">
      <c r="A322" s="14"/>
      <c r="B322" s="255"/>
      <c r="C322" s="256"/>
      <c r="D322" s="246" t="s">
        <v>190</v>
      </c>
      <c r="E322" s="257" t="s">
        <v>1</v>
      </c>
      <c r="F322" s="258" t="s">
        <v>83</v>
      </c>
      <c r="G322" s="256"/>
      <c r="H322" s="259">
        <v>1</v>
      </c>
      <c r="I322" s="260"/>
      <c r="J322" s="256"/>
      <c r="K322" s="256"/>
      <c r="L322" s="261"/>
      <c r="M322" s="262"/>
      <c r="N322" s="263"/>
      <c r="O322" s="263"/>
      <c r="P322" s="263"/>
      <c r="Q322" s="263"/>
      <c r="R322" s="263"/>
      <c r="S322" s="263"/>
      <c r="T322" s="26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5" t="s">
        <v>190</v>
      </c>
      <c r="AU322" s="265" t="s">
        <v>85</v>
      </c>
      <c r="AV322" s="14" t="s">
        <v>85</v>
      </c>
      <c r="AW322" s="14" t="s">
        <v>34</v>
      </c>
      <c r="AX322" s="14" t="s">
        <v>83</v>
      </c>
      <c r="AY322" s="265" t="s">
        <v>178</v>
      </c>
    </row>
    <row r="323" s="2" customFormat="1" ht="16.5" customHeight="1">
      <c r="A323" s="38"/>
      <c r="B323" s="39"/>
      <c r="C323" s="226" t="s">
        <v>424</v>
      </c>
      <c r="D323" s="226" t="s">
        <v>181</v>
      </c>
      <c r="E323" s="227" t="s">
        <v>6072</v>
      </c>
      <c r="F323" s="228" t="s">
        <v>6073</v>
      </c>
      <c r="G323" s="229" t="s">
        <v>1560</v>
      </c>
      <c r="H323" s="230">
        <v>1</v>
      </c>
      <c r="I323" s="231"/>
      <c r="J323" s="232">
        <f>ROUND(I323*H323,2)</f>
        <v>0</v>
      </c>
      <c r="K323" s="228" t="s">
        <v>1</v>
      </c>
      <c r="L323" s="44"/>
      <c r="M323" s="233" t="s">
        <v>1</v>
      </c>
      <c r="N323" s="234" t="s">
        <v>41</v>
      </c>
      <c r="O323" s="91"/>
      <c r="P323" s="235">
        <f>O323*H323</f>
        <v>0</v>
      </c>
      <c r="Q323" s="235">
        <v>0</v>
      </c>
      <c r="R323" s="235">
        <f>Q323*H323</f>
        <v>0</v>
      </c>
      <c r="S323" s="235">
        <v>0</v>
      </c>
      <c r="T323" s="236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237" t="s">
        <v>5871</v>
      </c>
      <c r="AT323" s="237" t="s">
        <v>181</v>
      </c>
      <c r="AU323" s="237" t="s">
        <v>85</v>
      </c>
      <c r="AY323" s="17" t="s">
        <v>178</v>
      </c>
      <c r="BE323" s="238">
        <f>IF(N323="základní",J323,0)</f>
        <v>0</v>
      </c>
      <c r="BF323" s="238">
        <f>IF(N323="snížená",J323,0)</f>
        <v>0</v>
      </c>
      <c r="BG323" s="238">
        <f>IF(N323="zákl. přenesená",J323,0)</f>
        <v>0</v>
      </c>
      <c r="BH323" s="238">
        <f>IF(N323="sníž. přenesená",J323,0)</f>
        <v>0</v>
      </c>
      <c r="BI323" s="238">
        <f>IF(N323="nulová",J323,0)</f>
        <v>0</v>
      </c>
      <c r="BJ323" s="17" t="s">
        <v>83</v>
      </c>
      <c r="BK323" s="238">
        <f>ROUND(I323*H323,2)</f>
        <v>0</v>
      </c>
      <c r="BL323" s="17" t="s">
        <v>5871</v>
      </c>
      <c r="BM323" s="237" t="s">
        <v>6074</v>
      </c>
    </row>
    <row r="324" s="13" customFormat="1">
      <c r="A324" s="13"/>
      <c r="B324" s="244"/>
      <c r="C324" s="245"/>
      <c r="D324" s="246" t="s">
        <v>190</v>
      </c>
      <c r="E324" s="247" t="s">
        <v>1</v>
      </c>
      <c r="F324" s="248" t="s">
        <v>6075</v>
      </c>
      <c r="G324" s="245"/>
      <c r="H324" s="247" t="s">
        <v>1</v>
      </c>
      <c r="I324" s="249"/>
      <c r="J324" s="245"/>
      <c r="K324" s="245"/>
      <c r="L324" s="250"/>
      <c r="M324" s="251"/>
      <c r="N324" s="252"/>
      <c r="O324" s="252"/>
      <c r="P324" s="252"/>
      <c r="Q324" s="252"/>
      <c r="R324" s="252"/>
      <c r="S324" s="252"/>
      <c r="T324" s="25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4" t="s">
        <v>190</v>
      </c>
      <c r="AU324" s="254" t="s">
        <v>85</v>
      </c>
      <c r="AV324" s="13" t="s">
        <v>83</v>
      </c>
      <c r="AW324" s="13" t="s">
        <v>34</v>
      </c>
      <c r="AX324" s="13" t="s">
        <v>76</v>
      </c>
      <c r="AY324" s="254" t="s">
        <v>178</v>
      </c>
    </row>
    <row r="325" s="13" customFormat="1">
      <c r="A325" s="13"/>
      <c r="B325" s="244"/>
      <c r="C325" s="245"/>
      <c r="D325" s="246" t="s">
        <v>190</v>
      </c>
      <c r="E325" s="247" t="s">
        <v>1</v>
      </c>
      <c r="F325" s="248" t="s">
        <v>6076</v>
      </c>
      <c r="G325" s="245"/>
      <c r="H325" s="247" t="s">
        <v>1</v>
      </c>
      <c r="I325" s="249"/>
      <c r="J325" s="245"/>
      <c r="K325" s="245"/>
      <c r="L325" s="250"/>
      <c r="M325" s="251"/>
      <c r="N325" s="252"/>
      <c r="O325" s="252"/>
      <c r="P325" s="252"/>
      <c r="Q325" s="252"/>
      <c r="R325" s="252"/>
      <c r="S325" s="252"/>
      <c r="T325" s="25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4" t="s">
        <v>190</v>
      </c>
      <c r="AU325" s="254" t="s">
        <v>85</v>
      </c>
      <c r="AV325" s="13" t="s">
        <v>83</v>
      </c>
      <c r="AW325" s="13" t="s">
        <v>34</v>
      </c>
      <c r="AX325" s="13" t="s">
        <v>76</v>
      </c>
      <c r="AY325" s="254" t="s">
        <v>178</v>
      </c>
    </row>
    <row r="326" s="13" customFormat="1">
      <c r="A326" s="13"/>
      <c r="B326" s="244"/>
      <c r="C326" s="245"/>
      <c r="D326" s="246" t="s">
        <v>190</v>
      </c>
      <c r="E326" s="247" t="s">
        <v>1</v>
      </c>
      <c r="F326" s="248" t="s">
        <v>6077</v>
      </c>
      <c r="G326" s="245"/>
      <c r="H326" s="247" t="s">
        <v>1</v>
      </c>
      <c r="I326" s="249"/>
      <c r="J326" s="245"/>
      <c r="K326" s="245"/>
      <c r="L326" s="250"/>
      <c r="M326" s="251"/>
      <c r="N326" s="252"/>
      <c r="O326" s="252"/>
      <c r="P326" s="252"/>
      <c r="Q326" s="252"/>
      <c r="R326" s="252"/>
      <c r="S326" s="252"/>
      <c r="T326" s="25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54" t="s">
        <v>190</v>
      </c>
      <c r="AU326" s="254" t="s">
        <v>85</v>
      </c>
      <c r="AV326" s="13" t="s">
        <v>83</v>
      </c>
      <c r="AW326" s="13" t="s">
        <v>34</v>
      </c>
      <c r="AX326" s="13" t="s">
        <v>76</v>
      </c>
      <c r="AY326" s="254" t="s">
        <v>178</v>
      </c>
    </row>
    <row r="327" s="14" customFormat="1">
      <c r="A327" s="14"/>
      <c r="B327" s="255"/>
      <c r="C327" s="256"/>
      <c r="D327" s="246" t="s">
        <v>190</v>
      </c>
      <c r="E327" s="257" t="s">
        <v>1</v>
      </c>
      <c r="F327" s="258" t="s">
        <v>83</v>
      </c>
      <c r="G327" s="256"/>
      <c r="H327" s="259">
        <v>1</v>
      </c>
      <c r="I327" s="260"/>
      <c r="J327" s="256"/>
      <c r="K327" s="256"/>
      <c r="L327" s="261"/>
      <c r="M327" s="262"/>
      <c r="N327" s="263"/>
      <c r="O327" s="263"/>
      <c r="P327" s="263"/>
      <c r="Q327" s="263"/>
      <c r="R327" s="263"/>
      <c r="S327" s="263"/>
      <c r="T327" s="26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5" t="s">
        <v>190</v>
      </c>
      <c r="AU327" s="265" t="s">
        <v>85</v>
      </c>
      <c r="AV327" s="14" t="s">
        <v>85</v>
      </c>
      <c r="AW327" s="14" t="s">
        <v>34</v>
      </c>
      <c r="AX327" s="14" t="s">
        <v>83</v>
      </c>
      <c r="AY327" s="265" t="s">
        <v>178</v>
      </c>
    </row>
    <row r="328" s="12" customFormat="1" ht="22.8" customHeight="1">
      <c r="A328" s="12"/>
      <c r="B328" s="210"/>
      <c r="C328" s="211"/>
      <c r="D328" s="212" t="s">
        <v>75</v>
      </c>
      <c r="E328" s="224" t="s">
        <v>6078</v>
      </c>
      <c r="F328" s="224" t="s">
        <v>6079</v>
      </c>
      <c r="G328" s="211"/>
      <c r="H328" s="211"/>
      <c r="I328" s="214"/>
      <c r="J328" s="225">
        <f>BK328</f>
        <v>0</v>
      </c>
      <c r="K328" s="211"/>
      <c r="L328" s="216"/>
      <c r="M328" s="217"/>
      <c r="N328" s="218"/>
      <c r="O328" s="218"/>
      <c r="P328" s="219">
        <f>SUM(P329:P354)</f>
        <v>0</v>
      </c>
      <c r="Q328" s="218"/>
      <c r="R328" s="219">
        <f>SUM(R329:R354)</f>
        <v>0</v>
      </c>
      <c r="S328" s="218"/>
      <c r="T328" s="220">
        <f>SUM(T329:T354)</f>
        <v>0</v>
      </c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R328" s="221" t="s">
        <v>226</v>
      </c>
      <c r="AT328" s="222" t="s">
        <v>75</v>
      </c>
      <c r="AU328" s="222" t="s">
        <v>83</v>
      </c>
      <c r="AY328" s="221" t="s">
        <v>178</v>
      </c>
      <c r="BK328" s="223">
        <f>SUM(BK329:BK354)</f>
        <v>0</v>
      </c>
    </row>
    <row r="329" s="2" customFormat="1" ht="16.5" customHeight="1">
      <c r="A329" s="38"/>
      <c r="B329" s="39"/>
      <c r="C329" s="226" t="s">
        <v>429</v>
      </c>
      <c r="D329" s="226" t="s">
        <v>181</v>
      </c>
      <c r="E329" s="227" t="s">
        <v>6080</v>
      </c>
      <c r="F329" s="228" t="s">
        <v>6081</v>
      </c>
      <c r="G329" s="229" t="s">
        <v>1560</v>
      </c>
      <c r="H329" s="230">
        <v>1</v>
      </c>
      <c r="I329" s="231"/>
      <c r="J329" s="232">
        <f>ROUND(I329*H329,2)</f>
        <v>0</v>
      </c>
      <c r="K329" s="228" t="s">
        <v>1</v>
      </c>
      <c r="L329" s="44"/>
      <c r="M329" s="233" t="s">
        <v>1</v>
      </c>
      <c r="N329" s="234" t="s">
        <v>41</v>
      </c>
      <c r="O329" s="91"/>
      <c r="P329" s="235">
        <f>O329*H329</f>
        <v>0</v>
      </c>
      <c r="Q329" s="235">
        <v>0</v>
      </c>
      <c r="R329" s="235">
        <f>Q329*H329</f>
        <v>0</v>
      </c>
      <c r="S329" s="235">
        <v>0</v>
      </c>
      <c r="T329" s="236">
        <f>S329*H329</f>
        <v>0</v>
      </c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R329" s="237" t="s">
        <v>5871</v>
      </c>
      <c r="AT329" s="237" t="s">
        <v>181</v>
      </c>
      <c r="AU329" s="237" t="s">
        <v>85</v>
      </c>
      <c r="AY329" s="17" t="s">
        <v>178</v>
      </c>
      <c r="BE329" s="238">
        <f>IF(N329="základní",J329,0)</f>
        <v>0</v>
      </c>
      <c r="BF329" s="238">
        <f>IF(N329="snížená",J329,0)</f>
        <v>0</v>
      </c>
      <c r="BG329" s="238">
        <f>IF(N329="zákl. přenesená",J329,0)</f>
        <v>0</v>
      </c>
      <c r="BH329" s="238">
        <f>IF(N329="sníž. přenesená",J329,0)</f>
        <v>0</v>
      </c>
      <c r="BI329" s="238">
        <f>IF(N329="nulová",J329,0)</f>
        <v>0</v>
      </c>
      <c r="BJ329" s="17" t="s">
        <v>83</v>
      </c>
      <c r="BK329" s="238">
        <f>ROUND(I329*H329,2)</f>
        <v>0</v>
      </c>
      <c r="BL329" s="17" t="s">
        <v>5871</v>
      </c>
      <c r="BM329" s="237" t="s">
        <v>6082</v>
      </c>
    </row>
    <row r="330" s="13" customFormat="1">
      <c r="A330" s="13"/>
      <c r="B330" s="244"/>
      <c r="C330" s="245"/>
      <c r="D330" s="246" t="s">
        <v>190</v>
      </c>
      <c r="E330" s="247" t="s">
        <v>1</v>
      </c>
      <c r="F330" s="248" t="s">
        <v>6083</v>
      </c>
      <c r="G330" s="245"/>
      <c r="H330" s="247" t="s">
        <v>1</v>
      </c>
      <c r="I330" s="249"/>
      <c r="J330" s="245"/>
      <c r="K330" s="245"/>
      <c r="L330" s="250"/>
      <c r="M330" s="251"/>
      <c r="N330" s="252"/>
      <c r="O330" s="252"/>
      <c r="P330" s="252"/>
      <c r="Q330" s="252"/>
      <c r="R330" s="252"/>
      <c r="S330" s="252"/>
      <c r="T330" s="25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4" t="s">
        <v>190</v>
      </c>
      <c r="AU330" s="254" t="s">
        <v>85</v>
      </c>
      <c r="AV330" s="13" t="s">
        <v>83</v>
      </c>
      <c r="AW330" s="13" t="s">
        <v>34</v>
      </c>
      <c r="AX330" s="13" t="s">
        <v>76</v>
      </c>
      <c r="AY330" s="254" t="s">
        <v>178</v>
      </c>
    </row>
    <row r="331" s="14" customFormat="1">
      <c r="A331" s="14"/>
      <c r="B331" s="255"/>
      <c r="C331" s="256"/>
      <c r="D331" s="246" t="s">
        <v>190</v>
      </c>
      <c r="E331" s="257" t="s">
        <v>1</v>
      </c>
      <c r="F331" s="258" t="s">
        <v>83</v>
      </c>
      <c r="G331" s="256"/>
      <c r="H331" s="259">
        <v>1</v>
      </c>
      <c r="I331" s="260"/>
      <c r="J331" s="256"/>
      <c r="K331" s="256"/>
      <c r="L331" s="261"/>
      <c r="M331" s="262"/>
      <c r="N331" s="263"/>
      <c r="O331" s="263"/>
      <c r="P331" s="263"/>
      <c r="Q331" s="263"/>
      <c r="R331" s="263"/>
      <c r="S331" s="263"/>
      <c r="T331" s="26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5" t="s">
        <v>190</v>
      </c>
      <c r="AU331" s="265" t="s">
        <v>85</v>
      </c>
      <c r="AV331" s="14" t="s">
        <v>85</v>
      </c>
      <c r="AW331" s="14" t="s">
        <v>34</v>
      </c>
      <c r="AX331" s="14" t="s">
        <v>76</v>
      </c>
      <c r="AY331" s="265" t="s">
        <v>178</v>
      </c>
    </row>
    <row r="332" s="2" customFormat="1" ht="16.5" customHeight="1">
      <c r="A332" s="38"/>
      <c r="B332" s="39"/>
      <c r="C332" s="226" t="s">
        <v>436</v>
      </c>
      <c r="D332" s="226" t="s">
        <v>181</v>
      </c>
      <c r="E332" s="227" t="s">
        <v>6084</v>
      </c>
      <c r="F332" s="228" t="s">
        <v>6085</v>
      </c>
      <c r="G332" s="229" t="s">
        <v>1560</v>
      </c>
      <c r="H332" s="230">
        <v>1</v>
      </c>
      <c r="I332" s="231"/>
      <c r="J332" s="232">
        <f>ROUND(I332*H332,2)</f>
        <v>0</v>
      </c>
      <c r="K332" s="228" t="s">
        <v>1</v>
      </c>
      <c r="L332" s="44"/>
      <c r="M332" s="233" t="s">
        <v>1</v>
      </c>
      <c r="N332" s="234" t="s">
        <v>41</v>
      </c>
      <c r="O332" s="91"/>
      <c r="P332" s="235">
        <f>O332*H332</f>
        <v>0</v>
      </c>
      <c r="Q332" s="235">
        <v>0</v>
      </c>
      <c r="R332" s="235">
        <f>Q332*H332</f>
        <v>0</v>
      </c>
      <c r="S332" s="235">
        <v>0</v>
      </c>
      <c r="T332" s="236">
        <f>S332*H332</f>
        <v>0</v>
      </c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R332" s="237" t="s">
        <v>5871</v>
      </c>
      <c r="AT332" s="237" t="s">
        <v>181</v>
      </c>
      <c r="AU332" s="237" t="s">
        <v>85</v>
      </c>
      <c r="AY332" s="17" t="s">
        <v>178</v>
      </c>
      <c r="BE332" s="238">
        <f>IF(N332="základní",J332,0)</f>
        <v>0</v>
      </c>
      <c r="BF332" s="238">
        <f>IF(N332="snížená",J332,0)</f>
        <v>0</v>
      </c>
      <c r="BG332" s="238">
        <f>IF(N332="zákl. přenesená",J332,0)</f>
        <v>0</v>
      </c>
      <c r="BH332" s="238">
        <f>IF(N332="sníž. přenesená",J332,0)</f>
        <v>0</v>
      </c>
      <c r="BI332" s="238">
        <f>IF(N332="nulová",J332,0)</f>
        <v>0</v>
      </c>
      <c r="BJ332" s="17" t="s">
        <v>83</v>
      </c>
      <c r="BK332" s="238">
        <f>ROUND(I332*H332,2)</f>
        <v>0</v>
      </c>
      <c r="BL332" s="17" t="s">
        <v>5871</v>
      </c>
      <c r="BM332" s="237" t="s">
        <v>6086</v>
      </c>
    </row>
    <row r="333" s="13" customFormat="1">
      <c r="A333" s="13"/>
      <c r="B333" s="244"/>
      <c r="C333" s="245"/>
      <c r="D333" s="246" t="s">
        <v>190</v>
      </c>
      <c r="E333" s="247" t="s">
        <v>1</v>
      </c>
      <c r="F333" s="248" t="s">
        <v>6087</v>
      </c>
      <c r="G333" s="245"/>
      <c r="H333" s="247" t="s">
        <v>1</v>
      </c>
      <c r="I333" s="249"/>
      <c r="J333" s="245"/>
      <c r="K333" s="245"/>
      <c r="L333" s="250"/>
      <c r="M333" s="251"/>
      <c r="N333" s="252"/>
      <c r="O333" s="252"/>
      <c r="P333" s="252"/>
      <c r="Q333" s="252"/>
      <c r="R333" s="252"/>
      <c r="S333" s="252"/>
      <c r="T333" s="25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54" t="s">
        <v>190</v>
      </c>
      <c r="AU333" s="254" t="s">
        <v>85</v>
      </c>
      <c r="AV333" s="13" t="s">
        <v>83</v>
      </c>
      <c r="AW333" s="13" t="s">
        <v>34</v>
      </c>
      <c r="AX333" s="13" t="s">
        <v>76</v>
      </c>
      <c r="AY333" s="254" t="s">
        <v>178</v>
      </c>
    </row>
    <row r="334" s="13" customFormat="1">
      <c r="A334" s="13"/>
      <c r="B334" s="244"/>
      <c r="C334" s="245"/>
      <c r="D334" s="246" t="s">
        <v>190</v>
      </c>
      <c r="E334" s="247" t="s">
        <v>1</v>
      </c>
      <c r="F334" s="248" t="s">
        <v>192</v>
      </c>
      <c r="G334" s="245"/>
      <c r="H334" s="247" t="s">
        <v>1</v>
      </c>
      <c r="I334" s="249"/>
      <c r="J334" s="245"/>
      <c r="K334" s="245"/>
      <c r="L334" s="250"/>
      <c r="M334" s="251"/>
      <c r="N334" s="252"/>
      <c r="O334" s="252"/>
      <c r="P334" s="252"/>
      <c r="Q334" s="252"/>
      <c r="R334" s="252"/>
      <c r="S334" s="252"/>
      <c r="T334" s="25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4" t="s">
        <v>190</v>
      </c>
      <c r="AU334" s="254" t="s">
        <v>85</v>
      </c>
      <c r="AV334" s="13" t="s">
        <v>83</v>
      </c>
      <c r="AW334" s="13" t="s">
        <v>34</v>
      </c>
      <c r="AX334" s="13" t="s">
        <v>76</v>
      </c>
      <c r="AY334" s="254" t="s">
        <v>178</v>
      </c>
    </row>
    <row r="335" s="13" customFormat="1">
      <c r="A335" s="13"/>
      <c r="B335" s="244"/>
      <c r="C335" s="245"/>
      <c r="D335" s="246" t="s">
        <v>190</v>
      </c>
      <c r="E335" s="247" t="s">
        <v>1</v>
      </c>
      <c r="F335" s="248" t="s">
        <v>6088</v>
      </c>
      <c r="G335" s="245"/>
      <c r="H335" s="247" t="s">
        <v>1</v>
      </c>
      <c r="I335" s="249"/>
      <c r="J335" s="245"/>
      <c r="K335" s="245"/>
      <c r="L335" s="250"/>
      <c r="M335" s="251"/>
      <c r="N335" s="252"/>
      <c r="O335" s="252"/>
      <c r="P335" s="252"/>
      <c r="Q335" s="252"/>
      <c r="R335" s="252"/>
      <c r="S335" s="252"/>
      <c r="T335" s="25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54" t="s">
        <v>190</v>
      </c>
      <c r="AU335" s="254" t="s">
        <v>85</v>
      </c>
      <c r="AV335" s="13" t="s">
        <v>83</v>
      </c>
      <c r="AW335" s="13" t="s">
        <v>34</v>
      </c>
      <c r="AX335" s="13" t="s">
        <v>76</v>
      </c>
      <c r="AY335" s="254" t="s">
        <v>178</v>
      </c>
    </row>
    <row r="336" s="13" customFormat="1">
      <c r="A336" s="13"/>
      <c r="B336" s="244"/>
      <c r="C336" s="245"/>
      <c r="D336" s="246" t="s">
        <v>190</v>
      </c>
      <c r="E336" s="247" t="s">
        <v>1</v>
      </c>
      <c r="F336" s="248" t="s">
        <v>6089</v>
      </c>
      <c r="G336" s="245"/>
      <c r="H336" s="247" t="s">
        <v>1</v>
      </c>
      <c r="I336" s="249"/>
      <c r="J336" s="245"/>
      <c r="K336" s="245"/>
      <c r="L336" s="250"/>
      <c r="M336" s="251"/>
      <c r="N336" s="252"/>
      <c r="O336" s="252"/>
      <c r="P336" s="252"/>
      <c r="Q336" s="252"/>
      <c r="R336" s="252"/>
      <c r="S336" s="252"/>
      <c r="T336" s="25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54" t="s">
        <v>190</v>
      </c>
      <c r="AU336" s="254" t="s">
        <v>85</v>
      </c>
      <c r="AV336" s="13" t="s">
        <v>83</v>
      </c>
      <c r="AW336" s="13" t="s">
        <v>34</v>
      </c>
      <c r="AX336" s="13" t="s">
        <v>76</v>
      </c>
      <c r="AY336" s="254" t="s">
        <v>178</v>
      </c>
    </row>
    <row r="337" s="13" customFormat="1">
      <c r="A337" s="13"/>
      <c r="B337" s="244"/>
      <c r="C337" s="245"/>
      <c r="D337" s="246" t="s">
        <v>190</v>
      </c>
      <c r="E337" s="247" t="s">
        <v>1</v>
      </c>
      <c r="F337" s="248" t="s">
        <v>6090</v>
      </c>
      <c r="G337" s="245"/>
      <c r="H337" s="247" t="s">
        <v>1</v>
      </c>
      <c r="I337" s="249"/>
      <c r="J337" s="245"/>
      <c r="K337" s="245"/>
      <c r="L337" s="250"/>
      <c r="M337" s="251"/>
      <c r="N337" s="252"/>
      <c r="O337" s="252"/>
      <c r="P337" s="252"/>
      <c r="Q337" s="252"/>
      <c r="R337" s="252"/>
      <c r="S337" s="252"/>
      <c r="T337" s="25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54" t="s">
        <v>190</v>
      </c>
      <c r="AU337" s="254" t="s">
        <v>85</v>
      </c>
      <c r="AV337" s="13" t="s">
        <v>83</v>
      </c>
      <c r="AW337" s="13" t="s">
        <v>34</v>
      </c>
      <c r="AX337" s="13" t="s">
        <v>76</v>
      </c>
      <c r="AY337" s="254" t="s">
        <v>178</v>
      </c>
    </row>
    <row r="338" s="13" customFormat="1">
      <c r="A338" s="13"/>
      <c r="B338" s="244"/>
      <c r="C338" s="245"/>
      <c r="D338" s="246" t="s">
        <v>190</v>
      </c>
      <c r="E338" s="247" t="s">
        <v>1</v>
      </c>
      <c r="F338" s="248" t="s">
        <v>6091</v>
      </c>
      <c r="G338" s="245"/>
      <c r="H338" s="247" t="s">
        <v>1</v>
      </c>
      <c r="I338" s="249"/>
      <c r="J338" s="245"/>
      <c r="K338" s="245"/>
      <c r="L338" s="250"/>
      <c r="M338" s="251"/>
      <c r="N338" s="252"/>
      <c r="O338" s="252"/>
      <c r="P338" s="252"/>
      <c r="Q338" s="252"/>
      <c r="R338" s="252"/>
      <c r="S338" s="252"/>
      <c r="T338" s="25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4" t="s">
        <v>190</v>
      </c>
      <c r="AU338" s="254" t="s">
        <v>85</v>
      </c>
      <c r="AV338" s="13" t="s">
        <v>83</v>
      </c>
      <c r="AW338" s="13" t="s">
        <v>34</v>
      </c>
      <c r="AX338" s="13" t="s">
        <v>76</v>
      </c>
      <c r="AY338" s="254" t="s">
        <v>178</v>
      </c>
    </row>
    <row r="339" s="13" customFormat="1">
      <c r="A339" s="13"/>
      <c r="B339" s="244"/>
      <c r="C339" s="245"/>
      <c r="D339" s="246" t="s">
        <v>190</v>
      </c>
      <c r="E339" s="247" t="s">
        <v>1</v>
      </c>
      <c r="F339" s="248" t="s">
        <v>6092</v>
      </c>
      <c r="G339" s="245"/>
      <c r="H339" s="247" t="s">
        <v>1</v>
      </c>
      <c r="I339" s="249"/>
      <c r="J339" s="245"/>
      <c r="K339" s="245"/>
      <c r="L339" s="250"/>
      <c r="M339" s="251"/>
      <c r="N339" s="252"/>
      <c r="O339" s="252"/>
      <c r="P339" s="252"/>
      <c r="Q339" s="252"/>
      <c r="R339" s="252"/>
      <c r="S339" s="252"/>
      <c r="T339" s="25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4" t="s">
        <v>190</v>
      </c>
      <c r="AU339" s="254" t="s">
        <v>85</v>
      </c>
      <c r="AV339" s="13" t="s">
        <v>83</v>
      </c>
      <c r="AW339" s="13" t="s">
        <v>34</v>
      </c>
      <c r="AX339" s="13" t="s">
        <v>76</v>
      </c>
      <c r="AY339" s="254" t="s">
        <v>178</v>
      </c>
    </row>
    <row r="340" s="13" customFormat="1">
      <c r="A340" s="13"/>
      <c r="B340" s="244"/>
      <c r="C340" s="245"/>
      <c r="D340" s="246" t="s">
        <v>190</v>
      </c>
      <c r="E340" s="247" t="s">
        <v>1</v>
      </c>
      <c r="F340" s="248" t="s">
        <v>6093</v>
      </c>
      <c r="G340" s="245"/>
      <c r="H340" s="247" t="s">
        <v>1</v>
      </c>
      <c r="I340" s="249"/>
      <c r="J340" s="245"/>
      <c r="K340" s="245"/>
      <c r="L340" s="250"/>
      <c r="M340" s="251"/>
      <c r="N340" s="252"/>
      <c r="O340" s="252"/>
      <c r="P340" s="252"/>
      <c r="Q340" s="252"/>
      <c r="R340" s="252"/>
      <c r="S340" s="252"/>
      <c r="T340" s="25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54" t="s">
        <v>190</v>
      </c>
      <c r="AU340" s="254" t="s">
        <v>85</v>
      </c>
      <c r="AV340" s="13" t="s">
        <v>83</v>
      </c>
      <c r="AW340" s="13" t="s">
        <v>34</v>
      </c>
      <c r="AX340" s="13" t="s">
        <v>76</v>
      </c>
      <c r="AY340" s="254" t="s">
        <v>178</v>
      </c>
    </row>
    <row r="341" s="13" customFormat="1">
      <c r="A341" s="13"/>
      <c r="B341" s="244"/>
      <c r="C341" s="245"/>
      <c r="D341" s="246" t="s">
        <v>190</v>
      </c>
      <c r="E341" s="247" t="s">
        <v>1</v>
      </c>
      <c r="F341" s="248" t="s">
        <v>6094</v>
      </c>
      <c r="G341" s="245"/>
      <c r="H341" s="247" t="s">
        <v>1</v>
      </c>
      <c r="I341" s="249"/>
      <c r="J341" s="245"/>
      <c r="K341" s="245"/>
      <c r="L341" s="250"/>
      <c r="M341" s="251"/>
      <c r="N341" s="252"/>
      <c r="O341" s="252"/>
      <c r="P341" s="252"/>
      <c r="Q341" s="252"/>
      <c r="R341" s="252"/>
      <c r="S341" s="252"/>
      <c r="T341" s="25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4" t="s">
        <v>190</v>
      </c>
      <c r="AU341" s="254" t="s">
        <v>85</v>
      </c>
      <c r="AV341" s="13" t="s">
        <v>83</v>
      </c>
      <c r="AW341" s="13" t="s">
        <v>34</v>
      </c>
      <c r="AX341" s="13" t="s">
        <v>76</v>
      </c>
      <c r="AY341" s="254" t="s">
        <v>178</v>
      </c>
    </row>
    <row r="342" s="14" customFormat="1">
      <c r="A342" s="14"/>
      <c r="B342" s="255"/>
      <c r="C342" s="256"/>
      <c r="D342" s="246" t="s">
        <v>190</v>
      </c>
      <c r="E342" s="257" t="s">
        <v>1</v>
      </c>
      <c r="F342" s="258" t="s">
        <v>83</v>
      </c>
      <c r="G342" s="256"/>
      <c r="H342" s="259">
        <v>1</v>
      </c>
      <c r="I342" s="260"/>
      <c r="J342" s="256"/>
      <c r="K342" s="256"/>
      <c r="L342" s="261"/>
      <c r="M342" s="262"/>
      <c r="N342" s="263"/>
      <c r="O342" s="263"/>
      <c r="P342" s="263"/>
      <c r="Q342" s="263"/>
      <c r="R342" s="263"/>
      <c r="S342" s="263"/>
      <c r="T342" s="26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5" t="s">
        <v>190</v>
      </c>
      <c r="AU342" s="265" t="s">
        <v>85</v>
      </c>
      <c r="AV342" s="14" t="s">
        <v>85</v>
      </c>
      <c r="AW342" s="14" t="s">
        <v>34</v>
      </c>
      <c r="AX342" s="14" t="s">
        <v>76</v>
      </c>
      <c r="AY342" s="265" t="s">
        <v>178</v>
      </c>
    </row>
    <row r="343" s="2" customFormat="1" ht="16.5" customHeight="1">
      <c r="A343" s="38"/>
      <c r="B343" s="39"/>
      <c r="C343" s="226" t="s">
        <v>443</v>
      </c>
      <c r="D343" s="226" t="s">
        <v>181</v>
      </c>
      <c r="E343" s="227" t="s">
        <v>6095</v>
      </c>
      <c r="F343" s="228" t="s">
        <v>6096</v>
      </c>
      <c r="G343" s="229" t="s">
        <v>1560</v>
      </c>
      <c r="H343" s="230">
        <v>1</v>
      </c>
      <c r="I343" s="231"/>
      <c r="J343" s="232">
        <f>ROUND(I343*H343,2)</f>
        <v>0</v>
      </c>
      <c r="K343" s="228" t="s">
        <v>1</v>
      </c>
      <c r="L343" s="44"/>
      <c r="M343" s="233" t="s">
        <v>1</v>
      </c>
      <c r="N343" s="234" t="s">
        <v>41</v>
      </c>
      <c r="O343" s="91"/>
      <c r="P343" s="235">
        <f>O343*H343</f>
        <v>0</v>
      </c>
      <c r="Q343" s="235">
        <v>0</v>
      </c>
      <c r="R343" s="235">
        <f>Q343*H343</f>
        <v>0</v>
      </c>
      <c r="S343" s="235">
        <v>0</v>
      </c>
      <c r="T343" s="236">
        <f>S343*H343</f>
        <v>0</v>
      </c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R343" s="237" t="s">
        <v>5871</v>
      </c>
      <c r="AT343" s="237" t="s">
        <v>181</v>
      </c>
      <c r="AU343" s="237" t="s">
        <v>85</v>
      </c>
      <c r="AY343" s="17" t="s">
        <v>178</v>
      </c>
      <c r="BE343" s="238">
        <f>IF(N343="základní",J343,0)</f>
        <v>0</v>
      </c>
      <c r="BF343" s="238">
        <f>IF(N343="snížená",J343,0)</f>
        <v>0</v>
      </c>
      <c r="BG343" s="238">
        <f>IF(N343="zákl. přenesená",J343,0)</f>
        <v>0</v>
      </c>
      <c r="BH343" s="238">
        <f>IF(N343="sníž. přenesená",J343,0)</f>
        <v>0</v>
      </c>
      <c r="BI343" s="238">
        <f>IF(N343="nulová",J343,0)</f>
        <v>0</v>
      </c>
      <c r="BJ343" s="17" t="s">
        <v>83</v>
      </c>
      <c r="BK343" s="238">
        <f>ROUND(I343*H343,2)</f>
        <v>0</v>
      </c>
      <c r="BL343" s="17" t="s">
        <v>5871</v>
      </c>
      <c r="BM343" s="237" t="s">
        <v>6097</v>
      </c>
    </row>
    <row r="344" s="13" customFormat="1">
      <c r="A344" s="13"/>
      <c r="B344" s="244"/>
      <c r="C344" s="245"/>
      <c r="D344" s="246" t="s">
        <v>190</v>
      </c>
      <c r="E344" s="247" t="s">
        <v>1</v>
      </c>
      <c r="F344" s="248" t="s">
        <v>6098</v>
      </c>
      <c r="G344" s="245"/>
      <c r="H344" s="247" t="s">
        <v>1</v>
      </c>
      <c r="I344" s="249"/>
      <c r="J344" s="245"/>
      <c r="K344" s="245"/>
      <c r="L344" s="250"/>
      <c r="M344" s="251"/>
      <c r="N344" s="252"/>
      <c r="O344" s="252"/>
      <c r="P344" s="252"/>
      <c r="Q344" s="252"/>
      <c r="R344" s="252"/>
      <c r="S344" s="252"/>
      <c r="T344" s="25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4" t="s">
        <v>190</v>
      </c>
      <c r="AU344" s="254" t="s">
        <v>85</v>
      </c>
      <c r="AV344" s="13" t="s">
        <v>83</v>
      </c>
      <c r="AW344" s="13" t="s">
        <v>34</v>
      </c>
      <c r="AX344" s="13" t="s">
        <v>76</v>
      </c>
      <c r="AY344" s="254" t="s">
        <v>178</v>
      </c>
    </row>
    <row r="345" s="13" customFormat="1">
      <c r="A345" s="13"/>
      <c r="B345" s="244"/>
      <c r="C345" s="245"/>
      <c r="D345" s="246" t="s">
        <v>190</v>
      </c>
      <c r="E345" s="247" t="s">
        <v>1</v>
      </c>
      <c r="F345" s="248" t="s">
        <v>6099</v>
      </c>
      <c r="G345" s="245"/>
      <c r="H345" s="247" t="s">
        <v>1</v>
      </c>
      <c r="I345" s="249"/>
      <c r="J345" s="245"/>
      <c r="K345" s="245"/>
      <c r="L345" s="250"/>
      <c r="M345" s="251"/>
      <c r="N345" s="252"/>
      <c r="O345" s="252"/>
      <c r="P345" s="252"/>
      <c r="Q345" s="252"/>
      <c r="R345" s="252"/>
      <c r="S345" s="252"/>
      <c r="T345" s="25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4" t="s">
        <v>190</v>
      </c>
      <c r="AU345" s="254" t="s">
        <v>85</v>
      </c>
      <c r="AV345" s="13" t="s">
        <v>83</v>
      </c>
      <c r="AW345" s="13" t="s">
        <v>34</v>
      </c>
      <c r="AX345" s="13" t="s">
        <v>76</v>
      </c>
      <c r="AY345" s="254" t="s">
        <v>178</v>
      </c>
    </row>
    <row r="346" s="14" customFormat="1">
      <c r="A346" s="14"/>
      <c r="B346" s="255"/>
      <c r="C346" s="256"/>
      <c r="D346" s="246" t="s">
        <v>190</v>
      </c>
      <c r="E346" s="257" t="s">
        <v>1</v>
      </c>
      <c r="F346" s="258" t="s">
        <v>83</v>
      </c>
      <c r="G346" s="256"/>
      <c r="H346" s="259">
        <v>1</v>
      </c>
      <c r="I346" s="260"/>
      <c r="J346" s="256"/>
      <c r="K346" s="256"/>
      <c r="L346" s="261"/>
      <c r="M346" s="262"/>
      <c r="N346" s="263"/>
      <c r="O346" s="263"/>
      <c r="P346" s="263"/>
      <c r="Q346" s="263"/>
      <c r="R346" s="263"/>
      <c r="S346" s="263"/>
      <c r="T346" s="26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5" t="s">
        <v>190</v>
      </c>
      <c r="AU346" s="265" t="s">
        <v>85</v>
      </c>
      <c r="AV346" s="14" t="s">
        <v>85</v>
      </c>
      <c r="AW346" s="14" t="s">
        <v>34</v>
      </c>
      <c r="AX346" s="14" t="s">
        <v>83</v>
      </c>
      <c r="AY346" s="265" t="s">
        <v>178</v>
      </c>
    </row>
    <row r="347" s="2" customFormat="1" ht="16.5" customHeight="1">
      <c r="A347" s="38"/>
      <c r="B347" s="39"/>
      <c r="C347" s="226" t="s">
        <v>450</v>
      </c>
      <c r="D347" s="226" t="s">
        <v>181</v>
      </c>
      <c r="E347" s="227" t="s">
        <v>6100</v>
      </c>
      <c r="F347" s="228" t="s">
        <v>6101</v>
      </c>
      <c r="G347" s="229" t="s">
        <v>1560</v>
      </c>
      <c r="H347" s="230">
        <v>1</v>
      </c>
      <c r="I347" s="231"/>
      <c r="J347" s="232">
        <f>ROUND(I347*H347,2)</f>
        <v>0</v>
      </c>
      <c r="K347" s="228" t="s">
        <v>1</v>
      </c>
      <c r="L347" s="44"/>
      <c r="M347" s="233" t="s">
        <v>1</v>
      </c>
      <c r="N347" s="234" t="s">
        <v>41</v>
      </c>
      <c r="O347" s="91"/>
      <c r="P347" s="235">
        <f>O347*H347</f>
        <v>0</v>
      </c>
      <c r="Q347" s="235">
        <v>0</v>
      </c>
      <c r="R347" s="235">
        <f>Q347*H347</f>
        <v>0</v>
      </c>
      <c r="S347" s="235">
        <v>0</v>
      </c>
      <c r="T347" s="236">
        <f>S347*H347</f>
        <v>0</v>
      </c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R347" s="237" t="s">
        <v>5871</v>
      </c>
      <c r="AT347" s="237" t="s">
        <v>181</v>
      </c>
      <c r="AU347" s="237" t="s">
        <v>85</v>
      </c>
      <c r="AY347" s="17" t="s">
        <v>178</v>
      </c>
      <c r="BE347" s="238">
        <f>IF(N347="základní",J347,0)</f>
        <v>0</v>
      </c>
      <c r="BF347" s="238">
        <f>IF(N347="snížená",J347,0)</f>
        <v>0</v>
      </c>
      <c r="BG347" s="238">
        <f>IF(N347="zákl. přenesená",J347,0)</f>
        <v>0</v>
      </c>
      <c r="BH347" s="238">
        <f>IF(N347="sníž. přenesená",J347,0)</f>
        <v>0</v>
      </c>
      <c r="BI347" s="238">
        <f>IF(N347="nulová",J347,0)</f>
        <v>0</v>
      </c>
      <c r="BJ347" s="17" t="s">
        <v>83</v>
      </c>
      <c r="BK347" s="238">
        <f>ROUND(I347*H347,2)</f>
        <v>0</v>
      </c>
      <c r="BL347" s="17" t="s">
        <v>5871</v>
      </c>
      <c r="BM347" s="237" t="s">
        <v>6102</v>
      </c>
    </row>
    <row r="348" s="13" customFormat="1">
      <c r="A348" s="13"/>
      <c r="B348" s="244"/>
      <c r="C348" s="245"/>
      <c r="D348" s="246" t="s">
        <v>190</v>
      </c>
      <c r="E348" s="247" t="s">
        <v>1</v>
      </c>
      <c r="F348" s="248" t="s">
        <v>6099</v>
      </c>
      <c r="G348" s="245"/>
      <c r="H348" s="247" t="s">
        <v>1</v>
      </c>
      <c r="I348" s="249"/>
      <c r="J348" s="245"/>
      <c r="K348" s="245"/>
      <c r="L348" s="250"/>
      <c r="M348" s="251"/>
      <c r="N348" s="252"/>
      <c r="O348" s="252"/>
      <c r="P348" s="252"/>
      <c r="Q348" s="252"/>
      <c r="R348" s="252"/>
      <c r="S348" s="252"/>
      <c r="T348" s="25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4" t="s">
        <v>190</v>
      </c>
      <c r="AU348" s="254" t="s">
        <v>85</v>
      </c>
      <c r="AV348" s="13" t="s">
        <v>83</v>
      </c>
      <c r="AW348" s="13" t="s">
        <v>34</v>
      </c>
      <c r="AX348" s="13" t="s">
        <v>76</v>
      </c>
      <c r="AY348" s="254" t="s">
        <v>178</v>
      </c>
    </row>
    <row r="349" s="13" customFormat="1">
      <c r="A349" s="13"/>
      <c r="B349" s="244"/>
      <c r="C349" s="245"/>
      <c r="D349" s="246" t="s">
        <v>190</v>
      </c>
      <c r="E349" s="247" t="s">
        <v>1</v>
      </c>
      <c r="F349" s="248" t="s">
        <v>6103</v>
      </c>
      <c r="G349" s="245"/>
      <c r="H349" s="247" t="s">
        <v>1</v>
      </c>
      <c r="I349" s="249"/>
      <c r="J349" s="245"/>
      <c r="K349" s="245"/>
      <c r="L349" s="250"/>
      <c r="M349" s="251"/>
      <c r="N349" s="252"/>
      <c r="O349" s="252"/>
      <c r="P349" s="252"/>
      <c r="Q349" s="252"/>
      <c r="R349" s="252"/>
      <c r="S349" s="252"/>
      <c r="T349" s="25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54" t="s">
        <v>190</v>
      </c>
      <c r="AU349" s="254" t="s">
        <v>85</v>
      </c>
      <c r="AV349" s="13" t="s">
        <v>83</v>
      </c>
      <c r="AW349" s="13" t="s">
        <v>34</v>
      </c>
      <c r="AX349" s="13" t="s">
        <v>76</v>
      </c>
      <c r="AY349" s="254" t="s">
        <v>178</v>
      </c>
    </row>
    <row r="350" s="14" customFormat="1">
      <c r="A350" s="14"/>
      <c r="B350" s="255"/>
      <c r="C350" s="256"/>
      <c r="D350" s="246" t="s">
        <v>190</v>
      </c>
      <c r="E350" s="257" t="s">
        <v>1</v>
      </c>
      <c r="F350" s="258" t="s">
        <v>83</v>
      </c>
      <c r="G350" s="256"/>
      <c r="H350" s="259">
        <v>1</v>
      </c>
      <c r="I350" s="260"/>
      <c r="J350" s="256"/>
      <c r="K350" s="256"/>
      <c r="L350" s="261"/>
      <c r="M350" s="262"/>
      <c r="N350" s="263"/>
      <c r="O350" s="263"/>
      <c r="P350" s="263"/>
      <c r="Q350" s="263"/>
      <c r="R350" s="263"/>
      <c r="S350" s="263"/>
      <c r="T350" s="26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5" t="s">
        <v>190</v>
      </c>
      <c r="AU350" s="265" t="s">
        <v>85</v>
      </c>
      <c r="AV350" s="14" t="s">
        <v>85</v>
      </c>
      <c r="AW350" s="14" t="s">
        <v>34</v>
      </c>
      <c r="AX350" s="14" t="s">
        <v>83</v>
      </c>
      <c r="AY350" s="265" t="s">
        <v>178</v>
      </c>
    </row>
    <row r="351" s="2" customFormat="1" ht="24.15" customHeight="1">
      <c r="A351" s="38"/>
      <c r="B351" s="39"/>
      <c r="C351" s="226" t="s">
        <v>458</v>
      </c>
      <c r="D351" s="226" t="s">
        <v>181</v>
      </c>
      <c r="E351" s="227" t="s">
        <v>6104</v>
      </c>
      <c r="F351" s="228" t="s">
        <v>6105</v>
      </c>
      <c r="G351" s="229" t="s">
        <v>1560</v>
      </c>
      <c r="H351" s="230">
        <v>1</v>
      </c>
      <c r="I351" s="231"/>
      <c r="J351" s="232">
        <f>ROUND(I351*H351,2)</f>
        <v>0</v>
      </c>
      <c r="K351" s="228" t="s">
        <v>1</v>
      </c>
      <c r="L351" s="44"/>
      <c r="M351" s="233" t="s">
        <v>1</v>
      </c>
      <c r="N351" s="234" t="s">
        <v>41</v>
      </c>
      <c r="O351" s="91"/>
      <c r="P351" s="235">
        <f>O351*H351</f>
        <v>0</v>
      </c>
      <c r="Q351" s="235">
        <v>0</v>
      </c>
      <c r="R351" s="235">
        <f>Q351*H351</f>
        <v>0</v>
      </c>
      <c r="S351" s="235">
        <v>0</v>
      </c>
      <c r="T351" s="236">
        <f>S351*H351</f>
        <v>0</v>
      </c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R351" s="237" t="s">
        <v>5871</v>
      </c>
      <c r="AT351" s="237" t="s">
        <v>181</v>
      </c>
      <c r="AU351" s="237" t="s">
        <v>85</v>
      </c>
      <c r="AY351" s="17" t="s">
        <v>178</v>
      </c>
      <c r="BE351" s="238">
        <f>IF(N351="základní",J351,0)</f>
        <v>0</v>
      </c>
      <c r="BF351" s="238">
        <f>IF(N351="snížená",J351,0)</f>
        <v>0</v>
      </c>
      <c r="BG351" s="238">
        <f>IF(N351="zákl. přenesená",J351,0)</f>
        <v>0</v>
      </c>
      <c r="BH351" s="238">
        <f>IF(N351="sníž. přenesená",J351,0)</f>
        <v>0</v>
      </c>
      <c r="BI351" s="238">
        <f>IF(N351="nulová",J351,0)</f>
        <v>0</v>
      </c>
      <c r="BJ351" s="17" t="s">
        <v>83</v>
      </c>
      <c r="BK351" s="238">
        <f>ROUND(I351*H351,2)</f>
        <v>0</v>
      </c>
      <c r="BL351" s="17" t="s">
        <v>5871</v>
      </c>
      <c r="BM351" s="237" t="s">
        <v>6106</v>
      </c>
    </row>
    <row r="352" s="13" customFormat="1">
      <c r="A352" s="13"/>
      <c r="B352" s="244"/>
      <c r="C352" s="245"/>
      <c r="D352" s="246" t="s">
        <v>190</v>
      </c>
      <c r="E352" s="247" t="s">
        <v>1</v>
      </c>
      <c r="F352" s="248" t="s">
        <v>6099</v>
      </c>
      <c r="G352" s="245"/>
      <c r="H352" s="247" t="s">
        <v>1</v>
      </c>
      <c r="I352" s="249"/>
      <c r="J352" s="245"/>
      <c r="K352" s="245"/>
      <c r="L352" s="250"/>
      <c r="M352" s="251"/>
      <c r="N352" s="252"/>
      <c r="O352" s="252"/>
      <c r="P352" s="252"/>
      <c r="Q352" s="252"/>
      <c r="R352" s="252"/>
      <c r="S352" s="252"/>
      <c r="T352" s="25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4" t="s">
        <v>190</v>
      </c>
      <c r="AU352" s="254" t="s">
        <v>85</v>
      </c>
      <c r="AV352" s="13" t="s">
        <v>83</v>
      </c>
      <c r="AW352" s="13" t="s">
        <v>34</v>
      </c>
      <c r="AX352" s="13" t="s">
        <v>76</v>
      </c>
      <c r="AY352" s="254" t="s">
        <v>178</v>
      </c>
    </row>
    <row r="353" s="13" customFormat="1">
      <c r="A353" s="13"/>
      <c r="B353" s="244"/>
      <c r="C353" s="245"/>
      <c r="D353" s="246" t="s">
        <v>190</v>
      </c>
      <c r="E353" s="247" t="s">
        <v>1</v>
      </c>
      <c r="F353" s="248" t="s">
        <v>6107</v>
      </c>
      <c r="G353" s="245"/>
      <c r="H353" s="247" t="s">
        <v>1</v>
      </c>
      <c r="I353" s="249"/>
      <c r="J353" s="245"/>
      <c r="K353" s="245"/>
      <c r="L353" s="250"/>
      <c r="M353" s="251"/>
      <c r="N353" s="252"/>
      <c r="O353" s="252"/>
      <c r="P353" s="252"/>
      <c r="Q353" s="252"/>
      <c r="R353" s="252"/>
      <c r="S353" s="252"/>
      <c r="T353" s="25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54" t="s">
        <v>190</v>
      </c>
      <c r="AU353" s="254" t="s">
        <v>85</v>
      </c>
      <c r="AV353" s="13" t="s">
        <v>83</v>
      </c>
      <c r="AW353" s="13" t="s">
        <v>34</v>
      </c>
      <c r="AX353" s="13" t="s">
        <v>76</v>
      </c>
      <c r="AY353" s="254" t="s">
        <v>178</v>
      </c>
    </row>
    <row r="354" s="14" customFormat="1">
      <c r="A354" s="14"/>
      <c r="B354" s="255"/>
      <c r="C354" s="256"/>
      <c r="D354" s="246" t="s">
        <v>190</v>
      </c>
      <c r="E354" s="257" t="s">
        <v>1</v>
      </c>
      <c r="F354" s="258" t="s">
        <v>83</v>
      </c>
      <c r="G354" s="256"/>
      <c r="H354" s="259">
        <v>1</v>
      </c>
      <c r="I354" s="260"/>
      <c r="J354" s="256"/>
      <c r="K354" s="256"/>
      <c r="L354" s="261"/>
      <c r="M354" s="294"/>
      <c r="N354" s="295"/>
      <c r="O354" s="295"/>
      <c r="P354" s="295"/>
      <c r="Q354" s="295"/>
      <c r="R354" s="295"/>
      <c r="S354" s="295"/>
      <c r="T354" s="296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5" t="s">
        <v>190</v>
      </c>
      <c r="AU354" s="265" t="s">
        <v>85</v>
      </c>
      <c r="AV354" s="14" t="s">
        <v>85</v>
      </c>
      <c r="AW354" s="14" t="s">
        <v>34</v>
      </c>
      <c r="AX354" s="14" t="s">
        <v>83</v>
      </c>
      <c r="AY354" s="265" t="s">
        <v>178</v>
      </c>
    </row>
    <row r="355" s="2" customFormat="1" ht="6.96" customHeight="1">
      <c r="A355" s="38"/>
      <c r="B355" s="66"/>
      <c r="C355" s="67"/>
      <c r="D355" s="67"/>
      <c r="E355" s="67"/>
      <c r="F355" s="67"/>
      <c r="G355" s="67"/>
      <c r="H355" s="67"/>
      <c r="I355" s="67"/>
      <c r="J355" s="67"/>
      <c r="K355" s="67"/>
      <c r="L355" s="44"/>
      <c r="M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</row>
  </sheetData>
  <sheetProtection sheet="1" autoFilter="0" formatColumns="0" formatRows="0" objects="1" scenarios="1" spinCount="100000" saltValue="RGMrWaMnW7a1kW8FU8n1T73pM2BOGSoNegQBT5LQFncXwho7qFjhUQjSLcbydd65uGC7lSnuXMqcqCFQ1/l8mw==" hashValue="gHQxsJiHC8tjFzHnmyX5vwRNneXbhDIUMUVa+MWjIgpoZi9HsaQdGNJgy3ACL1TS3QCZACv75DoGc2VL1GOEoQ==" algorithmName="SHA-512" password="C76A"/>
  <autoFilter ref="C122:K354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hyperlinks>
    <hyperlink ref="F127" r:id="rId1" display="https://podminky.urs.cz/item/CS_URS_2025_02/011002000"/>
    <hyperlink ref="F137" r:id="rId2" display="https://podminky.urs.cz/item/CS_URS_2025_02/012002000"/>
    <hyperlink ref="F153" r:id="rId3" display="https://podminky.urs.cz/item/CS_URS_2025_02/013002000"/>
    <hyperlink ref="F193" r:id="rId4" display="https://podminky.urs.cz/item/CS_URS_2025_02/031002000"/>
    <hyperlink ref="F224" r:id="rId5" display="https://podminky.urs.cz/item/CS_URS_2025_02/033002000"/>
    <hyperlink ref="F233" r:id="rId6" display="https://podminky.urs.cz/item/CS_URS_2025_02/034002000"/>
    <hyperlink ref="F244" r:id="rId7" display="https://podminky.urs.cz/item/CS_URS_2025_02/039002000"/>
    <hyperlink ref="F256" r:id="rId8" display="https://podminky.urs.cz/item/CS_URS_2025_02/043002000"/>
    <hyperlink ref="F264" r:id="rId9" display="https://podminky.urs.cz/item/CS_URS_2025_02/044002000"/>
    <hyperlink ref="F301" r:id="rId10" display="https://podminky.urs.cz/item/CS_URS_2025_02/061002000"/>
    <hyperlink ref="F307" r:id="rId11" display="https://podminky.urs.cz/item/CS_URS_2025_02/065002000"/>
    <hyperlink ref="F312" r:id="rId12" display="https://podminky.urs.cz/item/CS_URS_2025_02/071002000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3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46"/>
      <c r="C3" s="147"/>
      <c r="D3" s="147"/>
      <c r="E3" s="147"/>
      <c r="F3" s="147"/>
      <c r="G3" s="147"/>
      <c r="H3" s="20"/>
    </row>
    <row r="4" s="1" customFormat="1" ht="24.96" customHeight="1">
      <c r="B4" s="20"/>
      <c r="C4" s="148" t="s">
        <v>6108</v>
      </c>
      <c r="H4" s="20"/>
    </row>
    <row r="5" s="1" customFormat="1" ht="12" customHeight="1">
      <c r="B5" s="20"/>
      <c r="C5" s="300" t="s">
        <v>13</v>
      </c>
      <c r="D5" s="156" t="s">
        <v>14</v>
      </c>
      <c r="E5" s="1"/>
      <c r="F5" s="1"/>
      <c r="H5" s="20"/>
    </row>
    <row r="6" s="1" customFormat="1" ht="36.96" customHeight="1">
      <c r="B6" s="20"/>
      <c r="C6" s="301" t="s">
        <v>16</v>
      </c>
      <c r="D6" s="302" t="s">
        <v>17</v>
      </c>
      <c r="E6" s="1"/>
      <c r="F6" s="1"/>
      <c r="H6" s="20"/>
    </row>
    <row r="7" s="1" customFormat="1" ht="16.5" customHeight="1">
      <c r="B7" s="20"/>
      <c r="C7" s="150" t="s">
        <v>22</v>
      </c>
      <c r="D7" s="153" t="str">
        <f>'Rekapitulace stavby'!AN8</f>
        <v>21. 10. 2025</v>
      </c>
      <c r="H7" s="20"/>
    </row>
    <row r="8" s="2" customFormat="1" ht="10.8" customHeight="1">
      <c r="A8" s="38"/>
      <c r="B8" s="44"/>
      <c r="C8" s="38"/>
      <c r="D8" s="38"/>
      <c r="E8" s="38"/>
      <c r="F8" s="38"/>
      <c r="G8" s="38"/>
      <c r="H8" s="44"/>
    </row>
    <row r="9" s="11" customFormat="1" ht="29.28" customHeight="1">
      <c r="A9" s="199"/>
      <c r="B9" s="303"/>
      <c r="C9" s="304" t="s">
        <v>57</v>
      </c>
      <c r="D9" s="305" t="s">
        <v>58</v>
      </c>
      <c r="E9" s="305" t="s">
        <v>165</v>
      </c>
      <c r="F9" s="306" t="s">
        <v>6109</v>
      </c>
      <c r="G9" s="199"/>
      <c r="H9" s="303"/>
    </row>
    <row r="10" s="2" customFormat="1" ht="26.4" customHeight="1">
      <c r="A10" s="38"/>
      <c r="B10" s="44"/>
      <c r="C10" s="307" t="s">
        <v>6110</v>
      </c>
      <c r="D10" s="307" t="s">
        <v>88</v>
      </c>
      <c r="E10" s="38"/>
      <c r="F10" s="38"/>
      <c r="G10" s="38"/>
      <c r="H10" s="44"/>
    </row>
    <row r="11" s="2" customFormat="1" ht="16.8" customHeight="1">
      <c r="A11" s="38"/>
      <c r="B11" s="44"/>
      <c r="C11" s="308" t="s">
        <v>6111</v>
      </c>
      <c r="D11" s="309" t="s">
        <v>6112</v>
      </c>
      <c r="E11" s="310" t="s">
        <v>258</v>
      </c>
      <c r="F11" s="311">
        <v>1190.327</v>
      </c>
      <c r="G11" s="38"/>
      <c r="H11" s="44"/>
    </row>
    <row r="12" s="2" customFormat="1" ht="16.8" customHeight="1">
      <c r="A12" s="38"/>
      <c r="B12" s="44"/>
      <c r="C12" s="308" t="s">
        <v>6113</v>
      </c>
      <c r="D12" s="309" t="s">
        <v>6114</v>
      </c>
      <c r="E12" s="310" t="s">
        <v>258</v>
      </c>
      <c r="F12" s="311">
        <v>476.26600000000002</v>
      </c>
      <c r="G12" s="38"/>
      <c r="H12" s="44"/>
    </row>
    <row r="13" s="2" customFormat="1" ht="16.8" customHeight="1">
      <c r="A13" s="38"/>
      <c r="B13" s="44"/>
      <c r="C13" s="308" t="s">
        <v>6115</v>
      </c>
      <c r="D13" s="309" t="s">
        <v>6116</v>
      </c>
      <c r="E13" s="310" t="s">
        <v>258</v>
      </c>
      <c r="F13" s="311">
        <v>1193.443</v>
      </c>
      <c r="G13" s="38"/>
      <c r="H13" s="44"/>
    </row>
    <row r="14" s="2" customFormat="1" ht="16.8" customHeight="1">
      <c r="A14" s="38"/>
      <c r="B14" s="44"/>
      <c r="C14" s="308" t="s">
        <v>6117</v>
      </c>
      <c r="D14" s="309" t="s">
        <v>6118</v>
      </c>
      <c r="E14" s="310" t="s">
        <v>258</v>
      </c>
      <c r="F14" s="311">
        <v>35.034999999999997</v>
      </c>
      <c r="G14" s="38"/>
      <c r="H14" s="44"/>
    </row>
    <row r="15" s="2" customFormat="1" ht="16.8" customHeight="1">
      <c r="A15" s="38"/>
      <c r="B15" s="44"/>
      <c r="C15" s="308" t="s">
        <v>6119</v>
      </c>
      <c r="D15" s="309" t="s">
        <v>6120</v>
      </c>
      <c r="E15" s="310" t="s">
        <v>267</v>
      </c>
      <c r="F15" s="311">
        <v>1186.25</v>
      </c>
      <c r="G15" s="38"/>
      <c r="H15" s="44"/>
    </row>
    <row r="16" s="2" customFormat="1" ht="16.8" customHeight="1">
      <c r="A16" s="38"/>
      <c r="B16" s="44"/>
      <c r="C16" s="308" t="s">
        <v>6121</v>
      </c>
      <c r="D16" s="309" t="s">
        <v>6122</v>
      </c>
      <c r="E16" s="310" t="s">
        <v>267</v>
      </c>
      <c r="F16" s="311">
        <v>226.69</v>
      </c>
      <c r="G16" s="38"/>
      <c r="H16" s="44"/>
    </row>
    <row r="17" s="2" customFormat="1" ht="16.8" customHeight="1">
      <c r="A17" s="38"/>
      <c r="B17" s="44"/>
      <c r="C17" s="308" t="s">
        <v>6123</v>
      </c>
      <c r="D17" s="309" t="s">
        <v>6124</v>
      </c>
      <c r="E17" s="310" t="s">
        <v>267</v>
      </c>
      <c r="F17" s="311">
        <v>540.75</v>
      </c>
      <c r="G17" s="38"/>
      <c r="H17" s="44"/>
    </row>
    <row r="18" s="2" customFormat="1" ht="16.8" customHeight="1">
      <c r="A18" s="38"/>
      <c r="B18" s="44"/>
      <c r="C18" s="308" t="s">
        <v>6125</v>
      </c>
      <c r="D18" s="309" t="s">
        <v>6126</v>
      </c>
      <c r="E18" s="310" t="s">
        <v>267</v>
      </c>
      <c r="F18" s="311">
        <v>1085.5460000000001</v>
      </c>
      <c r="G18" s="38"/>
      <c r="H18" s="44"/>
    </row>
    <row r="19" s="2" customFormat="1" ht="16.8" customHeight="1">
      <c r="A19" s="38"/>
      <c r="B19" s="44"/>
      <c r="C19" s="308" t="s">
        <v>6127</v>
      </c>
      <c r="D19" s="309" t="s">
        <v>6128</v>
      </c>
      <c r="E19" s="310" t="s">
        <v>267</v>
      </c>
      <c r="F19" s="311">
        <v>46.829999999999998</v>
      </c>
      <c r="G19" s="38"/>
      <c r="H19" s="44"/>
    </row>
    <row r="20" s="2" customFormat="1" ht="7.44" customHeight="1">
      <c r="A20" s="38"/>
      <c r="B20" s="179"/>
      <c r="C20" s="180"/>
      <c r="D20" s="180"/>
      <c r="E20" s="180"/>
      <c r="F20" s="180"/>
      <c r="G20" s="180"/>
      <c r="H20" s="44"/>
    </row>
    <row r="21" s="2" customFormat="1">
      <c r="A21" s="38"/>
      <c r="B21" s="38"/>
      <c r="C21" s="38"/>
      <c r="D21" s="38"/>
      <c r="E21" s="38"/>
      <c r="F21" s="38"/>
      <c r="G21" s="38"/>
      <c r="H21" s="38"/>
    </row>
  </sheetData>
  <sheetProtection sheet="1" formatColumns="0" formatRows="0" objects="1" scenarios="1" spinCount="100000" saltValue="yry3PuSE4v3XX8Wm5ItHsQpjiDtvPsLJoCaX6PVQTgwv9HTitCza5WfaB8jVbssCp8iOvT8tyFIcjfA16OfUSw==" hashValue="FPWZtSBukRy6cAU+7zdKi6W/8dwIjDqcybkhYGNiY5ydq6Zl4UnJWzp65vbDSSIXWi9uwKJzarI30+hJoqmXdw==" algorithmName="SHA-512" password="C76A"/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90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1" customFormat="1" ht="12" customHeight="1">
      <c r="B8" s="20"/>
      <c r="D8" s="150" t="s">
        <v>125</v>
      </c>
      <c r="L8" s="20"/>
    </row>
    <row r="9" s="2" customFormat="1" ht="16.5" customHeight="1">
      <c r="A9" s="38"/>
      <c r="B9" s="44"/>
      <c r="C9" s="38"/>
      <c r="D9" s="38"/>
      <c r="E9" s="151" t="s">
        <v>126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0" t="s">
        <v>127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2" t="s">
        <v>128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0" t="s">
        <v>18</v>
      </c>
      <c r="E13" s="38"/>
      <c r="F13" s="141" t="s">
        <v>1</v>
      </c>
      <c r="G13" s="38"/>
      <c r="H13" s="38"/>
      <c r="I13" s="150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20</v>
      </c>
      <c r="E14" s="38"/>
      <c r="F14" s="141" t="s">
        <v>21</v>
      </c>
      <c r="G14" s="38"/>
      <c r="H14" s="38"/>
      <c r="I14" s="150" t="s">
        <v>22</v>
      </c>
      <c r="J14" s="153" t="str">
        <f>'Rekapitulace stavby'!AN8</f>
        <v>21. 10. 2025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0" t="s">
        <v>24</v>
      </c>
      <c r="E16" s="38"/>
      <c r="F16" s="38"/>
      <c r="G16" s="38"/>
      <c r="H16" s="38"/>
      <c r="I16" s="150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0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0" t="s">
        <v>28</v>
      </c>
      <c r="E19" s="38"/>
      <c r="F19" s="38"/>
      <c r="G19" s="38"/>
      <c r="H19" s="38"/>
      <c r="I19" s="150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0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0" t="s">
        <v>30</v>
      </c>
      <c r="E22" s="38"/>
      <c r="F22" s="38"/>
      <c r="G22" s="38"/>
      <c r="H22" s="38"/>
      <c r="I22" s="150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0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0" t="s">
        <v>32</v>
      </c>
      <c r="E25" s="38"/>
      <c r="F25" s="38"/>
      <c r="G25" s="38"/>
      <c r="H25" s="38"/>
      <c r="I25" s="150" t="s">
        <v>25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33</v>
      </c>
      <c r="F26" s="38"/>
      <c r="G26" s="38"/>
      <c r="H26" s="38"/>
      <c r="I26" s="150" t="s">
        <v>27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0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4"/>
      <c r="B29" s="155"/>
      <c r="C29" s="154"/>
      <c r="D29" s="154"/>
      <c r="E29" s="156" t="s">
        <v>1</v>
      </c>
      <c r="F29" s="156"/>
      <c r="G29" s="156"/>
      <c r="H29" s="156"/>
      <c r="I29" s="154"/>
      <c r="J29" s="154"/>
      <c r="K29" s="154"/>
      <c r="L29" s="157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9" t="s">
        <v>36</v>
      </c>
      <c r="E32" s="38"/>
      <c r="F32" s="38"/>
      <c r="G32" s="38"/>
      <c r="H32" s="38"/>
      <c r="I32" s="38"/>
      <c r="J32" s="160">
        <f>ROUND(J149,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8"/>
      <c r="E33" s="158"/>
      <c r="F33" s="158"/>
      <c r="G33" s="158"/>
      <c r="H33" s="158"/>
      <c r="I33" s="158"/>
      <c r="J33" s="158"/>
      <c r="K33" s="15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1" t="s">
        <v>38</v>
      </c>
      <c r="G34" s="38"/>
      <c r="H34" s="38"/>
      <c r="I34" s="161" t="s">
        <v>37</v>
      </c>
      <c r="J34" s="161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2" t="s">
        <v>40</v>
      </c>
      <c r="E35" s="150" t="s">
        <v>41</v>
      </c>
      <c r="F35" s="163">
        <f>ROUND((SUM(BE149:BE2279)),  2)</f>
        <v>0</v>
      </c>
      <c r="G35" s="38"/>
      <c r="H35" s="38"/>
      <c r="I35" s="164">
        <v>0.20999999999999999</v>
      </c>
      <c r="J35" s="163">
        <f>ROUND(((SUM(BE149:BE2279))*I35),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0" t="s">
        <v>42</v>
      </c>
      <c r="F36" s="163">
        <f>ROUND((SUM(BF149:BF2279)),  2)</f>
        <v>0</v>
      </c>
      <c r="G36" s="38"/>
      <c r="H36" s="38"/>
      <c r="I36" s="164">
        <v>0.12</v>
      </c>
      <c r="J36" s="163">
        <f>ROUND(((SUM(BF149:BF2279))*I36),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43</v>
      </c>
      <c r="F37" s="163">
        <f>ROUND((SUM(BG149:BG2279)),  2)</f>
        <v>0</v>
      </c>
      <c r="G37" s="38"/>
      <c r="H37" s="38"/>
      <c r="I37" s="164">
        <v>0.20999999999999999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0" t="s">
        <v>44</v>
      </c>
      <c r="F38" s="163">
        <f>ROUND((SUM(BH149:BH2279)),  2)</f>
        <v>0</v>
      </c>
      <c r="G38" s="38"/>
      <c r="H38" s="38"/>
      <c r="I38" s="164">
        <v>0.12</v>
      </c>
      <c r="J38" s="16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0" t="s">
        <v>45</v>
      </c>
      <c r="F39" s="163">
        <f>ROUND((SUM(BI149:BI2279)),  2)</f>
        <v>0</v>
      </c>
      <c r="G39" s="38"/>
      <c r="H39" s="38"/>
      <c r="I39" s="164">
        <v>0</v>
      </c>
      <c r="J39" s="16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5"/>
      <c r="D41" s="166" t="s">
        <v>46</v>
      </c>
      <c r="E41" s="167"/>
      <c r="F41" s="167"/>
      <c r="G41" s="168" t="s">
        <v>47</v>
      </c>
      <c r="H41" s="169" t="s">
        <v>48</v>
      </c>
      <c r="I41" s="167"/>
      <c r="J41" s="170">
        <f>SUM(J32:J39)</f>
        <v>0</v>
      </c>
      <c r="K41" s="171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125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3" t="s">
        <v>126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127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D1.01.1 - Stavební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Cheb</v>
      </c>
      <c r="G91" s="40"/>
      <c r="H91" s="40"/>
      <c r="I91" s="32" t="s">
        <v>22</v>
      </c>
      <c r="J91" s="79" t="str">
        <f>IF(J14="","",J14)</f>
        <v>21. 10. 2025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40.05" customHeight="1">
      <c r="A93" s="38"/>
      <c r="B93" s="39"/>
      <c r="C93" s="32" t="s">
        <v>24</v>
      </c>
      <c r="D93" s="40"/>
      <c r="E93" s="40"/>
      <c r="F93" s="27" t="str">
        <f>E17</f>
        <v>Karlovarský kraj</v>
      </c>
      <c r="G93" s="40"/>
      <c r="H93" s="40"/>
      <c r="I93" s="32" t="s">
        <v>30</v>
      </c>
      <c r="J93" s="36" t="str">
        <f>E23</f>
        <v>PENTA PROJEKT s.r.o., Mrštíkova 1166/12, Jihlava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32</v>
      </c>
      <c r="J94" s="36" t="str">
        <f>E26</f>
        <v>Ing. Avuk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4" t="s">
        <v>130</v>
      </c>
      <c r="D96" s="185"/>
      <c r="E96" s="185"/>
      <c r="F96" s="185"/>
      <c r="G96" s="185"/>
      <c r="H96" s="185"/>
      <c r="I96" s="185"/>
      <c r="J96" s="186" t="s">
        <v>131</v>
      </c>
      <c r="K96" s="185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7" t="s">
        <v>132</v>
      </c>
      <c r="D98" s="40"/>
      <c r="E98" s="40"/>
      <c r="F98" s="40"/>
      <c r="G98" s="40"/>
      <c r="H98" s="40"/>
      <c r="I98" s="40"/>
      <c r="J98" s="110">
        <f>J149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133</v>
      </c>
    </row>
    <row r="99" s="9" customFormat="1" ht="24.96" customHeight="1">
      <c r="A99" s="9"/>
      <c r="B99" s="188"/>
      <c r="C99" s="189"/>
      <c r="D99" s="190" t="s">
        <v>134</v>
      </c>
      <c r="E99" s="191"/>
      <c r="F99" s="191"/>
      <c r="G99" s="191"/>
      <c r="H99" s="191"/>
      <c r="I99" s="191"/>
      <c r="J99" s="192">
        <f>J150</f>
        <v>0</v>
      </c>
      <c r="K99" s="189"/>
      <c r="L99" s="19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4"/>
      <c r="C100" s="133"/>
      <c r="D100" s="195" t="s">
        <v>135</v>
      </c>
      <c r="E100" s="196"/>
      <c r="F100" s="196"/>
      <c r="G100" s="196"/>
      <c r="H100" s="196"/>
      <c r="I100" s="196"/>
      <c r="J100" s="197">
        <f>J151</f>
        <v>0</v>
      </c>
      <c r="K100" s="133"/>
      <c r="L100" s="19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4"/>
      <c r="C101" s="133"/>
      <c r="D101" s="195" t="s">
        <v>136</v>
      </c>
      <c r="E101" s="196"/>
      <c r="F101" s="196"/>
      <c r="G101" s="196"/>
      <c r="H101" s="196"/>
      <c r="I101" s="196"/>
      <c r="J101" s="197">
        <f>J262</f>
        <v>0</v>
      </c>
      <c r="K101" s="133"/>
      <c r="L101" s="19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194"/>
      <c r="C102" s="133"/>
      <c r="D102" s="195" t="s">
        <v>137</v>
      </c>
      <c r="E102" s="196"/>
      <c r="F102" s="196"/>
      <c r="G102" s="196"/>
      <c r="H102" s="196"/>
      <c r="I102" s="196"/>
      <c r="J102" s="197">
        <f>J263</f>
        <v>0</v>
      </c>
      <c r="K102" s="133"/>
      <c r="L102" s="19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4"/>
      <c r="C103" s="133"/>
      <c r="D103" s="195" t="s">
        <v>138</v>
      </c>
      <c r="E103" s="196"/>
      <c r="F103" s="196"/>
      <c r="G103" s="196"/>
      <c r="H103" s="196"/>
      <c r="I103" s="196"/>
      <c r="J103" s="197">
        <f>J365</f>
        <v>0</v>
      </c>
      <c r="K103" s="133"/>
      <c r="L103" s="19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4"/>
      <c r="C104" s="133"/>
      <c r="D104" s="195" t="s">
        <v>139</v>
      </c>
      <c r="E104" s="196"/>
      <c r="F104" s="196"/>
      <c r="G104" s="196"/>
      <c r="H104" s="196"/>
      <c r="I104" s="196"/>
      <c r="J104" s="197">
        <f>J400</f>
        <v>0</v>
      </c>
      <c r="K104" s="133"/>
      <c r="L104" s="198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4.88" customHeight="1">
      <c r="A105" s="10"/>
      <c r="B105" s="194"/>
      <c r="C105" s="133"/>
      <c r="D105" s="195" t="s">
        <v>140</v>
      </c>
      <c r="E105" s="196"/>
      <c r="F105" s="196"/>
      <c r="G105" s="196"/>
      <c r="H105" s="196"/>
      <c r="I105" s="196"/>
      <c r="J105" s="197">
        <f>J401</f>
        <v>0</v>
      </c>
      <c r="K105" s="133"/>
      <c r="L105" s="19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194"/>
      <c r="C106" s="133"/>
      <c r="D106" s="195" t="s">
        <v>141</v>
      </c>
      <c r="E106" s="196"/>
      <c r="F106" s="196"/>
      <c r="G106" s="196"/>
      <c r="H106" s="196"/>
      <c r="I106" s="196"/>
      <c r="J106" s="197">
        <f>J425</f>
        <v>0</v>
      </c>
      <c r="K106" s="133"/>
      <c r="L106" s="198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4.88" customHeight="1">
      <c r="A107" s="10"/>
      <c r="B107" s="194"/>
      <c r="C107" s="133"/>
      <c r="D107" s="195" t="s">
        <v>142</v>
      </c>
      <c r="E107" s="196"/>
      <c r="F107" s="196"/>
      <c r="G107" s="196"/>
      <c r="H107" s="196"/>
      <c r="I107" s="196"/>
      <c r="J107" s="197">
        <f>J434</f>
        <v>0</v>
      </c>
      <c r="K107" s="133"/>
      <c r="L107" s="198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4.88" customHeight="1">
      <c r="A108" s="10"/>
      <c r="B108" s="194"/>
      <c r="C108" s="133"/>
      <c r="D108" s="195" t="s">
        <v>143</v>
      </c>
      <c r="E108" s="196"/>
      <c r="F108" s="196"/>
      <c r="G108" s="196"/>
      <c r="H108" s="196"/>
      <c r="I108" s="196"/>
      <c r="J108" s="197">
        <f>J945</f>
        <v>0</v>
      </c>
      <c r="K108" s="133"/>
      <c r="L108" s="198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88"/>
      <c r="C109" s="189"/>
      <c r="D109" s="190" t="s">
        <v>144</v>
      </c>
      <c r="E109" s="191"/>
      <c r="F109" s="191"/>
      <c r="G109" s="191"/>
      <c r="H109" s="191"/>
      <c r="I109" s="191"/>
      <c r="J109" s="192">
        <f>J975</f>
        <v>0</v>
      </c>
      <c r="K109" s="189"/>
      <c r="L109" s="193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194"/>
      <c r="C110" s="133"/>
      <c r="D110" s="195" t="s">
        <v>145</v>
      </c>
      <c r="E110" s="196"/>
      <c r="F110" s="196"/>
      <c r="G110" s="196"/>
      <c r="H110" s="196"/>
      <c r="I110" s="196"/>
      <c r="J110" s="197">
        <f>J976</f>
        <v>0</v>
      </c>
      <c r="K110" s="133"/>
      <c r="L110" s="198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4"/>
      <c r="C111" s="133"/>
      <c r="D111" s="195" t="s">
        <v>146</v>
      </c>
      <c r="E111" s="196"/>
      <c r="F111" s="196"/>
      <c r="G111" s="196"/>
      <c r="H111" s="196"/>
      <c r="I111" s="196"/>
      <c r="J111" s="197">
        <f>J1005</f>
        <v>0</v>
      </c>
      <c r="K111" s="133"/>
      <c r="L111" s="198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4"/>
      <c r="C112" s="133"/>
      <c r="D112" s="195" t="s">
        <v>147</v>
      </c>
      <c r="E112" s="196"/>
      <c r="F112" s="196"/>
      <c r="G112" s="196"/>
      <c r="H112" s="196"/>
      <c r="I112" s="196"/>
      <c r="J112" s="197">
        <f>J1248</f>
        <v>0</v>
      </c>
      <c r="K112" s="133"/>
      <c r="L112" s="198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4.88" customHeight="1">
      <c r="A113" s="10"/>
      <c r="B113" s="194"/>
      <c r="C113" s="133"/>
      <c r="D113" s="195" t="s">
        <v>148</v>
      </c>
      <c r="E113" s="196"/>
      <c r="F113" s="196"/>
      <c r="G113" s="196"/>
      <c r="H113" s="196"/>
      <c r="I113" s="196"/>
      <c r="J113" s="197">
        <f>J1251</f>
        <v>0</v>
      </c>
      <c r="K113" s="133"/>
      <c r="L113" s="198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4.88" customHeight="1">
      <c r="A114" s="10"/>
      <c r="B114" s="194"/>
      <c r="C114" s="133"/>
      <c r="D114" s="195" t="s">
        <v>149</v>
      </c>
      <c r="E114" s="196"/>
      <c r="F114" s="196"/>
      <c r="G114" s="196"/>
      <c r="H114" s="196"/>
      <c r="I114" s="196"/>
      <c r="J114" s="197">
        <f>J1270</f>
        <v>0</v>
      </c>
      <c r="K114" s="133"/>
      <c r="L114" s="198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4"/>
      <c r="C115" s="133"/>
      <c r="D115" s="195" t="s">
        <v>150</v>
      </c>
      <c r="E115" s="196"/>
      <c r="F115" s="196"/>
      <c r="G115" s="196"/>
      <c r="H115" s="196"/>
      <c r="I115" s="196"/>
      <c r="J115" s="197">
        <f>J1274</f>
        <v>0</v>
      </c>
      <c r="K115" s="133"/>
      <c r="L115" s="198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4.88" customHeight="1">
      <c r="A116" s="10"/>
      <c r="B116" s="194"/>
      <c r="C116" s="133"/>
      <c r="D116" s="195" t="s">
        <v>151</v>
      </c>
      <c r="E116" s="196"/>
      <c r="F116" s="196"/>
      <c r="G116" s="196"/>
      <c r="H116" s="196"/>
      <c r="I116" s="196"/>
      <c r="J116" s="197">
        <f>J1277</f>
        <v>0</v>
      </c>
      <c r="K116" s="133"/>
      <c r="L116" s="198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4.88" customHeight="1">
      <c r="A117" s="10"/>
      <c r="B117" s="194"/>
      <c r="C117" s="133"/>
      <c r="D117" s="195" t="s">
        <v>152</v>
      </c>
      <c r="E117" s="196"/>
      <c r="F117" s="196"/>
      <c r="G117" s="196"/>
      <c r="H117" s="196"/>
      <c r="I117" s="196"/>
      <c r="J117" s="197">
        <f>J1308</f>
        <v>0</v>
      </c>
      <c r="K117" s="133"/>
      <c r="L117" s="198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4.88" customHeight="1">
      <c r="A118" s="10"/>
      <c r="B118" s="194"/>
      <c r="C118" s="133"/>
      <c r="D118" s="195" t="s">
        <v>153</v>
      </c>
      <c r="E118" s="196"/>
      <c r="F118" s="196"/>
      <c r="G118" s="196"/>
      <c r="H118" s="196"/>
      <c r="I118" s="196"/>
      <c r="J118" s="197">
        <f>J1502</f>
        <v>0</v>
      </c>
      <c r="K118" s="133"/>
      <c r="L118" s="198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4.88" customHeight="1">
      <c r="A119" s="10"/>
      <c r="B119" s="194"/>
      <c r="C119" s="133"/>
      <c r="D119" s="195" t="s">
        <v>154</v>
      </c>
      <c r="E119" s="196"/>
      <c r="F119" s="196"/>
      <c r="G119" s="196"/>
      <c r="H119" s="196"/>
      <c r="I119" s="196"/>
      <c r="J119" s="197">
        <f>J1538</f>
        <v>0</v>
      </c>
      <c r="K119" s="133"/>
      <c r="L119" s="198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4.88" customHeight="1">
      <c r="A120" s="10"/>
      <c r="B120" s="194"/>
      <c r="C120" s="133"/>
      <c r="D120" s="195" t="s">
        <v>155</v>
      </c>
      <c r="E120" s="196"/>
      <c r="F120" s="196"/>
      <c r="G120" s="196"/>
      <c r="H120" s="196"/>
      <c r="I120" s="196"/>
      <c r="J120" s="197">
        <f>J1559</f>
        <v>0</v>
      </c>
      <c r="K120" s="133"/>
      <c r="L120" s="198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4.88" customHeight="1">
      <c r="A121" s="10"/>
      <c r="B121" s="194"/>
      <c r="C121" s="133"/>
      <c r="D121" s="195" t="s">
        <v>156</v>
      </c>
      <c r="E121" s="196"/>
      <c r="F121" s="196"/>
      <c r="G121" s="196"/>
      <c r="H121" s="196"/>
      <c r="I121" s="196"/>
      <c r="J121" s="197">
        <f>J1575</f>
        <v>0</v>
      </c>
      <c r="K121" s="133"/>
      <c r="L121" s="198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194"/>
      <c r="C122" s="133"/>
      <c r="D122" s="195" t="s">
        <v>157</v>
      </c>
      <c r="E122" s="196"/>
      <c r="F122" s="196"/>
      <c r="G122" s="196"/>
      <c r="H122" s="196"/>
      <c r="I122" s="196"/>
      <c r="J122" s="197">
        <f>J1611</f>
        <v>0</v>
      </c>
      <c r="K122" s="133"/>
      <c r="L122" s="198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94"/>
      <c r="C123" s="133"/>
      <c r="D123" s="195" t="s">
        <v>158</v>
      </c>
      <c r="E123" s="196"/>
      <c r="F123" s="196"/>
      <c r="G123" s="196"/>
      <c r="H123" s="196"/>
      <c r="I123" s="196"/>
      <c r="J123" s="197">
        <f>J1748</f>
        <v>0</v>
      </c>
      <c r="K123" s="133"/>
      <c r="L123" s="198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10" customFormat="1" ht="19.92" customHeight="1">
      <c r="A124" s="10"/>
      <c r="B124" s="194"/>
      <c r="C124" s="133"/>
      <c r="D124" s="195" t="s">
        <v>159</v>
      </c>
      <c r="E124" s="196"/>
      <c r="F124" s="196"/>
      <c r="G124" s="196"/>
      <c r="H124" s="196"/>
      <c r="I124" s="196"/>
      <c r="J124" s="197">
        <f>J1993</f>
        <v>0</v>
      </c>
      <c r="K124" s="133"/>
      <c r="L124" s="198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s="10" customFormat="1" ht="19.92" customHeight="1">
      <c r="A125" s="10"/>
      <c r="B125" s="194"/>
      <c r="C125" s="133"/>
      <c r="D125" s="195" t="s">
        <v>160</v>
      </c>
      <c r="E125" s="196"/>
      <c r="F125" s="196"/>
      <c r="G125" s="196"/>
      <c r="H125" s="196"/>
      <c r="I125" s="196"/>
      <c r="J125" s="197">
        <f>J2199</f>
        <v>0</v>
      </c>
      <c r="K125" s="133"/>
      <c r="L125" s="198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9" customFormat="1" ht="24.96" customHeight="1">
      <c r="A126" s="9"/>
      <c r="B126" s="188"/>
      <c r="C126" s="189"/>
      <c r="D126" s="190" t="s">
        <v>161</v>
      </c>
      <c r="E126" s="191"/>
      <c r="F126" s="191"/>
      <c r="G126" s="191"/>
      <c r="H126" s="191"/>
      <c r="I126" s="191"/>
      <c r="J126" s="192">
        <f>J2230</f>
        <v>0</v>
      </c>
      <c r="K126" s="189"/>
      <c r="L126" s="193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</row>
    <row r="127" s="10" customFormat="1" ht="19.92" customHeight="1">
      <c r="A127" s="10"/>
      <c r="B127" s="194"/>
      <c r="C127" s="133"/>
      <c r="D127" s="195" t="s">
        <v>162</v>
      </c>
      <c r="E127" s="196"/>
      <c r="F127" s="196"/>
      <c r="G127" s="196"/>
      <c r="H127" s="196"/>
      <c r="I127" s="196"/>
      <c r="J127" s="197">
        <f>J2231</f>
        <v>0</v>
      </c>
      <c r="K127" s="133"/>
      <c r="L127" s="198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</row>
    <row r="128" s="2" customFormat="1" ht="21.84" customHeight="1">
      <c r="A128" s="38"/>
      <c r="B128" s="39"/>
      <c r="C128" s="40"/>
      <c r="D128" s="40"/>
      <c r="E128" s="40"/>
      <c r="F128" s="40"/>
      <c r="G128" s="40"/>
      <c r="H128" s="40"/>
      <c r="I128" s="40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6.96" customHeight="1">
      <c r="A129" s="38"/>
      <c r="B129" s="66"/>
      <c r="C129" s="67"/>
      <c r="D129" s="67"/>
      <c r="E129" s="67"/>
      <c r="F129" s="67"/>
      <c r="G129" s="67"/>
      <c r="H129" s="67"/>
      <c r="I129" s="67"/>
      <c r="J129" s="67"/>
      <c r="K129" s="67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3" s="2" customFormat="1" ht="6.96" customHeight="1">
      <c r="A133" s="38"/>
      <c r="B133" s="68"/>
      <c r="C133" s="69"/>
      <c r="D133" s="69"/>
      <c r="E133" s="69"/>
      <c r="F133" s="69"/>
      <c r="G133" s="69"/>
      <c r="H133" s="69"/>
      <c r="I133" s="69"/>
      <c r="J133" s="69"/>
      <c r="K133" s="69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2" customFormat="1" ht="24.96" customHeight="1">
      <c r="A134" s="38"/>
      <c r="B134" s="39"/>
      <c r="C134" s="23" t="s">
        <v>163</v>
      </c>
      <c r="D134" s="40"/>
      <c r="E134" s="40"/>
      <c r="F134" s="40"/>
      <c r="G134" s="40"/>
      <c r="H134" s="40"/>
      <c r="I134" s="40"/>
      <c r="J134" s="40"/>
      <c r="K134" s="40"/>
      <c r="L134" s="63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</row>
    <row r="135" s="2" customFormat="1" ht="6.96" customHeight="1">
      <c r="A135" s="38"/>
      <c r="B135" s="39"/>
      <c r="C135" s="40"/>
      <c r="D135" s="40"/>
      <c r="E135" s="40"/>
      <c r="F135" s="40"/>
      <c r="G135" s="40"/>
      <c r="H135" s="40"/>
      <c r="I135" s="40"/>
      <c r="J135" s="40"/>
      <c r="K135" s="40"/>
      <c r="L135" s="63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</row>
    <row r="136" s="2" customFormat="1" ht="12" customHeight="1">
      <c r="A136" s="38"/>
      <c r="B136" s="39"/>
      <c r="C136" s="32" t="s">
        <v>16</v>
      </c>
      <c r="D136" s="40"/>
      <c r="E136" s="40"/>
      <c r="F136" s="40"/>
      <c r="G136" s="40"/>
      <c r="H136" s="40"/>
      <c r="I136" s="40"/>
      <c r="J136" s="40"/>
      <c r="K136" s="40"/>
      <c r="L136" s="63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</row>
    <row r="137" s="2" customFormat="1" ht="16.5" customHeight="1">
      <c r="A137" s="38"/>
      <c r="B137" s="39"/>
      <c r="C137" s="40"/>
      <c r="D137" s="40"/>
      <c r="E137" s="183" t="str">
        <f>E7</f>
        <v>Přestavba EMR II.typu, Nemocnice Cheb</v>
      </c>
      <c r="F137" s="32"/>
      <c r="G137" s="32"/>
      <c r="H137" s="32"/>
      <c r="I137" s="40"/>
      <c r="J137" s="40"/>
      <c r="K137" s="40"/>
      <c r="L137" s="63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</row>
    <row r="138" s="1" customFormat="1" ht="12" customHeight="1">
      <c r="B138" s="21"/>
      <c r="C138" s="32" t="s">
        <v>125</v>
      </c>
      <c r="D138" s="22"/>
      <c r="E138" s="22"/>
      <c r="F138" s="22"/>
      <c r="G138" s="22"/>
      <c r="H138" s="22"/>
      <c r="I138" s="22"/>
      <c r="J138" s="22"/>
      <c r="K138" s="22"/>
      <c r="L138" s="20"/>
    </row>
    <row r="139" s="2" customFormat="1" ht="16.5" customHeight="1">
      <c r="A139" s="38"/>
      <c r="B139" s="39"/>
      <c r="C139" s="40"/>
      <c r="D139" s="40"/>
      <c r="E139" s="183" t="s">
        <v>126</v>
      </c>
      <c r="F139" s="40"/>
      <c r="G139" s="40"/>
      <c r="H139" s="40"/>
      <c r="I139" s="40"/>
      <c r="J139" s="40"/>
      <c r="K139" s="40"/>
      <c r="L139" s="63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</row>
    <row r="140" s="2" customFormat="1" ht="12" customHeight="1">
      <c r="A140" s="38"/>
      <c r="B140" s="39"/>
      <c r="C140" s="32" t="s">
        <v>127</v>
      </c>
      <c r="D140" s="40"/>
      <c r="E140" s="40"/>
      <c r="F140" s="40"/>
      <c r="G140" s="40"/>
      <c r="H140" s="40"/>
      <c r="I140" s="40"/>
      <c r="J140" s="40"/>
      <c r="K140" s="40"/>
      <c r="L140" s="63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</row>
    <row r="141" s="2" customFormat="1" ht="16.5" customHeight="1">
      <c r="A141" s="38"/>
      <c r="B141" s="39"/>
      <c r="C141" s="40"/>
      <c r="D141" s="40"/>
      <c r="E141" s="76" t="str">
        <f>E11</f>
        <v>D1.01.1 - Stavební</v>
      </c>
      <c r="F141" s="40"/>
      <c r="G141" s="40"/>
      <c r="H141" s="40"/>
      <c r="I141" s="40"/>
      <c r="J141" s="40"/>
      <c r="K141" s="40"/>
      <c r="L141" s="63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</row>
    <row r="142" s="2" customFormat="1" ht="6.96" customHeight="1">
      <c r="A142" s="38"/>
      <c r="B142" s="39"/>
      <c r="C142" s="40"/>
      <c r="D142" s="40"/>
      <c r="E142" s="40"/>
      <c r="F142" s="40"/>
      <c r="G142" s="40"/>
      <c r="H142" s="40"/>
      <c r="I142" s="40"/>
      <c r="J142" s="40"/>
      <c r="K142" s="40"/>
      <c r="L142" s="63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</row>
    <row r="143" s="2" customFormat="1" ht="12" customHeight="1">
      <c r="A143" s="38"/>
      <c r="B143" s="39"/>
      <c r="C143" s="32" t="s">
        <v>20</v>
      </c>
      <c r="D143" s="40"/>
      <c r="E143" s="40"/>
      <c r="F143" s="27" t="str">
        <f>F14</f>
        <v>Cheb</v>
      </c>
      <c r="G143" s="40"/>
      <c r="H143" s="40"/>
      <c r="I143" s="32" t="s">
        <v>22</v>
      </c>
      <c r="J143" s="79" t="str">
        <f>IF(J14="","",J14)</f>
        <v>21. 10. 2025</v>
      </c>
      <c r="K143" s="40"/>
      <c r="L143" s="63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</row>
    <row r="144" s="2" customFormat="1" ht="6.96" customHeight="1">
      <c r="A144" s="38"/>
      <c r="B144" s="39"/>
      <c r="C144" s="40"/>
      <c r="D144" s="40"/>
      <c r="E144" s="40"/>
      <c r="F144" s="40"/>
      <c r="G144" s="40"/>
      <c r="H144" s="40"/>
      <c r="I144" s="40"/>
      <c r="J144" s="40"/>
      <c r="K144" s="40"/>
      <c r="L144" s="63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</row>
    <row r="145" s="2" customFormat="1" ht="40.05" customHeight="1">
      <c r="A145" s="38"/>
      <c r="B145" s="39"/>
      <c r="C145" s="32" t="s">
        <v>24</v>
      </c>
      <c r="D145" s="40"/>
      <c r="E145" s="40"/>
      <c r="F145" s="27" t="str">
        <f>E17</f>
        <v>Karlovarský kraj</v>
      </c>
      <c r="G145" s="40"/>
      <c r="H145" s="40"/>
      <c r="I145" s="32" t="s">
        <v>30</v>
      </c>
      <c r="J145" s="36" t="str">
        <f>E23</f>
        <v>PENTA PROJEKT s.r.o., Mrštíkova 1166/12, Jihlava</v>
      </c>
      <c r="K145" s="40"/>
      <c r="L145" s="63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</row>
    <row r="146" s="2" customFormat="1" ht="15.15" customHeight="1">
      <c r="A146" s="38"/>
      <c r="B146" s="39"/>
      <c r="C146" s="32" t="s">
        <v>28</v>
      </c>
      <c r="D146" s="40"/>
      <c r="E146" s="40"/>
      <c r="F146" s="27" t="str">
        <f>IF(E20="","",E20)</f>
        <v>Vyplň údaj</v>
      </c>
      <c r="G146" s="40"/>
      <c r="H146" s="40"/>
      <c r="I146" s="32" t="s">
        <v>32</v>
      </c>
      <c r="J146" s="36" t="str">
        <f>E26</f>
        <v>Ing. Avuk</v>
      </c>
      <c r="K146" s="40"/>
      <c r="L146" s="63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</row>
    <row r="147" s="2" customFormat="1" ht="10.32" customHeight="1">
      <c r="A147" s="38"/>
      <c r="B147" s="39"/>
      <c r="C147" s="40"/>
      <c r="D147" s="40"/>
      <c r="E147" s="40"/>
      <c r="F147" s="40"/>
      <c r="G147" s="40"/>
      <c r="H147" s="40"/>
      <c r="I147" s="40"/>
      <c r="J147" s="40"/>
      <c r="K147" s="40"/>
      <c r="L147" s="63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</row>
    <row r="148" s="11" customFormat="1" ht="29.28" customHeight="1">
      <c r="A148" s="199"/>
      <c r="B148" s="200"/>
      <c r="C148" s="201" t="s">
        <v>164</v>
      </c>
      <c r="D148" s="202" t="s">
        <v>61</v>
      </c>
      <c r="E148" s="202" t="s">
        <v>57</v>
      </c>
      <c r="F148" s="202" t="s">
        <v>58</v>
      </c>
      <c r="G148" s="202" t="s">
        <v>165</v>
      </c>
      <c r="H148" s="202" t="s">
        <v>166</v>
      </c>
      <c r="I148" s="202" t="s">
        <v>167</v>
      </c>
      <c r="J148" s="202" t="s">
        <v>131</v>
      </c>
      <c r="K148" s="203" t="s">
        <v>168</v>
      </c>
      <c r="L148" s="204"/>
      <c r="M148" s="100" t="s">
        <v>1</v>
      </c>
      <c r="N148" s="101" t="s">
        <v>40</v>
      </c>
      <c r="O148" s="101" t="s">
        <v>169</v>
      </c>
      <c r="P148" s="101" t="s">
        <v>170</v>
      </c>
      <c r="Q148" s="101" t="s">
        <v>171</v>
      </c>
      <c r="R148" s="101" t="s">
        <v>172</v>
      </c>
      <c r="S148" s="101" t="s">
        <v>173</v>
      </c>
      <c r="T148" s="102" t="s">
        <v>174</v>
      </c>
      <c r="U148" s="199"/>
      <c r="V148" s="199"/>
      <c r="W148" s="199"/>
      <c r="X148" s="199"/>
      <c r="Y148" s="199"/>
      <c r="Z148" s="199"/>
      <c r="AA148" s="199"/>
      <c r="AB148" s="199"/>
      <c r="AC148" s="199"/>
      <c r="AD148" s="199"/>
      <c r="AE148" s="199"/>
    </row>
    <row r="149" s="2" customFormat="1" ht="22.8" customHeight="1">
      <c r="A149" s="38"/>
      <c r="B149" s="39"/>
      <c r="C149" s="107" t="s">
        <v>175</v>
      </c>
      <c r="D149" s="40"/>
      <c r="E149" s="40"/>
      <c r="F149" s="40"/>
      <c r="G149" s="40"/>
      <c r="H149" s="40"/>
      <c r="I149" s="40"/>
      <c r="J149" s="205">
        <f>BK149</f>
        <v>0</v>
      </c>
      <c r="K149" s="40"/>
      <c r="L149" s="44"/>
      <c r="M149" s="103"/>
      <c r="N149" s="206"/>
      <c r="O149" s="104"/>
      <c r="P149" s="207">
        <f>P150+P975+P2230</f>
        <v>0</v>
      </c>
      <c r="Q149" s="104"/>
      <c r="R149" s="207">
        <f>R150+R975+R2230</f>
        <v>198.30069029999999</v>
      </c>
      <c r="S149" s="104"/>
      <c r="T149" s="208">
        <f>T150+T975+T2230</f>
        <v>162.03851816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7" t="s">
        <v>75</v>
      </c>
      <c r="AU149" s="17" t="s">
        <v>133</v>
      </c>
      <c r="BK149" s="209">
        <f>BK150+BK975+BK2230</f>
        <v>0</v>
      </c>
    </row>
    <row r="150" s="12" customFormat="1" ht="25.92" customHeight="1">
      <c r="A150" s="12"/>
      <c r="B150" s="210"/>
      <c r="C150" s="211"/>
      <c r="D150" s="212" t="s">
        <v>75</v>
      </c>
      <c r="E150" s="213" t="s">
        <v>176</v>
      </c>
      <c r="F150" s="213" t="s">
        <v>177</v>
      </c>
      <c r="G150" s="211"/>
      <c r="H150" s="211"/>
      <c r="I150" s="214"/>
      <c r="J150" s="215">
        <f>BK150</f>
        <v>0</v>
      </c>
      <c r="K150" s="211"/>
      <c r="L150" s="216"/>
      <c r="M150" s="217"/>
      <c r="N150" s="218"/>
      <c r="O150" s="218"/>
      <c r="P150" s="219">
        <f>P151+P262+P400</f>
        <v>0</v>
      </c>
      <c r="Q150" s="218"/>
      <c r="R150" s="219">
        <f>R151+R262+R400</f>
        <v>123.27954353999999</v>
      </c>
      <c r="S150" s="218"/>
      <c r="T150" s="220">
        <f>T151+T262+T400</f>
        <v>155.74394816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1" t="s">
        <v>83</v>
      </c>
      <c r="AT150" s="222" t="s">
        <v>75</v>
      </c>
      <c r="AU150" s="222" t="s">
        <v>76</v>
      </c>
      <c r="AY150" s="221" t="s">
        <v>178</v>
      </c>
      <c r="BK150" s="223">
        <f>BK151+BK262+BK400</f>
        <v>0</v>
      </c>
    </row>
    <row r="151" s="12" customFormat="1" ht="22.8" customHeight="1">
      <c r="A151" s="12"/>
      <c r="B151" s="210"/>
      <c r="C151" s="211"/>
      <c r="D151" s="212" t="s">
        <v>75</v>
      </c>
      <c r="E151" s="224" t="s">
        <v>179</v>
      </c>
      <c r="F151" s="224" t="s">
        <v>180</v>
      </c>
      <c r="G151" s="211"/>
      <c r="H151" s="211"/>
      <c r="I151" s="214"/>
      <c r="J151" s="225">
        <f>BK151</f>
        <v>0</v>
      </c>
      <c r="K151" s="211"/>
      <c r="L151" s="216"/>
      <c r="M151" s="217"/>
      <c r="N151" s="218"/>
      <c r="O151" s="218"/>
      <c r="P151" s="219">
        <f>SUM(P152:P261)</f>
        <v>0</v>
      </c>
      <c r="Q151" s="218"/>
      <c r="R151" s="219">
        <f>SUM(R152:R261)</f>
        <v>26.751853000000001</v>
      </c>
      <c r="S151" s="218"/>
      <c r="T151" s="220">
        <f>SUM(T152:T261)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1" t="s">
        <v>83</v>
      </c>
      <c r="AT151" s="222" t="s">
        <v>75</v>
      </c>
      <c r="AU151" s="222" t="s">
        <v>83</v>
      </c>
      <c r="AY151" s="221" t="s">
        <v>178</v>
      </c>
      <c r="BK151" s="223">
        <f>SUM(BK152:BK261)</f>
        <v>0</v>
      </c>
    </row>
    <row r="152" s="2" customFormat="1" ht="24.15" customHeight="1">
      <c r="A152" s="38"/>
      <c r="B152" s="39"/>
      <c r="C152" s="226" t="s">
        <v>83</v>
      </c>
      <c r="D152" s="226" t="s">
        <v>181</v>
      </c>
      <c r="E152" s="227" t="s">
        <v>182</v>
      </c>
      <c r="F152" s="228" t="s">
        <v>183</v>
      </c>
      <c r="G152" s="229" t="s">
        <v>184</v>
      </c>
      <c r="H152" s="230">
        <v>1.4850000000000001</v>
      </c>
      <c r="I152" s="231"/>
      <c r="J152" s="232">
        <f>ROUND(I152*H152,2)</f>
        <v>0</v>
      </c>
      <c r="K152" s="228" t="s">
        <v>185</v>
      </c>
      <c r="L152" s="44"/>
      <c r="M152" s="233" t="s">
        <v>1</v>
      </c>
      <c r="N152" s="234" t="s">
        <v>41</v>
      </c>
      <c r="O152" s="91"/>
      <c r="P152" s="235">
        <f>O152*H152</f>
        <v>0</v>
      </c>
      <c r="Q152" s="235">
        <v>1.8775</v>
      </c>
      <c r="R152" s="235">
        <f>Q152*H152</f>
        <v>2.7880875000000001</v>
      </c>
      <c r="S152" s="235">
        <v>0</v>
      </c>
      <c r="T152" s="23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7" t="s">
        <v>186</v>
      </c>
      <c r="AT152" s="237" t="s">
        <v>181</v>
      </c>
      <c r="AU152" s="237" t="s">
        <v>85</v>
      </c>
      <c r="AY152" s="17" t="s">
        <v>178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7" t="s">
        <v>83</v>
      </c>
      <c r="BK152" s="238">
        <f>ROUND(I152*H152,2)</f>
        <v>0</v>
      </c>
      <c r="BL152" s="17" t="s">
        <v>186</v>
      </c>
      <c r="BM152" s="237" t="s">
        <v>187</v>
      </c>
    </row>
    <row r="153" s="2" customFormat="1">
      <c r="A153" s="38"/>
      <c r="B153" s="39"/>
      <c r="C153" s="40"/>
      <c r="D153" s="239" t="s">
        <v>188</v>
      </c>
      <c r="E153" s="40"/>
      <c r="F153" s="240" t="s">
        <v>189</v>
      </c>
      <c r="G153" s="40"/>
      <c r="H153" s="40"/>
      <c r="I153" s="241"/>
      <c r="J153" s="40"/>
      <c r="K153" s="40"/>
      <c r="L153" s="44"/>
      <c r="M153" s="242"/>
      <c r="N153" s="243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7" t="s">
        <v>188</v>
      </c>
      <c r="AU153" s="17" t="s">
        <v>85</v>
      </c>
    </row>
    <row r="154" s="13" customFormat="1">
      <c r="A154" s="13"/>
      <c r="B154" s="244"/>
      <c r="C154" s="245"/>
      <c r="D154" s="246" t="s">
        <v>190</v>
      </c>
      <c r="E154" s="247" t="s">
        <v>1</v>
      </c>
      <c r="F154" s="248" t="s">
        <v>191</v>
      </c>
      <c r="G154" s="245"/>
      <c r="H154" s="247" t="s">
        <v>1</v>
      </c>
      <c r="I154" s="249"/>
      <c r="J154" s="245"/>
      <c r="K154" s="245"/>
      <c r="L154" s="250"/>
      <c r="M154" s="251"/>
      <c r="N154" s="252"/>
      <c r="O154" s="252"/>
      <c r="P154" s="252"/>
      <c r="Q154" s="252"/>
      <c r="R154" s="252"/>
      <c r="S154" s="252"/>
      <c r="T154" s="25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4" t="s">
        <v>190</v>
      </c>
      <c r="AU154" s="254" t="s">
        <v>85</v>
      </c>
      <c r="AV154" s="13" t="s">
        <v>83</v>
      </c>
      <c r="AW154" s="13" t="s">
        <v>34</v>
      </c>
      <c r="AX154" s="13" t="s">
        <v>76</v>
      </c>
      <c r="AY154" s="254" t="s">
        <v>178</v>
      </c>
    </row>
    <row r="155" s="13" customFormat="1">
      <c r="A155" s="13"/>
      <c r="B155" s="244"/>
      <c r="C155" s="245"/>
      <c r="D155" s="246" t="s">
        <v>190</v>
      </c>
      <c r="E155" s="247" t="s">
        <v>1</v>
      </c>
      <c r="F155" s="248" t="s">
        <v>192</v>
      </c>
      <c r="G155" s="245"/>
      <c r="H155" s="247" t="s">
        <v>1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4" t="s">
        <v>190</v>
      </c>
      <c r="AU155" s="254" t="s">
        <v>85</v>
      </c>
      <c r="AV155" s="13" t="s">
        <v>83</v>
      </c>
      <c r="AW155" s="13" t="s">
        <v>34</v>
      </c>
      <c r="AX155" s="13" t="s">
        <v>76</v>
      </c>
      <c r="AY155" s="254" t="s">
        <v>178</v>
      </c>
    </row>
    <row r="156" s="14" customFormat="1">
      <c r="A156" s="14"/>
      <c r="B156" s="255"/>
      <c r="C156" s="256"/>
      <c r="D156" s="246" t="s">
        <v>190</v>
      </c>
      <c r="E156" s="257" t="s">
        <v>1</v>
      </c>
      <c r="F156" s="258" t="s">
        <v>193</v>
      </c>
      <c r="G156" s="256"/>
      <c r="H156" s="259">
        <v>1.4850000000000003</v>
      </c>
      <c r="I156" s="260"/>
      <c r="J156" s="256"/>
      <c r="K156" s="256"/>
      <c r="L156" s="261"/>
      <c r="M156" s="262"/>
      <c r="N156" s="263"/>
      <c r="O156" s="263"/>
      <c r="P156" s="263"/>
      <c r="Q156" s="263"/>
      <c r="R156" s="263"/>
      <c r="S156" s="263"/>
      <c r="T156" s="26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5" t="s">
        <v>190</v>
      </c>
      <c r="AU156" s="265" t="s">
        <v>85</v>
      </c>
      <c r="AV156" s="14" t="s">
        <v>85</v>
      </c>
      <c r="AW156" s="14" t="s">
        <v>34</v>
      </c>
      <c r="AX156" s="14" t="s">
        <v>76</v>
      </c>
      <c r="AY156" s="265" t="s">
        <v>178</v>
      </c>
    </row>
    <row r="157" s="2" customFormat="1" ht="24.15" customHeight="1">
      <c r="A157" s="38"/>
      <c r="B157" s="39"/>
      <c r="C157" s="226" t="s">
        <v>85</v>
      </c>
      <c r="D157" s="226" t="s">
        <v>181</v>
      </c>
      <c r="E157" s="227" t="s">
        <v>194</v>
      </c>
      <c r="F157" s="228" t="s">
        <v>195</v>
      </c>
      <c r="G157" s="229" t="s">
        <v>184</v>
      </c>
      <c r="H157" s="230">
        <v>4.4160000000000004</v>
      </c>
      <c r="I157" s="231"/>
      <c r="J157" s="232">
        <f>ROUND(I157*H157,2)</f>
        <v>0</v>
      </c>
      <c r="K157" s="228" t="s">
        <v>185</v>
      </c>
      <c r="L157" s="44"/>
      <c r="M157" s="233" t="s">
        <v>1</v>
      </c>
      <c r="N157" s="234" t="s">
        <v>41</v>
      </c>
      <c r="O157" s="91"/>
      <c r="P157" s="235">
        <f>O157*H157</f>
        <v>0</v>
      </c>
      <c r="Q157" s="235">
        <v>1.78636</v>
      </c>
      <c r="R157" s="235">
        <f>Q157*H157</f>
        <v>7.8885657600000005</v>
      </c>
      <c r="S157" s="235">
        <v>0</v>
      </c>
      <c r="T157" s="23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7" t="s">
        <v>186</v>
      </c>
      <c r="AT157" s="237" t="s">
        <v>181</v>
      </c>
      <c r="AU157" s="237" t="s">
        <v>85</v>
      </c>
      <c r="AY157" s="17" t="s">
        <v>178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7" t="s">
        <v>83</v>
      </c>
      <c r="BK157" s="238">
        <f>ROUND(I157*H157,2)</f>
        <v>0</v>
      </c>
      <c r="BL157" s="17" t="s">
        <v>186</v>
      </c>
      <c r="BM157" s="237" t="s">
        <v>196</v>
      </c>
    </row>
    <row r="158" s="2" customFormat="1">
      <c r="A158" s="38"/>
      <c r="B158" s="39"/>
      <c r="C158" s="40"/>
      <c r="D158" s="239" t="s">
        <v>188</v>
      </c>
      <c r="E158" s="40"/>
      <c r="F158" s="240" t="s">
        <v>197</v>
      </c>
      <c r="G158" s="40"/>
      <c r="H158" s="40"/>
      <c r="I158" s="241"/>
      <c r="J158" s="40"/>
      <c r="K158" s="40"/>
      <c r="L158" s="44"/>
      <c r="M158" s="242"/>
      <c r="N158" s="243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7" t="s">
        <v>188</v>
      </c>
      <c r="AU158" s="17" t="s">
        <v>85</v>
      </c>
    </row>
    <row r="159" s="13" customFormat="1">
      <c r="A159" s="13"/>
      <c r="B159" s="244"/>
      <c r="C159" s="245"/>
      <c r="D159" s="246" t="s">
        <v>190</v>
      </c>
      <c r="E159" s="247" t="s">
        <v>1</v>
      </c>
      <c r="F159" s="248" t="s">
        <v>191</v>
      </c>
      <c r="G159" s="245"/>
      <c r="H159" s="247" t="s">
        <v>1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4" t="s">
        <v>190</v>
      </c>
      <c r="AU159" s="254" t="s">
        <v>85</v>
      </c>
      <c r="AV159" s="13" t="s">
        <v>83</v>
      </c>
      <c r="AW159" s="13" t="s">
        <v>34</v>
      </c>
      <c r="AX159" s="13" t="s">
        <v>76</v>
      </c>
      <c r="AY159" s="254" t="s">
        <v>178</v>
      </c>
    </row>
    <row r="160" s="13" customFormat="1">
      <c r="A160" s="13"/>
      <c r="B160" s="244"/>
      <c r="C160" s="245"/>
      <c r="D160" s="246" t="s">
        <v>190</v>
      </c>
      <c r="E160" s="247" t="s">
        <v>1</v>
      </c>
      <c r="F160" s="248" t="s">
        <v>192</v>
      </c>
      <c r="G160" s="245"/>
      <c r="H160" s="247" t="s">
        <v>1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4" t="s">
        <v>190</v>
      </c>
      <c r="AU160" s="254" t="s">
        <v>85</v>
      </c>
      <c r="AV160" s="13" t="s">
        <v>83</v>
      </c>
      <c r="AW160" s="13" t="s">
        <v>34</v>
      </c>
      <c r="AX160" s="13" t="s">
        <v>76</v>
      </c>
      <c r="AY160" s="254" t="s">
        <v>178</v>
      </c>
    </row>
    <row r="161" s="13" customFormat="1">
      <c r="A161" s="13"/>
      <c r="B161" s="244"/>
      <c r="C161" s="245"/>
      <c r="D161" s="246" t="s">
        <v>190</v>
      </c>
      <c r="E161" s="247" t="s">
        <v>1</v>
      </c>
      <c r="F161" s="248" t="s">
        <v>198</v>
      </c>
      <c r="G161" s="245"/>
      <c r="H161" s="247" t="s">
        <v>1</v>
      </c>
      <c r="I161" s="249"/>
      <c r="J161" s="245"/>
      <c r="K161" s="245"/>
      <c r="L161" s="250"/>
      <c r="M161" s="251"/>
      <c r="N161" s="252"/>
      <c r="O161" s="252"/>
      <c r="P161" s="252"/>
      <c r="Q161" s="252"/>
      <c r="R161" s="252"/>
      <c r="S161" s="252"/>
      <c r="T161" s="25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4" t="s">
        <v>190</v>
      </c>
      <c r="AU161" s="254" t="s">
        <v>85</v>
      </c>
      <c r="AV161" s="13" t="s">
        <v>83</v>
      </c>
      <c r="AW161" s="13" t="s">
        <v>34</v>
      </c>
      <c r="AX161" s="13" t="s">
        <v>76</v>
      </c>
      <c r="AY161" s="254" t="s">
        <v>178</v>
      </c>
    </row>
    <row r="162" s="14" customFormat="1">
      <c r="A162" s="14"/>
      <c r="B162" s="255"/>
      <c r="C162" s="256"/>
      <c r="D162" s="246" t="s">
        <v>190</v>
      </c>
      <c r="E162" s="257" t="s">
        <v>1</v>
      </c>
      <c r="F162" s="258" t="s">
        <v>199</v>
      </c>
      <c r="G162" s="256"/>
      <c r="H162" s="259">
        <v>3.536</v>
      </c>
      <c r="I162" s="260"/>
      <c r="J162" s="256"/>
      <c r="K162" s="256"/>
      <c r="L162" s="261"/>
      <c r="M162" s="262"/>
      <c r="N162" s="263"/>
      <c r="O162" s="263"/>
      <c r="P162" s="263"/>
      <c r="Q162" s="263"/>
      <c r="R162" s="263"/>
      <c r="S162" s="263"/>
      <c r="T162" s="26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65" t="s">
        <v>190</v>
      </c>
      <c r="AU162" s="265" t="s">
        <v>85</v>
      </c>
      <c r="AV162" s="14" t="s">
        <v>85</v>
      </c>
      <c r="AW162" s="14" t="s">
        <v>34</v>
      </c>
      <c r="AX162" s="14" t="s">
        <v>76</v>
      </c>
      <c r="AY162" s="265" t="s">
        <v>178</v>
      </c>
    </row>
    <row r="163" s="14" customFormat="1">
      <c r="A163" s="14"/>
      <c r="B163" s="255"/>
      <c r="C163" s="256"/>
      <c r="D163" s="246" t="s">
        <v>190</v>
      </c>
      <c r="E163" s="257" t="s">
        <v>1</v>
      </c>
      <c r="F163" s="258" t="s">
        <v>200</v>
      </c>
      <c r="G163" s="256"/>
      <c r="H163" s="259">
        <v>0.88000000000000012</v>
      </c>
      <c r="I163" s="260"/>
      <c r="J163" s="256"/>
      <c r="K163" s="256"/>
      <c r="L163" s="261"/>
      <c r="M163" s="262"/>
      <c r="N163" s="263"/>
      <c r="O163" s="263"/>
      <c r="P163" s="263"/>
      <c r="Q163" s="263"/>
      <c r="R163" s="263"/>
      <c r="S163" s="263"/>
      <c r="T163" s="26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5" t="s">
        <v>190</v>
      </c>
      <c r="AU163" s="265" t="s">
        <v>85</v>
      </c>
      <c r="AV163" s="14" t="s">
        <v>85</v>
      </c>
      <c r="AW163" s="14" t="s">
        <v>34</v>
      </c>
      <c r="AX163" s="14" t="s">
        <v>76</v>
      </c>
      <c r="AY163" s="265" t="s">
        <v>178</v>
      </c>
    </row>
    <row r="164" s="2" customFormat="1" ht="21.75" customHeight="1">
      <c r="A164" s="38"/>
      <c r="B164" s="39"/>
      <c r="C164" s="226" t="s">
        <v>179</v>
      </c>
      <c r="D164" s="226" t="s">
        <v>181</v>
      </c>
      <c r="E164" s="227" t="s">
        <v>201</v>
      </c>
      <c r="F164" s="228" t="s">
        <v>202</v>
      </c>
      <c r="G164" s="229" t="s">
        <v>203</v>
      </c>
      <c r="H164" s="230">
        <v>1</v>
      </c>
      <c r="I164" s="231"/>
      <c r="J164" s="232">
        <f>ROUND(I164*H164,2)</f>
        <v>0</v>
      </c>
      <c r="K164" s="228" t="s">
        <v>185</v>
      </c>
      <c r="L164" s="44"/>
      <c r="M164" s="233" t="s">
        <v>1</v>
      </c>
      <c r="N164" s="234" t="s">
        <v>41</v>
      </c>
      <c r="O164" s="91"/>
      <c r="P164" s="235">
        <f>O164*H164</f>
        <v>0</v>
      </c>
      <c r="Q164" s="235">
        <v>0.036979999999999999</v>
      </c>
      <c r="R164" s="235">
        <f>Q164*H164</f>
        <v>0.036979999999999999</v>
      </c>
      <c r="S164" s="235">
        <v>0</v>
      </c>
      <c r="T164" s="23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37" t="s">
        <v>186</v>
      </c>
      <c r="AT164" s="237" t="s">
        <v>181</v>
      </c>
      <c r="AU164" s="237" t="s">
        <v>85</v>
      </c>
      <c r="AY164" s="17" t="s">
        <v>178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7" t="s">
        <v>83</v>
      </c>
      <c r="BK164" s="238">
        <f>ROUND(I164*H164,2)</f>
        <v>0</v>
      </c>
      <c r="BL164" s="17" t="s">
        <v>186</v>
      </c>
      <c r="BM164" s="237" t="s">
        <v>204</v>
      </c>
    </row>
    <row r="165" s="2" customFormat="1">
      <c r="A165" s="38"/>
      <c r="B165" s="39"/>
      <c r="C165" s="40"/>
      <c r="D165" s="239" t="s">
        <v>188</v>
      </c>
      <c r="E165" s="40"/>
      <c r="F165" s="240" t="s">
        <v>205</v>
      </c>
      <c r="G165" s="40"/>
      <c r="H165" s="40"/>
      <c r="I165" s="241"/>
      <c r="J165" s="40"/>
      <c r="K165" s="40"/>
      <c r="L165" s="44"/>
      <c r="M165" s="242"/>
      <c r="N165" s="243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7" t="s">
        <v>188</v>
      </c>
      <c r="AU165" s="17" t="s">
        <v>85</v>
      </c>
    </row>
    <row r="166" s="13" customFormat="1">
      <c r="A166" s="13"/>
      <c r="B166" s="244"/>
      <c r="C166" s="245"/>
      <c r="D166" s="246" t="s">
        <v>190</v>
      </c>
      <c r="E166" s="247" t="s">
        <v>1</v>
      </c>
      <c r="F166" s="248" t="s">
        <v>191</v>
      </c>
      <c r="G166" s="245"/>
      <c r="H166" s="247" t="s">
        <v>1</v>
      </c>
      <c r="I166" s="249"/>
      <c r="J166" s="245"/>
      <c r="K166" s="245"/>
      <c r="L166" s="250"/>
      <c r="M166" s="251"/>
      <c r="N166" s="252"/>
      <c r="O166" s="252"/>
      <c r="P166" s="252"/>
      <c r="Q166" s="252"/>
      <c r="R166" s="252"/>
      <c r="S166" s="252"/>
      <c r="T166" s="25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4" t="s">
        <v>190</v>
      </c>
      <c r="AU166" s="254" t="s">
        <v>85</v>
      </c>
      <c r="AV166" s="13" t="s">
        <v>83</v>
      </c>
      <c r="AW166" s="13" t="s">
        <v>34</v>
      </c>
      <c r="AX166" s="13" t="s">
        <v>76</v>
      </c>
      <c r="AY166" s="254" t="s">
        <v>178</v>
      </c>
    </row>
    <row r="167" s="13" customFormat="1">
      <c r="A167" s="13"/>
      <c r="B167" s="244"/>
      <c r="C167" s="245"/>
      <c r="D167" s="246" t="s">
        <v>190</v>
      </c>
      <c r="E167" s="247" t="s">
        <v>1</v>
      </c>
      <c r="F167" s="248" t="s">
        <v>192</v>
      </c>
      <c r="G167" s="245"/>
      <c r="H167" s="247" t="s">
        <v>1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4" t="s">
        <v>190</v>
      </c>
      <c r="AU167" s="254" t="s">
        <v>85</v>
      </c>
      <c r="AV167" s="13" t="s">
        <v>83</v>
      </c>
      <c r="AW167" s="13" t="s">
        <v>34</v>
      </c>
      <c r="AX167" s="13" t="s">
        <v>76</v>
      </c>
      <c r="AY167" s="254" t="s">
        <v>178</v>
      </c>
    </row>
    <row r="168" s="14" customFormat="1">
      <c r="A168" s="14"/>
      <c r="B168" s="255"/>
      <c r="C168" s="256"/>
      <c r="D168" s="246" t="s">
        <v>190</v>
      </c>
      <c r="E168" s="257" t="s">
        <v>1</v>
      </c>
      <c r="F168" s="258" t="s">
        <v>83</v>
      </c>
      <c r="G168" s="256"/>
      <c r="H168" s="259">
        <v>1</v>
      </c>
      <c r="I168" s="260"/>
      <c r="J168" s="256"/>
      <c r="K168" s="256"/>
      <c r="L168" s="261"/>
      <c r="M168" s="262"/>
      <c r="N168" s="263"/>
      <c r="O168" s="263"/>
      <c r="P168" s="263"/>
      <c r="Q168" s="263"/>
      <c r="R168" s="263"/>
      <c r="S168" s="263"/>
      <c r="T168" s="26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5" t="s">
        <v>190</v>
      </c>
      <c r="AU168" s="265" t="s">
        <v>85</v>
      </c>
      <c r="AV168" s="14" t="s">
        <v>85</v>
      </c>
      <c r="AW168" s="14" t="s">
        <v>34</v>
      </c>
      <c r="AX168" s="14" t="s">
        <v>76</v>
      </c>
      <c r="AY168" s="265" t="s">
        <v>178</v>
      </c>
    </row>
    <row r="169" s="2" customFormat="1" ht="16.5" customHeight="1">
      <c r="A169" s="38"/>
      <c r="B169" s="39"/>
      <c r="C169" s="226" t="s">
        <v>186</v>
      </c>
      <c r="D169" s="226" t="s">
        <v>181</v>
      </c>
      <c r="E169" s="227" t="s">
        <v>206</v>
      </c>
      <c r="F169" s="228" t="s">
        <v>207</v>
      </c>
      <c r="G169" s="229" t="s">
        <v>184</v>
      </c>
      <c r="H169" s="230">
        <v>4.1449999999999996</v>
      </c>
      <c r="I169" s="231"/>
      <c r="J169" s="232">
        <f>ROUND(I169*H169,2)</f>
        <v>0</v>
      </c>
      <c r="K169" s="228" t="s">
        <v>185</v>
      </c>
      <c r="L169" s="44"/>
      <c r="M169" s="233" t="s">
        <v>1</v>
      </c>
      <c r="N169" s="234" t="s">
        <v>41</v>
      </c>
      <c r="O169" s="91"/>
      <c r="P169" s="235">
        <f>O169*H169</f>
        <v>0</v>
      </c>
      <c r="Q169" s="235">
        <v>1.94302</v>
      </c>
      <c r="R169" s="235">
        <f>Q169*H169</f>
        <v>8.0538178999999985</v>
      </c>
      <c r="S169" s="235">
        <v>0</v>
      </c>
      <c r="T169" s="23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37" t="s">
        <v>186</v>
      </c>
      <c r="AT169" s="237" t="s">
        <v>181</v>
      </c>
      <c r="AU169" s="237" t="s">
        <v>85</v>
      </c>
      <c r="AY169" s="17" t="s">
        <v>178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7" t="s">
        <v>83</v>
      </c>
      <c r="BK169" s="238">
        <f>ROUND(I169*H169,2)</f>
        <v>0</v>
      </c>
      <c r="BL169" s="17" t="s">
        <v>186</v>
      </c>
      <c r="BM169" s="237" t="s">
        <v>208</v>
      </c>
    </row>
    <row r="170" s="2" customFormat="1">
      <c r="A170" s="38"/>
      <c r="B170" s="39"/>
      <c r="C170" s="40"/>
      <c r="D170" s="239" t="s">
        <v>188</v>
      </c>
      <c r="E170" s="40"/>
      <c r="F170" s="240" t="s">
        <v>209</v>
      </c>
      <c r="G170" s="40"/>
      <c r="H170" s="40"/>
      <c r="I170" s="241"/>
      <c r="J170" s="40"/>
      <c r="K170" s="40"/>
      <c r="L170" s="44"/>
      <c r="M170" s="242"/>
      <c r="N170" s="243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7" t="s">
        <v>188</v>
      </c>
      <c r="AU170" s="17" t="s">
        <v>85</v>
      </c>
    </row>
    <row r="171" s="13" customFormat="1">
      <c r="A171" s="13"/>
      <c r="B171" s="244"/>
      <c r="C171" s="245"/>
      <c r="D171" s="246" t="s">
        <v>190</v>
      </c>
      <c r="E171" s="247" t="s">
        <v>1</v>
      </c>
      <c r="F171" s="248" t="s">
        <v>191</v>
      </c>
      <c r="G171" s="245"/>
      <c r="H171" s="247" t="s">
        <v>1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54" t="s">
        <v>190</v>
      </c>
      <c r="AU171" s="254" t="s">
        <v>85</v>
      </c>
      <c r="AV171" s="13" t="s">
        <v>83</v>
      </c>
      <c r="AW171" s="13" t="s">
        <v>34</v>
      </c>
      <c r="AX171" s="13" t="s">
        <v>76</v>
      </c>
      <c r="AY171" s="254" t="s">
        <v>178</v>
      </c>
    </row>
    <row r="172" s="13" customFormat="1">
      <c r="A172" s="13"/>
      <c r="B172" s="244"/>
      <c r="C172" s="245"/>
      <c r="D172" s="246" t="s">
        <v>190</v>
      </c>
      <c r="E172" s="247" t="s">
        <v>1</v>
      </c>
      <c r="F172" s="248" t="s">
        <v>192</v>
      </c>
      <c r="G172" s="245"/>
      <c r="H172" s="247" t="s">
        <v>1</v>
      </c>
      <c r="I172" s="249"/>
      <c r="J172" s="245"/>
      <c r="K172" s="245"/>
      <c r="L172" s="250"/>
      <c r="M172" s="251"/>
      <c r="N172" s="252"/>
      <c r="O172" s="252"/>
      <c r="P172" s="252"/>
      <c r="Q172" s="252"/>
      <c r="R172" s="252"/>
      <c r="S172" s="252"/>
      <c r="T172" s="25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4" t="s">
        <v>190</v>
      </c>
      <c r="AU172" s="254" t="s">
        <v>85</v>
      </c>
      <c r="AV172" s="13" t="s">
        <v>83</v>
      </c>
      <c r="AW172" s="13" t="s">
        <v>34</v>
      </c>
      <c r="AX172" s="13" t="s">
        <v>76</v>
      </c>
      <c r="AY172" s="254" t="s">
        <v>178</v>
      </c>
    </row>
    <row r="173" s="14" customFormat="1">
      <c r="A173" s="14"/>
      <c r="B173" s="255"/>
      <c r="C173" s="256"/>
      <c r="D173" s="246" t="s">
        <v>190</v>
      </c>
      <c r="E173" s="257" t="s">
        <v>1</v>
      </c>
      <c r="F173" s="258" t="s">
        <v>210</v>
      </c>
      <c r="G173" s="256"/>
      <c r="H173" s="259">
        <v>0.23749999999999999</v>
      </c>
      <c r="I173" s="260"/>
      <c r="J173" s="256"/>
      <c r="K173" s="256"/>
      <c r="L173" s="261"/>
      <c r="M173" s="262"/>
      <c r="N173" s="263"/>
      <c r="O173" s="263"/>
      <c r="P173" s="263"/>
      <c r="Q173" s="263"/>
      <c r="R173" s="263"/>
      <c r="S173" s="263"/>
      <c r="T173" s="26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5" t="s">
        <v>190</v>
      </c>
      <c r="AU173" s="265" t="s">
        <v>85</v>
      </c>
      <c r="AV173" s="14" t="s">
        <v>85</v>
      </c>
      <c r="AW173" s="14" t="s">
        <v>34</v>
      </c>
      <c r="AX173" s="14" t="s">
        <v>76</v>
      </c>
      <c r="AY173" s="265" t="s">
        <v>178</v>
      </c>
    </row>
    <row r="174" s="14" customFormat="1">
      <c r="A174" s="14"/>
      <c r="B174" s="255"/>
      <c r="C174" s="256"/>
      <c r="D174" s="246" t="s">
        <v>190</v>
      </c>
      <c r="E174" s="257" t="s">
        <v>1</v>
      </c>
      <c r="F174" s="258" t="s">
        <v>211</v>
      </c>
      <c r="G174" s="256"/>
      <c r="H174" s="259">
        <v>0.26100000000000001</v>
      </c>
      <c r="I174" s="260"/>
      <c r="J174" s="256"/>
      <c r="K174" s="256"/>
      <c r="L174" s="261"/>
      <c r="M174" s="262"/>
      <c r="N174" s="263"/>
      <c r="O174" s="263"/>
      <c r="P174" s="263"/>
      <c r="Q174" s="263"/>
      <c r="R174" s="263"/>
      <c r="S174" s="263"/>
      <c r="T174" s="26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5" t="s">
        <v>190</v>
      </c>
      <c r="AU174" s="265" t="s">
        <v>85</v>
      </c>
      <c r="AV174" s="14" t="s">
        <v>85</v>
      </c>
      <c r="AW174" s="14" t="s">
        <v>34</v>
      </c>
      <c r="AX174" s="14" t="s">
        <v>76</v>
      </c>
      <c r="AY174" s="265" t="s">
        <v>178</v>
      </c>
    </row>
    <row r="175" s="14" customFormat="1">
      <c r="A175" s="14"/>
      <c r="B175" s="255"/>
      <c r="C175" s="256"/>
      <c r="D175" s="246" t="s">
        <v>190</v>
      </c>
      <c r="E175" s="257" t="s">
        <v>1</v>
      </c>
      <c r="F175" s="258" t="s">
        <v>212</v>
      </c>
      <c r="G175" s="256"/>
      <c r="H175" s="259">
        <v>0.074999999999999997</v>
      </c>
      <c r="I175" s="260"/>
      <c r="J175" s="256"/>
      <c r="K175" s="256"/>
      <c r="L175" s="261"/>
      <c r="M175" s="262"/>
      <c r="N175" s="263"/>
      <c r="O175" s="263"/>
      <c r="P175" s="263"/>
      <c r="Q175" s="263"/>
      <c r="R175" s="263"/>
      <c r="S175" s="263"/>
      <c r="T175" s="26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5" t="s">
        <v>190</v>
      </c>
      <c r="AU175" s="265" t="s">
        <v>85</v>
      </c>
      <c r="AV175" s="14" t="s">
        <v>85</v>
      </c>
      <c r="AW175" s="14" t="s">
        <v>34</v>
      </c>
      <c r="AX175" s="14" t="s">
        <v>76</v>
      </c>
      <c r="AY175" s="265" t="s">
        <v>178</v>
      </c>
    </row>
    <row r="176" s="14" customFormat="1">
      <c r="A176" s="14"/>
      <c r="B176" s="255"/>
      <c r="C176" s="256"/>
      <c r="D176" s="246" t="s">
        <v>190</v>
      </c>
      <c r="E176" s="257" t="s">
        <v>1</v>
      </c>
      <c r="F176" s="258" t="s">
        <v>213</v>
      </c>
      <c r="G176" s="256"/>
      <c r="H176" s="259">
        <v>0.095000000000000001</v>
      </c>
      <c r="I176" s="260"/>
      <c r="J176" s="256"/>
      <c r="K176" s="256"/>
      <c r="L176" s="261"/>
      <c r="M176" s="262"/>
      <c r="N176" s="263"/>
      <c r="O176" s="263"/>
      <c r="P176" s="263"/>
      <c r="Q176" s="263"/>
      <c r="R176" s="263"/>
      <c r="S176" s="263"/>
      <c r="T176" s="26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5" t="s">
        <v>190</v>
      </c>
      <c r="AU176" s="265" t="s">
        <v>85</v>
      </c>
      <c r="AV176" s="14" t="s">
        <v>85</v>
      </c>
      <c r="AW176" s="14" t="s">
        <v>34</v>
      </c>
      <c r="AX176" s="14" t="s">
        <v>76</v>
      </c>
      <c r="AY176" s="265" t="s">
        <v>178</v>
      </c>
    </row>
    <row r="177" s="14" customFormat="1">
      <c r="A177" s="14"/>
      <c r="B177" s="255"/>
      <c r="C177" s="256"/>
      <c r="D177" s="246" t="s">
        <v>190</v>
      </c>
      <c r="E177" s="257" t="s">
        <v>1</v>
      </c>
      <c r="F177" s="258" t="s">
        <v>214</v>
      </c>
      <c r="G177" s="256"/>
      <c r="H177" s="259">
        <v>0.11000000000000001</v>
      </c>
      <c r="I177" s="260"/>
      <c r="J177" s="256"/>
      <c r="K177" s="256"/>
      <c r="L177" s="261"/>
      <c r="M177" s="262"/>
      <c r="N177" s="263"/>
      <c r="O177" s="263"/>
      <c r="P177" s="263"/>
      <c r="Q177" s="263"/>
      <c r="R177" s="263"/>
      <c r="S177" s="263"/>
      <c r="T177" s="26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5" t="s">
        <v>190</v>
      </c>
      <c r="AU177" s="265" t="s">
        <v>85</v>
      </c>
      <c r="AV177" s="14" t="s">
        <v>85</v>
      </c>
      <c r="AW177" s="14" t="s">
        <v>34</v>
      </c>
      <c r="AX177" s="14" t="s">
        <v>76</v>
      </c>
      <c r="AY177" s="265" t="s">
        <v>178</v>
      </c>
    </row>
    <row r="178" s="14" customFormat="1">
      <c r="A178" s="14"/>
      <c r="B178" s="255"/>
      <c r="C178" s="256"/>
      <c r="D178" s="246" t="s">
        <v>190</v>
      </c>
      <c r="E178" s="257" t="s">
        <v>1</v>
      </c>
      <c r="F178" s="258" t="s">
        <v>215</v>
      </c>
      <c r="G178" s="256"/>
      <c r="H178" s="259">
        <v>0.067500000000000004</v>
      </c>
      <c r="I178" s="260"/>
      <c r="J178" s="256"/>
      <c r="K178" s="256"/>
      <c r="L178" s="261"/>
      <c r="M178" s="262"/>
      <c r="N178" s="263"/>
      <c r="O178" s="263"/>
      <c r="P178" s="263"/>
      <c r="Q178" s="263"/>
      <c r="R178" s="263"/>
      <c r="S178" s="263"/>
      <c r="T178" s="26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5" t="s">
        <v>190</v>
      </c>
      <c r="AU178" s="265" t="s">
        <v>85</v>
      </c>
      <c r="AV178" s="14" t="s">
        <v>85</v>
      </c>
      <c r="AW178" s="14" t="s">
        <v>34</v>
      </c>
      <c r="AX178" s="14" t="s">
        <v>76</v>
      </c>
      <c r="AY178" s="265" t="s">
        <v>178</v>
      </c>
    </row>
    <row r="179" s="14" customFormat="1">
      <c r="A179" s="14"/>
      <c r="B179" s="255"/>
      <c r="C179" s="256"/>
      <c r="D179" s="246" t="s">
        <v>190</v>
      </c>
      <c r="E179" s="257" t="s">
        <v>1</v>
      </c>
      <c r="F179" s="258" t="s">
        <v>216</v>
      </c>
      <c r="G179" s="256"/>
      <c r="H179" s="259">
        <v>0.44999999999999996</v>
      </c>
      <c r="I179" s="260"/>
      <c r="J179" s="256"/>
      <c r="K179" s="256"/>
      <c r="L179" s="261"/>
      <c r="M179" s="262"/>
      <c r="N179" s="263"/>
      <c r="O179" s="263"/>
      <c r="P179" s="263"/>
      <c r="Q179" s="263"/>
      <c r="R179" s="263"/>
      <c r="S179" s="263"/>
      <c r="T179" s="26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65" t="s">
        <v>190</v>
      </c>
      <c r="AU179" s="265" t="s">
        <v>85</v>
      </c>
      <c r="AV179" s="14" t="s">
        <v>85</v>
      </c>
      <c r="AW179" s="14" t="s">
        <v>34</v>
      </c>
      <c r="AX179" s="14" t="s">
        <v>76</v>
      </c>
      <c r="AY179" s="265" t="s">
        <v>178</v>
      </c>
    </row>
    <row r="180" s="14" customFormat="1">
      <c r="A180" s="14"/>
      <c r="B180" s="255"/>
      <c r="C180" s="256"/>
      <c r="D180" s="246" t="s">
        <v>190</v>
      </c>
      <c r="E180" s="257" t="s">
        <v>1</v>
      </c>
      <c r="F180" s="258" t="s">
        <v>217</v>
      </c>
      <c r="G180" s="256"/>
      <c r="H180" s="259">
        <v>0.12</v>
      </c>
      <c r="I180" s="260"/>
      <c r="J180" s="256"/>
      <c r="K180" s="256"/>
      <c r="L180" s="261"/>
      <c r="M180" s="262"/>
      <c r="N180" s="263"/>
      <c r="O180" s="263"/>
      <c r="P180" s="263"/>
      <c r="Q180" s="263"/>
      <c r="R180" s="263"/>
      <c r="S180" s="263"/>
      <c r="T180" s="26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65" t="s">
        <v>190</v>
      </c>
      <c r="AU180" s="265" t="s">
        <v>85</v>
      </c>
      <c r="AV180" s="14" t="s">
        <v>85</v>
      </c>
      <c r="AW180" s="14" t="s">
        <v>34</v>
      </c>
      <c r="AX180" s="14" t="s">
        <v>76</v>
      </c>
      <c r="AY180" s="265" t="s">
        <v>178</v>
      </c>
    </row>
    <row r="181" s="14" customFormat="1">
      <c r="A181" s="14"/>
      <c r="B181" s="255"/>
      <c r="C181" s="256"/>
      <c r="D181" s="246" t="s">
        <v>190</v>
      </c>
      <c r="E181" s="257" t="s">
        <v>1</v>
      </c>
      <c r="F181" s="258" t="s">
        <v>218</v>
      </c>
      <c r="G181" s="256"/>
      <c r="H181" s="259">
        <v>0.91199999999999992</v>
      </c>
      <c r="I181" s="260"/>
      <c r="J181" s="256"/>
      <c r="K181" s="256"/>
      <c r="L181" s="261"/>
      <c r="M181" s="262"/>
      <c r="N181" s="263"/>
      <c r="O181" s="263"/>
      <c r="P181" s="263"/>
      <c r="Q181" s="263"/>
      <c r="R181" s="263"/>
      <c r="S181" s="263"/>
      <c r="T181" s="26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5" t="s">
        <v>190</v>
      </c>
      <c r="AU181" s="265" t="s">
        <v>85</v>
      </c>
      <c r="AV181" s="14" t="s">
        <v>85</v>
      </c>
      <c r="AW181" s="14" t="s">
        <v>34</v>
      </c>
      <c r="AX181" s="14" t="s">
        <v>76</v>
      </c>
      <c r="AY181" s="265" t="s">
        <v>178</v>
      </c>
    </row>
    <row r="182" s="14" customFormat="1">
      <c r="A182" s="14"/>
      <c r="B182" s="255"/>
      <c r="C182" s="256"/>
      <c r="D182" s="246" t="s">
        <v>190</v>
      </c>
      <c r="E182" s="257" t="s">
        <v>1</v>
      </c>
      <c r="F182" s="258" t="s">
        <v>219</v>
      </c>
      <c r="G182" s="256"/>
      <c r="H182" s="259">
        <v>0.47999999999999998</v>
      </c>
      <c r="I182" s="260"/>
      <c r="J182" s="256"/>
      <c r="K182" s="256"/>
      <c r="L182" s="261"/>
      <c r="M182" s="262"/>
      <c r="N182" s="263"/>
      <c r="O182" s="263"/>
      <c r="P182" s="263"/>
      <c r="Q182" s="263"/>
      <c r="R182" s="263"/>
      <c r="S182" s="263"/>
      <c r="T182" s="26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5" t="s">
        <v>190</v>
      </c>
      <c r="AU182" s="265" t="s">
        <v>85</v>
      </c>
      <c r="AV182" s="14" t="s">
        <v>85</v>
      </c>
      <c r="AW182" s="14" t="s">
        <v>34</v>
      </c>
      <c r="AX182" s="14" t="s">
        <v>76</v>
      </c>
      <c r="AY182" s="265" t="s">
        <v>178</v>
      </c>
    </row>
    <row r="183" s="14" customFormat="1">
      <c r="A183" s="14"/>
      <c r="B183" s="255"/>
      <c r="C183" s="256"/>
      <c r="D183" s="246" t="s">
        <v>190</v>
      </c>
      <c r="E183" s="257" t="s">
        <v>1</v>
      </c>
      <c r="F183" s="258" t="s">
        <v>220</v>
      </c>
      <c r="G183" s="256"/>
      <c r="H183" s="259">
        <v>0.49199999999999994</v>
      </c>
      <c r="I183" s="260"/>
      <c r="J183" s="256"/>
      <c r="K183" s="256"/>
      <c r="L183" s="261"/>
      <c r="M183" s="262"/>
      <c r="N183" s="263"/>
      <c r="O183" s="263"/>
      <c r="P183" s="263"/>
      <c r="Q183" s="263"/>
      <c r="R183" s="263"/>
      <c r="S183" s="263"/>
      <c r="T183" s="26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5" t="s">
        <v>190</v>
      </c>
      <c r="AU183" s="265" t="s">
        <v>85</v>
      </c>
      <c r="AV183" s="14" t="s">
        <v>85</v>
      </c>
      <c r="AW183" s="14" t="s">
        <v>34</v>
      </c>
      <c r="AX183" s="14" t="s">
        <v>76</v>
      </c>
      <c r="AY183" s="265" t="s">
        <v>178</v>
      </c>
    </row>
    <row r="184" s="14" customFormat="1">
      <c r="A184" s="14"/>
      <c r="B184" s="255"/>
      <c r="C184" s="256"/>
      <c r="D184" s="246" t="s">
        <v>190</v>
      </c>
      <c r="E184" s="257" t="s">
        <v>1</v>
      </c>
      <c r="F184" s="258" t="s">
        <v>221</v>
      </c>
      <c r="G184" s="256"/>
      <c r="H184" s="259">
        <v>0.13200000000000001</v>
      </c>
      <c r="I184" s="260"/>
      <c r="J184" s="256"/>
      <c r="K184" s="256"/>
      <c r="L184" s="261"/>
      <c r="M184" s="262"/>
      <c r="N184" s="263"/>
      <c r="O184" s="263"/>
      <c r="P184" s="263"/>
      <c r="Q184" s="263"/>
      <c r="R184" s="263"/>
      <c r="S184" s="263"/>
      <c r="T184" s="26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5" t="s">
        <v>190</v>
      </c>
      <c r="AU184" s="265" t="s">
        <v>85</v>
      </c>
      <c r="AV184" s="14" t="s">
        <v>85</v>
      </c>
      <c r="AW184" s="14" t="s">
        <v>34</v>
      </c>
      <c r="AX184" s="14" t="s">
        <v>76</v>
      </c>
      <c r="AY184" s="265" t="s">
        <v>178</v>
      </c>
    </row>
    <row r="185" s="14" customFormat="1">
      <c r="A185" s="14"/>
      <c r="B185" s="255"/>
      <c r="C185" s="256"/>
      <c r="D185" s="246" t="s">
        <v>190</v>
      </c>
      <c r="E185" s="257" t="s">
        <v>1</v>
      </c>
      <c r="F185" s="258" t="s">
        <v>222</v>
      </c>
      <c r="G185" s="256"/>
      <c r="H185" s="259">
        <v>0.082500000000000004</v>
      </c>
      <c r="I185" s="260"/>
      <c r="J185" s="256"/>
      <c r="K185" s="256"/>
      <c r="L185" s="261"/>
      <c r="M185" s="262"/>
      <c r="N185" s="263"/>
      <c r="O185" s="263"/>
      <c r="P185" s="263"/>
      <c r="Q185" s="263"/>
      <c r="R185" s="263"/>
      <c r="S185" s="263"/>
      <c r="T185" s="26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5" t="s">
        <v>190</v>
      </c>
      <c r="AU185" s="265" t="s">
        <v>85</v>
      </c>
      <c r="AV185" s="14" t="s">
        <v>85</v>
      </c>
      <c r="AW185" s="14" t="s">
        <v>34</v>
      </c>
      <c r="AX185" s="14" t="s">
        <v>76</v>
      </c>
      <c r="AY185" s="265" t="s">
        <v>178</v>
      </c>
    </row>
    <row r="186" s="13" customFormat="1">
      <c r="A186" s="13"/>
      <c r="B186" s="244"/>
      <c r="C186" s="245"/>
      <c r="D186" s="246" t="s">
        <v>190</v>
      </c>
      <c r="E186" s="247" t="s">
        <v>1</v>
      </c>
      <c r="F186" s="248" t="s">
        <v>192</v>
      </c>
      <c r="G186" s="245"/>
      <c r="H186" s="247" t="s">
        <v>1</v>
      </c>
      <c r="I186" s="249"/>
      <c r="J186" s="245"/>
      <c r="K186" s="245"/>
      <c r="L186" s="250"/>
      <c r="M186" s="251"/>
      <c r="N186" s="252"/>
      <c r="O186" s="252"/>
      <c r="P186" s="252"/>
      <c r="Q186" s="252"/>
      <c r="R186" s="252"/>
      <c r="S186" s="252"/>
      <c r="T186" s="25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4" t="s">
        <v>190</v>
      </c>
      <c r="AU186" s="254" t="s">
        <v>85</v>
      </c>
      <c r="AV186" s="13" t="s">
        <v>83</v>
      </c>
      <c r="AW186" s="13" t="s">
        <v>34</v>
      </c>
      <c r="AX186" s="13" t="s">
        <v>76</v>
      </c>
      <c r="AY186" s="254" t="s">
        <v>178</v>
      </c>
    </row>
    <row r="187" s="14" customFormat="1">
      <c r="A187" s="14"/>
      <c r="B187" s="255"/>
      <c r="C187" s="256"/>
      <c r="D187" s="246" t="s">
        <v>190</v>
      </c>
      <c r="E187" s="257" t="s">
        <v>1</v>
      </c>
      <c r="F187" s="258" t="s">
        <v>223</v>
      </c>
      <c r="G187" s="256"/>
      <c r="H187" s="259">
        <v>0.21000000000000002</v>
      </c>
      <c r="I187" s="260"/>
      <c r="J187" s="256"/>
      <c r="K187" s="256"/>
      <c r="L187" s="261"/>
      <c r="M187" s="262"/>
      <c r="N187" s="263"/>
      <c r="O187" s="263"/>
      <c r="P187" s="263"/>
      <c r="Q187" s="263"/>
      <c r="R187" s="263"/>
      <c r="S187" s="263"/>
      <c r="T187" s="26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5" t="s">
        <v>190</v>
      </c>
      <c r="AU187" s="265" t="s">
        <v>85</v>
      </c>
      <c r="AV187" s="14" t="s">
        <v>85</v>
      </c>
      <c r="AW187" s="14" t="s">
        <v>34</v>
      </c>
      <c r="AX187" s="14" t="s">
        <v>76</v>
      </c>
      <c r="AY187" s="265" t="s">
        <v>178</v>
      </c>
    </row>
    <row r="188" s="14" customFormat="1">
      <c r="A188" s="14"/>
      <c r="B188" s="255"/>
      <c r="C188" s="256"/>
      <c r="D188" s="246" t="s">
        <v>190</v>
      </c>
      <c r="E188" s="257" t="s">
        <v>1</v>
      </c>
      <c r="F188" s="258" t="s">
        <v>224</v>
      </c>
      <c r="G188" s="256"/>
      <c r="H188" s="259">
        <v>0.22799999999999998</v>
      </c>
      <c r="I188" s="260"/>
      <c r="J188" s="256"/>
      <c r="K188" s="256"/>
      <c r="L188" s="261"/>
      <c r="M188" s="262"/>
      <c r="N188" s="263"/>
      <c r="O188" s="263"/>
      <c r="P188" s="263"/>
      <c r="Q188" s="263"/>
      <c r="R188" s="263"/>
      <c r="S188" s="263"/>
      <c r="T188" s="26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5" t="s">
        <v>190</v>
      </c>
      <c r="AU188" s="265" t="s">
        <v>85</v>
      </c>
      <c r="AV188" s="14" t="s">
        <v>85</v>
      </c>
      <c r="AW188" s="14" t="s">
        <v>34</v>
      </c>
      <c r="AX188" s="14" t="s">
        <v>76</v>
      </c>
      <c r="AY188" s="265" t="s">
        <v>178</v>
      </c>
    </row>
    <row r="189" s="14" customFormat="1">
      <c r="A189" s="14"/>
      <c r="B189" s="255"/>
      <c r="C189" s="256"/>
      <c r="D189" s="246" t="s">
        <v>190</v>
      </c>
      <c r="E189" s="257" t="s">
        <v>1</v>
      </c>
      <c r="F189" s="258" t="s">
        <v>225</v>
      </c>
      <c r="G189" s="256"/>
      <c r="H189" s="259">
        <v>0.19200000000000003</v>
      </c>
      <c r="I189" s="260"/>
      <c r="J189" s="256"/>
      <c r="K189" s="256"/>
      <c r="L189" s="261"/>
      <c r="M189" s="262"/>
      <c r="N189" s="263"/>
      <c r="O189" s="263"/>
      <c r="P189" s="263"/>
      <c r="Q189" s="263"/>
      <c r="R189" s="263"/>
      <c r="S189" s="263"/>
      <c r="T189" s="26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5" t="s">
        <v>190</v>
      </c>
      <c r="AU189" s="265" t="s">
        <v>85</v>
      </c>
      <c r="AV189" s="14" t="s">
        <v>85</v>
      </c>
      <c r="AW189" s="14" t="s">
        <v>34</v>
      </c>
      <c r="AX189" s="14" t="s">
        <v>76</v>
      </c>
      <c r="AY189" s="265" t="s">
        <v>178</v>
      </c>
    </row>
    <row r="190" s="2" customFormat="1" ht="24.15" customHeight="1">
      <c r="A190" s="38"/>
      <c r="B190" s="39"/>
      <c r="C190" s="226" t="s">
        <v>226</v>
      </c>
      <c r="D190" s="226" t="s">
        <v>181</v>
      </c>
      <c r="E190" s="227" t="s">
        <v>227</v>
      </c>
      <c r="F190" s="228" t="s">
        <v>228</v>
      </c>
      <c r="G190" s="229" t="s">
        <v>229</v>
      </c>
      <c r="H190" s="230">
        <v>0.88100000000000001</v>
      </c>
      <c r="I190" s="231"/>
      <c r="J190" s="232">
        <f>ROUND(I190*H190,2)</f>
        <v>0</v>
      </c>
      <c r="K190" s="228" t="s">
        <v>185</v>
      </c>
      <c r="L190" s="44"/>
      <c r="M190" s="233" t="s">
        <v>1</v>
      </c>
      <c r="N190" s="234" t="s">
        <v>41</v>
      </c>
      <c r="O190" s="91"/>
      <c r="P190" s="235">
        <f>O190*H190</f>
        <v>0</v>
      </c>
      <c r="Q190" s="235">
        <v>1.0900000000000001</v>
      </c>
      <c r="R190" s="235">
        <f>Q190*H190</f>
        <v>0.96029000000000009</v>
      </c>
      <c r="S190" s="235">
        <v>0</v>
      </c>
      <c r="T190" s="23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37" t="s">
        <v>186</v>
      </c>
      <c r="AT190" s="237" t="s">
        <v>181</v>
      </c>
      <c r="AU190" s="237" t="s">
        <v>85</v>
      </c>
      <c r="AY190" s="17" t="s">
        <v>178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7" t="s">
        <v>83</v>
      </c>
      <c r="BK190" s="238">
        <f>ROUND(I190*H190,2)</f>
        <v>0</v>
      </c>
      <c r="BL190" s="17" t="s">
        <v>186</v>
      </c>
      <c r="BM190" s="237" t="s">
        <v>230</v>
      </c>
    </row>
    <row r="191" s="2" customFormat="1">
      <c r="A191" s="38"/>
      <c r="B191" s="39"/>
      <c r="C191" s="40"/>
      <c r="D191" s="239" t="s">
        <v>188</v>
      </c>
      <c r="E191" s="40"/>
      <c r="F191" s="240" t="s">
        <v>231</v>
      </c>
      <c r="G191" s="40"/>
      <c r="H191" s="40"/>
      <c r="I191" s="241"/>
      <c r="J191" s="40"/>
      <c r="K191" s="40"/>
      <c r="L191" s="44"/>
      <c r="M191" s="242"/>
      <c r="N191" s="243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7" t="s">
        <v>188</v>
      </c>
      <c r="AU191" s="17" t="s">
        <v>85</v>
      </c>
    </row>
    <row r="192" s="13" customFormat="1">
      <c r="A192" s="13"/>
      <c r="B192" s="244"/>
      <c r="C192" s="245"/>
      <c r="D192" s="246" t="s">
        <v>190</v>
      </c>
      <c r="E192" s="247" t="s">
        <v>1</v>
      </c>
      <c r="F192" s="248" t="s">
        <v>191</v>
      </c>
      <c r="G192" s="245"/>
      <c r="H192" s="247" t="s">
        <v>1</v>
      </c>
      <c r="I192" s="249"/>
      <c r="J192" s="245"/>
      <c r="K192" s="245"/>
      <c r="L192" s="250"/>
      <c r="M192" s="251"/>
      <c r="N192" s="252"/>
      <c r="O192" s="252"/>
      <c r="P192" s="252"/>
      <c r="Q192" s="252"/>
      <c r="R192" s="252"/>
      <c r="S192" s="252"/>
      <c r="T192" s="25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4" t="s">
        <v>190</v>
      </c>
      <c r="AU192" s="254" t="s">
        <v>85</v>
      </c>
      <c r="AV192" s="13" t="s">
        <v>83</v>
      </c>
      <c r="AW192" s="13" t="s">
        <v>34</v>
      </c>
      <c r="AX192" s="13" t="s">
        <v>76</v>
      </c>
      <c r="AY192" s="254" t="s">
        <v>178</v>
      </c>
    </row>
    <row r="193" s="13" customFormat="1">
      <c r="A193" s="13"/>
      <c r="B193" s="244"/>
      <c r="C193" s="245"/>
      <c r="D193" s="246" t="s">
        <v>190</v>
      </c>
      <c r="E193" s="247" t="s">
        <v>1</v>
      </c>
      <c r="F193" s="248" t="s">
        <v>192</v>
      </c>
      <c r="G193" s="245"/>
      <c r="H193" s="247" t="s">
        <v>1</v>
      </c>
      <c r="I193" s="249"/>
      <c r="J193" s="245"/>
      <c r="K193" s="245"/>
      <c r="L193" s="250"/>
      <c r="M193" s="251"/>
      <c r="N193" s="252"/>
      <c r="O193" s="252"/>
      <c r="P193" s="252"/>
      <c r="Q193" s="252"/>
      <c r="R193" s="252"/>
      <c r="S193" s="252"/>
      <c r="T193" s="25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4" t="s">
        <v>190</v>
      </c>
      <c r="AU193" s="254" t="s">
        <v>85</v>
      </c>
      <c r="AV193" s="13" t="s">
        <v>83</v>
      </c>
      <c r="AW193" s="13" t="s">
        <v>34</v>
      </c>
      <c r="AX193" s="13" t="s">
        <v>76</v>
      </c>
      <c r="AY193" s="254" t="s">
        <v>178</v>
      </c>
    </row>
    <row r="194" s="14" customFormat="1">
      <c r="A194" s="14"/>
      <c r="B194" s="255"/>
      <c r="C194" s="256"/>
      <c r="D194" s="246" t="s">
        <v>190</v>
      </c>
      <c r="E194" s="257" t="s">
        <v>1</v>
      </c>
      <c r="F194" s="258" t="s">
        <v>232</v>
      </c>
      <c r="G194" s="256"/>
      <c r="H194" s="259">
        <v>0.17019999999999999</v>
      </c>
      <c r="I194" s="260"/>
      <c r="J194" s="256"/>
      <c r="K194" s="256"/>
      <c r="L194" s="261"/>
      <c r="M194" s="262"/>
      <c r="N194" s="263"/>
      <c r="O194" s="263"/>
      <c r="P194" s="263"/>
      <c r="Q194" s="263"/>
      <c r="R194" s="263"/>
      <c r="S194" s="263"/>
      <c r="T194" s="26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5" t="s">
        <v>190</v>
      </c>
      <c r="AU194" s="265" t="s">
        <v>85</v>
      </c>
      <c r="AV194" s="14" t="s">
        <v>85</v>
      </c>
      <c r="AW194" s="14" t="s">
        <v>34</v>
      </c>
      <c r="AX194" s="14" t="s">
        <v>76</v>
      </c>
      <c r="AY194" s="265" t="s">
        <v>178</v>
      </c>
    </row>
    <row r="195" s="14" customFormat="1">
      <c r="A195" s="14"/>
      <c r="B195" s="255"/>
      <c r="C195" s="256"/>
      <c r="D195" s="246" t="s">
        <v>190</v>
      </c>
      <c r="E195" s="257" t="s">
        <v>1</v>
      </c>
      <c r="F195" s="258" t="s">
        <v>233</v>
      </c>
      <c r="G195" s="256"/>
      <c r="H195" s="259">
        <v>0.067199999999999996</v>
      </c>
      <c r="I195" s="260"/>
      <c r="J195" s="256"/>
      <c r="K195" s="256"/>
      <c r="L195" s="261"/>
      <c r="M195" s="262"/>
      <c r="N195" s="263"/>
      <c r="O195" s="263"/>
      <c r="P195" s="263"/>
      <c r="Q195" s="263"/>
      <c r="R195" s="263"/>
      <c r="S195" s="263"/>
      <c r="T195" s="26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5" t="s">
        <v>190</v>
      </c>
      <c r="AU195" s="265" t="s">
        <v>85</v>
      </c>
      <c r="AV195" s="14" t="s">
        <v>85</v>
      </c>
      <c r="AW195" s="14" t="s">
        <v>34</v>
      </c>
      <c r="AX195" s="14" t="s">
        <v>76</v>
      </c>
      <c r="AY195" s="265" t="s">
        <v>178</v>
      </c>
    </row>
    <row r="196" s="14" customFormat="1">
      <c r="A196" s="14"/>
      <c r="B196" s="255"/>
      <c r="C196" s="256"/>
      <c r="D196" s="246" t="s">
        <v>190</v>
      </c>
      <c r="E196" s="257" t="s">
        <v>1</v>
      </c>
      <c r="F196" s="258" t="s">
        <v>234</v>
      </c>
      <c r="G196" s="256"/>
      <c r="H196" s="259">
        <v>0.0717</v>
      </c>
      <c r="I196" s="260"/>
      <c r="J196" s="256"/>
      <c r="K196" s="256"/>
      <c r="L196" s="261"/>
      <c r="M196" s="262"/>
      <c r="N196" s="263"/>
      <c r="O196" s="263"/>
      <c r="P196" s="263"/>
      <c r="Q196" s="263"/>
      <c r="R196" s="263"/>
      <c r="S196" s="263"/>
      <c r="T196" s="26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5" t="s">
        <v>190</v>
      </c>
      <c r="AU196" s="265" t="s">
        <v>85</v>
      </c>
      <c r="AV196" s="14" t="s">
        <v>85</v>
      </c>
      <c r="AW196" s="14" t="s">
        <v>34</v>
      </c>
      <c r="AX196" s="14" t="s">
        <v>76</v>
      </c>
      <c r="AY196" s="265" t="s">
        <v>178</v>
      </c>
    </row>
    <row r="197" s="14" customFormat="1">
      <c r="A197" s="14"/>
      <c r="B197" s="255"/>
      <c r="C197" s="256"/>
      <c r="D197" s="246" t="s">
        <v>190</v>
      </c>
      <c r="E197" s="257" t="s">
        <v>1</v>
      </c>
      <c r="F197" s="258" t="s">
        <v>235</v>
      </c>
      <c r="G197" s="256"/>
      <c r="H197" s="259">
        <v>0.073899999999999993</v>
      </c>
      <c r="I197" s="260"/>
      <c r="J197" s="256"/>
      <c r="K197" s="256"/>
      <c r="L197" s="261"/>
      <c r="M197" s="262"/>
      <c r="N197" s="263"/>
      <c r="O197" s="263"/>
      <c r="P197" s="263"/>
      <c r="Q197" s="263"/>
      <c r="R197" s="263"/>
      <c r="S197" s="263"/>
      <c r="T197" s="26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5" t="s">
        <v>190</v>
      </c>
      <c r="AU197" s="265" t="s">
        <v>85</v>
      </c>
      <c r="AV197" s="14" t="s">
        <v>85</v>
      </c>
      <c r="AW197" s="14" t="s">
        <v>34</v>
      </c>
      <c r="AX197" s="14" t="s">
        <v>76</v>
      </c>
      <c r="AY197" s="265" t="s">
        <v>178</v>
      </c>
    </row>
    <row r="198" s="14" customFormat="1">
      <c r="A198" s="14"/>
      <c r="B198" s="255"/>
      <c r="C198" s="256"/>
      <c r="D198" s="246" t="s">
        <v>190</v>
      </c>
      <c r="E198" s="257" t="s">
        <v>1</v>
      </c>
      <c r="F198" s="258" t="s">
        <v>236</v>
      </c>
      <c r="G198" s="256"/>
      <c r="H198" s="259">
        <v>0.060499999999999998</v>
      </c>
      <c r="I198" s="260"/>
      <c r="J198" s="256"/>
      <c r="K198" s="256"/>
      <c r="L198" s="261"/>
      <c r="M198" s="262"/>
      <c r="N198" s="263"/>
      <c r="O198" s="263"/>
      <c r="P198" s="263"/>
      <c r="Q198" s="263"/>
      <c r="R198" s="263"/>
      <c r="S198" s="263"/>
      <c r="T198" s="26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5" t="s">
        <v>190</v>
      </c>
      <c r="AU198" s="265" t="s">
        <v>85</v>
      </c>
      <c r="AV198" s="14" t="s">
        <v>85</v>
      </c>
      <c r="AW198" s="14" t="s">
        <v>34</v>
      </c>
      <c r="AX198" s="14" t="s">
        <v>76</v>
      </c>
      <c r="AY198" s="265" t="s">
        <v>178</v>
      </c>
    </row>
    <row r="199" s="14" customFormat="1">
      <c r="A199" s="14"/>
      <c r="B199" s="255"/>
      <c r="C199" s="256"/>
      <c r="D199" s="246" t="s">
        <v>190</v>
      </c>
      <c r="E199" s="257" t="s">
        <v>1</v>
      </c>
      <c r="F199" s="258" t="s">
        <v>237</v>
      </c>
      <c r="G199" s="256"/>
      <c r="H199" s="259">
        <v>0.1075</v>
      </c>
      <c r="I199" s="260"/>
      <c r="J199" s="256"/>
      <c r="K199" s="256"/>
      <c r="L199" s="261"/>
      <c r="M199" s="262"/>
      <c r="N199" s="263"/>
      <c r="O199" s="263"/>
      <c r="P199" s="263"/>
      <c r="Q199" s="263"/>
      <c r="R199" s="263"/>
      <c r="S199" s="263"/>
      <c r="T199" s="26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5" t="s">
        <v>190</v>
      </c>
      <c r="AU199" s="265" t="s">
        <v>85</v>
      </c>
      <c r="AV199" s="14" t="s">
        <v>85</v>
      </c>
      <c r="AW199" s="14" t="s">
        <v>34</v>
      </c>
      <c r="AX199" s="14" t="s">
        <v>76</v>
      </c>
      <c r="AY199" s="265" t="s">
        <v>178</v>
      </c>
    </row>
    <row r="200" s="14" customFormat="1">
      <c r="A200" s="14"/>
      <c r="B200" s="255"/>
      <c r="C200" s="256"/>
      <c r="D200" s="246" t="s">
        <v>190</v>
      </c>
      <c r="E200" s="257" t="s">
        <v>1</v>
      </c>
      <c r="F200" s="258" t="s">
        <v>238</v>
      </c>
      <c r="G200" s="256"/>
      <c r="H200" s="259">
        <v>0.073899999999999993</v>
      </c>
      <c r="I200" s="260"/>
      <c r="J200" s="256"/>
      <c r="K200" s="256"/>
      <c r="L200" s="261"/>
      <c r="M200" s="262"/>
      <c r="N200" s="263"/>
      <c r="O200" s="263"/>
      <c r="P200" s="263"/>
      <c r="Q200" s="263"/>
      <c r="R200" s="263"/>
      <c r="S200" s="263"/>
      <c r="T200" s="26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5" t="s">
        <v>190</v>
      </c>
      <c r="AU200" s="265" t="s">
        <v>85</v>
      </c>
      <c r="AV200" s="14" t="s">
        <v>85</v>
      </c>
      <c r="AW200" s="14" t="s">
        <v>34</v>
      </c>
      <c r="AX200" s="14" t="s">
        <v>76</v>
      </c>
      <c r="AY200" s="265" t="s">
        <v>178</v>
      </c>
    </row>
    <row r="201" s="13" customFormat="1">
      <c r="A201" s="13"/>
      <c r="B201" s="244"/>
      <c r="C201" s="245"/>
      <c r="D201" s="246" t="s">
        <v>190</v>
      </c>
      <c r="E201" s="247" t="s">
        <v>1</v>
      </c>
      <c r="F201" s="248" t="s">
        <v>192</v>
      </c>
      <c r="G201" s="245"/>
      <c r="H201" s="247" t="s">
        <v>1</v>
      </c>
      <c r="I201" s="249"/>
      <c r="J201" s="245"/>
      <c r="K201" s="245"/>
      <c r="L201" s="250"/>
      <c r="M201" s="251"/>
      <c r="N201" s="252"/>
      <c r="O201" s="252"/>
      <c r="P201" s="252"/>
      <c r="Q201" s="252"/>
      <c r="R201" s="252"/>
      <c r="S201" s="252"/>
      <c r="T201" s="25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4" t="s">
        <v>190</v>
      </c>
      <c r="AU201" s="254" t="s">
        <v>85</v>
      </c>
      <c r="AV201" s="13" t="s">
        <v>83</v>
      </c>
      <c r="AW201" s="13" t="s">
        <v>34</v>
      </c>
      <c r="AX201" s="13" t="s">
        <v>76</v>
      </c>
      <c r="AY201" s="254" t="s">
        <v>178</v>
      </c>
    </row>
    <row r="202" s="14" customFormat="1">
      <c r="A202" s="14"/>
      <c r="B202" s="255"/>
      <c r="C202" s="256"/>
      <c r="D202" s="246" t="s">
        <v>190</v>
      </c>
      <c r="E202" s="257" t="s">
        <v>1</v>
      </c>
      <c r="F202" s="258" t="s">
        <v>239</v>
      </c>
      <c r="G202" s="256"/>
      <c r="H202" s="259">
        <v>0.1411</v>
      </c>
      <c r="I202" s="260"/>
      <c r="J202" s="256"/>
      <c r="K202" s="256"/>
      <c r="L202" s="261"/>
      <c r="M202" s="262"/>
      <c r="N202" s="263"/>
      <c r="O202" s="263"/>
      <c r="P202" s="263"/>
      <c r="Q202" s="263"/>
      <c r="R202" s="263"/>
      <c r="S202" s="263"/>
      <c r="T202" s="26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5" t="s">
        <v>190</v>
      </c>
      <c r="AU202" s="265" t="s">
        <v>85</v>
      </c>
      <c r="AV202" s="14" t="s">
        <v>85</v>
      </c>
      <c r="AW202" s="14" t="s">
        <v>34</v>
      </c>
      <c r="AX202" s="14" t="s">
        <v>76</v>
      </c>
      <c r="AY202" s="265" t="s">
        <v>178</v>
      </c>
    </row>
    <row r="203" s="14" customFormat="1">
      <c r="A203" s="14"/>
      <c r="B203" s="255"/>
      <c r="C203" s="256"/>
      <c r="D203" s="246" t="s">
        <v>190</v>
      </c>
      <c r="E203" s="256"/>
      <c r="F203" s="258" t="s">
        <v>240</v>
      </c>
      <c r="G203" s="256"/>
      <c r="H203" s="259">
        <v>0.88100000000000001</v>
      </c>
      <c r="I203" s="260"/>
      <c r="J203" s="256"/>
      <c r="K203" s="256"/>
      <c r="L203" s="261"/>
      <c r="M203" s="262"/>
      <c r="N203" s="263"/>
      <c r="O203" s="263"/>
      <c r="P203" s="263"/>
      <c r="Q203" s="263"/>
      <c r="R203" s="263"/>
      <c r="S203" s="263"/>
      <c r="T203" s="26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5" t="s">
        <v>190</v>
      </c>
      <c r="AU203" s="265" t="s">
        <v>85</v>
      </c>
      <c r="AV203" s="14" t="s">
        <v>85</v>
      </c>
      <c r="AW203" s="14" t="s">
        <v>4</v>
      </c>
      <c r="AX203" s="14" t="s">
        <v>83</v>
      </c>
      <c r="AY203" s="265" t="s">
        <v>178</v>
      </c>
    </row>
    <row r="204" s="2" customFormat="1" ht="24.15" customHeight="1">
      <c r="A204" s="38"/>
      <c r="B204" s="39"/>
      <c r="C204" s="226" t="s">
        <v>241</v>
      </c>
      <c r="D204" s="226" t="s">
        <v>181</v>
      </c>
      <c r="E204" s="227" t="s">
        <v>242</v>
      </c>
      <c r="F204" s="228" t="s">
        <v>243</v>
      </c>
      <c r="G204" s="229" t="s">
        <v>229</v>
      </c>
      <c r="H204" s="230">
        <v>2.7080000000000002</v>
      </c>
      <c r="I204" s="231"/>
      <c r="J204" s="232">
        <f>ROUND(I204*H204,2)</f>
        <v>0</v>
      </c>
      <c r="K204" s="228" t="s">
        <v>185</v>
      </c>
      <c r="L204" s="44"/>
      <c r="M204" s="233" t="s">
        <v>1</v>
      </c>
      <c r="N204" s="234" t="s">
        <v>41</v>
      </c>
      <c r="O204" s="91"/>
      <c r="P204" s="235">
        <f>O204*H204</f>
        <v>0</v>
      </c>
      <c r="Q204" s="235">
        <v>1.0900000000000001</v>
      </c>
      <c r="R204" s="235">
        <f>Q204*H204</f>
        <v>2.9517200000000003</v>
      </c>
      <c r="S204" s="235">
        <v>0</v>
      </c>
      <c r="T204" s="23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37" t="s">
        <v>186</v>
      </c>
      <c r="AT204" s="237" t="s">
        <v>181</v>
      </c>
      <c r="AU204" s="237" t="s">
        <v>85</v>
      </c>
      <c r="AY204" s="17" t="s">
        <v>178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7" t="s">
        <v>83</v>
      </c>
      <c r="BK204" s="238">
        <f>ROUND(I204*H204,2)</f>
        <v>0</v>
      </c>
      <c r="BL204" s="17" t="s">
        <v>186</v>
      </c>
      <c r="BM204" s="237" t="s">
        <v>244</v>
      </c>
    </row>
    <row r="205" s="2" customFormat="1">
      <c r="A205" s="38"/>
      <c r="B205" s="39"/>
      <c r="C205" s="40"/>
      <c r="D205" s="239" t="s">
        <v>188</v>
      </c>
      <c r="E205" s="40"/>
      <c r="F205" s="240" t="s">
        <v>245</v>
      </c>
      <c r="G205" s="40"/>
      <c r="H205" s="40"/>
      <c r="I205" s="241"/>
      <c r="J205" s="40"/>
      <c r="K205" s="40"/>
      <c r="L205" s="44"/>
      <c r="M205" s="242"/>
      <c r="N205" s="243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7" t="s">
        <v>188</v>
      </c>
      <c r="AU205" s="17" t="s">
        <v>85</v>
      </c>
    </row>
    <row r="206" s="13" customFormat="1">
      <c r="A206" s="13"/>
      <c r="B206" s="244"/>
      <c r="C206" s="245"/>
      <c r="D206" s="246" t="s">
        <v>190</v>
      </c>
      <c r="E206" s="247" t="s">
        <v>1</v>
      </c>
      <c r="F206" s="248" t="s">
        <v>191</v>
      </c>
      <c r="G206" s="245"/>
      <c r="H206" s="247" t="s">
        <v>1</v>
      </c>
      <c r="I206" s="249"/>
      <c r="J206" s="245"/>
      <c r="K206" s="245"/>
      <c r="L206" s="250"/>
      <c r="M206" s="251"/>
      <c r="N206" s="252"/>
      <c r="O206" s="252"/>
      <c r="P206" s="252"/>
      <c r="Q206" s="252"/>
      <c r="R206" s="252"/>
      <c r="S206" s="252"/>
      <c r="T206" s="25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54" t="s">
        <v>190</v>
      </c>
      <c r="AU206" s="254" t="s">
        <v>85</v>
      </c>
      <c r="AV206" s="13" t="s">
        <v>83</v>
      </c>
      <c r="AW206" s="13" t="s">
        <v>34</v>
      </c>
      <c r="AX206" s="13" t="s">
        <v>76</v>
      </c>
      <c r="AY206" s="254" t="s">
        <v>178</v>
      </c>
    </row>
    <row r="207" s="13" customFormat="1">
      <c r="A207" s="13"/>
      <c r="B207" s="244"/>
      <c r="C207" s="245"/>
      <c r="D207" s="246" t="s">
        <v>190</v>
      </c>
      <c r="E207" s="247" t="s">
        <v>1</v>
      </c>
      <c r="F207" s="248" t="s">
        <v>192</v>
      </c>
      <c r="G207" s="245"/>
      <c r="H207" s="247" t="s">
        <v>1</v>
      </c>
      <c r="I207" s="249"/>
      <c r="J207" s="245"/>
      <c r="K207" s="245"/>
      <c r="L207" s="250"/>
      <c r="M207" s="251"/>
      <c r="N207" s="252"/>
      <c r="O207" s="252"/>
      <c r="P207" s="252"/>
      <c r="Q207" s="252"/>
      <c r="R207" s="252"/>
      <c r="S207" s="252"/>
      <c r="T207" s="25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4" t="s">
        <v>190</v>
      </c>
      <c r="AU207" s="254" t="s">
        <v>85</v>
      </c>
      <c r="AV207" s="13" t="s">
        <v>83</v>
      </c>
      <c r="AW207" s="13" t="s">
        <v>34</v>
      </c>
      <c r="AX207" s="13" t="s">
        <v>76</v>
      </c>
      <c r="AY207" s="254" t="s">
        <v>178</v>
      </c>
    </row>
    <row r="208" s="14" customFormat="1">
      <c r="A208" s="14"/>
      <c r="B208" s="255"/>
      <c r="C208" s="256"/>
      <c r="D208" s="246" t="s">
        <v>190</v>
      </c>
      <c r="E208" s="257" t="s">
        <v>1</v>
      </c>
      <c r="F208" s="258" t="s">
        <v>246</v>
      </c>
      <c r="G208" s="256"/>
      <c r="H208" s="259">
        <v>0.17810000000000001</v>
      </c>
      <c r="I208" s="260"/>
      <c r="J208" s="256"/>
      <c r="K208" s="256"/>
      <c r="L208" s="261"/>
      <c r="M208" s="262"/>
      <c r="N208" s="263"/>
      <c r="O208" s="263"/>
      <c r="P208" s="263"/>
      <c r="Q208" s="263"/>
      <c r="R208" s="263"/>
      <c r="S208" s="263"/>
      <c r="T208" s="26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5" t="s">
        <v>190</v>
      </c>
      <c r="AU208" s="265" t="s">
        <v>85</v>
      </c>
      <c r="AV208" s="14" t="s">
        <v>85</v>
      </c>
      <c r="AW208" s="14" t="s">
        <v>34</v>
      </c>
      <c r="AX208" s="14" t="s">
        <v>76</v>
      </c>
      <c r="AY208" s="265" t="s">
        <v>178</v>
      </c>
    </row>
    <row r="209" s="14" customFormat="1">
      <c r="A209" s="14"/>
      <c r="B209" s="255"/>
      <c r="C209" s="256"/>
      <c r="D209" s="246" t="s">
        <v>190</v>
      </c>
      <c r="E209" s="257" t="s">
        <v>1</v>
      </c>
      <c r="F209" s="258" t="s">
        <v>247</v>
      </c>
      <c r="G209" s="256"/>
      <c r="H209" s="259">
        <v>0.307</v>
      </c>
      <c r="I209" s="260"/>
      <c r="J209" s="256"/>
      <c r="K209" s="256"/>
      <c r="L209" s="261"/>
      <c r="M209" s="262"/>
      <c r="N209" s="263"/>
      <c r="O209" s="263"/>
      <c r="P209" s="263"/>
      <c r="Q209" s="263"/>
      <c r="R209" s="263"/>
      <c r="S209" s="263"/>
      <c r="T209" s="26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5" t="s">
        <v>190</v>
      </c>
      <c r="AU209" s="265" t="s">
        <v>85</v>
      </c>
      <c r="AV209" s="14" t="s">
        <v>85</v>
      </c>
      <c r="AW209" s="14" t="s">
        <v>34</v>
      </c>
      <c r="AX209" s="14" t="s">
        <v>76</v>
      </c>
      <c r="AY209" s="265" t="s">
        <v>178</v>
      </c>
    </row>
    <row r="210" s="14" customFormat="1">
      <c r="A210" s="14"/>
      <c r="B210" s="255"/>
      <c r="C210" s="256"/>
      <c r="D210" s="246" t="s">
        <v>190</v>
      </c>
      <c r="E210" s="257" t="s">
        <v>1</v>
      </c>
      <c r="F210" s="258" t="s">
        <v>248</v>
      </c>
      <c r="G210" s="256"/>
      <c r="H210" s="259">
        <v>0.69999999999999996</v>
      </c>
      <c r="I210" s="260"/>
      <c r="J210" s="256"/>
      <c r="K210" s="256"/>
      <c r="L210" s="261"/>
      <c r="M210" s="262"/>
      <c r="N210" s="263"/>
      <c r="O210" s="263"/>
      <c r="P210" s="263"/>
      <c r="Q210" s="263"/>
      <c r="R210" s="263"/>
      <c r="S210" s="263"/>
      <c r="T210" s="26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5" t="s">
        <v>190</v>
      </c>
      <c r="AU210" s="265" t="s">
        <v>85</v>
      </c>
      <c r="AV210" s="14" t="s">
        <v>85</v>
      </c>
      <c r="AW210" s="14" t="s">
        <v>34</v>
      </c>
      <c r="AX210" s="14" t="s">
        <v>76</v>
      </c>
      <c r="AY210" s="265" t="s">
        <v>178</v>
      </c>
    </row>
    <row r="211" s="14" customFormat="1">
      <c r="A211" s="14"/>
      <c r="B211" s="255"/>
      <c r="C211" s="256"/>
      <c r="D211" s="246" t="s">
        <v>190</v>
      </c>
      <c r="E211" s="257" t="s">
        <v>1</v>
      </c>
      <c r="F211" s="258" t="s">
        <v>249</v>
      </c>
      <c r="G211" s="256"/>
      <c r="H211" s="259">
        <v>0.36840000000000001</v>
      </c>
      <c r="I211" s="260"/>
      <c r="J211" s="256"/>
      <c r="K211" s="256"/>
      <c r="L211" s="261"/>
      <c r="M211" s="262"/>
      <c r="N211" s="263"/>
      <c r="O211" s="263"/>
      <c r="P211" s="263"/>
      <c r="Q211" s="263"/>
      <c r="R211" s="263"/>
      <c r="S211" s="263"/>
      <c r="T211" s="26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5" t="s">
        <v>190</v>
      </c>
      <c r="AU211" s="265" t="s">
        <v>85</v>
      </c>
      <c r="AV211" s="14" t="s">
        <v>85</v>
      </c>
      <c r="AW211" s="14" t="s">
        <v>34</v>
      </c>
      <c r="AX211" s="14" t="s">
        <v>76</v>
      </c>
      <c r="AY211" s="265" t="s">
        <v>178</v>
      </c>
    </row>
    <row r="212" s="14" customFormat="1">
      <c r="A212" s="14"/>
      <c r="B212" s="255"/>
      <c r="C212" s="256"/>
      <c r="D212" s="246" t="s">
        <v>190</v>
      </c>
      <c r="E212" s="257" t="s">
        <v>1</v>
      </c>
      <c r="F212" s="258" t="s">
        <v>250</v>
      </c>
      <c r="G212" s="256"/>
      <c r="H212" s="259">
        <v>0.37759999999999999</v>
      </c>
      <c r="I212" s="260"/>
      <c r="J212" s="256"/>
      <c r="K212" s="256"/>
      <c r="L212" s="261"/>
      <c r="M212" s="262"/>
      <c r="N212" s="263"/>
      <c r="O212" s="263"/>
      <c r="P212" s="263"/>
      <c r="Q212" s="263"/>
      <c r="R212" s="263"/>
      <c r="S212" s="263"/>
      <c r="T212" s="26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5" t="s">
        <v>190</v>
      </c>
      <c r="AU212" s="265" t="s">
        <v>85</v>
      </c>
      <c r="AV212" s="14" t="s">
        <v>85</v>
      </c>
      <c r="AW212" s="14" t="s">
        <v>34</v>
      </c>
      <c r="AX212" s="14" t="s">
        <v>76</v>
      </c>
      <c r="AY212" s="265" t="s">
        <v>178</v>
      </c>
    </row>
    <row r="213" s="14" customFormat="1">
      <c r="A213" s="14"/>
      <c r="B213" s="255"/>
      <c r="C213" s="256"/>
      <c r="D213" s="246" t="s">
        <v>190</v>
      </c>
      <c r="E213" s="257" t="s">
        <v>1</v>
      </c>
      <c r="F213" s="258" t="s">
        <v>251</v>
      </c>
      <c r="G213" s="256"/>
      <c r="H213" s="259">
        <v>0.1013</v>
      </c>
      <c r="I213" s="260"/>
      <c r="J213" s="256"/>
      <c r="K213" s="256"/>
      <c r="L213" s="261"/>
      <c r="M213" s="262"/>
      <c r="N213" s="263"/>
      <c r="O213" s="263"/>
      <c r="P213" s="263"/>
      <c r="Q213" s="263"/>
      <c r="R213" s="263"/>
      <c r="S213" s="263"/>
      <c r="T213" s="26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5" t="s">
        <v>190</v>
      </c>
      <c r="AU213" s="265" t="s">
        <v>85</v>
      </c>
      <c r="AV213" s="14" t="s">
        <v>85</v>
      </c>
      <c r="AW213" s="14" t="s">
        <v>34</v>
      </c>
      <c r="AX213" s="14" t="s">
        <v>76</v>
      </c>
      <c r="AY213" s="265" t="s">
        <v>178</v>
      </c>
    </row>
    <row r="214" s="13" customFormat="1">
      <c r="A214" s="13"/>
      <c r="B214" s="244"/>
      <c r="C214" s="245"/>
      <c r="D214" s="246" t="s">
        <v>190</v>
      </c>
      <c r="E214" s="247" t="s">
        <v>1</v>
      </c>
      <c r="F214" s="248" t="s">
        <v>192</v>
      </c>
      <c r="G214" s="245"/>
      <c r="H214" s="247" t="s">
        <v>1</v>
      </c>
      <c r="I214" s="249"/>
      <c r="J214" s="245"/>
      <c r="K214" s="245"/>
      <c r="L214" s="250"/>
      <c r="M214" s="251"/>
      <c r="N214" s="252"/>
      <c r="O214" s="252"/>
      <c r="P214" s="252"/>
      <c r="Q214" s="252"/>
      <c r="R214" s="252"/>
      <c r="S214" s="252"/>
      <c r="T214" s="25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4" t="s">
        <v>190</v>
      </c>
      <c r="AU214" s="254" t="s">
        <v>85</v>
      </c>
      <c r="AV214" s="13" t="s">
        <v>83</v>
      </c>
      <c r="AW214" s="13" t="s">
        <v>34</v>
      </c>
      <c r="AX214" s="13" t="s">
        <v>76</v>
      </c>
      <c r="AY214" s="254" t="s">
        <v>178</v>
      </c>
    </row>
    <row r="215" s="14" customFormat="1">
      <c r="A215" s="14"/>
      <c r="B215" s="255"/>
      <c r="C215" s="256"/>
      <c r="D215" s="246" t="s">
        <v>190</v>
      </c>
      <c r="E215" s="257" t="s">
        <v>1</v>
      </c>
      <c r="F215" s="258" t="s">
        <v>252</v>
      </c>
      <c r="G215" s="256"/>
      <c r="H215" s="259">
        <v>0.17499999999999999</v>
      </c>
      <c r="I215" s="260"/>
      <c r="J215" s="256"/>
      <c r="K215" s="256"/>
      <c r="L215" s="261"/>
      <c r="M215" s="262"/>
      <c r="N215" s="263"/>
      <c r="O215" s="263"/>
      <c r="P215" s="263"/>
      <c r="Q215" s="263"/>
      <c r="R215" s="263"/>
      <c r="S215" s="263"/>
      <c r="T215" s="26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5" t="s">
        <v>190</v>
      </c>
      <c r="AU215" s="265" t="s">
        <v>85</v>
      </c>
      <c r="AV215" s="14" t="s">
        <v>85</v>
      </c>
      <c r="AW215" s="14" t="s">
        <v>34</v>
      </c>
      <c r="AX215" s="14" t="s">
        <v>76</v>
      </c>
      <c r="AY215" s="265" t="s">
        <v>178</v>
      </c>
    </row>
    <row r="216" s="14" customFormat="1">
      <c r="A216" s="14"/>
      <c r="B216" s="255"/>
      <c r="C216" s="256"/>
      <c r="D216" s="246" t="s">
        <v>190</v>
      </c>
      <c r="E216" s="257" t="s">
        <v>1</v>
      </c>
      <c r="F216" s="258" t="s">
        <v>253</v>
      </c>
      <c r="G216" s="256"/>
      <c r="H216" s="259">
        <v>0.1474</v>
      </c>
      <c r="I216" s="260"/>
      <c r="J216" s="256"/>
      <c r="K216" s="256"/>
      <c r="L216" s="261"/>
      <c r="M216" s="262"/>
      <c r="N216" s="263"/>
      <c r="O216" s="263"/>
      <c r="P216" s="263"/>
      <c r="Q216" s="263"/>
      <c r="R216" s="263"/>
      <c r="S216" s="263"/>
      <c r="T216" s="26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5" t="s">
        <v>190</v>
      </c>
      <c r="AU216" s="265" t="s">
        <v>85</v>
      </c>
      <c r="AV216" s="14" t="s">
        <v>85</v>
      </c>
      <c r="AW216" s="14" t="s">
        <v>34</v>
      </c>
      <c r="AX216" s="14" t="s">
        <v>76</v>
      </c>
      <c r="AY216" s="265" t="s">
        <v>178</v>
      </c>
    </row>
    <row r="217" s="14" customFormat="1">
      <c r="A217" s="14"/>
      <c r="B217" s="255"/>
      <c r="C217" s="256"/>
      <c r="D217" s="246" t="s">
        <v>190</v>
      </c>
      <c r="E217" s="256"/>
      <c r="F217" s="258" t="s">
        <v>254</v>
      </c>
      <c r="G217" s="256"/>
      <c r="H217" s="259">
        <v>2.7080000000000002</v>
      </c>
      <c r="I217" s="260"/>
      <c r="J217" s="256"/>
      <c r="K217" s="256"/>
      <c r="L217" s="261"/>
      <c r="M217" s="262"/>
      <c r="N217" s="263"/>
      <c r="O217" s="263"/>
      <c r="P217" s="263"/>
      <c r="Q217" s="263"/>
      <c r="R217" s="263"/>
      <c r="S217" s="263"/>
      <c r="T217" s="26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5" t="s">
        <v>190</v>
      </c>
      <c r="AU217" s="265" t="s">
        <v>85</v>
      </c>
      <c r="AV217" s="14" t="s">
        <v>85</v>
      </c>
      <c r="AW217" s="14" t="s">
        <v>4</v>
      </c>
      <c r="AX217" s="14" t="s">
        <v>83</v>
      </c>
      <c r="AY217" s="265" t="s">
        <v>178</v>
      </c>
    </row>
    <row r="218" s="2" customFormat="1" ht="24.15" customHeight="1">
      <c r="A218" s="38"/>
      <c r="B218" s="39"/>
      <c r="C218" s="226" t="s">
        <v>255</v>
      </c>
      <c r="D218" s="226" t="s">
        <v>181</v>
      </c>
      <c r="E218" s="227" t="s">
        <v>256</v>
      </c>
      <c r="F218" s="228" t="s">
        <v>257</v>
      </c>
      <c r="G218" s="229" t="s">
        <v>258</v>
      </c>
      <c r="H218" s="230">
        <v>14.416</v>
      </c>
      <c r="I218" s="231"/>
      <c r="J218" s="232">
        <f>ROUND(I218*H218,2)</f>
        <v>0</v>
      </c>
      <c r="K218" s="228" t="s">
        <v>185</v>
      </c>
      <c r="L218" s="44"/>
      <c r="M218" s="233" t="s">
        <v>1</v>
      </c>
      <c r="N218" s="234" t="s">
        <v>41</v>
      </c>
      <c r="O218" s="91"/>
      <c r="P218" s="235">
        <f>O218*H218</f>
        <v>0</v>
      </c>
      <c r="Q218" s="235">
        <v>0.11396000000000001</v>
      </c>
      <c r="R218" s="235">
        <f>Q218*H218</f>
        <v>1.6428473600000002</v>
      </c>
      <c r="S218" s="235">
        <v>0</v>
      </c>
      <c r="T218" s="23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37" t="s">
        <v>186</v>
      </c>
      <c r="AT218" s="237" t="s">
        <v>181</v>
      </c>
      <c r="AU218" s="237" t="s">
        <v>85</v>
      </c>
      <c r="AY218" s="17" t="s">
        <v>178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7" t="s">
        <v>83</v>
      </c>
      <c r="BK218" s="238">
        <f>ROUND(I218*H218,2)</f>
        <v>0</v>
      </c>
      <c r="BL218" s="17" t="s">
        <v>186</v>
      </c>
      <c r="BM218" s="237" t="s">
        <v>259</v>
      </c>
    </row>
    <row r="219" s="2" customFormat="1">
      <c r="A219" s="38"/>
      <c r="B219" s="39"/>
      <c r="C219" s="40"/>
      <c r="D219" s="239" t="s">
        <v>188</v>
      </c>
      <c r="E219" s="40"/>
      <c r="F219" s="240" t="s">
        <v>260</v>
      </c>
      <c r="G219" s="40"/>
      <c r="H219" s="40"/>
      <c r="I219" s="241"/>
      <c r="J219" s="40"/>
      <c r="K219" s="40"/>
      <c r="L219" s="44"/>
      <c r="M219" s="242"/>
      <c r="N219" s="243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7" t="s">
        <v>188</v>
      </c>
      <c r="AU219" s="17" t="s">
        <v>85</v>
      </c>
    </row>
    <row r="220" s="13" customFormat="1">
      <c r="A220" s="13"/>
      <c r="B220" s="244"/>
      <c r="C220" s="245"/>
      <c r="D220" s="246" t="s">
        <v>190</v>
      </c>
      <c r="E220" s="247" t="s">
        <v>1</v>
      </c>
      <c r="F220" s="248" t="s">
        <v>191</v>
      </c>
      <c r="G220" s="245"/>
      <c r="H220" s="247" t="s">
        <v>1</v>
      </c>
      <c r="I220" s="249"/>
      <c r="J220" s="245"/>
      <c r="K220" s="245"/>
      <c r="L220" s="250"/>
      <c r="M220" s="251"/>
      <c r="N220" s="252"/>
      <c r="O220" s="252"/>
      <c r="P220" s="252"/>
      <c r="Q220" s="252"/>
      <c r="R220" s="252"/>
      <c r="S220" s="252"/>
      <c r="T220" s="25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54" t="s">
        <v>190</v>
      </c>
      <c r="AU220" s="254" t="s">
        <v>85</v>
      </c>
      <c r="AV220" s="13" t="s">
        <v>83</v>
      </c>
      <c r="AW220" s="13" t="s">
        <v>34</v>
      </c>
      <c r="AX220" s="13" t="s">
        <v>76</v>
      </c>
      <c r="AY220" s="254" t="s">
        <v>178</v>
      </c>
    </row>
    <row r="221" s="13" customFormat="1">
      <c r="A221" s="13"/>
      <c r="B221" s="244"/>
      <c r="C221" s="245"/>
      <c r="D221" s="246" t="s">
        <v>190</v>
      </c>
      <c r="E221" s="247" t="s">
        <v>1</v>
      </c>
      <c r="F221" s="248" t="s">
        <v>192</v>
      </c>
      <c r="G221" s="245"/>
      <c r="H221" s="247" t="s">
        <v>1</v>
      </c>
      <c r="I221" s="249"/>
      <c r="J221" s="245"/>
      <c r="K221" s="245"/>
      <c r="L221" s="250"/>
      <c r="M221" s="251"/>
      <c r="N221" s="252"/>
      <c r="O221" s="252"/>
      <c r="P221" s="252"/>
      <c r="Q221" s="252"/>
      <c r="R221" s="252"/>
      <c r="S221" s="252"/>
      <c r="T221" s="25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4" t="s">
        <v>190</v>
      </c>
      <c r="AU221" s="254" t="s">
        <v>85</v>
      </c>
      <c r="AV221" s="13" t="s">
        <v>83</v>
      </c>
      <c r="AW221" s="13" t="s">
        <v>34</v>
      </c>
      <c r="AX221" s="13" t="s">
        <v>76</v>
      </c>
      <c r="AY221" s="254" t="s">
        <v>178</v>
      </c>
    </row>
    <row r="222" s="14" customFormat="1">
      <c r="A222" s="14"/>
      <c r="B222" s="255"/>
      <c r="C222" s="256"/>
      <c r="D222" s="246" t="s">
        <v>190</v>
      </c>
      <c r="E222" s="257" t="s">
        <v>1</v>
      </c>
      <c r="F222" s="258" t="s">
        <v>261</v>
      </c>
      <c r="G222" s="256"/>
      <c r="H222" s="259">
        <v>1.6800000000000004</v>
      </c>
      <c r="I222" s="260"/>
      <c r="J222" s="256"/>
      <c r="K222" s="256"/>
      <c r="L222" s="261"/>
      <c r="M222" s="262"/>
      <c r="N222" s="263"/>
      <c r="O222" s="263"/>
      <c r="P222" s="263"/>
      <c r="Q222" s="263"/>
      <c r="R222" s="263"/>
      <c r="S222" s="263"/>
      <c r="T222" s="26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5" t="s">
        <v>190</v>
      </c>
      <c r="AU222" s="265" t="s">
        <v>85</v>
      </c>
      <c r="AV222" s="14" t="s">
        <v>85</v>
      </c>
      <c r="AW222" s="14" t="s">
        <v>34</v>
      </c>
      <c r="AX222" s="14" t="s">
        <v>76</v>
      </c>
      <c r="AY222" s="265" t="s">
        <v>178</v>
      </c>
    </row>
    <row r="223" s="14" customFormat="1">
      <c r="A223" s="14"/>
      <c r="B223" s="255"/>
      <c r="C223" s="256"/>
      <c r="D223" s="246" t="s">
        <v>190</v>
      </c>
      <c r="E223" s="257" t="s">
        <v>1</v>
      </c>
      <c r="F223" s="258" t="s">
        <v>262</v>
      </c>
      <c r="G223" s="256"/>
      <c r="H223" s="259">
        <v>1.0620000000000005</v>
      </c>
      <c r="I223" s="260"/>
      <c r="J223" s="256"/>
      <c r="K223" s="256"/>
      <c r="L223" s="261"/>
      <c r="M223" s="262"/>
      <c r="N223" s="263"/>
      <c r="O223" s="263"/>
      <c r="P223" s="263"/>
      <c r="Q223" s="263"/>
      <c r="R223" s="263"/>
      <c r="S223" s="263"/>
      <c r="T223" s="26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5" t="s">
        <v>190</v>
      </c>
      <c r="AU223" s="265" t="s">
        <v>85</v>
      </c>
      <c r="AV223" s="14" t="s">
        <v>85</v>
      </c>
      <c r="AW223" s="14" t="s">
        <v>34</v>
      </c>
      <c r="AX223" s="14" t="s">
        <v>76</v>
      </c>
      <c r="AY223" s="265" t="s">
        <v>178</v>
      </c>
    </row>
    <row r="224" s="14" customFormat="1">
      <c r="A224" s="14"/>
      <c r="B224" s="255"/>
      <c r="C224" s="256"/>
      <c r="D224" s="246" t="s">
        <v>190</v>
      </c>
      <c r="E224" s="257" t="s">
        <v>1</v>
      </c>
      <c r="F224" s="258" t="s">
        <v>263</v>
      </c>
      <c r="G224" s="256"/>
      <c r="H224" s="259">
        <v>11.674</v>
      </c>
      <c r="I224" s="260"/>
      <c r="J224" s="256"/>
      <c r="K224" s="256"/>
      <c r="L224" s="261"/>
      <c r="M224" s="262"/>
      <c r="N224" s="263"/>
      <c r="O224" s="263"/>
      <c r="P224" s="263"/>
      <c r="Q224" s="263"/>
      <c r="R224" s="263"/>
      <c r="S224" s="263"/>
      <c r="T224" s="26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65" t="s">
        <v>190</v>
      </c>
      <c r="AU224" s="265" t="s">
        <v>85</v>
      </c>
      <c r="AV224" s="14" t="s">
        <v>85</v>
      </c>
      <c r="AW224" s="14" t="s">
        <v>34</v>
      </c>
      <c r="AX224" s="14" t="s">
        <v>76</v>
      </c>
      <c r="AY224" s="265" t="s">
        <v>178</v>
      </c>
    </row>
    <row r="225" s="2" customFormat="1" ht="24.15" customHeight="1">
      <c r="A225" s="38"/>
      <c r="B225" s="39"/>
      <c r="C225" s="226" t="s">
        <v>264</v>
      </c>
      <c r="D225" s="226" t="s">
        <v>181</v>
      </c>
      <c r="E225" s="227" t="s">
        <v>265</v>
      </c>
      <c r="F225" s="228" t="s">
        <v>266</v>
      </c>
      <c r="G225" s="229" t="s">
        <v>267</v>
      </c>
      <c r="H225" s="230">
        <v>11.674</v>
      </c>
      <c r="I225" s="231"/>
      <c r="J225" s="232">
        <f>ROUND(I225*H225,2)</f>
        <v>0</v>
      </c>
      <c r="K225" s="228" t="s">
        <v>185</v>
      </c>
      <c r="L225" s="44"/>
      <c r="M225" s="233" t="s">
        <v>1</v>
      </c>
      <c r="N225" s="234" t="s">
        <v>41</v>
      </c>
      <c r="O225" s="91"/>
      <c r="P225" s="235">
        <f>O225*H225</f>
        <v>0</v>
      </c>
      <c r="Q225" s="235">
        <v>0.00012</v>
      </c>
      <c r="R225" s="235">
        <f>Q225*H225</f>
        <v>0.00140088</v>
      </c>
      <c r="S225" s="235">
        <v>0</v>
      </c>
      <c r="T225" s="23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37" t="s">
        <v>186</v>
      </c>
      <c r="AT225" s="237" t="s">
        <v>181</v>
      </c>
      <c r="AU225" s="237" t="s">
        <v>85</v>
      </c>
      <c r="AY225" s="17" t="s">
        <v>178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7" t="s">
        <v>83</v>
      </c>
      <c r="BK225" s="238">
        <f>ROUND(I225*H225,2)</f>
        <v>0</v>
      </c>
      <c r="BL225" s="17" t="s">
        <v>186</v>
      </c>
      <c r="BM225" s="237" t="s">
        <v>268</v>
      </c>
    </row>
    <row r="226" s="2" customFormat="1">
      <c r="A226" s="38"/>
      <c r="B226" s="39"/>
      <c r="C226" s="40"/>
      <c r="D226" s="239" t="s">
        <v>188</v>
      </c>
      <c r="E226" s="40"/>
      <c r="F226" s="240" t="s">
        <v>269</v>
      </c>
      <c r="G226" s="40"/>
      <c r="H226" s="40"/>
      <c r="I226" s="241"/>
      <c r="J226" s="40"/>
      <c r="K226" s="40"/>
      <c r="L226" s="44"/>
      <c r="M226" s="242"/>
      <c r="N226" s="243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7" t="s">
        <v>188</v>
      </c>
      <c r="AU226" s="17" t="s">
        <v>85</v>
      </c>
    </row>
    <row r="227" s="13" customFormat="1">
      <c r="A227" s="13"/>
      <c r="B227" s="244"/>
      <c r="C227" s="245"/>
      <c r="D227" s="246" t="s">
        <v>190</v>
      </c>
      <c r="E227" s="247" t="s">
        <v>1</v>
      </c>
      <c r="F227" s="248" t="s">
        <v>191</v>
      </c>
      <c r="G227" s="245"/>
      <c r="H227" s="247" t="s">
        <v>1</v>
      </c>
      <c r="I227" s="249"/>
      <c r="J227" s="245"/>
      <c r="K227" s="245"/>
      <c r="L227" s="250"/>
      <c r="M227" s="251"/>
      <c r="N227" s="252"/>
      <c r="O227" s="252"/>
      <c r="P227" s="252"/>
      <c r="Q227" s="252"/>
      <c r="R227" s="252"/>
      <c r="S227" s="252"/>
      <c r="T227" s="25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4" t="s">
        <v>190</v>
      </c>
      <c r="AU227" s="254" t="s">
        <v>85</v>
      </c>
      <c r="AV227" s="13" t="s">
        <v>83</v>
      </c>
      <c r="AW227" s="13" t="s">
        <v>34</v>
      </c>
      <c r="AX227" s="13" t="s">
        <v>76</v>
      </c>
      <c r="AY227" s="254" t="s">
        <v>178</v>
      </c>
    </row>
    <row r="228" s="13" customFormat="1">
      <c r="A228" s="13"/>
      <c r="B228" s="244"/>
      <c r="C228" s="245"/>
      <c r="D228" s="246" t="s">
        <v>190</v>
      </c>
      <c r="E228" s="247" t="s">
        <v>1</v>
      </c>
      <c r="F228" s="248" t="s">
        <v>192</v>
      </c>
      <c r="G228" s="245"/>
      <c r="H228" s="247" t="s">
        <v>1</v>
      </c>
      <c r="I228" s="249"/>
      <c r="J228" s="245"/>
      <c r="K228" s="245"/>
      <c r="L228" s="250"/>
      <c r="M228" s="251"/>
      <c r="N228" s="252"/>
      <c r="O228" s="252"/>
      <c r="P228" s="252"/>
      <c r="Q228" s="252"/>
      <c r="R228" s="252"/>
      <c r="S228" s="252"/>
      <c r="T228" s="25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4" t="s">
        <v>190</v>
      </c>
      <c r="AU228" s="254" t="s">
        <v>85</v>
      </c>
      <c r="AV228" s="13" t="s">
        <v>83</v>
      </c>
      <c r="AW228" s="13" t="s">
        <v>34</v>
      </c>
      <c r="AX228" s="13" t="s">
        <v>76</v>
      </c>
      <c r="AY228" s="254" t="s">
        <v>178</v>
      </c>
    </row>
    <row r="229" s="14" customFormat="1">
      <c r="A229" s="14"/>
      <c r="B229" s="255"/>
      <c r="C229" s="256"/>
      <c r="D229" s="246" t="s">
        <v>190</v>
      </c>
      <c r="E229" s="257" t="s">
        <v>1</v>
      </c>
      <c r="F229" s="258" t="s">
        <v>263</v>
      </c>
      <c r="G229" s="256"/>
      <c r="H229" s="259">
        <v>11.674</v>
      </c>
      <c r="I229" s="260"/>
      <c r="J229" s="256"/>
      <c r="K229" s="256"/>
      <c r="L229" s="261"/>
      <c r="M229" s="262"/>
      <c r="N229" s="263"/>
      <c r="O229" s="263"/>
      <c r="P229" s="263"/>
      <c r="Q229" s="263"/>
      <c r="R229" s="263"/>
      <c r="S229" s="263"/>
      <c r="T229" s="26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5" t="s">
        <v>190</v>
      </c>
      <c r="AU229" s="265" t="s">
        <v>85</v>
      </c>
      <c r="AV229" s="14" t="s">
        <v>85</v>
      </c>
      <c r="AW229" s="14" t="s">
        <v>34</v>
      </c>
      <c r="AX229" s="14" t="s">
        <v>76</v>
      </c>
      <c r="AY229" s="265" t="s">
        <v>178</v>
      </c>
    </row>
    <row r="230" s="2" customFormat="1" ht="24.15" customHeight="1">
      <c r="A230" s="38"/>
      <c r="B230" s="39"/>
      <c r="C230" s="226" t="s">
        <v>270</v>
      </c>
      <c r="D230" s="226" t="s">
        <v>181</v>
      </c>
      <c r="E230" s="227" t="s">
        <v>271</v>
      </c>
      <c r="F230" s="228" t="s">
        <v>272</v>
      </c>
      <c r="G230" s="229" t="s">
        <v>267</v>
      </c>
      <c r="H230" s="230">
        <v>17.120000000000001</v>
      </c>
      <c r="I230" s="231"/>
      <c r="J230" s="232">
        <f>ROUND(I230*H230,2)</f>
        <v>0</v>
      </c>
      <c r="K230" s="228" t="s">
        <v>185</v>
      </c>
      <c r="L230" s="44"/>
      <c r="M230" s="233" t="s">
        <v>1</v>
      </c>
      <c r="N230" s="234" t="s">
        <v>41</v>
      </c>
      <c r="O230" s="91"/>
      <c r="P230" s="235">
        <f>O230*H230</f>
        <v>0</v>
      </c>
      <c r="Q230" s="235">
        <v>0.00013999999999999999</v>
      </c>
      <c r="R230" s="235">
        <f>Q230*H230</f>
        <v>0.0023968000000000001</v>
      </c>
      <c r="S230" s="235">
        <v>0</v>
      </c>
      <c r="T230" s="23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37" t="s">
        <v>186</v>
      </c>
      <c r="AT230" s="237" t="s">
        <v>181</v>
      </c>
      <c r="AU230" s="237" t="s">
        <v>85</v>
      </c>
      <c r="AY230" s="17" t="s">
        <v>178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7" t="s">
        <v>83</v>
      </c>
      <c r="BK230" s="238">
        <f>ROUND(I230*H230,2)</f>
        <v>0</v>
      </c>
      <c r="BL230" s="17" t="s">
        <v>186</v>
      </c>
      <c r="BM230" s="237" t="s">
        <v>273</v>
      </c>
    </row>
    <row r="231" s="2" customFormat="1">
      <c r="A231" s="38"/>
      <c r="B231" s="39"/>
      <c r="C231" s="40"/>
      <c r="D231" s="239" t="s">
        <v>188</v>
      </c>
      <c r="E231" s="40"/>
      <c r="F231" s="240" t="s">
        <v>274</v>
      </c>
      <c r="G231" s="40"/>
      <c r="H231" s="40"/>
      <c r="I231" s="241"/>
      <c r="J231" s="40"/>
      <c r="K231" s="40"/>
      <c r="L231" s="44"/>
      <c r="M231" s="242"/>
      <c r="N231" s="243"/>
      <c r="O231" s="91"/>
      <c r="P231" s="91"/>
      <c r="Q231" s="91"/>
      <c r="R231" s="91"/>
      <c r="S231" s="91"/>
      <c r="T231" s="92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7" t="s">
        <v>188</v>
      </c>
      <c r="AU231" s="17" t="s">
        <v>85</v>
      </c>
    </row>
    <row r="232" s="13" customFormat="1">
      <c r="A232" s="13"/>
      <c r="B232" s="244"/>
      <c r="C232" s="245"/>
      <c r="D232" s="246" t="s">
        <v>190</v>
      </c>
      <c r="E232" s="247" t="s">
        <v>1</v>
      </c>
      <c r="F232" s="248" t="s">
        <v>191</v>
      </c>
      <c r="G232" s="245"/>
      <c r="H232" s="247" t="s">
        <v>1</v>
      </c>
      <c r="I232" s="249"/>
      <c r="J232" s="245"/>
      <c r="K232" s="245"/>
      <c r="L232" s="250"/>
      <c r="M232" s="251"/>
      <c r="N232" s="252"/>
      <c r="O232" s="252"/>
      <c r="P232" s="252"/>
      <c r="Q232" s="252"/>
      <c r="R232" s="252"/>
      <c r="S232" s="252"/>
      <c r="T232" s="25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4" t="s">
        <v>190</v>
      </c>
      <c r="AU232" s="254" t="s">
        <v>85</v>
      </c>
      <c r="AV232" s="13" t="s">
        <v>83</v>
      </c>
      <c r="AW232" s="13" t="s">
        <v>34</v>
      </c>
      <c r="AX232" s="13" t="s">
        <v>76</v>
      </c>
      <c r="AY232" s="254" t="s">
        <v>178</v>
      </c>
    </row>
    <row r="233" s="13" customFormat="1">
      <c r="A233" s="13"/>
      <c r="B233" s="244"/>
      <c r="C233" s="245"/>
      <c r="D233" s="246" t="s">
        <v>190</v>
      </c>
      <c r="E233" s="247" t="s">
        <v>1</v>
      </c>
      <c r="F233" s="248" t="s">
        <v>192</v>
      </c>
      <c r="G233" s="245"/>
      <c r="H233" s="247" t="s">
        <v>1</v>
      </c>
      <c r="I233" s="249"/>
      <c r="J233" s="245"/>
      <c r="K233" s="245"/>
      <c r="L233" s="250"/>
      <c r="M233" s="251"/>
      <c r="N233" s="252"/>
      <c r="O233" s="252"/>
      <c r="P233" s="252"/>
      <c r="Q233" s="252"/>
      <c r="R233" s="252"/>
      <c r="S233" s="252"/>
      <c r="T233" s="25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4" t="s">
        <v>190</v>
      </c>
      <c r="AU233" s="254" t="s">
        <v>85</v>
      </c>
      <c r="AV233" s="13" t="s">
        <v>83</v>
      </c>
      <c r="AW233" s="13" t="s">
        <v>34</v>
      </c>
      <c r="AX233" s="13" t="s">
        <v>76</v>
      </c>
      <c r="AY233" s="254" t="s">
        <v>178</v>
      </c>
    </row>
    <row r="234" s="14" customFormat="1">
      <c r="A234" s="14"/>
      <c r="B234" s="255"/>
      <c r="C234" s="256"/>
      <c r="D234" s="246" t="s">
        <v>190</v>
      </c>
      <c r="E234" s="257" t="s">
        <v>1</v>
      </c>
      <c r="F234" s="258" t="s">
        <v>275</v>
      </c>
      <c r="G234" s="256"/>
      <c r="H234" s="259">
        <v>17.120000000000001</v>
      </c>
      <c r="I234" s="260"/>
      <c r="J234" s="256"/>
      <c r="K234" s="256"/>
      <c r="L234" s="261"/>
      <c r="M234" s="262"/>
      <c r="N234" s="263"/>
      <c r="O234" s="263"/>
      <c r="P234" s="263"/>
      <c r="Q234" s="263"/>
      <c r="R234" s="263"/>
      <c r="S234" s="263"/>
      <c r="T234" s="26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5" t="s">
        <v>190</v>
      </c>
      <c r="AU234" s="265" t="s">
        <v>85</v>
      </c>
      <c r="AV234" s="14" t="s">
        <v>85</v>
      </c>
      <c r="AW234" s="14" t="s">
        <v>34</v>
      </c>
      <c r="AX234" s="14" t="s">
        <v>76</v>
      </c>
      <c r="AY234" s="265" t="s">
        <v>178</v>
      </c>
    </row>
    <row r="235" s="2" customFormat="1" ht="24.15" customHeight="1">
      <c r="A235" s="38"/>
      <c r="B235" s="39"/>
      <c r="C235" s="226" t="s">
        <v>276</v>
      </c>
      <c r="D235" s="226" t="s">
        <v>181</v>
      </c>
      <c r="E235" s="227" t="s">
        <v>277</v>
      </c>
      <c r="F235" s="228" t="s">
        <v>278</v>
      </c>
      <c r="G235" s="229" t="s">
        <v>258</v>
      </c>
      <c r="H235" s="230">
        <v>9.2479999999999993</v>
      </c>
      <c r="I235" s="231"/>
      <c r="J235" s="232">
        <f>ROUND(I235*H235,2)</f>
        <v>0</v>
      </c>
      <c r="K235" s="228" t="s">
        <v>185</v>
      </c>
      <c r="L235" s="44"/>
      <c r="M235" s="233" t="s">
        <v>1</v>
      </c>
      <c r="N235" s="234" t="s">
        <v>41</v>
      </c>
      <c r="O235" s="91"/>
      <c r="P235" s="235">
        <f>O235*H235</f>
        <v>0</v>
      </c>
      <c r="Q235" s="235">
        <v>0.17330000000000001</v>
      </c>
      <c r="R235" s="235">
        <f>Q235*H235</f>
        <v>1.6026784000000001</v>
      </c>
      <c r="S235" s="235">
        <v>0</v>
      </c>
      <c r="T235" s="236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237" t="s">
        <v>186</v>
      </c>
      <c r="AT235" s="237" t="s">
        <v>181</v>
      </c>
      <c r="AU235" s="237" t="s">
        <v>85</v>
      </c>
      <c r="AY235" s="17" t="s">
        <v>178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7" t="s">
        <v>83</v>
      </c>
      <c r="BK235" s="238">
        <f>ROUND(I235*H235,2)</f>
        <v>0</v>
      </c>
      <c r="BL235" s="17" t="s">
        <v>186</v>
      </c>
      <c r="BM235" s="237" t="s">
        <v>279</v>
      </c>
    </row>
    <row r="236" s="2" customFormat="1">
      <c r="A236" s="38"/>
      <c r="B236" s="39"/>
      <c r="C236" s="40"/>
      <c r="D236" s="239" t="s">
        <v>188</v>
      </c>
      <c r="E236" s="40"/>
      <c r="F236" s="240" t="s">
        <v>280</v>
      </c>
      <c r="G236" s="40"/>
      <c r="H236" s="40"/>
      <c r="I236" s="241"/>
      <c r="J236" s="40"/>
      <c r="K236" s="40"/>
      <c r="L236" s="44"/>
      <c r="M236" s="242"/>
      <c r="N236" s="243"/>
      <c r="O236" s="91"/>
      <c r="P236" s="91"/>
      <c r="Q236" s="91"/>
      <c r="R236" s="91"/>
      <c r="S236" s="91"/>
      <c r="T236" s="92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T236" s="17" t="s">
        <v>188</v>
      </c>
      <c r="AU236" s="17" t="s">
        <v>85</v>
      </c>
    </row>
    <row r="237" s="13" customFormat="1">
      <c r="A237" s="13"/>
      <c r="B237" s="244"/>
      <c r="C237" s="245"/>
      <c r="D237" s="246" t="s">
        <v>190</v>
      </c>
      <c r="E237" s="247" t="s">
        <v>1</v>
      </c>
      <c r="F237" s="248" t="s">
        <v>191</v>
      </c>
      <c r="G237" s="245"/>
      <c r="H237" s="247" t="s">
        <v>1</v>
      </c>
      <c r="I237" s="249"/>
      <c r="J237" s="245"/>
      <c r="K237" s="245"/>
      <c r="L237" s="250"/>
      <c r="M237" s="251"/>
      <c r="N237" s="252"/>
      <c r="O237" s="252"/>
      <c r="P237" s="252"/>
      <c r="Q237" s="252"/>
      <c r="R237" s="252"/>
      <c r="S237" s="252"/>
      <c r="T237" s="25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4" t="s">
        <v>190</v>
      </c>
      <c r="AU237" s="254" t="s">
        <v>85</v>
      </c>
      <c r="AV237" s="13" t="s">
        <v>83</v>
      </c>
      <c r="AW237" s="13" t="s">
        <v>34</v>
      </c>
      <c r="AX237" s="13" t="s">
        <v>76</v>
      </c>
      <c r="AY237" s="254" t="s">
        <v>178</v>
      </c>
    </row>
    <row r="238" s="13" customFormat="1">
      <c r="A238" s="13"/>
      <c r="B238" s="244"/>
      <c r="C238" s="245"/>
      <c r="D238" s="246" t="s">
        <v>190</v>
      </c>
      <c r="E238" s="247" t="s">
        <v>1</v>
      </c>
      <c r="F238" s="248" t="s">
        <v>192</v>
      </c>
      <c r="G238" s="245"/>
      <c r="H238" s="247" t="s">
        <v>1</v>
      </c>
      <c r="I238" s="249"/>
      <c r="J238" s="245"/>
      <c r="K238" s="245"/>
      <c r="L238" s="250"/>
      <c r="M238" s="251"/>
      <c r="N238" s="252"/>
      <c r="O238" s="252"/>
      <c r="P238" s="252"/>
      <c r="Q238" s="252"/>
      <c r="R238" s="252"/>
      <c r="S238" s="252"/>
      <c r="T238" s="25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4" t="s">
        <v>190</v>
      </c>
      <c r="AU238" s="254" t="s">
        <v>85</v>
      </c>
      <c r="AV238" s="13" t="s">
        <v>83</v>
      </c>
      <c r="AW238" s="13" t="s">
        <v>34</v>
      </c>
      <c r="AX238" s="13" t="s">
        <v>76</v>
      </c>
      <c r="AY238" s="254" t="s">
        <v>178</v>
      </c>
    </row>
    <row r="239" s="14" customFormat="1">
      <c r="A239" s="14"/>
      <c r="B239" s="255"/>
      <c r="C239" s="256"/>
      <c r="D239" s="246" t="s">
        <v>190</v>
      </c>
      <c r="E239" s="257" t="s">
        <v>1</v>
      </c>
      <c r="F239" s="258" t="s">
        <v>281</v>
      </c>
      <c r="G239" s="256"/>
      <c r="H239" s="259">
        <v>0.76000000000000001</v>
      </c>
      <c r="I239" s="260"/>
      <c r="J239" s="256"/>
      <c r="K239" s="256"/>
      <c r="L239" s="261"/>
      <c r="M239" s="262"/>
      <c r="N239" s="263"/>
      <c r="O239" s="263"/>
      <c r="P239" s="263"/>
      <c r="Q239" s="263"/>
      <c r="R239" s="263"/>
      <c r="S239" s="263"/>
      <c r="T239" s="26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5" t="s">
        <v>190</v>
      </c>
      <c r="AU239" s="265" t="s">
        <v>85</v>
      </c>
      <c r="AV239" s="14" t="s">
        <v>85</v>
      </c>
      <c r="AW239" s="14" t="s">
        <v>34</v>
      </c>
      <c r="AX239" s="14" t="s">
        <v>76</v>
      </c>
      <c r="AY239" s="265" t="s">
        <v>178</v>
      </c>
    </row>
    <row r="240" s="14" customFormat="1">
      <c r="A240" s="14"/>
      <c r="B240" s="255"/>
      <c r="C240" s="256"/>
      <c r="D240" s="246" t="s">
        <v>190</v>
      </c>
      <c r="E240" s="257" t="s">
        <v>1</v>
      </c>
      <c r="F240" s="258" t="s">
        <v>282</v>
      </c>
      <c r="G240" s="256"/>
      <c r="H240" s="259">
        <v>0.69599999999999995</v>
      </c>
      <c r="I240" s="260"/>
      <c r="J240" s="256"/>
      <c r="K240" s="256"/>
      <c r="L240" s="261"/>
      <c r="M240" s="262"/>
      <c r="N240" s="263"/>
      <c r="O240" s="263"/>
      <c r="P240" s="263"/>
      <c r="Q240" s="263"/>
      <c r="R240" s="263"/>
      <c r="S240" s="263"/>
      <c r="T240" s="26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65" t="s">
        <v>190</v>
      </c>
      <c r="AU240" s="265" t="s">
        <v>85</v>
      </c>
      <c r="AV240" s="14" t="s">
        <v>85</v>
      </c>
      <c r="AW240" s="14" t="s">
        <v>34</v>
      </c>
      <c r="AX240" s="14" t="s">
        <v>76</v>
      </c>
      <c r="AY240" s="265" t="s">
        <v>178</v>
      </c>
    </row>
    <row r="241" s="14" customFormat="1">
      <c r="A241" s="14"/>
      <c r="B241" s="255"/>
      <c r="C241" s="256"/>
      <c r="D241" s="246" t="s">
        <v>190</v>
      </c>
      <c r="E241" s="257" t="s">
        <v>1</v>
      </c>
      <c r="F241" s="258" t="s">
        <v>283</v>
      </c>
      <c r="G241" s="256"/>
      <c r="H241" s="259">
        <v>0.20000000000000001</v>
      </c>
      <c r="I241" s="260"/>
      <c r="J241" s="256"/>
      <c r="K241" s="256"/>
      <c r="L241" s="261"/>
      <c r="M241" s="262"/>
      <c r="N241" s="263"/>
      <c r="O241" s="263"/>
      <c r="P241" s="263"/>
      <c r="Q241" s="263"/>
      <c r="R241" s="263"/>
      <c r="S241" s="263"/>
      <c r="T241" s="26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5" t="s">
        <v>190</v>
      </c>
      <c r="AU241" s="265" t="s">
        <v>85</v>
      </c>
      <c r="AV241" s="14" t="s">
        <v>85</v>
      </c>
      <c r="AW241" s="14" t="s">
        <v>34</v>
      </c>
      <c r="AX241" s="14" t="s">
        <v>76</v>
      </c>
      <c r="AY241" s="265" t="s">
        <v>178</v>
      </c>
    </row>
    <row r="242" s="14" customFormat="1">
      <c r="A242" s="14"/>
      <c r="B242" s="255"/>
      <c r="C242" s="256"/>
      <c r="D242" s="246" t="s">
        <v>190</v>
      </c>
      <c r="E242" s="257" t="s">
        <v>1</v>
      </c>
      <c r="F242" s="258" t="s">
        <v>284</v>
      </c>
      <c r="G242" s="256"/>
      <c r="H242" s="259">
        <v>0.16000000000000003</v>
      </c>
      <c r="I242" s="260"/>
      <c r="J242" s="256"/>
      <c r="K242" s="256"/>
      <c r="L242" s="261"/>
      <c r="M242" s="262"/>
      <c r="N242" s="263"/>
      <c r="O242" s="263"/>
      <c r="P242" s="263"/>
      <c r="Q242" s="263"/>
      <c r="R242" s="263"/>
      <c r="S242" s="263"/>
      <c r="T242" s="26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5" t="s">
        <v>190</v>
      </c>
      <c r="AU242" s="265" t="s">
        <v>85</v>
      </c>
      <c r="AV242" s="14" t="s">
        <v>85</v>
      </c>
      <c r="AW242" s="14" t="s">
        <v>34</v>
      </c>
      <c r="AX242" s="14" t="s">
        <v>76</v>
      </c>
      <c r="AY242" s="265" t="s">
        <v>178</v>
      </c>
    </row>
    <row r="243" s="14" customFormat="1">
      <c r="A243" s="14"/>
      <c r="B243" s="255"/>
      <c r="C243" s="256"/>
      <c r="D243" s="246" t="s">
        <v>190</v>
      </c>
      <c r="E243" s="257" t="s">
        <v>1</v>
      </c>
      <c r="F243" s="258" t="s">
        <v>285</v>
      </c>
      <c r="G243" s="256"/>
      <c r="H243" s="259">
        <v>0.22000000000000003</v>
      </c>
      <c r="I243" s="260"/>
      <c r="J243" s="256"/>
      <c r="K243" s="256"/>
      <c r="L243" s="261"/>
      <c r="M243" s="262"/>
      <c r="N243" s="263"/>
      <c r="O243" s="263"/>
      <c r="P243" s="263"/>
      <c r="Q243" s="263"/>
      <c r="R243" s="263"/>
      <c r="S243" s="263"/>
      <c r="T243" s="26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5" t="s">
        <v>190</v>
      </c>
      <c r="AU243" s="265" t="s">
        <v>85</v>
      </c>
      <c r="AV243" s="14" t="s">
        <v>85</v>
      </c>
      <c r="AW243" s="14" t="s">
        <v>34</v>
      </c>
      <c r="AX243" s="14" t="s">
        <v>76</v>
      </c>
      <c r="AY243" s="265" t="s">
        <v>178</v>
      </c>
    </row>
    <row r="244" s="14" customFormat="1">
      <c r="A244" s="14"/>
      <c r="B244" s="255"/>
      <c r="C244" s="256"/>
      <c r="D244" s="246" t="s">
        <v>190</v>
      </c>
      <c r="E244" s="257" t="s">
        <v>1</v>
      </c>
      <c r="F244" s="258" t="s">
        <v>286</v>
      </c>
      <c r="G244" s="256"/>
      <c r="H244" s="259">
        <v>0.18000000000000002</v>
      </c>
      <c r="I244" s="260"/>
      <c r="J244" s="256"/>
      <c r="K244" s="256"/>
      <c r="L244" s="261"/>
      <c r="M244" s="262"/>
      <c r="N244" s="263"/>
      <c r="O244" s="263"/>
      <c r="P244" s="263"/>
      <c r="Q244" s="263"/>
      <c r="R244" s="263"/>
      <c r="S244" s="263"/>
      <c r="T244" s="26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5" t="s">
        <v>190</v>
      </c>
      <c r="AU244" s="265" t="s">
        <v>85</v>
      </c>
      <c r="AV244" s="14" t="s">
        <v>85</v>
      </c>
      <c r="AW244" s="14" t="s">
        <v>34</v>
      </c>
      <c r="AX244" s="14" t="s">
        <v>76</v>
      </c>
      <c r="AY244" s="265" t="s">
        <v>178</v>
      </c>
    </row>
    <row r="245" s="14" customFormat="1">
      <c r="A245" s="14"/>
      <c r="B245" s="255"/>
      <c r="C245" s="256"/>
      <c r="D245" s="246" t="s">
        <v>190</v>
      </c>
      <c r="E245" s="257" t="s">
        <v>1</v>
      </c>
      <c r="F245" s="258" t="s">
        <v>287</v>
      </c>
      <c r="G245" s="256"/>
      <c r="H245" s="259">
        <v>1.2</v>
      </c>
      <c r="I245" s="260"/>
      <c r="J245" s="256"/>
      <c r="K245" s="256"/>
      <c r="L245" s="261"/>
      <c r="M245" s="262"/>
      <c r="N245" s="263"/>
      <c r="O245" s="263"/>
      <c r="P245" s="263"/>
      <c r="Q245" s="263"/>
      <c r="R245" s="263"/>
      <c r="S245" s="263"/>
      <c r="T245" s="26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5" t="s">
        <v>190</v>
      </c>
      <c r="AU245" s="265" t="s">
        <v>85</v>
      </c>
      <c r="AV245" s="14" t="s">
        <v>85</v>
      </c>
      <c r="AW245" s="14" t="s">
        <v>34</v>
      </c>
      <c r="AX245" s="14" t="s">
        <v>76</v>
      </c>
      <c r="AY245" s="265" t="s">
        <v>178</v>
      </c>
    </row>
    <row r="246" s="14" customFormat="1">
      <c r="A246" s="14"/>
      <c r="B246" s="255"/>
      <c r="C246" s="256"/>
      <c r="D246" s="246" t="s">
        <v>190</v>
      </c>
      <c r="E246" s="257" t="s">
        <v>1</v>
      </c>
      <c r="F246" s="258" t="s">
        <v>288</v>
      </c>
      <c r="G246" s="256"/>
      <c r="H246" s="259">
        <v>0.32000000000000006</v>
      </c>
      <c r="I246" s="260"/>
      <c r="J246" s="256"/>
      <c r="K246" s="256"/>
      <c r="L246" s="261"/>
      <c r="M246" s="262"/>
      <c r="N246" s="263"/>
      <c r="O246" s="263"/>
      <c r="P246" s="263"/>
      <c r="Q246" s="263"/>
      <c r="R246" s="263"/>
      <c r="S246" s="263"/>
      <c r="T246" s="26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5" t="s">
        <v>190</v>
      </c>
      <c r="AU246" s="265" t="s">
        <v>85</v>
      </c>
      <c r="AV246" s="14" t="s">
        <v>85</v>
      </c>
      <c r="AW246" s="14" t="s">
        <v>34</v>
      </c>
      <c r="AX246" s="14" t="s">
        <v>76</v>
      </c>
      <c r="AY246" s="265" t="s">
        <v>178</v>
      </c>
    </row>
    <row r="247" s="14" customFormat="1">
      <c r="A247" s="14"/>
      <c r="B247" s="255"/>
      <c r="C247" s="256"/>
      <c r="D247" s="246" t="s">
        <v>190</v>
      </c>
      <c r="E247" s="257" t="s">
        <v>1</v>
      </c>
      <c r="F247" s="258" t="s">
        <v>289</v>
      </c>
      <c r="G247" s="256"/>
      <c r="H247" s="259">
        <v>1.8239999999999998</v>
      </c>
      <c r="I247" s="260"/>
      <c r="J247" s="256"/>
      <c r="K247" s="256"/>
      <c r="L247" s="261"/>
      <c r="M247" s="262"/>
      <c r="N247" s="263"/>
      <c r="O247" s="263"/>
      <c r="P247" s="263"/>
      <c r="Q247" s="263"/>
      <c r="R247" s="263"/>
      <c r="S247" s="263"/>
      <c r="T247" s="26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5" t="s">
        <v>190</v>
      </c>
      <c r="AU247" s="265" t="s">
        <v>85</v>
      </c>
      <c r="AV247" s="14" t="s">
        <v>85</v>
      </c>
      <c r="AW247" s="14" t="s">
        <v>34</v>
      </c>
      <c r="AX247" s="14" t="s">
        <v>76</v>
      </c>
      <c r="AY247" s="265" t="s">
        <v>178</v>
      </c>
    </row>
    <row r="248" s="14" customFormat="1">
      <c r="A248" s="14"/>
      <c r="B248" s="255"/>
      <c r="C248" s="256"/>
      <c r="D248" s="246" t="s">
        <v>190</v>
      </c>
      <c r="E248" s="257" t="s">
        <v>1</v>
      </c>
      <c r="F248" s="258" t="s">
        <v>290</v>
      </c>
      <c r="G248" s="256"/>
      <c r="H248" s="259">
        <v>0.95999999999999996</v>
      </c>
      <c r="I248" s="260"/>
      <c r="J248" s="256"/>
      <c r="K248" s="256"/>
      <c r="L248" s="261"/>
      <c r="M248" s="262"/>
      <c r="N248" s="263"/>
      <c r="O248" s="263"/>
      <c r="P248" s="263"/>
      <c r="Q248" s="263"/>
      <c r="R248" s="263"/>
      <c r="S248" s="263"/>
      <c r="T248" s="26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5" t="s">
        <v>190</v>
      </c>
      <c r="AU248" s="265" t="s">
        <v>85</v>
      </c>
      <c r="AV248" s="14" t="s">
        <v>85</v>
      </c>
      <c r="AW248" s="14" t="s">
        <v>34</v>
      </c>
      <c r="AX248" s="14" t="s">
        <v>76</v>
      </c>
      <c r="AY248" s="265" t="s">
        <v>178</v>
      </c>
    </row>
    <row r="249" s="14" customFormat="1">
      <c r="A249" s="14"/>
      <c r="B249" s="255"/>
      <c r="C249" s="256"/>
      <c r="D249" s="246" t="s">
        <v>190</v>
      </c>
      <c r="E249" s="257" t="s">
        <v>1</v>
      </c>
      <c r="F249" s="258" t="s">
        <v>291</v>
      </c>
      <c r="G249" s="256"/>
      <c r="H249" s="259">
        <v>0.98399999999999987</v>
      </c>
      <c r="I249" s="260"/>
      <c r="J249" s="256"/>
      <c r="K249" s="256"/>
      <c r="L249" s="261"/>
      <c r="M249" s="262"/>
      <c r="N249" s="263"/>
      <c r="O249" s="263"/>
      <c r="P249" s="263"/>
      <c r="Q249" s="263"/>
      <c r="R249" s="263"/>
      <c r="S249" s="263"/>
      <c r="T249" s="26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5" t="s">
        <v>190</v>
      </c>
      <c r="AU249" s="265" t="s">
        <v>85</v>
      </c>
      <c r="AV249" s="14" t="s">
        <v>85</v>
      </c>
      <c r="AW249" s="14" t="s">
        <v>34</v>
      </c>
      <c r="AX249" s="14" t="s">
        <v>76</v>
      </c>
      <c r="AY249" s="265" t="s">
        <v>178</v>
      </c>
    </row>
    <row r="250" s="14" customFormat="1">
      <c r="A250" s="14"/>
      <c r="B250" s="255"/>
      <c r="C250" s="256"/>
      <c r="D250" s="246" t="s">
        <v>190</v>
      </c>
      <c r="E250" s="257" t="s">
        <v>1</v>
      </c>
      <c r="F250" s="258" t="s">
        <v>292</v>
      </c>
      <c r="G250" s="256"/>
      <c r="H250" s="259">
        <v>0.26400000000000001</v>
      </c>
      <c r="I250" s="260"/>
      <c r="J250" s="256"/>
      <c r="K250" s="256"/>
      <c r="L250" s="261"/>
      <c r="M250" s="262"/>
      <c r="N250" s="263"/>
      <c r="O250" s="263"/>
      <c r="P250" s="263"/>
      <c r="Q250" s="263"/>
      <c r="R250" s="263"/>
      <c r="S250" s="263"/>
      <c r="T250" s="26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5" t="s">
        <v>190</v>
      </c>
      <c r="AU250" s="265" t="s">
        <v>85</v>
      </c>
      <c r="AV250" s="14" t="s">
        <v>85</v>
      </c>
      <c r="AW250" s="14" t="s">
        <v>34</v>
      </c>
      <c r="AX250" s="14" t="s">
        <v>76</v>
      </c>
      <c r="AY250" s="265" t="s">
        <v>178</v>
      </c>
    </row>
    <row r="251" s="14" customFormat="1">
      <c r="A251" s="14"/>
      <c r="B251" s="255"/>
      <c r="C251" s="256"/>
      <c r="D251" s="246" t="s">
        <v>190</v>
      </c>
      <c r="E251" s="257" t="s">
        <v>1</v>
      </c>
      <c r="F251" s="258" t="s">
        <v>293</v>
      </c>
      <c r="G251" s="256"/>
      <c r="H251" s="259">
        <v>0.22000000000000003</v>
      </c>
      <c r="I251" s="260"/>
      <c r="J251" s="256"/>
      <c r="K251" s="256"/>
      <c r="L251" s="261"/>
      <c r="M251" s="262"/>
      <c r="N251" s="263"/>
      <c r="O251" s="263"/>
      <c r="P251" s="263"/>
      <c r="Q251" s="263"/>
      <c r="R251" s="263"/>
      <c r="S251" s="263"/>
      <c r="T251" s="26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5" t="s">
        <v>190</v>
      </c>
      <c r="AU251" s="265" t="s">
        <v>85</v>
      </c>
      <c r="AV251" s="14" t="s">
        <v>85</v>
      </c>
      <c r="AW251" s="14" t="s">
        <v>34</v>
      </c>
      <c r="AX251" s="14" t="s">
        <v>76</v>
      </c>
      <c r="AY251" s="265" t="s">
        <v>178</v>
      </c>
    </row>
    <row r="252" s="13" customFormat="1">
      <c r="A252" s="13"/>
      <c r="B252" s="244"/>
      <c r="C252" s="245"/>
      <c r="D252" s="246" t="s">
        <v>190</v>
      </c>
      <c r="E252" s="247" t="s">
        <v>1</v>
      </c>
      <c r="F252" s="248" t="s">
        <v>192</v>
      </c>
      <c r="G252" s="245"/>
      <c r="H252" s="247" t="s">
        <v>1</v>
      </c>
      <c r="I252" s="249"/>
      <c r="J252" s="245"/>
      <c r="K252" s="245"/>
      <c r="L252" s="250"/>
      <c r="M252" s="251"/>
      <c r="N252" s="252"/>
      <c r="O252" s="252"/>
      <c r="P252" s="252"/>
      <c r="Q252" s="252"/>
      <c r="R252" s="252"/>
      <c r="S252" s="252"/>
      <c r="T252" s="25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4" t="s">
        <v>190</v>
      </c>
      <c r="AU252" s="254" t="s">
        <v>85</v>
      </c>
      <c r="AV252" s="13" t="s">
        <v>83</v>
      </c>
      <c r="AW252" s="13" t="s">
        <v>34</v>
      </c>
      <c r="AX252" s="13" t="s">
        <v>76</v>
      </c>
      <c r="AY252" s="254" t="s">
        <v>178</v>
      </c>
    </row>
    <row r="253" s="14" customFormat="1">
      <c r="A253" s="14"/>
      <c r="B253" s="255"/>
      <c r="C253" s="256"/>
      <c r="D253" s="246" t="s">
        <v>190</v>
      </c>
      <c r="E253" s="257" t="s">
        <v>1</v>
      </c>
      <c r="F253" s="258" t="s">
        <v>294</v>
      </c>
      <c r="G253" s="256"/>
      <c r="H253" s="259">
        <v>0.42000000000000004</v>
      </c>
      <c r="I253" s="260"/>
      <c r="J253" s="256"/>
      <c r="K253" s="256"/>
      <c r="L253" s="261"/>
      <c r="M253" s="262"/>
      <c r="N253" s="263"/>
      <c r="O253" s="263"/>
      <c r="P253" s="263"/>
      <c r="Q253" s="263"/>
      <c r="R253" s="263"/>
      <c r="S253" s="263"/>
      <c r="T253" s="26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5" t="s">
        <v>190</v>
      </c>
      <c r="AU253" s="265" t="s">
        <v>85</v>
      </c>
      <c r="AV253" s="14" t="s">
        <v>85</v>
      </c>
      <c r="AW253" s="14" t="s">
        <v>34</v>
      </c>
      <c r="AX253" s="14" t="s">
        <v>76</v>
      </c>
      <c r="AY253" s="265" t="s">
        <v>178</v>
      </c>
    </row>
    <row r="254" s="14" customFormat="1">
      <c r="A254" s="14"/>
      <c r="B254" s="255"/>
      <c r="C254" s="256"/>
      <c r="D254" s="246" t="s">
        <v>190</v>
      </c>
      <c r="E254" s="257" t="s">
        <v>1</v>
      </c>
      <c r="F254" s="258" t="s">
        <v>295</v>
      </c>
      <c r="G254" s="256"/>
      <c r="H254" s="259">
        <v>0.45599999999999996</v>
      </c>
      <c r="I254" s="260"/>
      <c r="J254" s="256"/>
      <c r="K254" s="256"/>
      <c r="L254" s="261"/>
      <c r="M254" s="262"/>
      <c r="N254" s="263"/>
      <c r="O254" s="263"/>
      <c r="P254" s="263"/>
      <c r="Q254" s="263"/>
      <c r="R254" s="263"/>
      <c r="S254" s="263"/>
      <c r="T254" s="26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5" t="s">
        <v>190</v>
      </c>
      <c r="AU254" s="265" t="s">
        <v>85</v>
      </c>
      <c r="AV254" s="14" t="s">
        <v>85</v>
      </c>
      <c r="AW254" s="14" t="s">
        <v>34</v>
      </c>
      <c r="AX254" s="14" t="s">
        <v>76</v>
      </c>
      <c r="AY254" s="265" t="s">
        <v>178</v>
      </c>
    </row>
    <row r="255" s="14" customFormat="1">
      <c r="A255" s="14"/>
      <c r="B255" s="255"/>
      <c r="C255" s="256"/>
      <c r="D255" s="246" t="s">
        <v>190</v>
      </c>
      <c r="E255" s="257" t="s">
        <v>1</v>
      </c>
      <c r="F255" s="258" t="s">
        <v>296</v>
      </c>
      <c r="G255" s="256"/>
      <c r="H255" s="259">
        <v>0.38400000000000001</v>
      </c>
      <c r="I255" s="260"/>
      <c r="J255" s="256"/>
      <c r="K255" s="256"/>
      <c r="L255" s="261"/>
      <c r="M255" s="262"/>
      <c r="N255" s="263"/>
      <c r="O255" s="263"/>
      <c r="P255" s="263"/>
      <c r="Q255" s="263"/>
      <c r="R255" s="263"/>
      <c r="S255" s="263"/>
      <c r="T255" s="26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5" t="s">
        <v>190</v>
      </c>
      <c r="AU255" s="265" t="s">
        <v>85</v>
      </c>
      <c r="AV255" s="14" t="s">
        <v>85</v>
      </c>
      <c r="AW255" s="14" t="s">
        <v>34</v>
      </c>
      <c r="AX255" s="14" t="s">
        <v>76</v>
      </c>
      <c r="AY255" s="265" t="s">
        <v>178</v>
      </c>
    </row>
    <row r="256" s="2" customFormat="1" ht="21.75" customHeight="1">
      <c r="A256" s="38"/>
      <c r="B256" s="39"/>
      <c r="C256" s="226" t="s">
        <v>297</v>
      </c>
      <c r="D256" s="226" t="s">
        <v>181</v>
      </c>
      <c r="E256" s="227" t="s">
        <v>298</v>
      </c>
      <c r="F256" s="228" t="s">
        <v>299</v>
      </c>
      <c r="G256" s="229" t="s">
        <v>258</v>
      </c>
      <c r="H256" s="230">
        <v>3.0800000000000001</v>
      </c>
      <c r="I256" s="231"/>
      <c r="J256" s="232">
        <f>ROUND(I256*H256,2)</f>
        <v>0</v>
      </c>
      <c r="K256" s="228" t="s">
        <v>185</v>
      </c>
      <c r="L256" s="44"/>
      <c r="M256" s="233" t="s">
        <v>1</v>
      </c>
      <c r="N256" s="234" t="s">
        <v>41</v>
      </c>
      <c r="O256" s="91"/>
      <c r="P256" s="235">
        <f>O256*H256</f>
        <v>0</v>
      </c>
      <c r="Q256" s="235">
        <v>0.26723000000000002</v>
      </c>
      <c r="R256" s="235">
        <f>Q256*H256</f>
        <v>0.82306840000000014</v>
      </c>
      <c r="S256" s="235">
        <v>0</v>
      </c>
      <c r="T256" s="236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237" t="s">
        <v>186</v>
      </c>
      <c r="AT256" s="237" t="s">
        <v>181</v>
      </c>
      <c r="AU256" s="237" t="s">
        <v>85</v>
      </c>
      <c r="AY256" s="17" t="s">
        <v>178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7" t="s">
        <v>83</v>
      </c>
      <c r="BK256" s="238">
        <f>ROUND(I256*H256,2)</f>
        <v>0</v>
      </c>
      <c r="BL256" s="17" t="s">
        <v>186</v>
      </c>
      <c r="BM256" s="237" t="s">
        <v>300</v>
      </c>
    </row>
    <row r="257" s="2" customFormat="1">
      <c r="A257" s="38"/>
      <c r="B257" s="39"/>
      <c r="C257" s="40"/>
      <c r="D257" s="239" t="s">
        <v>188</v>
      </c>
      <c r="E257" s="40"/>
      <c r="F257" s="240" t="s">
        <v>301</v>
      </c>
      <c r="G257" s="40"/>
      <c r="H257" s="40"/>
      <c r="I257" s="241"/>
      <c r="J257" s="40"/>
      <c r="K257" s="40"/>
      <c r="L257" s="44"/>
      <c r="M257" s="242"/>
      <c r="N257" s="243"/>
      <c r="O257" s="91"/>
      <c r="P257" s="91"/>
      <c r="Q257" s="91"/>
      <c r="R257" s="91"/>
      <c r="S257" s="91"/>
      <c r="T257" s="92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T257" s="17" t="s">
        <v>188</v>
      </c>
      <c r="AU257" s="17" t="s">
        <v>85</v>
      </c>
    </row>
    <row r="258" s="13" customFormat="1">
      <c r="A258" s="13"/>
      <c r="B258" s="244"/>
      <c r="C258" s="245"/>
      <c r="D258" s="246" t="s">
        <v>190</v>
      </c>
      <c r="E258" s="247" t="s">
        <v>1</v>
      </c>
      <c r="F258" s="248" t="s">
        <v>191</v>
      </c>
      <c r="G258" s="245"/>
      <c r="H258" s="247" t="s">
        <v>1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4" t="s">
        <v>190</v>
      </c>
      <c r="AU258" s="254" t="s">
        <v>85</v>
      </c>
      <c r="AV258" s="13" t="s">
        <v>83</v>
      </c>
      <c r="AW258" s="13" t="s">
        <v>34</v>
      </c>
      <c r="AX258" s="13" t="s">
        <v>76</v>
      </c>
      <c r="AY258" s="254" t="s">
        <v>178</v>
      </c>
    </row>
    <row r="259" s="13" customFormat="1">
      <c r="A259" s="13"/>
      <c r="B259" s="244"/>
      <c r="C259" s="245"/>
      <c r="D259" s="246" t="s">
        <v>190</v>
      </c>
      <c r="E259" s="247" t="s">
        <v>1</v>
      </c>
      <c r="F259" s="248" t="s">
        <v>192</v>
      </c>
      <c r="G259" s="245"/>
      <c r="H259" s="247" t="s">
        <v>1</v>
      </c>
      <c r="I259" s="249"/>
      <c r="J259" s="245"/>
      <c r="K259" s="245"/>
      <c r="L259" s="250"/>
      <c r="M259" s="251"/>
      <c r="N259" s="252"/>
      <c r="O259" s="252"/>
      <c r="P259" s="252"/>
      <c r="Q259" s="252"/>
      <c r="R259" s="252"/>
      <c r="S259" s="252"/>
      <c r="T259" s="25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54" t="s">
        <v>190</v>
      </c>
      <c r="AU259" s="254" t="s">
        <v>85</v>
      </c>
      <c r="AV259" s="13" t="s">
        <v>83</v>
      </c>
      <c r="AW259" s="13" t="s">
        <v>34</v>
      </c>
      <c r="AX259" s="13" t="s">
        <v>76</v>
      </c>
      <c r="AY259" s="254" t="s">
        <v>178</v>
      </c>
    </row>
    <row r="260" s="13" customFormat="1">
      <c r="A260" s="13"/>
      <c r="B260" s="244"/>
      <c r="C260" s="245"/>
      <c r="D260" s="246" t="s">
        <v>190</v>
      </c>
      <c r="E260" s="247" t="s">
        <v>1</v>
      </c>
      <c r="F260" s="248" t="s">
        <v>198</v>
      </c>
      <c r="G260" s="245"/>
      <c r="H260" s="247" t="s">
        <v>1</v>
      </c>
      <c r="I260" s="249"/>
      <c r="J260" s="245"/>
      <c r="K260" s="245"/>
      <c r="L260" s="250"/>
      <c r="M260" s="251"/>
      <c r="N260" s="252"/>
      <c r="O260" s="252"/>
      <c r="P260" s="252"/>
      <c r="Q260" s="252"/>
      <c r="R260" s="252"/>
      <c r="S260" s="252"/>
      <c r="T260" s="25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4" t="s">
        <v>190</v>
      </c>
      <c r="AU260" s="254" t="s">
        <v>85</v>
      </c>
      <c r="AV260" s="13" t="s">
        <v>83</v>
      </c>
      <c r="AW260" s="13" t="s">
        <v>34</v>
      </c>
      <c r="AX260" s="13" t="s">
        <v>76</v>
      </c>
      <c r="AY260" s="254" t="s">
        <v>178</v>
      </c>
    </row>
    <row r="261" s="14" customFormat="1">
      <c r="A261" s="14"/>
      <c r="B261" s="255"/>
      <c r="C261" s="256"/>
      <c r="D261" s="246" t="s">
        <v>190</v>
      </c>
      <c r="E261" s="257" t="s">
        <v>1</v>
      </c>
      <c r="F261" s="258" t="s">
        <v>302</v>
      </c>
      <c r="G261" s="256"/>
      <c r="H261" s="259">
        <v>3.0800000000000001</v>
      </c>
      <c r="I261" s="260"/>
      <c r="J261" s="256"/>
      <c r="K261" s="256"/>
      <c r="L261" s="261"/>
      <c r="M261" s="262"/>
      <c r="N261" s="263"/>
      <c r="O261" s="263"/>
      <c r="P261" s="263"/>
      <c r="Q261" s="263"/>
      <c r="R261" s="263"/>
      <c r="S261" s="263"/>
      <c r="T261" s="26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5" t="s">
        <v>190</v>
      </c>
      <c r="AU261" s="265" t="s">
        <v>85</v>
      </c>
      <c r="AV261" s="14" t="s">
        <v>85</v>
      </c>
      <c r="AW261" s="14" t="s">
        <v>34</v>
      </c>
      <c r="AX261" s="14" t="s">
        <v>76</v>
      </c>
      <c r="AY261" s="265" t="s">
        <v>178</v>
      </c>
    </row>
    <row r="262" s="12" customFormat="1" ht="22.8" customHeight="1">
      <c r="A262" s="12"/>
      <c r="B262" s="210"/>
      <c r="C262" s="211"/>
      <c r="D262" s="212" t="s">
        <v>75</v>
      </c>
      <c r="E262" s="224" t="s">
        <v>241</v>
      </c>
      <c r="F262" s="224" t="s">
        <v>303</v>
      </c>
      <c r="G262" s="211"/>
      <c r="H262" s="211"/>
      <c r="I262" s="214"/>
      <c r="J262" s="225">
        <f>BK262</f>
        <v>0</v>
      </c>
      <c r="K262" s="211"/>
      <c r="L262" s="216"/>
      <c r="M262" s="217"/>
      <c r="N262" s="218"/>
      <c r="O262" s="218"/>
      <c r="P262" s="219">
        <f>P263+P365</f>
        <v>0</v>
      </c>
      <c r="Q262" s="218"/>
      <c r="R262" s="219">
        <f>R263+R365</f>
        <v>91.140478999999999</v>
      </c>
      <c r="S262" s="218"/>
      <c r="T262" s="220">
        <f>T263+T365</f>
        <v>0.00798396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21" t="s">
        <v>83</v>
      </c>
      <c r="AT262" s="222" t="s">
        <v>75</v>
      </c>
      <c r="AU262" s="222" t="s">
        <v>83</v>
      </c>
      <c r="AY262" s="221" t="s">
        <v>178</v>
      </c>
      <c r="BK262" s="223">
        <f>BK263+BK365</f>
        <v>0</v>
      </c>
    </row>
    <row r="263" s="12" customFormat="1" ht="20.88" customHeight="1">
      <c r="A263" s="12"/>
      <c r="B263" s="210"/>
      <c r="C263" s="211"/>
      <c r="D263" s="212" t="s">
        <v>75</v>
      </c>
      <c r="E263" s="224" t="s">
        <v>304</v>
      </c>
      <c r="F263" s="224" t="s">
        <v>305</v>
      </c>
      <c r="G263" s="211"/>
      <c r="H263" s="211"/>
      <c r="I263" s="214"/>
      <c r="J263" s="225">
        <f>BK263</f>
        <v>0</v>
      </c>
      <c r="K263" s="211"/>
      <c r="L263" s="216"/>
      <c r="M263" s="217"/>
      <c r="N263" s="218"/>
      <c r="O263" s="218"/>
      <c r="P263" s="219">
        <f>SUM(P264:P364)</f>
        <v>0</v>
      </c>
      <c r="Q263" s="218"/>
      <c r="R263" s="219">
        <f>SUM(R264:R364)</f>
        <v>26.296637759999992</v>
      </c>
      <c r="S263" s="218"/>
      <c r="T263" s="220">
        <f>SUM(T264:T364)</f>
        <v>0.00798396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221" t="s">
        <v>83</v>
      </c>
      <c r="AT263" s="222" t="s">
        <v>75</v>
      </c>
      <c r="AU263" s="222" t="s">
        <v>85</v>
      </c>
      <c r="AY263" s="221" t="s">
        <v>178</v>
      </c>
      <c r="BK263" s="223">
        <f>SUM(BK264:BK364)</f>
        <v>0</v>
      </c>
    </row>
    <row r="264" s="2" customFormat="1" ht="24.15" customHeight="1">
      <c r="A264" s="38"/>
      <c r="B264" s="39"/>
      <c r="C264" s="226" t="s">
        <v>8</v>
      </c>
      <c r="D264" s="226" t="s">
        <v>181</v>
      </c>
      <c r="E264" s="227" t="s">
        <v>306</v>
      </c>
      <c r="F264" s="228" t="s">
        <v>307</v>
      </c>
      <c r="G264" s="229" t="s">
        <v>258</v>
      </c>
      <c r="H264" s="230">
        <v>1486.0889999999999</v>
      </c>
      <c r="I264" s="231"/>
      <c r="J264" s="232">
        <f>ROUND(I264*H264,2)</f>
        <v>0</v>
      </c>
      <c r="K264" s="228" t="s">
        <v>185</v>
      </c>
      <c r="L264" s="44"/>
      <c r="M264" s="233" t="s">
        <v>1</v>
      </c>
      <c r="N264" s="234" t="s">
        <v>41</v>
      </c>
      <c r="O264" s="91"/>
      <c r="P264" s="235">
        <f>O264*H264</f>
        <v>0</v>
      </c>
      <c r="Q264" s="235">
        <v>0.00025999999999999998</v>
      </c>
      <c r="R264" s="235">
        <f>Q264*H264</f>
        <v>0.38638313999999996</v>
      </c>
      <c r="S264" s="235">
        <v>0</v>
      </c>
      <c r="T264" s="236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37" t="s">
        <v>186</v>
      </c>
      <c r="AT264" s="237" t="s">
        <v>181</v>
      </c>
      <c r="AU264" s="237" t="s">
        <v>179</v>
      </c>
      <c r="AY264" s="17" t="s">
        <v>178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7" t="s">
        <v>83</v>
      </c>
      <c r="BK264" s="238">
        <f>ROUND(I264*H264,2)</f>
        <v>0</v>
      </c>
      <c r="BL264" s="17" t="s">
        <v>186</v>
      </c>
      <c r="BM264" s="237" t="s">
        <v>308</v>
      </c>
    </row>
    <row r="265" s="2" customFormat="1">
      <c r="A265" s="38"/>
      <c r="B265" s="39"/>
      <c r="C265" s="40"/>
      <c r="D265" s="239" t="s">
        <v>188</v>
      </c>
      <c r="E265" s="40"/>
      <c r="F265" s="240" t="s">
        <v>309</v>
      </c>
      <c r="G265" s="40"/>
      <c r="H265" s="40"/>
      <c r="I265" s="241"/>
      <c r="J265" s="40"/>
      <c r="K265" s="40"/>
      <c r="L265" s="44"/>
      <c r="M265" s="242"/>
      <c r="N265" s="243"/>
      <c r="O265" s="91"/>
      <c r="P265" s="91"/>
      <c r="Q265" s="91"/>
      <c r="R265" s="91"/>
      <c r="S265" s="91"/>
      <c r="T265" s="92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7" t="s">
        <v>188</v>
      </c>
      <c r="AU265" s="17" t="s">
        <v>179</v>
      </c>
    </row>
    <row r="266" s="13" customFormat="1">
      <c r="A266" s="13"/>
      <c r="B266" s="244"/>
      <c r="C266" s="245"/>
      <c r="D266" s="246" t="s">
        <v>190</v>
      </c>
      <c r="E266" s="247" t="s">
        <v>1</v>
      </c>
      <c r="F266" s="248" t="s">
        <v>191</v>
      </c>
      <c r="G266" s="245"/>
      <c r="H266" s="247" t="s">
        <v>1</v>
      </c>
      <c r="I266" s="249"/>
      <c r="J266" s="245"/>
      <c r="K266" s="245"/>
      <c r="L266" s="250"/>
      <c r="M266" s="251"/>
      <c r="N266" s="252"/>
      <c r="O266" s="252"/>
      <c r="P266" s="252"/>
      <c r="Q266" s="252"/>
      <c r="R266" s="252"/>
      <c r="S266" s="252"/>
      <c r="T266" s="25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4" t="s">
        <v>190</v>
      </c>
      <c r="AU266" s="254" t="s">
        <v>179</v>
      </c>
      <c r="AV266" s="13" t="s">
        <v>83</v>
      </c>
      <c r="AW266" s="13" t="s">
        <v>34</v>
      </c>
      <c r="AX266" s="13" t="s">
        <v>76</v>
      </c>
      <c r="AY266" s="254" t="s">
        <v>178</v>
      </c>
    </row>
    <row r="267" s="13" customFormat="1">
      <c r="A267" s="13"/>
      <c r="B267" s="244"/>
      <c r="C267" s="245"/>
      <c r="D267" s="246" t="s">
        <v>190</v>
      </c>
      <c r="E267" s="247" t="s">
        <v>1</v>
      </c>
      <c r="F267" s="248" t="s">
        <v>192</v>
      </c>
      <c r="G267" s="245"/>
      <c r="H267" s="247" t="s">
        <v>1</v>
      </c>
      <c r="I267" s="249"/>
      <c r="J267" s="245"/>
      <c r="K267" s="245"/>
      <c r="L267" s="250"/>
      <c r="M267" s="251"/>
      <c r="N267" s="252"/>
      <c r="O267" s="252"/>
      <c r="P267" s="252"/>
      <c r="Q267" s="252"/>
      <c r="R267" s="252"/>
      <c r="S267" s="252"/>
      <c r="T267" s="25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54" t="s">
        <v>190</v>
      </c>
      <c r="AU267" s="254" t="s">
        <v>179</v>
      </c>
      <c r="AV267" s="13" t="s">
        <v>83</v>
      </c>
      <c r="AW267" s="13" t="s">
        <v>34</v>
      </c>
      <c r="AX267" s="13" t="s">
        <v>76</v>
      </c>
      <c r="AY267" s="254" t="s">
        <v>178</v>
      </c>
    </row>
    <row r="268" s="14" customFormat="1">
      <c r="A268" s="14"/>
      <c r="B268" s="255"/>
      <c r="C268" s="256"/>
      <c r="D268" s="246" t="s">
        <v>190</v>
      </c>
      <c r="E268" s="257" t="s">
        <v>1</v>
      </c>
      <c r="F268" s="258" t="s">
        <v>310</v>
      </c>
      <c r="G268" s="256"/>
      <c r="H268" s="259">
        <v>1486.0889999999999</v>
      </c>
      <c r="I268" s="260"/>
      <c r="J268" s="256"/>
      <c r="K268" s="256"/>
      <c r="L268" s="261"/>
      <c r="M268" s="262"/>
      <c r="N268" s="263"/>
      <c r="O268" s="263"/>
      <c r="P268" s="263"/>
      <c r="Q268" s="263"/>
      <c r="R268" s="263"/>
      <c r="S268" s="263"/>
      <c r="T268" s="26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5" t="s">
        <v>190</v>
      </c>
      <c r="AU268" s="265" t="s">
        <v>179</v>
      </c>
      <c r="AV268" s="14" t="s">
        <v>85</v>
      </c>
      <c r="AW268" s="14" t="s">
        <v>34</v>
      </c>
      <c r="AX268" s="14" t="s">
        <v>76</v>
      </c>
      <c r="AY268" s="265" t="s">
        <v>178</v>
      </c>
    </row>
    <row r="269" s="2" customFormat="1" ht="24.15" customHeight="1">
      <c r="A269" s="38"/>
      <c r="B269" s="39"/>
      <c r="C269" s="226" t="s">
        <v>311</v>
      </c>
      <c r="D269" s="226" t="s">
        <v>181</v>
      </c>
      <c r="E269" s="227" t="s">
        <v>312</v>
      </c>
      <c r="F269" s="228" t="s">
        <v>313</v>
      </c>
      <c r="G269" s="229" t="s">
        <v>258</v>
      </c>
      <c r="H269" s="230">
        <v>28.832000000000001</v>
      </c>
      <c r="I269" s="231"/>
      <c r="J269" s="232">
        <f>ROUND(I269*H269,2)</f>
        <v>0</v>
      </c>
      <c r="K269" s="228" t="s">
        <v>185</v>
      </c>
      <c r="L269" s="44"/>
      <c r="M269" s="233" t="s">
        <v>1</v>
      </c>
      <c r="N269" s="234" t="s">
        <v>41</v>
      </c>
      <c r="O269" s="91"/>
      <c r="P269" s="235">
        <f>O269*H269</f>
        <v>0</v>
      </c>
      <c r="Q269" s="235">
        <v>0.0073499999999999998</v>
      </c>
      <c r="R269" s="235">
        <f>Q269*H269</f>
        <v>0.2119152</v>
      </c>
      <c r="S269" s="235">
        <v>0</v>
      </c>
      <c r="T269" s="236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237" t="s">
        <v>186</v>
      </c>
      <c r="AT269" s="237" t="s">
        <v>181</v>
      </c>
      <c r="AU269" s="237" t="s">
        <v>179</v>
      </c>
      <c r="AY269" s="17" t="s">
        <v>178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7" t="s">
        <v>83</v>
      </c>
      <c r="BK269" s="238">
        <f>ROUND(I269*H269,2)</f>
        <v>0</v>
      </c>
      <c r="BL269" s="17" t="s">
        <v>186</v>
      </c>
      <c r="BM269" s="237" t="s">
        <v>314</v>
      </c>
    </row>
    <row r="270" s="2" customFormat="1">
      <c r="A270" s="38"/>
      <c r="B270" s="39"/>
      <c r="C270" s="40"/>
      <c r="D270" s="239" t="s">
        <v>188</v>
      </c>
      <c r="E270" s="40"/>
      <c r="F270" s="240" t="s">
        <v>315</v>
      </c>
      <c r="G270" s="40"/>
      <c r="H270" s="40"/>
      <c r="I270" s="241"/>
      <c r="J270" s="40"/>
      <c r="K270" s="40"/>
      <c r="L270" s="44"/>
      <c r="M270" s="242"/>
      <c r="N270" s="243"/>
      <c r="O270" s="91"/>
      <c r="P270" s="91"/>
      <c r="Q270" s="91"/>
      <c r="R270" s="91"/>
      <c r="S270" s="91"/>
      <c r="T270" s="92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T270" s="17" t="s">
        <v>188</v>
      </c>
      <c r="AU270" s="17" t="s">
        <v>179</v>
      </c>
    </row>
    <row r="271" s="13" customFormat="1">
      <c r="A271" s="13"/>
      <c r="B271" s="244"/>
      <c r="C271" s="245"/>
      <c r="D271" s="246" t="s">
        <v>190</v>
      </c>
      <c r="E271" s="247" t="s">
        <v>1</v>
      </c>
      <c r="F271" s="248" t="s">
        <v>191</v>
      </c>
      <c r="G271" s="245"/>
      <c r="H271" s="247" t="s">
        <v>1</v>
      </c>
      <c r="I271" s="249"/>
      <c r="J271" s="245"/>
      <c r="K271" s="245"/>
      <c r="L271" s="250"/>
      <c r="M271" s="251"/>
      <c r="N271" s="252"/>
      <c r="O271" s="252"/>
      <c r="P271" s="252"/>
      <c r="Q271" s="252"/>
      <c r="R271" s="252"/>
      <c r="S271" s="252"/>
      <c r="T271" s="25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4" t="s">
        <v>190</v>
      </c>
      <c r="AU271" s="254" t="s">
        <v>179</v>
      </c>
      <c r="AV271" s="13" t="s">
        <v>83</v>
      </c>
      <c r="AW271" s="13" t="s">
        <v>34</v>
      </c>
      <c r="AX271" s="13" t="s">
        <v>76</v>
      </c>
      <c r="AY271" s="254" t="s">
        <v>178</v>
      </c>
    </row>
    <row r="272" s="13" customFormat="1">
      <c r="A272" s="13"/>
      <c r="B272" s="244"/>
      <c r="C272" s="245"/>
      <c r="D272" s="246" t="s">
        <v>190</v>
      </c>
      <c r="E272" s="247" t="s">
        <v>1</v>
      </c>
      <c r="F272" s="248" t="s">
        <v>192</v>
      </c>
      <c r="G272" s="245"/>
      <c r="H272" s="247" t="s">
        <v>1</v>
      </c>
      <c r="I272" s="249"/>
      <c r="J272" s="245"/>
      <c r="K272" s="245"/>
      <c r="L272" s="250"/>
      <c r="M272" s="251"/>
      <c r="N272" s="252"/>
      <c r="O272" s="252"/>
      <c r="P272" s="252"/>
      <c r="Q272" s="252"/>
      <c r="R272" s="252"/>
      <c r="S272" s="252"/>
      <c r="T272" s="25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54" t="s">
        <v>190</v>
      </c>
      <c r="AU272" s="254" t="s">
        <v>179</v>
      </c>
      <c r="AV272" s="13" t="s">
        <v>83</v>
      </c>
      <c r="AW272" s="13" t="s">
        <v>34</v>
      </c>
      <c r="AX272" s="13" t="s">
        <v>76</v>
      </c>
      <c r="AY272" s="254" t="s">
        <v>178</v>
      </c>
    </row>
    <row r="273" s="14" customFormat="1">
      <c r="A273" s="14"/>
      <c r="B273" s="255"/>
      <c r="C273" s="256"/>
      <c r="D273" s="246" t="s">
        <v>190</v>
      </c>
      <c r="E273" s="257" t="s">
        <v>1</v>
      </c>
      <c r="F273" s="258" t="s">
        <v>261</v>
      </c>
      <c r="G273" s="256"/>
      <c r="H273" s="259">
        <v>1.6800000000000004</v>
      </c>
      <c r="I273" s="260"/>
      <c r="J273" s="256"/>
      <c r="K273" s="256"/>
      <c r="L273" s="261"/>
      <c r="M273" s="262"/>
      <c r="N273" s="263"/>
      <c r="O273" s="263"/>
      <c r="P273" s="263"/>
      <c r="Q273" s="263"/>
      <c r="R273" s="263"/>
      <c r="S273" s="263"/>
      <c r="T273" s="26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5" t="s">
        <v>190</v>
      </c>
      <c r="AU273" s="265" t="s">
        <v>179</v>
      </c>
      <c r="AV273" s="14" t="s">
        <v>85</v>
      </c>
      <c r="AW273" s="14" t="s">
        <v>34</v>
      </c>
      <c r="AX273" s="14" t="s">
        <v>76</v>
      </c>
      <c r="AY273" s="265" t="s">
        <v>178</v>
      </c>
    </row>
    <row r="274" s="14" customFormat="1">
      <c r="A274" s="14"/>
      <c r="B274" s="255"/>
      <c r="C274" s="256"/>
      <c r="D274" s="246" t="s">
        <v>190</v>
      </c>
      <c r="E274" s="257" t="s">
        <v>1</v>
      </c>
      <c r="F274" s="258" t="s">
        <v>262</v>
      </c>
      <c r="G274" s="256"/>
      <c r="H274" s="259">
        <v>1.0620000000000005</v>
      </c>
      <c r="I274" s="260"/>
      <c r="J274" s="256"/>
      <c r="K274" s="256"/>
      <c r="L274" s="261"/>
      <c r="M274" s="262"/>
      <c r="N274" s="263"/>
      <c r="O274" s="263"/>
      <c r="P274" s="263"/>
      <c r="Q274" s="263"/>
      <c r="R274" s="263"/>
      <c r="S274" s="263"/>
      <c r="T274" s="26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5" t="s">
        <v>190</v>
      </c>
      <c r="AU274" s="265" t="s">
        <v>179</v>
      </c>
      <c r="AV274" s="14" t="s">
        <v>85</v>
      </c>
      <c r="AW274" s="14" t="s">
        <v>34</v>
      </c>
      <c r="AX274" s="14" t="s">
        <v>76</v>
      </c>
      <c r="AY274" s="265" t="s">
        <v>178</v>
      </c>
    </row>
    <row r="275" s="14" customFormat="1">
      <c r="A275" s="14"/>
      <c r="B275" s="255"/>
      <c r="C275" s="256"/>
      <c r="D275" s="246" t="s">
        <v>190</v>
      </c>
      <c r="E275" s="257" t="s">
        <v>1</v>
      </c>
      <c r="F275" s="258" t="s">
        <v>316</v>
      </c>
      <c r="G275" s="256"/>
      <c r="H275" s="259">
        <v>1.0620000000000005</v>
      </c>
      <c r="I275" s="260"/>
      <c r="J275" s="256"/>
      <c r="K275" s="256"/>
      <c r="L275" s="261"/>
      <c r="M275" s="262"/>
      <c r="N275" s="263"/>
      <c r="O275" s="263"/>
      <c r="P275" s="263"/>
      <c r="Q275" s="263"/>
      <c r="R275" s="263"/>
      <c r="S275" s="263"/>
      <c r="T275" s="26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5" t="s">
        <v>190</v>
      </c>
      <c r="AU275" s="265" t="s">
        <v>179</v>
      </c>
      <c r="AV275" s="14" t="s">
        <v>85</v>
      </c>
      <c r="AW275" s="14" t="s">
        <v>34</v>
      </c>
      <c r="AX275" s="14" t="s">
        <v>76</v>
      </c>
      <c r="AY275" s="265" t="s">
        <v>178</v>
      </c>
    </row>
    <row r="276" s="14" customFormat="1">
      <c r="A276" s="14"/>
      <c r="B276" s="255"/>
      <c r="C276" s="256"/>
      <c r="D276" s="246" t="s">
        <v>190</v>
      </c>
      <c r="E276" s="257" t="s">
        <v>1</v>
      </c>
      <c r="F276" s="258" t="s">
        <v>317</v>
      </c>
      <c r="G276" s="256"/>
      <c r="H276" s="259">
        <v>1.6800000000000004</v>
      </c>
      <c r="I276" s="260"/>
      <c r="J276" s="256"/>
      <c r="K276" s="256"/>
      <c r="L276" s="261"/>
      <c r="M276" s="262"/>
      <c r="N276" s="263"/>
      <c r="O276" s="263"/>
      <c r="P276" s="263"/>
      <c r="Q276" s="263"/>
      <c r="R276" s="263"/>
      <c r="S276" s="263"/>
      <c r="T276" s="26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5" t="s">
        <v>190</v>
      </c>
      <c r="AU276" s="265" t="s">
        <v>179</v>
      </c>
      <c r="AV276" s="14" t="s">
        <v>85</v>
      </c>
      <c r="AW276" s="14" t="s">
        <v>34</v>
      </c>
      <c r="AX276" s="14" t="s">
        <v>76</v>
      </c>
      <c r="AY276" s="265" t="s">
        <v>178</v>
      </c>
    </row>
    <row r="277" s="14" customFormat="1">
      <c r="A277" s="14"/>
      <c r="B277" s="255"/>
      <c r="C277" s="256"/>
      <c r="D277" s="246" t="s">
        <v>190</v>
      </c>
      <c r="E277" s="257" t="s">
        <v>1</v>
      </c>
      <c r="F277" s="258" t="s">
        <v>318</v>
      </c>
      <c r="G277" s="256"/>
      <c r="H277" s="259">
        <v>11.674</v>
      </c>
      <c r="I277" s="260"/>
      <c r="J277" s="256"/>
      <c r="K277" s="256"/>
      <c r="L277" s="261"/>
      <c r="M277" s="262"/>
      <c r="N277" s="263"/>
      <c r="O277" s="263"/>
      <c r="P277" s="263"/>
      <c r="Q277" s="263"/>
      <c r="R277" s="263"/>
      <c r="S277" s="263"/>
      <c r="T277" s="26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5" t="s">
        <v>190</v>
      </c>
      <c r="AU277" s="265" t="s">
        <v>179</v>
      </c>
      <c r="AV277" s="14" t="s">
        <v>85</v>
      </c>
      <c r="AW277" s="14" t="s">
        <v>34</v>
      </c>
      <c r="AX277" s="14" t="s">
        <v>76</v>
      </c>
      <c r="AY277" s="265" t="s">
        <v>178</v>
      </c>
    </row>
    <row r="278" s="14" customFormat="1">
      <c r="A278" s="14"/>
      <c r="B278" s="255"/>
      <c r="C278" s="256"/>
      <c r="D278" s="246" t="s">
        <v>190</v>
      </c>
      <c r="E278" s="257" t="s">
        <v>1</v>
      </c>
      <c r="F278" s="258" t="s">
        <v>263</v>
      </c>
      <c r="G278" s="256"/>
      <c r="H278" s="259">
        <v>11.674</v>
      </c>
      <c r="I278" s="260"/>
      <c r="J278" s="256"/>
      <c r="K278" s="256"/>
      <c r="L278" s="261"/>
      <c r="M278" s="262"/>
      <c r="N278" s="263"/>
      <c r="O278" s="263"/>
      <c r="P278" s="263"/>
      <c r="Q278" s="263"/>
      <c r="R278" s="263"/>
      <c r="S278" s="263"/>
      <c r="T278" s="26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5" t="s">
        <v>190</v>
      </c>
      <c r="AU278" s="265" t="s">
        <v>179</v>
      </c>
      <c r="AV278" s="14" t="s">
        <v>85</v>
      </c>
      <c r="AW278" s="14" t="s">
        <v>34</v>
      </c>
      <c r="AX278" s="14" t="s">
        <v>76</v>
      </c>
      <c r="AY278" s="265" t="s">
        <v>178</v>
      </c>
    </row>
    <row r="279" s="2" customFormat="1" ht="24.15" customHeight="1">
      <c r="A279" s="38"/>
      <c r="B279" s="39"/>
      <c r="C279" s="226" t="s">
        <v>319</v>
      </c>
      <c r="D279" s="226" t="s">
        <v>181</v>
      </c>
      <c r="E279" s="227" t="s">
        <v>320</v>
      </c>
      <c r="F279" s="228" t="s">
        <v>321</v>
      </c>
      <c r="G279" s="229" t="s">
        <v>258</v>
      </c>
      <c r="H279" s="230">
        <v>28.832000000000001</v>
      </c>
      <c r="I279" s="231"/>
      <c r="J279" s="232">
        <f>ROUND(I279*H279,2)</f>
        <v>0</v>
      </c>
      <c r="K279" s="228" t="s">
        <v>185</v>
      </c>
      <c r="L279" s="44"/>
      <c r="M279" s="233" t="s">
        <v>1</v>
      </c>
      <c r="N279" s="234" t="s">
        <v>41</v>
      </c>
      <c r="O279" s="91"/>
      <c r="P279" s="235">
        <f>O279*H279</f>
        <v>0</v>
      </c>
      <c r="Q279" s="235">
        <v>0.018380000000000001</v>
      </c>
      <c r="R279" s="235">
        <f>Q279*H279</f>
        <v>0.52993215999999999</v>
      </c>
      <c r="S279" s="235">
        <v>0</v>
      </c>
      <c r="T279" s="236">
        <f>S279*H279</f>
        <v>0</v>
      </c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R279" s="237" t="s">
        <v>186</v>
      </c>
      <c r="AT279" s="237" t="s">
        <v>181</v>
      </c>
      <c r="AU279" s="237" t="s">
        <v>179</v>
      </c>
      <c r="AY279" s="17" t="s">
        <v>178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7" t="s">
        <v>83</v>
      </c>
      <c r="BK279" s="238">
        <f>ROUND(I279*H279,2)</f>
        <v>0</v>
      </c>
      <c r="BL279" s="17" t="s">
        <v>186</v>
      </c>
      <c r="BM279" s="237" t="s">
        <v>322</v>
      </c>
    </row>
    <row r="280" s="2" customFormat="1">
      <c r="A280" s="38"/>
      <c r="B280" s="39"/>
      <c r="C280" s="40"/>
      <c r="D280" s="239" t="s">
        <v>188</v>
      </c>
      <c r="E280" s="40"/>
      <c r="F280" s="240" t="s">
        <v>323</v>
      </c>
      <c r="G280" s="40"/>
      <c r="H280" s="40"/>
      <c r="I280" s="241"/>
      <c r="J280" s="40"/>
      <c r="K280" s="40"/>
      <c r="L280" s="44"/>
      <c r="M280" s="242"/>
      <c r="N280" s="243"/>
      <c r="O280" s="91"/>
      <c r="P280" s="91"/>
      <c r="Q280" s="91"/>
      <c r="R280" s="91"/>
      <c r="S280" s="91"/>
      <c r="T280" s="92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T280" s="17" t="s">
        <v>188</v>
      </c>
      <c r="AU280" s="17" t="s">
        <v>179</v>
      </c>
    </row>
    <row r="281" s="2" customFormat="1" ht="37.8" customHeight="1">
      <c r="A281" s="38"/>
      <c r="B281" s="39"/>
      <c r="C281" s="226" t="s">
        <v>324</v>
      </c>
      <c r="D281" s="226" t="s">
        <v>181</v>
      </c>
      <c r="E281" s="227" t="s">
        <v>325</v>
      </c>
      <c r="F281" s="228" t="s">
        <v>326</v>
      </c>
      <c r="G281" s="229" t="s">
        <v>258</v>
      </c>
      <c r="H281" s="230">
        <v>1486.0889999999999</v>
      </c>
      <c r="I281" s="231"/>
      <c r="J281" s="232">
        <f>ROUND(I281*H281,2)</f>
        <v>0</v>
      </c>
      <c r="K281" s="228" t="s">
        <v>185</v>
      </c>
      <c r="L281" s="44"/>
      <c r="M281" s="233" t="s">
        <v>1</v>
      </c>
      <c r="N281" s="234" t="s">
        <v>41</v>
      </c>
      <c r="O281" s="91"/>
      <c r="P281" s="235">
        <f>O281*H281</f>
        <v>0</v>
      </c>
      <c r="Q281" s="235">
        <v>0.0092999999999999992</v>
      </c>
      <c r="R281" s="235">
        <f>Q281*H281</f>
        <v>13.820627699999998</v>
      </c>
      <c r="S281" s="235">
        <v>0</v>
      </c>
      <c r="T281" s="236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37" t="s">
        <v>186</v>
      </c>
      <c r="AT281" s="237" t="s">
        <v>181</v>
      </c>
      <c r="AU281" s="237" t="s">
        <v>179</v>
      </c>
      <c r="AY281" s="17" t="s">
        <v>178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7" t="s">
        <v>83</v>
      </c>
      <c r="BK281" s="238">
        <f>ROUND(I281*H281,2)</f>
        <v>0</v>
      </c>
      <c r="BL281" s="17" t="s">
        <v>186</v>
      </c>
      <c r="BM281" s="237" t="s">
        <v>327</v>
      </c>
    </row>
    <row r="282" s="2" customFormat="1">
      <c r="A282" s="38"/>
      <c r="B282" s="39"/>
      <c r="C282" s="40"/>
      <c r="D282" s="239" t="s">
        <v>188</v>
      </c>
      <c r="E282" s="40"/>
      <c r="F282" s="240" t="s">
        <v>328</v>
      </c>
      <c r="G282" s="40"/>
      <c r="H282" s="40"/>
      <c r="I282" s="241"/>
      <c r="J282" s="40"/>
      <c r="K282" s="40"/>
      <c r="L282" s="44"/>
      <c r="M282" s="242"/>
      <c r="N282" s="243"/>
      <c r="O282" s="91"/>
      <c r="P282" s="91"/>
      <c r="Q282" s="91"/>
      <c r="R282" s="91"/>
      <c r="S282" s="91"/>
      <c r="T282" s="92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T282" s="17" t="s">
        <v>188</v>
      </c>
      <c r="AU282" s="17" t="s">
        <v>179</v>
      </c>
    </row>
    <row r="283" s="13" customFormat="1">
      <c r="A283" s="13"/>
      <c r="B283" s="244"/>
      <c r="C283" s="245"/>
      <c r="D283" s="246" t="s">
        <v>190</v>
      </c>
      <c r="E283" s="247" t="s">
        <v>1</v>
      </c>
      <c r="F283" s="248" t="s">
        <v>191</v>
      </c>
      <c r="G283" s="245"/>
      <c r="H283" s="247" t="s">
        <v>1</v>
      </c>
      <c r="I283" s="249"/>
      <c r="J283" s="245"/>
      <c r="K283" s="245"/>
      <c r="L283" s="250"/>
      <c r="M283" s="251"/>
      <c r="N283" s="252"/>
      <c r="O283" s="252"/>
      <c r="P283" s="252"/>
      <c r="Q283" s="252"/>
      <c r="R283" s="252"/>
      <c r="S283" s="252"/>
      <c r="T283" s="25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4" t="s">
        <v>190</v>
      </c>
      <c r="AU283" s="254" t="s">
        <v>179</v>
      </c>
      <c r="AV283" s="13" t="s">
        <v>83</v>
      </c>
      <c r="AW283" s="13" t="s">
        <v>34</v>
      </c>
      <c r="AX283" s="13" t="s">
        <v>76</v>
      </c>
      <c r="AY283" s="254" t="s">
        <v>178</v>
      </c>
    </row>
    <row r="284" s="13" customFormat="1">
      <c r="A284" s="13"/>
      <c r="B284" s="244"/>
      <c r="C284" s="245"/>
      <c r="D284" s="246" t="s">
        <v>190</v>
      </c>
      <c r="E284" s="247" t="s">
        <v>1</v>
      </c>
      <c r="F284" s="248" t="s">
        <v>192</v>
      </c>
      <c r="G284" s="245"/>
      <c r="H284" s="247" t="s">
        <v>1</v>
      </c>
      <c r="I284" s="249"/>
      <c r="J284" s="245"/>
      <c r="K284" s="245"/>
      <c r="L284" s="250"/>
      <c r="M284" s="251"/>
      <c r="N284" s="252"/>
      <c r="O284" s="252"/>
      <c r="P284" s="252"/>
      <c r="Q284" s="252"/>
      <c r="R284" s="252"/>
      <c r="S284" s="252"/>
      <c r="T284" s="25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54" t="s">
        <v>190</v>
      </c>
      <c r="AU284" s="254" t="s">
        <v>179</v>
      </c>
      <c r="AV284" s="13" t="s">
        <v>83</v>
      </c>
      <c r="AW284" s="13" t="s">
        <v>34</v>
      </c>
      <c r="AX284" s="13" t="s">
        <v>76</v>
      </c>
      <c r="AY284" s="254" t="s">
        <v>178</v>
      </c>
    </row>
    <row r="285" s="14" customFormat="1">
      <c r="A285" s="14"/>
      <c r="B285" s="255"/>
      <c r="C285" s="256"/>
      <c r="D285" s="246" t="s">
        <v>190</v>
      </c>
      <c r="E285" s="257" t="s">
        <v>1</v>
      </c>
      <c r="F285" s="258" t="s">
        <v>329</v>
      </c>
      <c r="G285" s="256"/>
      <c r="H285" s="259">
        <v>6.6750000000000007</v>
      </c>
      <c r="I285" s="260"/>
      <c r="J285" s="256"/>
      <c r="K285" s="256"/>
      <c r="L285" s="261"/>
      <c r="M285" s="262"/>
      <c r="N285" s="263"/>
      <c r="O285" s="263"/>
      <c r="P285" s="263"/>
      <c r="Q285" s="263"/>
      <c r="R285" s="263"/>
      <c r="S285" s="263"/>
      <c r="T285" s="26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5" t="s">
        <v>190</v>
      </c>
      <c r="AU285" s="265" t="s">
        <v>179</v>
      </c>
      <c r="AV285" s="14" t="s">
        <v>85</v>
      </c>
      <c r="AW285" s="14" t="s">
        <v>34</v>
      </c>
      <c r="AX285" s="14" t="s">
        <v>76</v>
      </c>
      <c r="AY285" s="265" t="s">
        <v>178</v>
      </c>
    </row>
    <row r="286" s="14" customFormat="1">
      <c r="A286" s="14"/>
      <c r="B286" s="255"/>
      <c r="C286" s="256"/>
      <c r="D286" s="246" t="s">
        <v>190</v>
      </c>
      <c r="E286" s="257" t="s">
        <v>1</v>
      </c>
      <c r="F286" s="258" t="s">
        <v>330</v>
      </c>
      <c r="G286" s="256"/>
      <c r="H286" s="259">
        <v>9.7900000000000009</v>
      </c>
      <c r="I286" s="260"/>
      <c r="J286" s="256"/>
      <c r="K286" s="256"/>
      <c r="L286" s="261"/>
      <c r="M286" s="262"/>
      <c r="N286" s="263"/>
      <c r="O286" s="263"/>
      <c r="P286" s="263"/>
      <c r="Q286" s="263"/>
      <c r="R286" s="263"/>
      <c r="S286" s="263"/>
      <c r="T286" s="26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65" t="s">
        <v>190</v>
      </c>
      <c r="AU286" s="265" t="s">
        <v>179</v>
      </c>
      <c r="AV286" s="14" t="s">
        <v>85</v>
      </c>
      <c r="AW286" s="14" t="s">
        <v>34</v>
      </c>
      <c r="AX286" s="14" t="s">
        <v>76</v>
      </c>
      <c r="AY286" s="265" t="s">
        <v>178</v>
      </c>
    </row>
    <row r="287" s="14" customFormat="1">
      <c r="A287" s="14"/>
      <c r="B287" s="255"/>
      <c r="C287" s="256"/>
      <c r="D287" s="246" t="s">
        <v>190</v>
      </c>
      <c r="E287" s="257" t="s">
        <v>1</v>
      </c>
      <c r="F287" s="258" t="s">
        <v>331</v>
      </c>
      <c r="G287" s="256"/>
      <c r="H287" s="259">
        <v>9.7900000000000009</v>
      </c>
      <c r="I287" s="260"/>
      <c r="J287" s="256"/>
      <c r="K287" s="256"/>
      <c r="L287" s="261"/>
      <c r="M287" s="262"/>
      <c r="N287" s="263"/>
      <c r="O287" s="263"/>
      <c r="P287" s="263"/>
      <c r="Q287" s="263"/>
      <c r="R287" s="263"/>
      <c r="S287" s="263"/>
      <c r="T287" s="26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5" t="s">
        <v>190</v>
      </c>
      <c r="AU287" s="265" t="s">
        <v>179</v>
      </c>
      <c r="AV287" s="14" t="s">
        <v>85</v>
      </c>
      <c r="AW287" s="14" t="s">
        <v>34</v>
      </c>
      <c r="AX287" s="14" t="s">
        <v>76</v>
      </c>
      <c r="AY287" s="265" t="s">
        <v>178</v>
      </c>
    </row>
    <row r="288" s="14" customFormat="1">
      <c r="A288" s="14"/>
      <c r="B288" s="255"/>
      <c r="C288" s="256"/>
      <c r="D288" s="246" t="s">
        <v>190</v>
      </c>
      <c r="E288" s="257" t="s">
        <v>1</v>
      </c>
      <c r="F288" s="258" t="s">
        <v>332</v>
      </c>
      <c r="G288" s="256"/>
      <c r="H288" s="259">
        <v>7.6300000000000008</v>
      </c>
      <c r="I288" s="260"/>
      <c r="J288" s="256"/>
      <c r="K288" s="256"/>
      <c r="L288" s="261"/>
      <c r="M288" s="262"/>
      <c r="N288" s="263"/>
      <c r="O288" s="263"/>
      <c r="P288" s="263"/>
      <c r="Q288" s="263"/>
      <c r="R288" s="263"/>
      <c r="S288" s="263"/>
      <c r="T288" s="26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5" t="s">
        <v>190</v>
      </c>
      <c r="AU288" s="265" t="s">
        <v>179</v>
      </c>
      <c r="AV288" s="14" t="s">
        <v>85</v>
      </c>
      <c r="AW288" s="14" t="s">
        <v>34</v>
      </c>
      <c r="AX288" s="14" t="s">
        <v>76</v>
      </c>
      <c r="AY288" s="265" t="s">
        <v>178</v>
      </c>
    </row>
    <row r="289" s="14" customFormat="1">
      <c r="A289" s="14"/>
      <c r="B289" s="255"/>
      <c r="C289" s="256"/>
      <c r="D289" s="246" t="s">
        <v>190</v>
      </c>
      <c r="E289" s="257" t="s">
        <v>1</v>
      </c>
      <c r="F289" s="258" t="s">
        <v>333</v>
      </c>
      <c r="G289" s="256"/>
      <c r="H289" s="259">
        <v>10.9</v>
      </c>
      <c r="I289" s="260"/>
      <c r="J289" s="256"/>
      <c r="K289" s="256"/>
      <c r="L289" s="261"/>
      <c r="M289" s="262"/>
      <c r="N289" s="263"/>
      <c r="O289" s="263"/>
      <c r="P289" s="263"/>
      <c r="Q289" s="263"/>
      <c r="R289" s="263"/>
      <c r="S289" s="263"/>
      <c r="T289" s="26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5" t="s">
        <v>190</v>
      </c>
      <c r="AU289" s="265" t="s">
        <v>179</v>
      </c>
      <c r="AV289" s="14" t="s">
        <v>85</v>
      </c>
      <c r="AW289" s="14" t="s">
        <v>34</v>
      </c>
      <c r="AX289" s="14" t="s">
        <v>76</v>
      </c>
      <c r="AY289" s="265" t="s">
        <v>178</v>
      </c>
    </row>
    <row r="290" s="14" customFormat="1">
      <c r="A290" s="14"/>
      <c r="B290" s="255"/>
      <c r="C290" s="256"/>
      <c r="D290" s="246" t="s">
        <v>190</v>
      </c>
      <c r="E290" s="257" t="s">
        <v>1</v>
      </c>
      <c r="F290" s="258" t="s">
        <v>334</v>
      </c>
      <c r="G290" s="256"/>
      <c r="H290" s="259">
        <v>19.357499999999998</v>
      </c>
      <c r="I290" s="260"/>
      <c r="J290" s="256"/>
      <c r="K290" s="256"/>
      <c r="L290" s="261"/>
      <c r="M290" s="262"/>
      <c r="N290" s="263"/>
      <c r="O290" s="263"/>
      <c r="P290" s="263"/>
      <c r="Q290" s="263"/>
      <c r="R290" s="263"/>
      <c r="S290" s="263"/>
      <c r="T290" s="26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5" t="s">
        <v>190</v>
      </c>
      <c r="AU290" s="265" t="s">
        <v>179</v>
      </c>
      <c r="AV290" s="14" t="s">
        <v>85</v>
      </c>
      <c r="AW290" s="14" t="s">
        <v>34</v>
      </c>
      <c r="AX290" s="14" t="s">
        <v>76</v>
      </c>
      <c r="AY290" s="265" t="s">
        <v>178</v>
      </c>
    </row>
    <row r="291" s="14" customFormat="1">
      <c r="A291" s="14"/>
      <c r="B291" s="255"/>
      <c r="C291" s="256"/>
      <c r="D291" s="246" t="s">
        <v>190</v>
      </c>
      <c r="E291" s="257" t="s">
        <v>1</v>
      </c>
      <c r="F291" s="258" t="s">
        <v>335</v>
      </c>
      <c r="G291" s="256"/>
      <c r="H291" s="259">
        <v>4.0049999999999999</v>
      </c>
      <c r="I291" s="260"/>
      <c r="J291" s="256"/>
      <c r="K291" s="256"/>
      <c r="L291" s="261"/>
      <c r="M291" s="262"/>
      <c r="N291" s="263"/>
      <c r="O291" s="263"/>
      <c r="P291" s="263"/>
      <c r="Q291" s="263"/>
      <c r="R291" s="263"/>
      <c r="S291" s="263"/>
      <c r="T291" s="26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5" t="s">
        <v>190</v>
      </c>
      <c r="AU291" s="265" t="s">
        <v>179</v>
      </c>
      <c r="AV291" s="14" t="s">
        <v>85</v>
      </c>
      <c r="AW291" s="14" t="s">
        <v>34</v>
      </c>
      <c r="AX291" s="14" t="s">
        <v>76</v>
      </c>
      <c r="AY291" s="265" t="s">
        <v>178</v>
      </c>
    </row>
    <row r="292" s="14" customFormat="1">
      <c r="A292" s="14"/>
      <c r="B292" s="255"/>
      <c r="C292" s="256"/>
      <c r="D292" s="246" t="s">
        <v>190</v>
      </c>
      <c r="E292" s="257" t="s">
        <v>1</v>
      </c>
      <c r="F292" s="258" t="s">
        <v>336</v>
      </c>
      <c r="G292" s="256"/>
      <c r="H292" s="259">
        <v>6.6750000000000007</v>
      </c>
      <c r="I292" s="260"/>
      <c r="J292" s="256"/>
      <c r="K292" s="256"/>
      <c r="L292" s="261"/>
      <c r="M292" s="262"/>
      <c r="N292" s="263"/>
      <c r="O292" s="263"/>
      <c r="P292" s="263"/>
      <c r="Q292" s="263"/>
      <c r="R292" s="263"/>
      <c r="S292" s="263"/>
      <c r="T292" s="26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5" t="s">
        <v>190</v>
      </c>
      <c r="AU292" s="265" t="s">
        <v>179</v>
      </c>
      <c r="AV292" s="14" t="s">
        <v>85</v>
      </c>
      <c r="AW292" s="14" t="s">
        <v>34</v>
      </c>
      <c r="AX292" s="14" t="s">
        <v>76</v>
      </c>
      <c r="AY292" s="265" t="s">
        <v>178</v>
      </c>
    </row>
    <row r="293" s="14" customFormat="1">
      <c r="A293" s="14"/>
      <c r="B293" s="255"/>
      <c r="C293" s="256"/>
      <c r="D293" s="246" t="s">
        <v>190</v>
      </c>
      <c r="E293" s="257" t="s">
        <v>1</v>
      </c>
      <c r="F293" s="258" t="s">
        <v>337</v>
      </c>
      <c r="G293" s="256"/>
      <c r="H293" s="259">
        <v>16.286999999999999</v>
      </c>
      <c r="I293" s="260"/>
      <c r="J293" s="256"/>
      <c r="K293" s="256"/>
      <c r="L293" s="261"/>
      <c r="M293" s="262"/>
      <c r="N293" s="263"/>
      <c r="O293" s="263"/>
      <c r="P293" s="263"/>
      <c r="Q293" s="263"/>
      <c r="R293" s="263"/>
      <c r="S293" s="263"/>
      <c r="T293" s="26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5" t="s">
        <v>190</v>
      </c>
      <c r="AU293" s="265" t="s">
        <v>179</v>
      </c>
      <c r="AV293" s="14" t="s">
        <v>85</v>
      </c>
      <c r="AW293" s="14" t="s">
        <v>34</v>
      </c>
      <c r="AX293" s="14" t="s">
        <v>76</v>
      </c>
      <c r="AY293" s="265" t="s">
        <v>178</v>
      </c>
    </row>
    <row r="294" s="14" customFormat="1">
      <c r="A294" s="14"/>
      <c r="B294" s="255"/>
      <c r="C294" s="256"/>
      <c r="D294" s="246" t="s">
        <v>190</v>
      </c>
      <c r="E294" s="257" t="s">
        <v>1</v>
      </c>
      <c r="F294" s="258" t="s">
        <v>338</v>
      </c>
      <c r="G294" s="256"/>
      <c r="H294" s="259">
        <v>46.057500000000012</v>
      </c>
      <c r="I294" s="260"/>
      <c r="J294" s="256"/>
      <c r="K294" s="256"/>
      <c r="L294" s="261"/>
      <c r="M294" s="262"/>
      <c r="N294" s="263"/>
      <c r="O294" s="263"/>
      <c r="P294" s="263"/>
      <c r="Q294" s="263"/>
      <c r="R294" s="263"/>
      <c r="S294" s="263"/>
      <c r="T294" s="26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5" t="s">
        <v>190</v>
      </c>
      <c r="AU294" s="265" t="s">
        <v>179</v>
      </c>
      <c r="AV294" s="14" t="s">
        <v>85</v>
      </c>
      <c r="AW294" s="14" t="s">
        <v>34</v>
      </c>
      <c r="AX294" s="14" t="s">
        <v>76</v>
      </c>
      <c r="AY294" s="265" t="s">
        <v>178</v>
      </c>
    </row>
    <row r="295" s="14" customFormat="1">
      <c r="A295" s="14"/>
      <c r="B295" s="255"/>
      <c r="C295" s="256"/>
      <c r="D295" s="246" t="s">
        <v>190</v>
      </c>
      <c r="E295" s="257" t="s">
        <v>1</v>
      </c>
      <c r="F295" s="258" t="s">
        <v>339</v>
      </c>
      <c r="G295" s="256"/>
      <c r="H295" s="259">
        <v>188.68000000000006</v>
      </c>
      <c r="I295" s="260"/>
      <c r="J295" s="256"/>
      <c r="K295" s="256"/>
      <c r="L295" s="261"/>
      <c r="M295" s="262"/>
      <c r="N295" s="263"/>
      <c r="O295" s="263"/>
      <c r="P295" s="263"/>
      <c r="Q295" s="263"/>
      <c r="R295" s="263"/>
      <c r="S295" s="263"/>
      <c r="T295" s="26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5" t="s">
        <v>190</v>
      </c>
      <c r="AU295" s="265" t="s">
        <v>179</v>
      </c>
      <c r="AV295" s="14" t="s">
        <v>85</v>
      </c>
      <c r="AW295" s="14" t="s">
        <v>34</v>
      </c>
      <c r="AX295" s="14" t="s">
        <v>76</v>
      </c>
      <c r="AY295" s="265" t="s">
        <v>178</v>
      </c>
    </row>
    <row r="296" s="14" customFormat="1">
      <c r="A296" s="14"/>
      <c r="B296" s="255"/>
      <c r="C296" s="256"/>
      <c r="D296" s="246" t="s">
        <v>190</v>
      </c>
      <c r="E296" s="257" t="s">
        <v>1</v>
      </c>
      <c r="F296" s="258" t="s">
        <v>340</v>
      </c>
      <c r="G296" s="256"/>
      <c r="H296" s="259">
        <v>61.410000000000004</v>
      </c>
      <c r="I296" s="260"/>
      <c r="J296" s="256"/>
      <c r="K296" s="256"/>
      <c r="L296" s="261"/>
      <c r="M296" s="262"/>
      <c r="N296" s="263"/>
      <c r="O296" s="263"/>
      <c r="P296" s="263"/>
      <c r="Q296" s="263"/>
      <c r="R296" s="263"/>
      <c r="S296" s="263"/>
      <c r="T296" s="26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65" t="s">
        <v>190</v>
      </c>
      <c r="AU296" s="265" t="s">
        <v>179</v>
      </c>
      <c r="AV296" s="14" t="s">
        <v>85</v>
      </c>
      <c r="AW296" s="14" t="s">
        <v>34</v>
      </c>
      <c r="AX296" s="14" t="s">
        <v>76</v>
      </c>
      <c r="AY296" s="265" t="s">
        <v>178</v>
      </c>
    </row>
    <row r="297" s="14" customFormat="1">
      <c r="A297" s="14"/>
      <c r="B297" s="255"/>
      <c r="C297" s="256"/>
      <c r="D297" s="246" t="s">
        <v>190</v>
      </c>
      <c r="E297" s="257" t="s">
        <v>1</v>
      </c>
      <c r="F297" s="258" t="s">
        <v>341</v>
      </c>
      <c r="G297" s="256"/>
      <c r="H297" s="259">
        <v>40</v>
      </c>
      <c r="I297" s="260"/>
      <c r="J297" s="256"/>
      <c r="K297" s="256"/>
      <c r="L297" s="261"/>
      <c r="M297" s="262"/>
      <c r="N297" s="263"/>
      <c r="O297" s="263"/>
      <c r="P297" s="263"/>
      <c r="Q297" s="263"/>
      <c r="R297" s="263"/>
      <c r="S297" s="263"/>
      <c r="T297" s="26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5" t="s">
        <v>190</v>
      </c>
      <c r="AU297" s="265" t="s">
        <v>179</v>
      </c>
      <c r="AV297" s="14" t="s">
        <v>85</v>
      </c>
      <c r="AW297" s="14" t="s">
        <v>34</v>
      </c>
      <c r="AX297" s="14" t="s">
        <v>76</v>
      </c>
      <c r="AY297" s="265" t="s">
        <v>178</v>
      </c>
    </row>
    <row r="298" s="14" customFormat="1">
      <c r="A298" s="14"/>
      <c r="B298" s="255"/>
      <c r="C298" s="256"/>
      <c r="D298" s="246" t="s">
        <v>190</v>
      </c>
      <c r="E298" s="257" t="s">
        <v>1</v>
      </c>
      <c r="F298" s="258" t="s">
        <v>342</v>
      </c>
      <c r="G298" s="256"/>
      <c r="H298" s="259">
        <v>79.090400000000002</v>
      </c>
      <c r="I298" s="260"/>
      <c r="J298" s="256"/>
      <c r="K298" s="256"/>
      <c r="L298" s="261"/>
      <c r="M298" s="262"/>
      <c r="N298" s="263"/>
      <c r="O298" s="263"/>
      <c r="P298" s="263"/>
      <c r="Q298" s="263"/>
      <c r="R298" s="263"/>
      <c r="S298" s="263"/>
      <c r="T298" s="26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5" t="s">
        <v>190</v>
      </c>
      <c r="AU298" s="265" t="s">
        <v>179</v>
      </c>
      <c r="AV298" s="14" t="s">
        <v>85</v>
      </c>
      <c r="AW298" s="14" t="s">
        <v>34</v>
      </c>
      <c r="AX298" s="14" t="s">
        <v>76</v>
      </c>
      <c r="AY298" s="265" t="s">
        <v>178</v>
      </c>
    </row>
    <row r="299" s="14" customFormat="1">
      <c r="A299" s="14"/>
      <c r="B299" s="255"/>
      <c r="C299" s="256"/>
      <c r="D299" s="246" t="s">
        <v>190</v>
      </c>
      <c r="E299" s="257" t="s">
        <v>1</v>
      </c>
      <c r="F299" s="258" t="s">
        <v>343</v>
      </c>
      <c r="G299" s="256"/>
      <c r="H299" s="259">
        <v>19.620000000000001</v>
      </c>
      <c r="I299" s="260"/>
      <c r="J299" s="256"/>
      <c r="K299" s="256"/>
      <c r="L299" s="261"/>
      <c r="M299" s="262"/>
      <c r="N299" s="263"/>
      <c r="O299" s="263"/>
      <c r="P299" s="263"/>
      <c r="Q299" s="263"/>
      <c r="R299" s="263"/>
      <c r="S299" s="263"/>
      <c r="T299" s="26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5" t="s">
        <v>190</v>
      </c>
      <c r="AU299" s="265" t="s">
        <v>179</v>
      </c>
      <c r="AV299" s="14" t="s">
        <v>85</v>
      </c>
      <c r="AW299" s="14" t="s">
        <v>34</v>
      </c>
      <c r="AX299" s="14" t="s">
        <v>76</v>
      </c>
      <c r="AY299" s="265" t="s">
        <v>178</v>
      </c>
    </row>
    <row r="300" s="14" customFormat="1">
      <c r="A300" s="14"/>
      <c r="B300" s="255"/>
      <c r="C300" s="256"/>
      <c r="D300" s="246" t="s">
        <v>190</v>
      </c>
      <c r="E300" s="257" t="s">
        <v>1</v>
      </c>
      <c r="F300" s="258" t="s">
        <v>344</v>
      </c>
      <c r="G300" s="256"/>
      <c r="H300" s="259">
        <v>33.245000000000005</v>
      </c>
      <c r="I300" s="260"/>
      <c r="J300" s="256"/>
      <c r="K300" s="256"/>
      <c r="L300" s="261"/>
      <c r="M300" s="262"/>
      <c r="N300" s="263"/>
      <c r="O300" s="263"/>
      <c r="P300" s="263"/>
      <c r="Q300" s="263"/>
      <c r="R300" s="263"/>
      <c r="S300" s="263"/>
      <c r="T300" s="26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5" t="s">
        <v>190</v>
      </c>
      <c r="AU300" s="265" t="s">
        <v>179</v>
      </c>
      <c r="AV300" s="14" t="s">
        <v>85</v>
      </c>
      <c r="AW300" s="14" t="s">
        <v>34</v>
      </c>
      <c r="AX300" s="14" t="s">
        <v>76</v>
      </c>
      <c r="AY300" s="265" t="s">
        <v>178</v>
      </c>
    </row>
    <row r="301" s="14" customFormat="1">
      <c r="A301" s="14"/>
      <c r="B301" s="255"/>
      <c r="C301" s="256"/>
      <c r="D301" s="246" t="s">
        <v>190</v>
      </c>
      <c r="E301" s="257" t="s">
        <v>1</v>
      </c>
      <c r="F301" s="258" t="s">
        <v>345</v>
      </c>
      <c r="G301" s="256"/>
      <c r="H301" s="259">
        <v>86.763999999999996</v>
      </c>
      <c r="I301" s="260"/>
      <c r="J301" s="256"/>
      <c r="K301" s="256"/>
      <c r="L301" s="261"/>
      <c r="M301" s="262"/>
      <c r="N301" s="263"/>
      <c r="O301" s="263"/>
      <c r="P301" s="263"/>
      <c r="Q301" s="263"/>
      <c r="R301" s="263"/>
      <c r="S301" s="263"/>
      <c r="T301" s="26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5" t="s">
        <v>190</v>
      </c>
      <c r="AU301" s="265" t="s">
        <v>179</v>
      </c>
      <c r="AV301" s="14" t="s">
        <v>85</v>
      </c>
      <c r="AW301" s="14" t="s">
        <v>34</v>
      </c>
      <c r="AX301" s="14" t="s">
        <v>76</v>
      </c>
      <c r="AY301" s="265" t="s">
        <v>178</v>
      </c>
    </row>
    <row r="302" s="14" customFormat="1">
      <c r="A302" s="14"/>
      <c r="B302" s="255"/>
      <c r="C302" s="256"/>
      <c r="D302" s="246" t="s">
        <v>190</v>
      </c>
      <c r="E302" s="257" t="s">
        <v>1</v>
      </c>
      <c r="F302" s="258" t="s">
        <v>346</v>
      </c>
      <c r="G302" s="256"/>
      <c r="H302" s="259">
        <v>101.905</v>
      </c>
      <c r="I302" s="260"/>
      <c r="J302" s="256"/>
      <c r="K302" s="256"/>
      <c r="L302" s="261"/>
      <c r="M302" s="262"/>
      <c r="N302" s="263"/>
      <c r="O302" s="263"/>
      <c r="P302" s="263"/>
      <c r="Q302" s="263"/>
      <c r="R302" s="263"/>
      <c r="S302" s="263"/>
      <c r="T302" s="26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5" t="s">
        <v>190</v>
      </c>
      <c r="AU302" s="265" t="s">
        <v>179</v>
      </c>
      <c r="AV302" s="14" t="s">
        <v>85</v>
      </c>
      <c r="AW302" s="14" t="s">
        <v>34</v>
      </c>
      <c r="AX302" s="14" t="s">
        <v>76</v>
      </c>
      <c r="AY302" s="265" t="s">
        <v>178</v>
      </c>
    </row>
    <row r="303" s="14" customFormat="1">
      <c r="A303" s="14"/>
      <c r="B303" s="255"/>
      <c r="C303" s="256"/>
      <c r="D303" s="246" t="s">
        <v>190</v>
      </c>
      <c r="E303" s="257" t="s">
        <v>1</v>
      </c>
      <c r="F303" s="258" t="s">
        <v>347</v>
      </c>
      <c r="G303" s="256"/>
      <c r="H303" s="259">
        <v>36.489999999999995</v>
      </c>
      <c r="I303" s="260"/>
      <c r="J303" s="256"/>
      <c r="K303" s="256"/>
      <c r="L303" s="261"/>
      <c r="M303" s="262"/>
      <c r="N303" s="263"/>
      <c r="O303" s="263"/>
      <c r="P303" s="263"/>
      <c r="Q303" s="263"/>
      <c r="R303" s="263"/>
      <c r="S303" s="263"/>
      <c r="T303" s="26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5" t="s">
        <v>190</v>
      </c>
      <c r="AU303" s="265" t="s">
        <v>179</v>
      </c>
      <c r="AV303" s="14" t="s">
        <v>85</v>
      </c>
      <c r="AW303" s="14" t="s">
        <v>34</v>
      </c>
      <c r="AX303" s="14" t="s">
        <v>76</v>
      </c>
      <c r="AY303" s="265" t="s">
        <v>178</v>
      </c>
    </row>
    <row r="304" s="14" customFormat="1">
      <c r="A304" s="14"/>
      <c r="B304" s="255"/>
      <c r="C304" s="256"/>
      <c r="D304" s="246" t="s">
        <v>190</v>
      </c>
      <c r="E304" s="257" t="s">
        <v>1</v>
      </c>
      <c r="F304" s="258" t="s">
        <v>348</v>
      </c>
      <c r="G304" s="256"/>
      <c r="H304" s="259">
        <v>99.83499999999998</v>
      </c>
      <c r="I304" s="260"/>
      <c r="J304" s="256"/>
      <c r="K304" s="256"/>
      <c r="L304" s="261"/>
      <c r="M304" s="262"/>
      <c r="N304" s="263"/>
      <c r="O304" s="263"/>
      <c r="P304" s="263"/>
      <c r="Q304" s="263"/>
      <c r="R304" s="263"/>
      <c r="S304" s="263"/>
      <c r="T304" s="26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65" t="s">
        <v>190</v>
      </c>
      <c r="AU304" s="265" t="s">
        <v>179</v>
      </c>
      <c r="AV304" s="14" t="s">
        <v>85</v>
      </c>
      <c r="AW304" s="14" t="s">
        <v>34</v>
      </c>
      <c r="AX304" s="14" t="s">
        <v>76</v>
      </c>
      <c r="AY304" s="265" t="s">
        <v>178</v>
      </c>
    </row>
    <row r="305" s="14" customFormat="1">
      <c r="A305" s="14"/>
      <c r="B305" s="255"/>
      <c r="C305" s="256"/>
      <c r="D305" s="246" t="s">
        <v>190</v>
      </c>
      <c r="E305" s="257" t="s">
        <v>1</v>
      </c>
      <c r="F305" s="258" t="s">
        <v>349</v>
      </c>
      <c r="G305" s="256"/>
      <c r="H305" s="259">
        <v>59.24499999999999</v>
      </c>
      <c r="I305" s="260"/>
      <c r="J305" s="256"/>
      <c r="K305" s="256"/>
      <c r="L305" s="261"/>
      <c r="M305" s="262"/>
      <c r="N305" s="263"/>
      <c r="O305" s="263"/>
      <c r="P305" s="263"/>
      <c r="Q305" s="263"/>
      <c r="R305" s="263"/>
      <c r="S305" s="263"/>
      <c r="T305" s="26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5" t="s">
        <v>190</v>
      </c>
      <c r="AU305" s="265" t="s">
        <v>179</v>
      </c>
      <c r="AV305" s="14" t="s">
        <v>85</v>
      </c>
      <c r="AW305" s="14" t="s">
        <v>34</v>
      </c>
      <c r="AX305" s="14" t="s">
        <v>76</v>
      </c>
      <c r="AY305" s="265" t="s">
        <v>178</v>
      </c>
    </row>
    <row r="306" s="14" customFormat="1">
      <c r="A306" s="14"/>
      <c r="B306" s="255"/>
      <c r="C306" s="256"/>
      <c r="D306" s="246" t="s">
        <v>190</v>
      </c>
      <c r="E306" s="257" t="s">
        <v>1</v>
      </c>
      <c r="F306" s="258" t="s">
        <v>350</v>
      </c>
      <c r="G306" s="256"/>
      <c r="H306" s="259">
        <v>86.763999999999996</v>
      </c>
      <c r="I306" s="260"/>
      <c r="J306" s="256"/>
      <c r="K306" s="256"/>
      <c r="L306" s="261"/>
      <c r="M306" s="262"/>
      <c r="N306" s="263"/>
      <c r="O306" s="263"/>
      <c r="P306" s="263"/>
      <c r="Q306" s="263"/>
      <c r="R306" s="263"/>
      <c r="S306" s="263"/>
      <c r="T306" s="26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5" t="s">
        <v>190</v>
      </c>
      <c r="AU306" s="265" t="s">
        <v>179</v>
      </c>
      <c r="AV306" s="14" t="s">
        <v>85</v>
      </c>
      <c r="AW306" s="14" t="s">
        <v>34</v>
      </c>
      <c r="AX306" s="14" t="s">
        <v>76</v>
      </c>
      <c r="AY306" s="265" t="s">
        <v>178</v>
      </c>
    </row>
    <row r="307" s="14" customFormat="1">
      <c r="A307" s="14"/>
      <c r="B307" s="255"/>
      <c r="C307" s="256"/>
      <c r="D307" s="246" t="s">
        <v>190</v>
      </c>
      <c r="E307" s="257" t="s">
        <v>1</v>
      </c>
      <c r="F307" s="258" t="s">
        <v>351</v>
      </c>
      <c r="G307" s="256"/>
      <c r="H307" s="259">
        <v>49.704000000000008</v>
      </c>
      <c r="I307" s="260"/>
      <c r="J307" s="256"/>
      <c r="K307" s="256"/>
      <c r="L307" s="261"/>
      <c r="M307" s="262"/>
      <c r="N307" s="263"/>
      <c r="O307" s="263"/>
      <c r="P307" s="263"/>
      <c r="Q307" s="263"/>
      <c r="R307" s="263"/>
      <c r="S307" s="263"/>
      <c r="T307" s="26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5" t="s">
        <v>190</v>
      </c>
      <c r="AU307" s="265" t="s">
        <v>179</v>
      </c>
      <c r="AV307" s="14" t="s">
        <v>85</v>
      </c>
      <c r="AW307" s="14" t="s">
        <v>34</v>
      </c>
      <c r="AX307" s="14" t="s">
        <v>76</v>
      </c>
      <c r="AY307" s="265" t="s">
        <v>178</v>
      </c>
    </row>
    <row r="308" s="14" customFormat="1">
      <c r="A308" s="14"/>
      <c r="B308" s="255"/>
      <c r="C308" s="256"/>
      <c r="D308" s="246" t="s">
        <v>190</v>
      </c>
      <c r="E308" s="257" t="s">
        <v>1</v>
      </c>
      <c r="F308" s="258" t="s">
        <v>352</v>
      </c>
      <c r="G308" s="256"/>
      <c r="H308" s="259">
        <v>50.794000000000004</v>
      </c>
      <c r="I308" s="260"/>
      <c r="J308" s="256"/>
      <c r="K308" s="256"/>
      <c r="L308" s="261"/>
      <c r="M308" s="262"/>
      <c r="N308" s="263"/>
      <c r="O308" s="263"/>
      <c r="P308" s="263"/>
      <c r="Q308" s="263"/>
      <c r="R308" s="263"/>
      <c r="S308" s="263"/>
      <c r="T308" s="26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5" t="s">
        <v>190</v>
      </c>
      <c r="AU308" s="265" t="s">
        <v>179</v>
      </c>
      <c r="AV308" s="14" t="s">
        <v>85</v>
      </c>
      <c r="AW308" s="14" t="s">
        <v>34</v>
      </c>
      <c r="AX308" s="14" t="s">
        <v>76</v>
      </c>
      <c r="AY308" s="265" t="s">
        <v>178</v>
      </c>
    </row>
    <row r="309" s="14" customFormat="1">
      <c r="A309" s="14"/>
      <c r="B309" s="255"/>
      <c r="C309" s="256"/>
      <c r="D309" s="246" t="s">
        <v>190</v>
      </c>
      <c r="E309" s="257" t="s">
        <v>1</v>
      </c>
      <c r="F309" s="258" t="s">
        <v>353</v>
      </c>
      <c r="G309" s="256"/>
      <c r="H309" s="259">
        <v>72.681200000000004</v>
      </c>
      <c r="I309" s="260"/>
      <c r="J309" s="256"/>
      <c r="K309" s="256"/>
      <c r="L309" s="261"/>
      <c r="M309" s="262"/>
      <c r="N309" s="263"/>
      <c r="O309" s="263"/>
      <c r="P309" s="263"/>
      <c r="Q309" s="263"/>
      <c r="R309" s="263"/>
      <c r="S309" s="263"/>
      <c r="T309" s="26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5" t="s">
        <v>190</v>
      </c>
      <c r="AU309" s="265" t="s">
        <v>179</v>
      </c>
      <c r="AV309" s="14" t="s">
        <v>85</v>
      </c>
      <c r="AW309" s="14" t="s">
        <v>34</v>
      </c>
      <c r="AX309" s="14" t="s">
        <v>76</v>
      </c>
      <c r="AY309" s="265" t="s">
        <v>178</v>
      </c>
    </row>
    <row r="310" s="14" customFormat="1">
      <c r="A310" s="14"/>
      <c r="B310" s="255"/>
      <c r="C310" s="256"/>
      <c r="D310" s="246" t="s">
        <v>190</v>
      </c>
      <c r="E310" s="257" t="s">
        <v>1</v>
      </c>
      <c r="F310" s="258" t="s">
        <v>354</v>
      </c>
      <c r="G310" s="256"/>
      <c r="H310" s="259">
        <v>51.397500000000008</v>
      </c>
      <c r="I310" s="260"/>
      <c r="J310" s="256"/>
      <c r="K310" s="256"/>
      <c r="L310" s="261"/>
      <c r="M310" s="262"/>
      <c r="N310" s="263"/>
      <c r="O310" s="263"/>
      <c r="P310" s="263"/>
      <c r="Q310" s="263"/>
      <c r="R310" s="263"/>
      <c r="S310" s="263"/>
      <c r="T310" s="26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65" t="s">
        <v>190</v>
      </c>
      <c r="AU310" s="265" t="s">
        <v>179</v>
      </c>
      <c r="AV310" s="14" t="s">
        <v>85</v>
      </c>
      <c r="AW310" s="14" t="s">
        <v>34</v>
      </c>
      <c r="AX310" s="14" t="s">
        <v>76</v>
      </c>
      <c r="AY310" s="265" t="s">
        <v>178</v>
      </c>
    </row>
    <row r="311" s="14" customFormat="1">
      <c r="A311" s="14"/>
      <c r="B311" s="255"/>
      <c r="C311" s="256"/>
      <c r="D311" s="246" t="s">
        <v>190</v>
      </c>
      <c r="E311" s="257" t="s">
        <v>1</v>
      </c>
      <c r="F311" s="258" t="s">
        <v>355</v>
      </c>
      <c r="G311" s="256"/>
      <c r="H311" s="259">
        <v>69.495000000000005</v>
      </c>
      <c r="I311" s="260"/>
      <c r="J311" s="256"/>
      <c r="K311" s="256"/>
      <c r="L311" s="261"/>
      <c r="M311" s="262"/>
      <c r="N311" s="263"/>
      <c r="O311" s="263"/>
      <c r="P311" s="263"/>
      <c r="Q311" s="263"/>
      <c r="R311" s="263"/>
      <c r="S311" s="263"/>
      <c r="T311" s="26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5" t="s">
        <v>190</v>
      </c>
      <c r="AU311" s="265" t="s">
        <v>179</v>
      </c>
      <c r="AV311" s="14" t="s">
        <v>85</v>
      </c>
      <c r="AW311" s="14" t="s">
        <v>34</v>
      </c>
      <c r="AX311" s="14" t="s">
        <v>76</v>
      </c>
      <c r="AY311" s="265" t="s">
        <v>178</v>
      </c>
    </row>
    <row r="312" s="14" customFormat="1">
      <c r="A312" s="14"/>
      <c r="B312" s="255"/>
      <c r="C312" s="256"/>
      <c r="D312" s="246" t="s">
        <v>190</v>
      </c>
      <c r="E312" s="257" t="s">
        <v>1</v>
      </c>
      <c r="F312" s="258" t="s">
        <v>356</v>
      </c>
      <c r="G312" s="256"/>
      <c r="H312" s="259">
        <v>40.671999999999997</v>
      </c>
      <c r="I312" s="260"/>
      <c r="J312" s="256"/>
      <c r="K312" s="256"/>
      <c r="L312" s="261"/>
      <c r="M312" s="262"/>
      <c r="N312" s="263"/>
      <c r="O312" s="263"/>
      <c r="P312" s="263"/>
      <c r="Q312" s="263"/>
      <c r="R312" s="263"/>
      <c r="S312" s="263"/>
      <c r="T312" s="26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5" t="s">
        <v>190</v>
      </c>
      <c r="AU312" s="265" t="s">
        <v>179</v>
      </c>
      <c r="AV312" s="14" t="s">
        <v>85</v>
      </c>
      <c r="AW312" s="14" t="s">
        <v>34</v>
      </c>
      <c r="AX312" s="14" t="s">
        <v>76</v>
      </c>
      <c r="AY312" s="265" t="s">
        <v>178</v>
      </c>
    </row>
    <row r="313" s="14" customFormat="1">
      <c r="A313" s="14"/>
      <c r="B313" s="255"/>
      <c r="C313" s="256"/>
      <c r="D313" s="246" t="s">
        <v>190</v>
      </c>
      <c r="E313" s="257" t="s">
        <v>1</v>
      </c>
      <c r="F313" s="258" t="s">
        <v>357</v>
      </c>
      <c r="G313" s="256"/>
      <c r="H313" s="259">
        <v>39.160000000000004</v>
      </c>
      <c r="I313" s="260"/>
      <c r="J313" s="256"/>
      <c r="K313" s="256"/>
      <c r="L313" s="261"/>
      <c r="M313" s="262"/>
      <c r="N313" s="263"/>
      <c r="O313" s="263"/>
      <c r="P313" s="263"/>
      <c r="Q313" s="263"/>
      <c r="R313" s="263"/>
      <c r="S313" s="263"/>
      <c r="T313" s="26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5" t="s">
        <v>190</v>
      </c>
      <c r="AU313" s="265" t="s">
        <v>179</v>
      </c>
      <c r="AV313" s="14" t="s">
        <v>85</v>
      </c>
      <c r="AW313" s="14" t="s">
        <v>34</v>
      </c>
      <c r="AX313" s="14" t="s">
        <v>76</v>
      </c>
      <c r="AY313" s="265" t="s">
        <v>178</v>
      </c>
    </row>
    <row r="314" s="14" customFormat="1">
      <c r="A314" s="14"/>
      <c r="B314" s="255"/>
      <c r="C314" s="256"/>
      <c r="D314" s="246" t="s">
        <v>190</v>
      </c>
      <c r="E314" s="257" t="s">
        <v>1</v>
      </c>
      <c r="F314" s="258" t="s">
        <v>358</v>
      </c>
      <c r="G314" s="256"/>
      <c r="H314" s="259">
        <v>3.4577999999999998</v>
      </c>
      <c r="I314" s="260"/>
      <c r="J314" s="256"/>
      <c r="K314" s="256"/>
      <c r="L314" s="261"/>
      <c r="M314" s="262"/>
      <c r="N314" s="263"/>
      <c r="O314" s="263"/>
      <c r="P314" s="263"/>
      <c r="Q314" s="263"/>
      <c r="R314" s="263"/>
      <c r="S314" s="263"/>
      <c r="T314" s="26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5" t="s">
        <v>190</v>
      </c>
      <c r="AU314" s="265" t="s">
        <v>179</v>
      </c>
      <c r="AV314" s="14" t="s">
        <v>85</v>
      </c>
      <c r="AW314" s="14" t="s">
        <v>34</v>
      </c>
      <c r="AX314" s="14" t="s">
        <v>76</v>
      </c>
      <c r="AY314" s="265" t="s">
        <v>178</v>
      </c>
    </row>
    <row r="315" s="14" customFormat="1">
      <c r="A315" s="14"/>
      <c r="B315" s="255"/>
      <c r="C315" s="256"/>
      <c r="D315" s="246" t="s">
        <v>190</v>
      </c>
      <c r="E315" s="257" t="s">
        <v>1</v>
      </c>
      <c r="F315" s="258" t="s">
        <v>359</v>
      </c>
      <c r="G315" s="256"/>
      <c r="H315" s="259">
        <v>45.780000000000001</v>
      </c>
      <c r="I315" s="260"/>
      <c r="J315" s="256"/>
      <c r="K315" s="256"/>
      <c r="L315" s="261"/>
      <c r="M315" s="262"/>
      <c r="N315" s="263"/>
      <c r="O315" s="263"/>
      <c r="P315" s="263"/>
      <c r="Q315" s="263"/>
      <c r="R315" s="263"/>
      <c r="S315" s="263"/>
      <c r="T315" s="26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5" t="s">
        <v>190</v>
      </c>
      <c r="AU315" s="265" t="s">
        <v>179</v>
      </c>
      <c r="AV315" s="14" t="s">
        <v>85</v>
      </c>
      <c r="AW315" s="14" t="s">
        <v>34</v>
      </c>
      <c r="AX315" s="14" t="s">
        <v>76</v>
      </c>
      <c r="AY315" s="265" t="s">
        <v>178</v>
      </c>
    </row>
    <row r="316" s="14" customFormat="1">
      <c r="A316" s="14"/>
      <c r="B316" s="255"/>
      <c r="C316" s="256"/>
      <c r="D316" s="246" t="s">
        <v>190</v>
      </c>
      <c r="E316" s="257" t="s">
        <v>1</v>
      </c>
      <c r="F316" s="258" t="s">
        <v>360</v>
      </c>
      <c r="G316" s="256"/>
      <c r="H316" s="259">
        <v>7.4119999999999999</v>
      </c>
      <c r="I316" s="260"/>
      <c r="J316" s="256"/>
      <c r="K316" s="256"/>
      <c r="L316" s="261"/>
      <c r="M316" s="262"/>
      <c r="N316" s="263"/>
      <c r="O316" s="263"/>
      <c r="P316" s="263"/>
      <c r="Q316" s="263"/>
      <c r="R316" s="263"/>
      <c r="S316" s="263"/>
      <c r="T316" s="26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5" t="s">
        <v>190</v>
      </c>
      <c r="AU316" s="265" t="s">
        <v>179</v>
      </c>
      <c r="AV316" s="14" t="s">
        <v>85</v>
      </c>
      <c r="AW316" s="14" t="s">
        <v>34</v>
      </c>
      <c r="AX316" s="14" t="s">
        <v>76</v>
      </c>
      <c r="AY316" s="265" t="s">
        <v>178</v>
      </c>
    </row>
    <row r="317" s="14" customFormat="1">
      <c r="A317" s="14"/>
      <c r="B317" s="255"/>
      <c r="C317" s="256"/>
      <c r="D317" s="246" t="s">
        <v>190</v>
      </c>
      <c r="E317" s="257" t="s">
        <v>1</v>
      </c>
      <c r="F317" s="258" t="s">
        <v>361</v>
      </c>
      <c r="G317" s="256"/>
      <c r="H317" s="259">
        <v>25.320499999999999</v>
      </c>
      <c r="I317" s="260"/>
      <c r="J317" s="256"/>
      <c r="K317" s="256"/>
      <c r="L317" s="261"/>
      <c r="M317" s="262"/>
      <c r="N317" s="263"/>
      <c r="O317" s="263"/>
      <c r="P317" s="263"/>
      <c r="Q317" s="263"/>
      <c r="R317" s="263"/>
      <c r="S317" s="263"/>
      <c r="T317" s="26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5" t="s">
        <v>190</v>
      </c>
      <c r="AU317" s="265" t="s">
        <v>179</v>
      </c>
      <c r="AV317" s="14" t="s">
        <v>85</v>
      </c>
      <c r="AW317" s="14" t="s">
        <v>34</v>
      </c>
      <c r="AX317" s="14" t="s">
        <v>76</v>
      </c>
      <c r="AY317" s="265" t="s">
        <v>178</v>
      </c>
    </row>
    <row r="318" s="2" customFormat="1" ht="33" customHeight="1">
      <c r="A318" s="38"/>
      <c r="B318" s="39"/>
      <c r="C318" s="226" t="s">
        <v>362</v>
      </c>
      <c r="D318" s="226" t="s">
        <v>181</v>
      </c>
      <c r="E318" s="227" t="s">
        <v>363</v>
      </c>
      <c r="F318" s="228" t="s">
        <v>364</v>
      </c>
      <c r="G318" s="229" t="s">
        <v>258</v>
      </c>
      <c r="H318" s="230">
        <v>15.081</v>
      </c>
      <c r="I318" s="231"/>
      <c r="J318" s="232">
        <f>ROUND(I318*H318,2)</f>
        <v>0</v>
      </c>
      <c r="K318" s="228" t="s">
        <v>1</v>
      </c>
      <c r="L318" s="44"/>
      <c r="M318" s="233" t="s">
        <v>1</v>
      </c>
      <c r="N318" s="234" t="s">
        <v>41</v>
      </c>
      <c r="O318" s="91"/>
      <c r="P318" s="235">
        <f>O318*H318</f>
        <v>0</v>
      </c>
      <c r="Q318" s="235">
        <v>0.012540000000000001</v>
      </c>
      <c r="R318" s="235">
        <f>Q318*H318</f>
        <v>0.18911574</v>
      </c>
      <c r="S318" s="235">
        <v>0</v>
      </c>
      <c r="T318" s="236">
        <f>S318*H318</f>
        <v>0</v>
      </c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R318" s="237" t="s">
        <v>186</v>
      </c>
      <c r="AT318" s="237" t="s">
        <v>181</v>
      </c>
      <c r="AU318" s="237" t="s">
        <v>179</v>
      </c>
      <c r="AY318" s="17" t="s">
        <v>178</v>
      </c>
      <c r="BE318" s="238">
        <f>IF(N318="základní",J318,0)</f>
        <v>0</v>
      </c>
      <c r="BF318" s="238">
        <f>IF(N318="snížená",J318,0)</f>
        <v>0</v>
      </c>
      <c r="BG318" s="238">
        <f>IF(N318="zákl. přenesená",J318,0)</f>
        <v>0</v>
      </c>
      <c r="BH318" s="238">
        <f>IF(N318="sníž. přenesená",J318,0)</f>
        <v>0</v>
      </c>
      <c r="BI318" s="238">
        <f>IF(N318="nulová",J318,0)</f>
        <v>0</v>
      </c>
      <c r="BJ318" s="17" t="s">
        <v>83</v>
      </c>
      <c r="BK318" s="238">
        <f>ROUND(I318*H318,2)</f>
        <v>0</v>
      </c>
      <c r="BL318" s="17" t="s">
        <v>186</v>
      </c>
      <c r="BM318" s="237" t="s">
        <v>365</v>
      </c>
    </row>
    <row r="319" s="13" customFormat="1">
      <c r="A319" s="13"/>
      <c r="B319" s="244"/>
      <c r="C319" s="245"/>
      <c r="D319" s="246" t="s">
        <v>190</v>
      </c>
      <c r="E319" s="247" t="s">
        <v>1</v>
      </c>
      <c r="F319" s="248" t="s">
        <v>191</v>
      </c>
      <c r="G319" s="245"/>
      <c r="H319" s="247" t="s">
        <v>1</v>
      </c>
      <c r="I319" s="249"/>
      <c r="J319" s="245"/>
      <c r="K319" s="245"/>
      <c r="L319" s="250"/>
      <c r="M319" s="251"/>
      <c r="N319" s="252"/>
      <c r="O319" s="252"/>
      <c r="P319" s="252"/>
      <c r="Q319" s="252"/>
      <c r="R319" s="252"/>
      <c r="S319" s="252"/>
      <c r="T319" s="25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54" t="s">
        <v>190</v>
      </c>
      <c r="AU319" s="254" t="s">
        <v>179</v>
      </c>
      <c r="AV319" s="13" t="s">
        <v>83</v>
      </c>
      <c r="AW319" s="13" t="s">
        <v>34</v>
      </c>
      <c r="AX319" s="13" t="s">
        <v>76</v>
      </c>
      <c r="AY319" s="254" t="s">
        <v>178</v>
      </c>
    </row>
    <row r="320" s="13" customFormat="1">
      <c r="A320" s="13"/>
      <c r="B320" s="244"/>
      <c r="C320" s="245"/>
      <c r="D320" s="246" t="s">
        <v>190</v>
      </c>
      <c r="E320" s="247" t="s">
        <v>1</v>
      </c>
      <c r="F320" s="248" t="s">
        <v>192</v>
      </c>
      <c r="G320" s="245"/>
      <c r="H320" s="247" t="s">
        <v>1</v>
      </c>
      <c r="I320" s="249"/>
      <c r="J320" s="245"/>
      <c r="K320" s="245"/>
      <c r="L320" s="250"/>
      <c r="M320" s="251"/>
      <c r="N320" s="252"/>
      <c r="O320" s="252"/>
      <c r="P320" s="252"/>
      <c r="Q320" s="252"/>
      <c r="R320" s="252"/>
      <c r="S320" s="252"/>
      <c r="T320" s="25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4" t="s">
        <v>190</v>
      </c>
      <c r="AU320" s="254" t="s">
        <v>179</v>
      </c>
      <c r="AV320" s="13" t="s">
        <v>83</v>
      </c>
      <c r="AW320" s="13" t="s">
        <v>34</v>
      </c>
      <c r="AX320" s="13" t="s">
        <v>76</v>
      </c>
      <c r="AY320" s="254" t="s">
        <v>178</v>
      </c>
    </row>
    <row r="321" s="14" customFormat="1">
      <c r="A321" s="14"/>
      <c r="B321" s="255"/>
      <c r="C321" s="256"/>
      <c r="D321" s="246" t="s">
        <v>190</v>
      </c>
      <c r="E321" s="257" t="s">
        <v>1</v>
      </c>
      <c r="F321" s="258" t="s">
        <v>366</v>
      </c>
      <c r="G321" s="256"/>
      <c r="H321" s="259">
        <v>15.081</v>
      </c>
      <c r="I321" s="260"/>
      <c r="J321" s="256"/>
      <c r="K321" s="256"/>
      <c r="L321" s="261"/>
      <c r="M321" s="262"/>
      <c r="N321" s="263"/>
      <c r="O321" s="263"/>
      <c r="P321" s="263"/>
      <c r="Q321" s="263"/>
      <c r="R321" s="263"/>
      <c r="S321" s="263"/>
      <c r="T321" s="26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5" t="s">
        <v>190</v>
      </c>
      <c r="AU321" s="265" t="s">
        <v>179</v>
      </c>
      <c r="AV321" s="14" t="s">
        <v>85</v>
      </c>
      <c r="AW321" s="14" t="s">
        <v>34</v>
      </c>
      <c r="AX321" s="14" t="s">
        <v>76</v>
      </c>
      <c r="AY321" s="265" t="s">
        <v>178</v>
      </c>
    </row>
    <row r="322" s="2" customFormat="1" ht="21.75" customHeight="1">
      <c r="A322" s="38"/>
      <c r="B322" s="39"/>
      <c r="C322" s="226" t="s">
        <v>367</v>
      </c>
      <c r="D322" s="226" t="s">
        <v>181</v>
      </c>
      <c r="E322" s="227" t="s">
        <v>368</v>
      </c>
      <c r="F322" s="228" t="s">
        <v>369</v>
      </c>
      <c r="G322" s="229" t="s">
        <v>258</v>
      </c>
      <c r="H322" s="230">
        <v>500</v>
      </c>
      <c r="I322" s="231"/>
      <c r="J322" s="232">
        <f>ROUND(I322*H322,2)</f>
        <v>0</v>
      </c>
      <c r="K322" s="228" t="s">
        <v>185</v>
      </c>
      <c r="L322" s="44"/>
      <c r="M322" s="233" t="s">
        <v>1</v>
      </c>
      <c r="N322" s="234" t="s">
        <v>41</v>
      </c>
      <c r="O322" s="91"/>
      <c r="P322" s="235">
        <f>O322*H322</f>
        <v>0</v>
      </c>
      <c r="Q322" s="235">
        <v>0.0043800000000000002</v>
      </c>
      <c r="R322" s="235">
        <f>Q322*H322</f>
        <v>2.1899999999999999</v>
      </c>
      <c r="S322" s="235">
        <v>0</v>
      </c>
      <c r="T322" s="236">
        <f>S322*H322</f>
        <v>0</v>
      </c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R322" s="237" t="s">
        <v>186</v>
      </c>
      <c r="AT322" s="237" t="s">
        <v>181</v>
      </c>
      <c r="AU322" s="237" t="s">
        <v>179</v>
      </c>
      <c r="AY322" s="17" t="s">
        <v>178</v>
      </c>
      <c r="BE322" s="238">
        <f>IF(N322="základní",J322,0)</f>
        <v>0</v>
      </c>
      <c r="BF322" s="238">
        <f>IF(N322="snížená",J322,0)</f>
        <v>0</v>
      </c>
      <c r="BG322" s="238">
        <f>IF(N322="zákl. přenesená",J322,0)</f>
        <v>0</v>
      </c>
      <c r="BH322" s="238">
        <f>IF(N322="sníž. přenesená",J322,0)</f>
        <v>0</v>
      </c>
      <c r="BI322" s="238">
        <f>IF(N322="nulová",J322,0)</f>
        <v>0</v>
      </c>
      <c r="BJ322" s="17" t="s">
        <v>83</v>
      </c>
      <c r="BK322" s="238">
        <f>ROUND(I322*H322,2)</f>
        <v>0</v>
      </c>
      <c r="BL322" s="17" t="s">
        <v>186</v>
      </c>
      <c r="BM322" s="237" t="s">
        <v>370</v>
      </c>
    </row>
    <row r="323" s="2" customFormat="1">
      <c r="A323" s="38"/>
      <c r="B323" s="39"/>
      <c r="C323" s="40"/>
      <c r="D323" s="239" t="s">
        <v>188</v>
      </c>
      <c r="E323" s="40"/>
      <c r="F323" s="240" t="s">
        <v>371</v>
      </c>
      <c r="G323" s="40"/>
      <c r="H323" s="40"/>
      <c r="I323" s="241"/>
      <c r="J323" s="40"/>
      <c r="K323" s="40"/>
      <c r="L323" s="44"/>
      <c r="M323" s="242"/>
      <c r="N323" s="243"/>
      <c r="O323" s="91"/>
      <c r="P323" s="91"/>
      <c r="Q323" s="91"/>
      <c r="R323" s="91"/>
      <c r="S323" s="91"/>
      <c r="T323" s="92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T323" s="17" t="s">
        <v>188</v>
      </c>
      <c r="AU323" s="17" t="s">
        <v>179</v>
      </c>
    </row>
    <row r="324" s="13" customFormat="1">
      <c r="A324" s="13"/>
      <c r="B324" s="244"/>
      <c r="C324" s="245"/>
      <c r="D324" s="246" t="s">
        <v>190</v>
      </c>
      <c r="E324" s="247" t="s">
        <v>1</v>
      </c>
      <c r="F324" s="248" t="s">
        <v>191</v>
      </c>
      <c r="G324" s="245"/>
      <c r="H324" s="247" t="s">
        <v>1</v>
      </c>
      <c r="I324" s="249"/>
      <c r="J324" s="245"/>
      <c r="K324" s="245"/>
      <c r="L324" s="250"/>
      <c r="M324" s="251"/>
      <c r="N324" s="252"/>
      <c r="O324" s="252"/>
      <c r="P324" s="252"/>
      <c r="Q324" s="252"/>
      <c r="R324" s="252"/>
      <c r="S324" s="252"/>
      <c r="T324" s="25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4" t="s">
        <v>190</v>
      </c>
      <c r="AU324" s="254" t="s">
        <v>179</v>
      </c>
      <c r="AV324" s="13" t="s">
        <v>83</v>
      </c>
      <c r="AW324" s="13" t="s">
        <v>34</v>
      </c>
      <c r="AX324" s="13" t="s">
        <v>76</v>
      </c>
      <c r="AY324" s="254" t="s">
        <v>178</v>
      </c>
    </row>
    <row r="325" s="13" customFormat="1">
      <c r="A325" s="13"/>
      <c r="B325" s="244"/>
      <c r="C325" s="245"/>
      <c r="D325" s="246" t="s">
        <v>190</v>
      </c>
      <c r="E325" s="247" t="s">
        <v>1</v>
      </c>
      <c r="F325" s="248" t="s">
        <v>192</v>
      </c>
      <c r="G325" s="245"/>
      <c r="H325" s="247" t="s">
        <v>1</v>
      </c>
      <c r="I325" s="249"/>
      <c r="J325" s="245"/>
      <c r="K325" s="245"/>
      <c r="L325" s="250"/>
      <c r="M325" s="251"/>
      <c r="N325" s="252"/>
      <c r="O325" s="252"/>
      <c r="P325" s="252"/>
      <c r="Q325" s="252"/>
      <c r="R325" s="252"/>
      <c r="S325" s="252"/>
      <c r="T325" s="25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4" t="s">
        <v>190</v>
      </c>
      <c r="AU325" s="254" t="s">
        <v>179</v>
      </c>
      <c r="AV325" s="13" t="s">
        <v>83</v>
      </c>
      <c r="AW325" s="13" t="s">
        <v>34</v>
      </c>
      <c r="AX325" s="13" t="s">
        <v>76</v>
      </c>
      <c r="AY325" s="254" t="s">
        <v>178</v>
      </c>
    </row>
    <row r="326" s="13" customFormat="1">
      <c r="A326" s="13"/>
      <c r="B326" s="244"/>
      <c r="C326" s="245"/>
      <c r="D326" s="246" t="s">
        <v>190</v>
      </c>
      <c r="E326" s="247" t="s">
        <v>1</v>
      </c>
      <c r="F326" s="248" t="s">
        <v>372</v>
      </c>
      <c r="G326" s="245"/>
      <c r="H326" s="247" t="s">
        <v>1</v>
      </c>
      <c r="I326" s="249"/>
      <c r="J326" s="245"/>
      <c r="K326" s="245"/>
      <c r="L326" s="250"/>
      <c r="M326" s="251"/>
      <c r="N326" s="252"/>
      <c r="O326" s="252"/>
      <c r="P326" s="252"/>
      <c r="Q326" s="252"/>
      <c r="R326" s="252"/>
      <c r="S326" s="252"/>
      <c r="T326" s="25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54" t="s">
        <v>190</v>
      </c>
      <c r="AU326" s="254" t="s">
        <v>179</v>
      </c>
      <c r="AV326" s="13" t="s">
        <v>83</v>
      </c>
      <c r="AW326" s="13" t="s">
        <v>34</v>
      </c>
      <c r="AX326" s="13" t="s">
        <v>76</v>
      </c>
      <c r="AY326" s="254" t="s">
        <v>178</v>
      </c>
    </row>
    <row r="327" s="14" customFormat="1">
      <c r="A327" s="14"/>
      <c r="B327" s="255"/>
      <c r="C327" s="256"/>
      <c r="D327" s="246" t="s">
        <v>190</v>
      </c>
      <c r="E327" s="257" t="s">
        <v>1</v>
      </c>
      <c r="F327" s="258" t="s">
        <v>373</v>
      </c>
      <c r="G327" s="256"/>
      <c r="H327" s="259">
        <v>500</v>
      </c>
      <c r="I327" s="260"/>
      <c r="J327" s="256"/>
      <c r="K327" s="256"/>
      <c r="L327" s="261"/>
      <c r="M327" s="262"/>
      <c r="N327" s="263"/>
      <c r="O327" s="263"/>
      <c r="P327" s="263"/>
      <c r="Q327" s="263"/>
      <c r="R327" s="263"/>
      <c r="S327" s="263"/>
      <c r="T327" s="26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5" t="s">
        <v>190</v>
      </c>
      <c r="AU327" s="265" t="s">
        <v>179</v>
      </c>
      <c r="AV327" s="14" t="s">
        <v>85</v>
      </c>
      <c r="AW327" s="14" t="s">
        <v>34</v>
      </c>
      <c r="AX327" s="14" t="s">
        <v>76</v>
      </c>
      <c r="AY327" s="265" t="s">
        <v>178</v>
      </c>
    </row>
    <row r="328" s="2" customFormat="1" ht="21.75" customHeight="1">
      <c r="A328" s="38"/>
      <c r="B328" s="39"/>
      <c r="C328" s="226" t="s">
        <v>374</v>
      </c>
      <c r="D328" s="226" t="s">
        <v>181</v>
      </c>
      <c r="E328" s="227" t="s">
        <v>375</v>
      </c>
      <c r="F328" s="228" t="s">
        <v>376</v>
      </c>
      <c r="G328" s="229" t="s">
        <v>258</v>
      </c>
      <c r="H328" s="230">
        <v>155.19999999999999</v>
      </c>
      <c r="I328" s="231"/>
      <c r="J328" s="232">
        <f>ROUND(I328*H328,2)</f>
        <v>0</v>
      </c>
      <c r="K328" s="228" t="s">
        <v>185</v>
      </c>
      <c r="L328" s="44"/>
      <c r="M328" s="233" t="s">
        <v>1</v>
      </c>
      <c r="N328" s="234" t="s">
        <v>41</v>
      </c>
      <c r="O328" s="91"/>
      <c r="P328" s="235">
        <f>O328*H328</f>
        <v>0</v>
      </c>
      <c r="Q328" s="235">
        <v>0.056000000000000001</v>
      </c>
      <c r="R328" s="235">
        <f>Q328*H328</f>
        <v>8.6912000000000003</v>
      </c>
      <c r="S328" s="235">
        <v>0</v>
      </c>
      <c r="T328" s="236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37" t="s">
        <v>186</v>
      </c>
      <c r="AT328" s="237" t="s">
        <v>181</v>
      </c>
      <c r="AU328" s="237" t="s">
        <v>179</v>
      </c>
      <c r="AY328" s="17" t="s">
        <v>178</v>
      </c>
      <c r="BE328" s="238">
        <f>IF(N328="základní",J328,0)</f>
        <v>0</v>
      </c>
      <c r="BF328" s="238">
        <f>IF(N328="snížená",J328,0)</f>
        <v>0</v>
      </c>
      <c r="BG328" s="238">
        <f>IF(N328="zákl. přenesená",J328,0)</f>
        <v>0</v>
      </c>
      <c r="BH328" s="238">
        <f>IF(N328="sníž. přenesená",J328,0)</f>
        <v>0</v>
      </c>
      <c r="BI328" s="238">
        <f>IF(N328="nulová",J328,0)</f>
        <v>0</v>
      </c>
      <c r="BJ328" s="17" t="s">
        <v>83</v>
      </c>
      <c r="BK328" s="238">
        <f>ROUND(I328*H328,2)</f>
        <v>0</v>
      </c>
      <c r="BL328" s="17" t="s">
        <v>186</v>
      </c>
      <c r="BM328" s="237" t="s">
        <v>377</v>
      </c>
    </row>
    <row r="329" s="2" customFormat="1">
      <c r="A329" s="38"/>
      <c r="B329" s="39"/>
      <c r="C329" s="40"/>
      <c r="D329" s="239" t="s">
        <v>188</v>
      </c>
      <c r="E329" s="40"/>
      <c r="F329" s="240" t="s">
        <v>378</v>
      </c>
      <c r="G329" s="40"/>
      <c r="H329" s="40"/>
      <c r="I329" s="241"/>
      <c r="J329" s="40"/>
      <c r="K329" s="40"/>
      <c r="L329" s="44"/>
      <c r="M329" s="242"/>
      <c r="N329" s="243"/>
      <c r="O329" s="91"/>
      <c r="P329" s="91"/>
      <c r="Q329" s="91"/>
      <c r="R329" s="91"/>
      <c r="S329" s="91"/>
      <c r="T329" s="92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7" t="s">
        <v>188</v>
      </c>
      <c r="AU329" s="17" t="s">
        <v>179</v>
      </c>
    </row>
    <row r="330" s="2" customFormat="1">
      <c r="A330" s="38"/>
      <c r="B330" s="39"/>
      <c r="C330" s="40"/>
      <c r="D330" s="246" t="s">
        <v>379</v>
      </c>
      <c r="E330" s="40"/>
      <c r="F330" s="266" t="s">
        <v>380</v>
      </c>
      <c r="G330" s="40"/>
      <c r="H330" s="40"/>
      <c r="I330" s="241"/>
      <c r="J330" s="40"/>
      <c r="K330" s="40"/>
      <c r="L330" s="44"/>
      <c r="M330" s="242"/>
      <c r="N330" s="243"/>
      <c r="O330" s="91"/>
      <c r="P330" s="91"/>
      <c r="Q330" s="91"/>
      <c r="R330" s="91"/>
      <c r="S330" s="91"/>
      <c r="T330" s="92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T330" s="17" t="s">
        <v>379</v>
      </c>
      <c r="AU330" s="17" t="s">
        <v>179</v>
      </c>
    </row>
    <row r="331" s="13" customFormat="1">
      <c r="A331" s="13"/>
      <c r="B331" s="244"/>
      <c r="C331" s="245"/>
      <c r="D331" s="246" t="s">
        <v>190</v>
      </c>
      <c r="E331" s="247" t="s">
        <v>1</v>
      </c>
      <c r="F331" s="248" t="s">
        <v>191</v>
      </c>
      <c r="G331" s="245"/>
      <c r="H331" s="247" t="s">
        <v>1</v>
      </c>
      <c r="I331" s="249"/>
      <c r="J331" s="245"/>
      <c r="K331" s="245"/>
      <c r="L331" s="250"/>
      <c r="M331" s="251"/>
      <c r="N331" s="252"/>
      <c r="O331" s="252"/>
      <c r="P331" s="252"/>
      <c r="Q331" s="252"/>
      <c r="R331" s="252"/>
      <c r="S331" s="252"/>
      <c r="T331" s="25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54" t="s">
        <v>190</v>
      </c>
      <c r="AU331" s="254" t="s">
        <v>179</v>
      </c>
      <c r="AV331" s="13" t="s">
        <v>83</v>
      </c>
      <c r="AW331" s="13" t="s">
        <v>34</v>
      </c>
      <c r="AX331" s="13" t="s">
        <v>76</v>
      </c>
      <c r="AY331" s="254" t="s">
        <v>178</v>
      </c>
    </row>
    <row r="332" s="13" customFormat="1">
      <c r="A332" s="13"/>
      <c r="B332" s="244"/>
      <c r="C332" s="245"/>
      <c r="D332" s="246" t="s">
        <v>190</v>
      </c>
      <c r="E332" s="247" t="s">
        <v>1</v>
      </c>
      <c r="F332" s="248" t="s">
        <v>192</v>
      </c>
      <c r="G332" s="245"/>
      <c r="H332" s="247" t="s">
        <v>1</v>
      </c>
      <c r="I332" s="249"/>
      <c r="J332" s="245"/>
      <c r="K332" s="245"/>
      <c r="L332" s="250"/>
      <c r="M332" s="251"/>
      <c r="N332" s="252"/>
      <c r="O332" s="252"/>
      <c r="P332" s="252"/>
      <c r="Q332" s="252"/>
      <c r="R332" s="252"/>
      <c r="S332" s="252"/>
      <c r="T332" s="25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54" t="s">
        <v>190</v>
      </c>
      <c r="AU332" s="254" t="s">
        <v>179</v>
      </c>
      <c r="AV332" s="13" t="s">
        <v>83</v>
      </c>
      <c r="AW332" s="13" t="s">
        <v>34</v>
      </c>
      <c r="AX332" s="13" t="s">
        <v>76</v>
      </c>
      <c r="AY332" s="254" t="s">
        <v>178</v>
      </c>
    </row>
    <row r="333" s="13" customFormat="1">
      <c r="A333" s="13"/>
      <c r="B333" s="244"/>
      <c r="C333" s="245"/>
      <c r="D333" s="246" t="s">
        <v>190</v>
      </c>
      <c r="E333" s="247" t="s">
        <v>1</v>
      </c>
      <c r="F333" s="248" t="s">
        <v>381</v>
      </c>
      <c r="G333" s="245"/>
      <c r="H333" s="247" t="s">
        <v>1</v>
      </c>
      <c r="I333" s="249"/>
      <c r="J333" s="245"/>
      <c r="K333" s="245"/>
      <c r="L333" s="250"/>
      <c r="M333" s="251"/>
      <c r="N333" s="252"/>
      <c r="O333" s="252"/>
      <c r="P333" s="252"/>
      <c r="Q333" s="252"/>
      <c r="R333" s="252"/>
      <c r="S333" s="252"/>
      <c r="T333" s="25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54" t="s">
        <v>190</v>
      </c>
      <c r="AU333" s="254" t="s">
        <v>179</v>
      </c>
      <c r="AV333" s="13" t="s">
        <v>83</v>
      </c>
      <c r="AW333" s="13" t="s">
        <v>34</v>
      </c>
      <c r="AX333" s="13" t="s">
        <v>76</v>
      </c>
      <c r="AY333" s="254" t="s">
        <v>178</v>
      </c>
    </row>
    <row r="334" s="14" customFormat="1">
      <c r="A334" s="14"/>
      <c r="B334" s="255"/>
      <c r="C334" s="256"/>
      <c r="D334" s="246" t="s">
        <v>190</v>
      </c>
      <c r="E334" s="257" t="s">
        <v>1</v>
      </c>
      <c r="F334" s="258" t="s">
        <v>382</v>
      </c>
      <c r="G334" s="256"/>
      <c r="H334" s="259">
        <v>45.199999999999996</v>
      </c>
      <c r="I334" s="260"/>
      <c r="J334" s="256"/>
      <c r="K334" s="256"/>
      <c r="L334" s="261"/>
      <c r="M334" s="262"/>
      <c r="N334" s="263"/>
      <c r="O334" s="263"/>
      <c r="P334" s="263"/>
      <c r="Q334" s="263"/>
      <c r="R334" s="263"/>
      <c r="S334" s="263"/>
      <c r="T334" s="26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5" t="s">
        <v>190</v>
      </c>
      <c r="AU334" s="265" t="s">
        <v>179</v>
      </c>
      <c r="AV334" s="14" t="s">
        <v>85</v>
      </c>
      <c r="AW334" s="14" t="s">
        <v>34</v>
      </c>
      <c r="AX334" s="14" t="s">
        <v>76</v>
      </c>
      <c r="AY334" s="265" t="s">
        <v>178</v>
      </c>
    </row>
    <row r="335" s="14" customFormat="1">
      <c r="A335" s="14"/>
      <c r="B335" s="255"/>
      <c r="C335" s="256"/>
      <c r="D335" s="246" t="s">
        <v>190</v>
      </c>
      <c r="E335" s="257" t="s">
        <v>1</v>
      </c>
      <c r="F335" s="258" t="s">
        <v>383</v>
      </c>
      <c r="G335" s="256"/>
      <c r="H335" s="259">
        <v>110</v>
      </c>
      <c r="I335" s="260"/>
      <c r="J335" s="256"/>
      <c r="K335" s="256"/>
      <c r="L335" s="261"/>
      <c r="M335" s="262"/>
      <c r="N335" s="263"/>
      <c r="O335" s="263"/>
      <c r="P335" s="263"/>
      <c r="Q335" s="263"/>
      <c r="R335" s="263"/>
      <c r="S335" s="263"/>
      <c r="T335" s="26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5" t="s">
        <v>190</v>
      </c>
      <c r="AU335" s="265" t="s">
        <v>179</v>
      </c>
      <c r="AV335" s="14" t="s">
        <v>85</v>
      </c>
      <c r="AW335" s="14" t="s">
        <v>34</v>
      </c>
      <c r="AX335" s="14" t="s">
        <v>76</v>
      </c>
      <c r="AY335" s="265" t="s">
        <v>178</v>
      </c>
    </row>
    <row r="336" s="2" customFormat="1" ht="24.15" customHeight="1">
      <c r="A336" s="38"/>
      <c r="B336" s="39"/>
      <c r="C336" s="226" t="s">
        <v>384</v>
      </c>
      <c r="D336" s="226" t="s">
        <v>181</v>
      </c>
      <c r="E336" s="227" t="s">
        <v>385</v>
      </c>
      <c r="F336" s="228" t="s">
        <v>386</v>
      </c>
      <c r="G336" s="229" t="s">
        <v>203</v>
      </c>
      <c r="H336" s="230">
        <v>42</v>
      </c>
      <c r="I336" s="231"/>
      <c r="J336" s="232">
        <f>ROUND(I336*H336,2)</f>
        <v>0</v>
      </c>
      <c r="K336" s="228" t="s">
        <v>185</v>
      </c>
      <c r="L336" s="44"/>
      <c r="M336" s="233" t="s">
        <v>1</v>
      </c>
      <c r="N336" s="234" t="s">
        <v>41</v>
      </c>
      <c r="O336" s="91"/>
      <c r="P336" s="235">
        <f>O336*H336</f>
        <v>0</v>
      </c>
      <c r="Q336" s="235">
        <v>0.0033999999999999998</v>
      </c>
      <c r="R336" s="235">
        <f>Q336*H336</f>
        <v>0.14279999999999998</v>
      </c>
      <c r="S336" s="235">
        <v>0</v>
      </c>
      <c r="T336" s="236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37" t="s">
        <v>186</v>
      </c>
      <c r="AT336" s="237" t="s">
        <v>181</v>
      </c>
      <c r="AU336" s="237" t="s">
        <v>179</v>
      </c>
      <c r="AY336" s="17" t="s">
        <v>178</v>
      </c>
      <c r="BE336" s="238">
        <f>IF(N336="základní",J336,0)</f>
        <v>0</v>
      </c>
      <c r="BF336" s="238">
        <f>IF(N336="snížená",J336,0)</f>
        <v>0</v>
      </c>
      <c r="BG336" s="238">
        <f>IF(N336="zákl. přenesená",J336,0)</f>
        <v>0</v>
      </c>
      <c r="BH336" s="238">
        <f>IF(N336="sníž. přenesená",J336,0)</f>
        <v>0</v>
      </c>
      <c r="BI336" s="238">
        <f>IF(N336="nulová",J336,0)</f>
        <v>0</v>
      </c>
      <c r="BJ336" s="17" t="s">
        <v>83</v>
      </c>
      <c r="BK336" s="238">
        <f>ROUND(I336*H336,2)</f>
        <v>0</v>
      </c>
      <c r="BL336" s="17" t="s">
        <v>186</v>
      </c>
      <c r="BM336" s="237" t="s">
        <v>387</v>
      </c>
    </row>
    <row r="337" s="2" customFormat="1">
      <c r="A337" s="38"/>
      <c r="B337" s="39"/>
      <c r="C337" s="40"/>
      <c r="D337" s="239" t="s">
        <v>188</v>
      </c>
      <c r="E337" s="40"/>
      <c r="F337" s="240" t="s">
        <v>388</v>
      </c>
      <c r="G337" s="40"/>
      <c r="H337" s="40"/>
      <c r="I337" s="241"/>
      <c r="J337" s="40"/>
      <c r="K337" s="40"/>
      <c r="L337" s="44"/>
      <c r="M337" s="242"/>
      <c r="N337" s="243"/>
      <c r="O337" s="91"/>
      <c r="P337" s="91"/>
      <c r="Q337" s="91"/>
      <c r="R337" s="91"/>
      <c r="S337" s="91"/>
      <c r="T337" s="92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T337" s="17" t="s">
        <v>188</v>
      </c>
      <c r="AU337" s="17" t="s">
        <v>179</v>
      </c>
    </row>
    <row r="338" s="13" customFormat="1">
      <c r="A338" s="13"/>
      <c r="B338" s="244"/>
      <c r="C338" s="245"/>
      <c r="D338" s="246" t="s">
        <v>190</v>
      </c>
      <c r="E338" s="247" t="s">
        <v>1</v>
      </c>
      <c r="F338" s="248" t="s">
        <v>191</v>
      </c>
      <c r="G338" s="245"/>
      <c r="H338" s="247" t="s">
        <v>1</v>
      </c>
      <c r="I338" s="249"/>
      <c r="J338" s="245"/>
      <c r="K338" s="245"/>
      <c r="L338" s="250"/>
      <c r="M338" s="251"/>
      <c r="N338" s="252"/>
      <c r="O338" s="252"/>
      <c r="P338" s="252"/>
      <c r="Q338" s="252"/>
      <c r="R338" s="252"/>
      <c r="S338" s="252"/>
      <c r="T338" s="25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4" t="s">
        <v>190</v>
      </c>
      <c r="AU338" s="254" t="s">
        <v>179</v>
      </c>
      <c r="AV338" s="13" t="s">
        <v>83</v>
      </c>
      <c r="AW338" s="13" t="s">
        <v>34</v>
      </c>
      <c r="AX338" s="13" t="s">
        <v>76</v>
      </c>
      <c r="AY338" s="254" t="s">
        <v>178</v>
      </c>
    </row>
    <row r="339" s="13" customFormat="1">
      <c r="A339" s="13"/>
      <c r="B339" s="244"/>
      <c r="C339" s="245"/>
      <c r="D339" s="246" t="s">
        <v>190</v>
      </c>
      <c r="E339" s="247" t="s">
        <v>1</v>
      </c>
      <c r="F339" s="248" t="s">
        <v>192</v>
      </c>
      <c r="G339" s="245"/>
      <c r="H339" s="247" t="s">
        <v>1</v>
      </c>
      <c r="I339" s="249"/>
      <c r="J339" s="245"/>
      <c r="K339" s="245"/>
      <c r="L339" s="250"/>
      <c r="M339" s="251"/>
      <c r="N339" s="252"/>
      <c r="O339" s="252"/>
      <c r="P339" s="252"/>
      <c r="Q339" s="252"/>
      <c r="R339" s="252"/>
      <c r="S339" s="252"/>
      <c r="T339" s="25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4" t="s">
        <v>190</v>
      </c>
      <c r="AU339" s="254" t="s">
        <v>179</v>
      </c>
      <c r="AV339" s="13" t="s">
        <v>83</v>
      </c>
      <c r="AW339" s="13" t="s">
        <v>34</v>
      </c>
      <c r="AX339" s="13" t="s">
        <v>76</v>
      </c>
      <c r="AY339" s="254" t="s">
        <v>178</v>
      </c>
    </row>
    <row r="340" s="14" customFormat="1">
      <c r="A340" s="14"/>
      <c r="B340" s="255"/>
      <c r="C340" s="256"/>
      <c r="D340" s="246" t="s">
        <v>190</v>
      </c>
      <c r="E340" s="257" t="s">
        <v>1</v>
      </c>
      <c r="F340" s="258" t="s">
        <v>389</v>
      </c>
      <c r="G340" s="256"/>
      <c r="H340" s="259">
        <v>42</v>
      </c>
      <c r="I340" s="260"/>
      <c r="J340" s="256"/>
      <c r="K340" s="256"/>
      <c r="L340" s="261"/>
      <c r="M340" s="262"/>
      <c r="N340" s="263"/>
      <c r="O340" s="263"/>
      <c r="P340" s="263"/>
      <c r="Q340" s="263"/>
      <c r="R340" s="263"/>
      <c r="S340" s="263"/>
      <c r="T340" s="26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5" t="s">
        <v>190</v>
      </c>
      <c r="AU340" s="265" t="s">
        <v>179</v>
      </c>
      <c r="AV340" s="14" t="s">
        <v>85</v>
      </c>
      <c r="AW340" s="14" t="s">
        <v>34</v>
      </c>
      <c r="AX340" s="14" t="s">
        <v>76</v>
      </c>
      <c r="AY340" s="265" t="s">
        <v>178</v>
      </c>
    </row>
    <row r="341" s="2" customFormat="1" ht="16.5" customHeight="1">
      <c r="A341" s="38"/>
      <c r="B341" s="39"/>
      <c r="C341" s="226" t="s">
        <v>390</v>
      </c>
      <c r="D341" s="226" t="s">
        <v>181</v>
      </c>
      <c r="E341" s="227" t="s">
        <v>391</v>
      </c>
      <c r="F341" s="228" t="s">
        <v>392</v>
      </c>
      <c r="G341" s="229" t="s">
        <v>258</v>
      </c>
      <c r="H341" s="230">
        <v>133.066</v>
      </c>
      <c r="I341" s="231"/>
      <c r="J341" s="232">
        <f>ROUND(I341*H341,2)</f>
        <v>0</v>
      </c>
      <c r="K341" s="228" t="s">
        <v>185</v>
      </c>
      <c r="L341" s="44"/>
      <c r="M341" s="233" t="s">
        <v>1</v>
      </c>
      <c r="N341" s="234" t="s">
        <v>41</v>
      </c>
      <c r="O341" s="91"/>
      <c r="P341" s="235">
        <f>O341*H341</f>
        <v>0</v>
      </c>
      <c r="Q341" s="235">
        <v>9.0000000000000006E-05</v>
      </c>
      <c r="R341" s="235">
        <f>Q341*H341</f>
        <v>0.011975940000000001</v>
      </c>
      <c r="S341" s="235">
        <v>6.0000000000000002E-05</v>
      </c>
      <c r="T341" s="236">
        <f>S341*H341</f>
        <v>0.00798396</v>
      </c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R341" s="237" t="s">
        <v>186</v>
      </c>
      <c r="AT341" s="237" t="s">
        <v>181</v>
      </c>
      <c r="AU341" s="237" t="s">
        <v>179</v>
      </c>
      <c r="AY341" s="17" t="s">
        <v>178</v>
      </c>
      <c r="BE341" s="238">
        <f>IF(N341="základní",J341,0)</f>
        <v>0</v>
      </c>
      <c r="BF341" s="238">
        <f>IF(N341="snížená",J341,0)</f>
        <v>0</v>
      </c>
      <c r="BG341" s="238">
        <f>IF(N341="zákl. přenesená",J341,0)</f>
        <v>0</v>
      </c>
      <c r="BH341" s="238">
        <f>IF(N341="sníž. přenesená",J341,0)</f>
        <v>0</v>
      </c>
      <c r="BI341" s="238">
        <f>IF(N341="nulová",J341,0)</f>
        <v>0</v>
      </c>
      <c r="BJ341" s="17" t="s">
        <v>83</v>
      </c>
      <c r="BK341" s="238">
        <f>ROUND(I341*H341,2)</f>
        <v>0</v>
      </c>
      <c r="BL341" s="17" t="s">
        <v>186</v>
      </c>
      <c r="BM341" s="237" t="s">
        <v>393</v>
      </c>
    </row>
    <row r="342" s="2" customFormat="1">
      <c r="A342" s="38"/>
      <c r="B342" s="39"/>
      <c r="C342" s="40"/>
      <c r="D342" s="239" t="s">
        <v>188</v>
      </c>
      <c r="E342" s="40"/>
      <c r="F342" s="240" t="s">
        <v>394</v>
      </c>
      <c r="G342" s="40"/>
      <c r="H342" s="40"/>
      <c r="I342" s="241"/>
      <c r="J342" s="40"/>
      <c r="K342" s="40"/>
      <c r="L342" s="44"/>
      <c r="M342" s="242"/>
      <c r="N342" s="243"/>
      <c r="O342" s="91"/>
      <c r="P342" s="91"/>
      <c r="Q342" s="91"/>
      <c r="R342" s="91"/>
      <c r="S342" s="91"/>
      <c r="T342" s="92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T342" s="17" t="s">
        <v>188</v>
      </c>
      <c r="AU342" s="17" t="s">
        <v>179</v>
      </c>
    </row>
    <row r="343" s="13" customFormat="1">
      <c r="A343" s="13"/>
      <c r="B343" s="244"/>
      <c r="C343" s="245"/>
      <c r="D343" s="246" t="s">
        <v>190</v>
      </c>
      <c r="E343" s="247" t="s">
        <v>1</v>
      </c>
      <c r="F343" s="248" t="s">
        <v>191</v>
      </c>
      <c r="G343" s="245"/>
      <c r="H343" s="247" t="s">
        <v>1</v>
      </c>
      <c r="I343" s="249"/>
      <c r="J343" s="245"/>
      <c r="K343" s="245"/>
      <c r="L343" s="250"/>
      <c r="M343" s="251"/>
      <c r="N343" s="252"/>
      <c r="O343" s="252"/>
      <c r="P343" s="252"/>
      <c r="Q343" s="252"/>
      <c r="R343" s="252"/>
      <c r="S343" s="252"/>
      <c r="T343" s="25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4" t="s">
        <v>190</v>
      </c>
      <c r="AU343" s="254" t="s">
        <v>179</v>
      </c>
      <c r="AV343" s="13" t="s">
        <v>83</v>
      </c>
      <c r="AW343" s="13" t="s">
        <v>34</v>
      </c>
      <c r="AX343" s="13" t="s">
        <v>76</v>
      </c>
      <c r="AY343" s="254" t="s">
        <v>178</v>
      </c>
    </row>
    <row r="344" s="13" customFormat="1">
      <c r="A344" s="13"/>
      <c r="B344" s="244"/>
      <c r="C344" s="245"/>
      <c r="D344" s="246" t="s">
        <v>190</v>
      </c>
      <c r="E344" s="247" t="s">
        <v>1</v>
      </c>
      <c r="F344" s="248" t="s">
        <v>192</v>
      </c>
      <c r="G344" s="245"/>
      <c r="H344" s="247" t="s">
        <v>1</v>
      </c>
      <c r="I344" s="249"/>
      <c r="J344" s="245"/>
      <c r="K344" s="245"/>
      <c r="L344" s="250"/>
      <c r="M344" s="251"/>
      <c r="N344" s="252"/>
      <c r="O344" s="252"/>
      <c r="P344" s="252"/>
      <c r="Q344" s="252"/>
      <c r="R344" s="252"/>
      <c r="S344" s="252"/>
      <c r="T344" s="25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4" t="s">
        <v>190</v>
      </c>
      <c r="AU344" s="254" t="s">
        <v>179</v>
      </c>
      <c r="AV344" s="13" t="s">
        <v>83</v>
      </c>
      <c r="AW344" s="13" t="s">
        <v>34</v>
      </c>
      <c r="AX344" s="13" t="s">
        <v>76</v>
      </c>
      <c r="AY344" s="254" t="s">
        <v>178</v>
      </c>
    </row>
    <row r="345" s="13" customFormat="1">
      <c r="A345" s="13"/>
      <c r="B345" s="244"/>
      <c r="C345" s="245"/>
      <c r="D345" s="246" t="s">
        <v>190</v>
      </c>
      <c r="E345" s="247" t="s">
        <v>1</v>
      </c>
      <c r="F345" s="248" t="s">
        <v>395</v>
      </c>
      <c r="G345" s="245"/>
      <c r="H345" s="247" t="s">
        <v>1</v>
      </c>
      <c r="I345" s="249"/>
      <c r="J345" s="245"/>
      <c r="K345" s="245"/>
      <c r="L345" s="250"/>
      <c r="M345" s="251"/>
      <c r="N345" s="252"/>
      <c r="O345" s="252"/>
      <c r="P345" s="252"/>
      <c r="Q345" s="252"/>
      <c r="R345" s="252"/>
      <c r="S345" s="252"/>
      <c r="T345" s="25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54" t="s">
        <v>190</v>
      </c>
      <c r="AU345" s="254" t="s">
        <v>179</v>
      </c>
      <c r="AV345" s="13" t="s">
        <v>83</v>
      </c>
      <c r="AW345" s="13" t="s">
        <v>34</v>
      </c>
      <c r="AX345" s="13" t="s">
        <v>76</v>
      </c>
      <c r="AY345" s="254" t="s">
        <v>178</v>
      </c>
    </row>
    <row r="346" s="14" customFormat="1">
      <c r="A346" s="14"/>
      <c r="B346" s="255"/>
      <c r="C346" s="256"/>
      <c r="D346" s="246" t="s">
        <v>190</v>
      </c>
      <c r="E346" s="257" t="s">
        <v>1</v>
      </c>
      <c r="F346" s="258" t="s">
        <v>396</v>
      </c>
      <c r="G346" s="256"/>
      <c r="H346" s="259">
        <v>76.890000000000015</v>
      </c>
      <c r="I346" s="260"/>
      <c r="J346" s="256"/>
      <c r="K346" s="256"/>
      <c r="L346" s="261"/>
      <c r="M346" s="262"/>
      <c r="N346" s="263"/>
      <c r="O346" s="263"/>
      <c r="P346" s="263"/>
      <c r="Q346" s="263"/>
      <c r="R346" s="263"/>
      <c r="S346" s="263"/>
      <c r="T346" s="26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65" t="s">
        <v>190</v>
      </c>
      <c r="AU346" s="265" t="s">
        <v>179</v>
      </c>
      <c r="AV346" s="14" t="s">
        <v>85</v>
      </c>
      <c r="AW346" s="14" t="s">
        <v>34</v>
      </c>
      <c r="AX346" s="14" t="s">
        <v>76</v>
      </c>
      <c r="AY346" s="265" t="s">
        <v>178</v>
      </c>
    </row>
    <row r="347" s="13" customFormat="1">
      <c r="A347" s="13"/>
      <c r="B347" s="244"/>
      <c r="C347" s="245"/>
      <c r="D347" s="246" t="s">
        <v>190</v>
      </c>
      <c r="E347" s="247" t="s">
        <v>1</v>
      </c>
      <c r="F347" s="248" t="s">
        <v>192</v>
      </c>
      <c r="G347" s="245"/>
      <c r="H347" s="247" t="s">
        <v>1</v>
      </c>
      <c r="I347" s="249"/>
      <c r="J347" s="245"/>
      <c r="K347" s="245"/>
      <c r="L347" s="250"/>
      <c r="M347" s="251"/>
      <c r="N347" s="252"/>
      <c r="O347" s="252"/>
      <c r="P347" s="252"/>
      <c r="Q347" s="252"/>
      <c r="R347" s="252"/>
      <c r="S347" s="252"/>
      <c r="T347" s="25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54" t="s">
        <v>190</v>
      </c>
      <c r="AU347" s="254" t="s">
        <v>179</v>
      </c>
      <c r="AV347" s="13" t="s">
        <v>83</v>
      </c>
      <c r="AW347" s="13" t="s">
        <v>34</v>
      </c>
      <c r="AX347" s="13" t="s">
        <v>76</v>
      </c>
      <c r="AY347" s="254" t="s">
        <v>178</v>
      </c>
    </row>
    <row r="348" s="13" customFormat="1">
      <c r="A348" s="13"/>
      <c r="B348" s="244"/>
      <c r="C348" s="245"/>
      <c r="D348" s="246" t="s">
        <v>190</v>
      </c>
      <c r="E348" s="247" t="s">
        <v>1</v>
      </c>
      <c r="F348" s="248" t="s">
        <v>397</v>
      </c>
      <c r="G348" s="245"/>
      <c r="H348" s="247" t="s">
        <v>1</v>
      </c>
      <c r="I348" s="249"/>
      <c r="J348" s="245"/>
      <c r="K348" s="245"/>
      <c r="L348" s="250"/>
      <c r="M348" s="251"/>
      <c r="N348" s="252"/>
      <c r="O348" s="252"/>
      <c r="P348" s="252"/>
      <c r="Q348" s="252"/>
      <c r="R348" s="252"/>
      <c r="S348" s="252"/>
      <c r="T348" s="25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4" t="s">
        <v>190</v>
      </c>
      <c r="AU348" s="254" t="s">
        <v>179</v>
      </c>
      <c r="AV348" s="13" t="s">
        <v>83</v>
      </c>
      <c r="AW348" s="13" t="s">
        <v>34</v>
      </c>
      <c r="AX348" s="13" t="s">
        <v>76</v>
      </c>
      <c r="AY348" s="254" t="s">
        <v>178</v>
      </c>
    </row>
    <row r="349" s="14" customFormat="1">
      <c r="A349" s="14"/>
      <c r="B349" s="255"/>
      <c r="C349" s="256"/>
      <c r="D349" s="246" t="s">
        <v>190</v>
      </c>
      <c r="E349" s="257" t="s">
        <v>1</v>
      </c>
      <c r="F349" s="258" t="s">
        <v>398</v>
      </c>
      <c r="G349" s="256"/>
      <c r="H349" s="259">
        <v>56.175999999999995</v>
      </c>
      <c r="I349" s="260"/>
      <c r="J349" s="256"/>
      <c r="K349" s="256"/>
      <c r="L349" s="261"/>
      <c r="M349" s="262"/>
      <c r="N349" s="263"/>
      <c r="O349" s="263"/>
      <c r="P349" s="263"/>
      <c r="Q349" s="263"/>
      <c r="R349" s="263"/>
      <c r="S349" s="263"/>
      <c r="T349" s="26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5" t="s">
        <v>190</v>
      </c>
      <c r="AU349" s="265" t="s">
        <v>179</v>
      </c>
      <c r="AV349" s="14" t="s">
        <v>85</v>
      </c>
      <c r="AW349" s="14" t="s">
        <v>34</v>
      </c>
      <c r="AX349" s="14" t="s">
        <v>76</v>
      </c>
      <c r="AY349" s="265" t="s">
        <v>178</v>
      </c>
    </row>
    <row r="350" s="2" customFormat="1" ht="24.15" customHeight="1">
      <c r="A350" s="38"/>
      <c r="B350" s="39"/>
      <c r="C350" s="226" t="s">
        <v>7</v>
      </c>
      <c r="D350" s="226" t="s">
        <v>181</v>
      </c>
      <c r="E350" s="227" t="s">
        <v>399</v>
      </c>
      <c r="F350" s="228" t="s">
        <v>400</v>
      </c>
      <c r="G350" s="229" t="s">
        <v>267</v>
      </c>
      <c r="H350" s="230">
        <v>70</v>
      </c>
      <c r="I350" s="231"/>
      <c r="J350" s="232">
        <f>ROUND(I350*H350,2)</f>
        <v>0</v>
      </c>
      <c r="K350" s="228" t="s">
        <v>185</v>
      </c>
      <c r="L350" s="44"/>
      <c r="M350" s="233" t="s">
        <v>1</v>
      </c>
      <c r="N350" s="234" t="s">
        <v>41</v>
      </c>
      <c r="O350" s="91"/>
      <c r="P350" s="235">
        <f>O350*H350</f>
        <v>0</v>
      </c>
      <c r="Q350" s="235">
        <v>0</v>
      </c>
      <c r="R350" s="235">
        <f>Q350*H350</f>
        <v>0</v>
      </c>
      <c r="S350" s="235">
        <v>0</v>
      </c>
      <c r="T350" s="236">
        <f>S350*H350</f>
        <v>0</v>
      </c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R350" s="237" t="s">
        <v>186</v>
      </c>
      <c r="AT350" s="237" t="s">
        <v>181</v>
      </c>
      <c r="AU350" s="237" t="s">
        <v>179</v>
      </c>
      <c r="AY350" s="17" t="s">
        <v>178</v>
      </c>
      <c r="BE350" s="238">
        <f>IF(N350="základní",J350,0)</f>
        <v>0</v>
      </c>
      <c r="BF350" s="238">
        <f>IF(N350="snížená",J350,0)</f>
        <v>0</v>
      </c>
      <c r="BG350" s="238">
        <f>IF(N350="zákl. přenesená",J350,0)</f>
        <v>0</v>
      </c>
      <c r="BH350" s="238">
        <f>IF(N350="sníž. přenesená",J350,0)</f>
        <v>0</v>
      </c>
      <c r="BI350" s="238">
        <f>IF(N350="nulová",J350,0)</f>
        <v>0</v>
      </c>
      <c r="BJ350" s="17" t="s">
        <v>83</v>
      </c>
      <c r="BK350" s="238">
        <f>ROUND(I350*H350,2)</f>
        <v>0</v>
      </c>
      <c r="BL350" s="17" t="s">
        <v>186</v>
      </c>
      <c r="BM350" s="237" t="s">
        <v>401</v>
      </c>
    </row>
    <row r="351" s="2" customFormat="1">
      <c r="A351" s="38"/>
      <c r="B351" s="39"/>
      <c r="C351" s="40"/>
      <c r="D351" s="239" t="s">
        <v>188</v>
      </c>
      <c r="E351" s="40"/>
      <c r="F351" s="240" t="s">
        <v>402</v>
      </c>
      <c r="G351" s="40"/>
      <c r="H351" s="40"/>
      <c r="I351" s="241"/>
      <c r="J351" s="40"/>
      <c r="K351" s="40"/>
      <c r="L351" s="44"/>
      <c r="M351" s="242"/>
      <c r="N351" s="243"/>
      <c r="O351" s="91"/>
      <c r="P351" s="91"/>
      <c r="Q351" s="91"/>
      <c r="R351" s="91"/>
      <c r="S351" s="91"/>
      <c r="T351" s="92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T351" s="17" t="s">
        <v>188</v>
      </c>
      <c r="AU351" s="17" t="s">
        <v>179</v>
      </c>
    </row>
    <row r="352" s="2" customFormat="1">
      <c r="A352" s="38"/>
      <c r="B352" s="39"/>
      <c r="C352" s="40"/>
      <c r="D352" s="246" t="s">
        <v>379</v>
      </c>
      <c r="E352" s="40"/>
      <c r="F352" s="266" t="s">
        <v>403</v>
      </c>
      <c r="G352" s="40"/>
      <c r="H352" s="40"/>
      <c r="I352" s="241"/>
      <c r="J352" s="40"/>
      <c r="K352" s="40"/>
      <c r="L352" s="44"/>
      <c r="M352" s="242"/>
      <c r="N352" s="243"/>
      <c r="O352" s="91"/>
      <c r="P352" s="91"/>
      <c r="Q352" s="91"/>
      <c r="R352" s="91"/>
      <c r="S352" s="91"/>
      <c r="T352" s="92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T352" s="17" t="s">
        <v>379</v>
      </c>
      <c r="AU352" s="17" t="s">
        <v>179</v>
      </c>
    </row>
    <row r="353" s="13" customFormat="1">
      <c r="A353" s="13"/>
      <c r="B353" s="244"/>
      <c r="C353" s="245"/>
      <c r="D353" s="246" t="s">
        <v>190</v>
      </c>
      <c r="E353" s="247" t="s">
        <v>1</v>
      </c>
      <c r="F353" s="248" t="s">
        <v>191</v>
      </c>
      <c r="G353" s="245"/>
      <c r="H353" s="247" t="s">
        <v>1</v>
      </c>
      <c r="I353" s="249"/>
      <c r="J353" s="245"/>
      <c r="K353" s="245"/>
      <c r="L353" s="250"/>
      <c r="M353" s="251"/>
      <c r="N353" s="252"/>
      <c r="O353" s="252"/>
      <c r="P353" s="252"/>
      <c r="Q353" s="252"/>
      <c r="R353" s="252"/>
      <c r="S353" s="252"/>
      <c r="T353" s="25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54" t="s">
        <v>190</v>
      </c>
      <c r="AU353" s="254" t="s">
        <v>179</v>
      </c>
      <c r="AV353" s="13" t="s">
        <v>83</v>
      </c>
      <c r="AW353" s="13" t="s">
        <v>34</v>
      </c>
      <c r="AX353" s="13" t="s">
        <v>76</v>
      </c>
      <c r="AY353" s="254" t="s">
        <v>178</v>
      </c>
    </row>
    <row r="354" s="13" customFormat="1">
      <c r="A354" s="13"/>
      <c r="B354" s="244"/>
      <c r="C354" s="245"/>
      <c r="D354" s="246" t="s">
        <v>190</v>
      </c>
      <c r="E354" s="247" t="s">
        <v>1</v>
      </c>
      <c r="F354" s="248" t="s">
        <v>192</v>
      </c>
      <c r="G354" s="245"/>
      <c r="H354" s="247" t="s">
        <v>1</v>
      </c>
      <c r="I354" s="249"/>
      <c r="J354" s="245"/>
      <c r="K354" s="245"/>
      <c r="L354" s="250"/>
      <c r="M354" s="251"/>
      <c r="N354" s="252"/>
      <c r="O354" s="252"/>
      <c r="P354" s="252"/>
      <c r="Q354" s="252"/>
      <c r="R354" s="252"/>
      <c r="S354" s="252"/>
      <c r="T354" s="25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4" t="s">
        <v>190</v>
      </c>
      <c r="AU354" s="254" t="s">
        <v>179</v>
      </c>
      <c r="AV354" s="13" t="s">
        <v>83</v>
      </c>
      <c r="AW354" s="13" t="s">
        <v>34</v>
      </c>
      <c r="AX354" s="13" t="s">
        <v>76</v>
      </c>
      <c r="AY354" s="254" t="s">
        <v>178</v>
      </c>
    </row>
    <row r="355" s="14" customFormat="1">
      <c r="A355" s="14"/>
      <c r="B355" s="255"/>
      <c r="C355" s="256"/>
      <c r="D355" s="246" t="s">
        <v>190</v>
      </c>
      <c r="E355" s="257" t="s">
        <v>1</v>
      </c>
      <c r="F355" s="258" t="s">
        <v>404</v>
      </c>
      <c r="G355" s="256"/>
      <c r="H355" s="259">
        <v>70</v>
      </c>
      <c r="I355" s="260"/>
      <c r="J355" s="256"/>
      <c r="K355" s="256"/>
      <c r="L355" s="261"/>
      <c r="M355" s="262"/>
      <c r="N355" s="263"/>
      <c r="O355" s="263"/>
      <c r="P355" s="263"/>
      <c r="Q355" s="263"/>
      <c r="R355" s="263"/>
      <c r="S355" s="263"/>
      <c r="T355" s="26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5" t="s">
        <v>190</v>
      </c>
      <c r="AU355" s="265" t="s">
        <v>179</v>
      </c>
      <c r="AV355" s="14" t="s">
        <v>85</v>
      </c>
      <c r="AW355" s="14" t="s">
        <v>34</v>
      </c>
      <c r="AX355" s="14" t="s">
        <v>76</v>
      </c>
      <c r="AY355" s="265" t="s">
        <v>178</v>
      </c>
    </row>
    <row r="356" s="2" customFormat="1" ht="24.15" customHeight="1">
      <c r="A356" s="38"/>
      <c r="B356" s="39"/>
      <c r="C356" s="267" t="s">
        <v>405</v>
      </c>
      <c r="D356" s="267" t="s">
        <v>406</v>
      </c>
      <c r="E356" s="268" t="s">
        <v>407</v>
      </c>
      <c r="F356" s="269" t="s">
        <v>408</v>
      </c>
      <c r="G356" s="270" t="s">
        <v>267</v>
      </c>
      <c r="H356" s="271">
        <v>71.400000000000006</v>
      </c>
      <c r="I356" s="272"/>
      <c r="J356" s="273">
        <f>ROUND(I356*H356,2)</f>
        <v>0</v>
      </c>
      <c r="K356" s="269" t="s">
        <v>185</v>
      </c>
      <c r="L356" s="274"/>
      <c r="M356" s="275" t="s">
        <v>1</v>
      </c>
      <c r="N356" s="276" t="s">
        <v>41</v>
      </c>
      <c r="O356" s="91"/>
      <c r="P356" s="235">
        <f>O356*H356</f>
        <v>0</v>
      </c>
      <c r="Q356" s="235">
        <v>0.00010000000000000001</v>
      </c>
      <c r="R356" s="235">
        <f>Q356*H356</f>
        <v>0.0071400000000000005</v>
      </c>
      <c r="S356" s="235">
        <v>0</v>
      </c>
      <c r="T356" s="236">
        <f>S356*H356</f>
        <v>0</v>
      </c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R356" s="237" t="s">
        <v>264</v>
      </c>
      <c r="AT356" s="237" t="s">
        <v>406</v>
      </c>
      <c r="AU356" s="237" t="s">
        <v>179</v>
      </c>
      <c r="AY356" s="17" t="s">
        <v>178</v>
      </c>
      <c r="BE356" s="238">
        <f>IF(N356="základní",J356,0)</f>
        <v>0</v>
      </c>
      <c r="BF356" s="238">
        <f>IF(N356="snížená",J356,0)</f>
        <v>0</v>
      </c>
      <c r="BG356" s="238">
        <f>IF(N356="zákl. přenesená",J356,0)</f>
        <v>0</v>
      </c>
      <c r="BH356" s="238">
        <f>IF(N356="sníž. přenesená",J356,0)</f>
        <v>0</v>
      </c>
      <c r="BI356" s="238">
        <f>IF(N356="nulová",J356,0)</f>
        <v>0</v>
      </c>
      <c r="BJ356" s="17" t="s">
        <v>83</v>
      </c>
      <c r="BK356" s="238">
        <f>ROUND(I356*H356,2)</f>
        <v>0</v>
      </c>
      <c r="BL356" s="17" t="s">
        <v>186</v>
      </c>
      <c r="BM356" s="237" t="s">
        <v>409</v>
      </c>
    </row>
    <row r="357" s="14" customFormat="1">
      <c r="A357" s="14"/>
      <c r="B357" s="255"/>
      <c r="C357" s="256"/>
      <c r="D357" s="246" t="s">
        <v>190</v>
      </c>
      <c r="E357" s="256"/>
      <c r="F357" s="258" t="s">
        <v>410</v>
      </c>
      <c r="G357" s="256"/>
      <c r="H357" s="259">
        <v>71.400000000000006</v>
      </c>
      <c r="I357" s="260"/>
      <c r="J357" s="256"/>
      <c r="K357" s="256"/>
      <c r="L357" s="261"/>
      <c r="M357" s="262"/>
      <c r="N357" s="263"/>
      <c r="O357" s="263"/>
      <c r="P357" s="263"/>
      <c r="Q357" s="263"/>
      <c r="R357" s="263"/>
      <c r="S357" s="263"/>
      <c r="T357" s="26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5" t="s">
        <v>190</v>
      </c>
      <c r="AU357" s="265" t="s">
        <v>179</v>
      </c>
      <c r="AV357" s="14" t="s">
        <v>85</v>
      </c>
      <c r="AW357" s="14" t="s">
        <v>4</v>
      </c>
      <c r="AX357" s="14" t="s">
        <v>83</v>
      </c>
      <c r="AY357" s="265" t="s">
        <v>178</v>
      </c>
    </row>
    <row r="358" s="2" customFormat="1" ht="24.15" customHeight="1">
      <c r="A358" s="38"/>
      <c r="B358" s="39"/>
      <c r="C358" s="226" t="s">
        <v>411</v>
      </c>
      <c r="D358" s="226" t="s">
        <v>181</v>
      </c>
      <c r="E358" s="227" t="s">
        <v>412</v>
      </c>
      <c r="F358" s="228" t="s">
        <v>413</v>
      </c>
      <c r="G358" s="229" t="s">
        <v>258</v>
      </c>
      <c r="H358" s="230">
        <v>19.651</v>
      </c>
      <c r="I358" s="231"/>
      <c r="J358" s="232">
        <f>ROUND(I358*H358,2)</f>
        <v>0</v>
      </c>
      <c r="K358" s="228" t="s">
        <v>185</v>
      </c>
      <c r="L358" s="44"/>
      <c r="M358" s="233" t="s">
        <v>1</v>
      </c>
      <c r="N358" s="234" t="s">
        <v>41</v>
      </c>
      <c r="O358" s="91"/>
      <c r="P358" s="235">
        <f>O358*H358</f>
        <v>0</v>
      </c>
      <c r="Q358" s="235">
        <v>0.00018000000000000001</v>
      </c>
      <c r="R358" s="235">
        <f>Q358*H358</f>
        <v>0.00353718</v>
      </c>
      <c r="S358" s="235">
        <v>0</v>
      </c>
      <c r="T358" s="236">
        <f>S358*H358</f>
        <v>0</v>
      </c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R358" s="237" t="s">
        <v>186</v>
      </c>
      <c r="AT358" s="237" t="s">
        <v>181</v>
      </c>
      <c r="AU358" s="237" t="s">
        <v>179</v>
      </c>
      <c r="AY358" s="17" t="s">
        <v>178</v>
      </c>
      <c r="BE358" s="238">
        <f>IF(N358="základní",J358,0)</f>
        <v>0</v>
      </c>
      <c r="BF358" s="238">
        <f>IF(N358="snížená",J358,0)</f>
        <v>0</v>
      </c>
      <c r="BG358" s="238">
        <f>IF(N358="zákl. přenesená",J358,0)</f>
        <v>0</v>
      </c>
      <c r="BH358" s="238">
        <f>IF(N358="sníž. přenesená",J358,0)</f>
        <v>0</v>
      </c>
      <c r="BI358" s="238">
        <f>IF(N358="nulová",J358,0)</f>
        <v>0</v>
      </c>
      <c r="BJ358" s="17" t="s">
        <v>83</v>
      </c>
      <c r="BK358" s="238">
        <f>ROUND(I358*H358,2)</f>
        <v>0</v>
      </c>
      <c r="BL358" s="17" t="s">
        <v>186</v>
      </c>
      <c r="BM358" s="237" t="s">
        <v>414</v>
      </c>
    </row>
    <row r="359" s="2" customFormat="1">
      <c r="A359" s="38"/>
      <c r="B359" s="39"/>
      <c r="C359" s="40"/>
      <c r="D359" s="239" t="s">
        <v>188</v>
      </c>
      <c r="E359" s="40"/>
      <c r="F359" s="240" t="s">
        <v>415</v>
      </c>
      <c r="G359" s="40"/>
      <c r="H359" s="40"/>
      <c r="I359" s="241"/>
      <c r="J359" s="40"/>
      <c r="K359" s="40"/>
      <c r="L359" s="44"/>
      <c r="M359" s="242"/>
      <c r="N359" s="243"/>
      <c r="O359" s="91"/>
      <c r="P359" s="91"/>
      <c r="Q359" s="91"/>
      <c r="R359" s="91"/>
      <c r="S359" s="91"/>
      <c r="T359" s="92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T359" s="17" t="s">
        <v>188</v>
      </c>
      <c r="AU359" s="17" t="s">
        <v>179</v>
      </c>
    </row>
    <row r="360" s="13" customFormat="1">
      <c r="A360" s="13"/>
      <c r="B360" s="244"/>
      <c r="C360" s="245"/>
      <c r="D360" s="246" t="s">
        <v>190</v>
      </c>
      <c r="E360" s="247" t="s">
        <v>1</v>
      </c>
      <c r="F360" s="248" t="s">
        <v>191</v>
      </c>
      <c r="G360" s="245"/>
      <c r="H360" s="247" t="s">
        <v>1</v>
      </c>
      <c r="I360" s="249"/>
      <c r="J360" s="245"/>
      <c r="K360" s="245"/>
      <c r="L360" s="250"/>
      <c r="M360" s="251"/>
      <c r="N360" s="252"/>
      <c r="O360" s="252"/>
      <c r="P360" s="252"/>
      <c r="Q360" s="252"/>
      <c r="R360" s="252"/>
      <c r="S360" s="252"/>
      <c r="T360" s="25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54" t="s">
        <v>190</v>
      </c>
      <c r="AU360" s="254" t="s">
        <v>179</v>
      </c>
      <c r="AV360" s="13" t="s">
        <v>83</v>
      </c>
      <c r="AW360" s="13" t="s">
        <v>34</v>
      </c>
      <c r="AX360" s="13" t="s">
        <v>76</v>
      </c>
      <c r="AY360" s="254" t="s">
        <v>178</v>
      </c>
    </row>
    <row r="361" s="13" customFormat="1">
      <c r="A361" s="13"/>
      <c r="B361" s="244"/>
      <c r="C361" s="245"/>
      <c r="D361" s="246" t="s">
        <v>190</v>
      </c>
      <c r="E361" s="247" t="s">
        <v>1</v>
      </c>
      <c r="F361" s="248" t="s">
        <v>192</v>
      </c>
      <c r="G361" s="245"/>
      <c r="H361" s="247" t="s">
        <v>1</v>
      </c>
      <c r="I361" s="249"/>
      <c r="J361" s="245"/>
      <c r="K361" s="245"/>
      <c r="L361" s="250"/>
      <c r="M361" s="251"/>
      <c r="N361" s="252"/>
      <c r="O361" s="252"/>
      <c r="P361" s="252"/>
      <c r="Q361" s="252"/>
      <c r="R361" s="252"/>
      <c r="S361" s="252"/>
      <c r="T361" s="25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54" t="s">
        <v>190</v>
      </c>
      <c r="AU361" s="254" t="s">
        <v>179</v>
      </c>
      <c r="AV361" s="13" t="s">
        <v>83</v>
      </c>
      <c r="AW361" s="13" t="s">
        <v>34</v>
      </c>
      <c r="AX361" s="13" t="s">
        <v>76</v>
      </c>
      <c r="AY361" s="254" t="s">
        <v>178</v>
      </c>
    </row>
    <row r="362" s="14" customFormat="1">
      <c r="A362" s="14"/>
      <c r="B362" s="255"/>
      <c r="C362" s="256"/>
      <c r="D362" s="246" t="s">
        <v>190</v>
      </c>
      <c r="E362" s="257" t="s">
        <v>1</v>
      </c>
      <c r="F362" s="258" t="s">
        <v>416</v>
      </c>
      <c r="G362" s="256"/>
      <c r="H362" s="259">
        <v>19.651</v>
      </c>
      <c r="I362" s="260"/>
      <c r="J362" s="256"/>
      <c r="K362" s="256"/>
      <c r="L362" s="261"/>
      <c r="M362" s="262"/>
      <c r="N362" s="263"/>
      <c r="O362" s="263"/>
      <c r="P362" s="263"/>
      <c r="Q362" s="263"/>
      <c r="R362" s="263"/>
      <c r="S362" s="263"/>
      <c r="T362" s="26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5" t="s">
        <v>190</v>
      </c>
      <c r="AU362" s="265" t="s">
        <v>179</v>
      </c>
      <c r="AV362" s="14" t="s">
        <v>85</v>
      </c>
      <c r="AW362" s="14" t="s">
        <v>34</v>
      </c>
      <c r="AX362" s="14" t="s">
        <v>76</v>
      </c>
      <c r="AY362" s="265" t="s">
        <v>178</v>
      </c>
    </row>
    <row r="363" s="2" customFormat="1" ht="24.15" customHeight="1">
      <c r="A363" s="38"/>
      <c r="B363" s="39"/>
      <c r="C363" s="226" t="s">
        <v>417</v>
      </c>
      <c r="D363" s="226" t="s">
        <v>181</v>
      </c>
      <c r="E363" s="227" t="s">
        <v>418</v>
      </c>
      <c r="F363" s="228" t="s">
        <v>419</v>
      </c>
      <c r="G363" s="229" t="s">
        <v>258</v>
      </c>
      <c r="H363" s="230">
        <v>19.651</v>
      </c>
      <c r="I363" s="231"/>
      <c r="J363" s="232">
        <f>ROUND(I363*H363,2)</f>
        <v>0</v>
      </c>
      <c r="K363" s="228" t="s">
        <v>185</v>
      </c>
      <c r="L363" s="44"/>
      <c r="M363" s="233" t="s">
        <v>1</v>
      </c>
      <c r="N363" s="234" t="s">
        <v>41</v>
      </c>
      <c r="O363" s="91"/>
      <c r="P363" s="235">
        <f>O363*H363</f>
        <v>0</v>
      </c>
      <c r="Q363" s="235">
        <v>0.0057000000000000002</v>
      </c>
      <c r="R363" s="235">
        <f>Q363*H363</f>
        <v>0.11201070000000001</v>
      </c>
      <c r="S363" s="235">
        <v>0</v>
      </c>
      <c r="T363" s="236">
        <f>S363*H363</f>
        <v>0</v>
      </c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R363" s="237" t="s">
        <v>186</v>
      </c>
      <c r="AT363" s="237" t="s">
        <v>181</v>
      </c>
      <c r="AU363" s="237" t="s">
        <v>179</v>
      </c>
      <c r="AY363" s="17" t="s">
        <v>178</v>
      </c>
      <c r="BE363" s="238">
        <f>IF(N363="základní",J363,0)</f>
        <v>0</v>
      </c>
      <c r="BF363" s="238">
        <f>IF(N363="snížená",J363,0)</f>
        <v>0</v>
      </c>
      <c r="BG363" s="238">
        <f>IF(N363="zákl. přenesená",J363,0)</f>
        <v>0</v>
      </c>
      <c r="BH363" s="238">
        <f>IF(N363="sníž. přenesená",J363,0)</f>
        <v>0</v>
      </c>
      <c r="BI363" s="238">
        <f>IF(N363="nulová",J363,0)</f>
        <v>0</v>
      </c>
      <c r="BJ363" s="17" t="s">
        <v>83</v>
      </c>
      <c r="BK363" s="238">
        <f>ROUND(I363*H363,2)</f>
        <v>0</v>
      </c>
      <c r="BL363" s="17" t="s">
        <v>186</v>
      </c>
      <c r="BM363" s="237" t="s">
        <v>420</v>
      </c>
    </row>
    <row r="364" s="2" customFormat="1">
      <c r="A364" s="38"/>
      <c r="B364" s="39"/>
      <c r="C364" s="40"/>
      <c r="D364" s="239" t="s">
        <v>188</v>
      </c>
      <c r="E364" s="40"/>
      <c r="F364" s="240" t="s">
        <v>421</v>
      </c>
      <c r="G364" s="40"/>
      <c r="H364" s="40"/>
      <c r="I364" s="241"/>
      <c r="J364" s="40"/>
      <c r="K364" s="40"/>
      <c r="L364" s="44"/>
      <c r="M364" s="242"/>
      <c r="N364" s="243"/>
      <c r="O364" s="91"/>
      <c r="P364" s="91"/>
      <c r="Q364" s="91"/>
      <c r="R364" s="91"/>
      <c r="S364" s="91"/>
      <c r="T364" s="92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T364" s="17" t="s">
        <v>188</v>
      </c>
      <c r="AU364" s="17" t="s">
        <v>179</v>
      </c>
    </row>
    <row r="365" s="12" customFormat="1" ht="20.88" customHeight="1">
      <c r="A365" s="12"/>
      <c r="B365" s="210"/>
      <c r="C365" s="211"/>
      <c r="D365" s="212" t="s">
        <v>75</v>
      </c>
      <c r="E365" s="224" t="s">
        <v>422</v>
      </c>
      <c r="F365" s="224" t="s">
        <v>423</v>
      </c>
      <c r="G365" s="211"/>
      <c r="H365" s="211"/>
      <c r="I365" s="214"/>
      <c r="J365" s="225">
        <f>BK365</f>
        <v>0</v>
      </c>
      <c r="K365" s="211"/>
      <c r="L365" s="216"/>
      <c r="M365" s="217"/>
      <c r="N365" s="218"/>
      <c r="O365" s="218"/>
      <c r="P365" s="219">
        <f>SUM(P366:P399)</f>
        <v>0</v>
      </c>
      <c r="Q365" s="218"/>
      <c r="R365" s="219">
        <f>SUM(R366:R399)</f>
        <v>64.843841240000003</v>
      </c>
      <c r="S365" s="218"/>
      <c r="T365" s="220">
        <f>SUM(T366:T399)</f>
        <v>0</v>
      </c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R365" s="221" t="s">
        <v>83</v>
      </c>
      <c r="AT365" s="222" t="s">
        <v>75</v>
      </c>
      <c r="AU365" s="222" t="s">
        <v>85</v>
      </c>
      <c r="AY365" s="221" t="s">
        <v>178</v>
      </c>
      <c r="BK365" s="223">
        <f>SUM(BK366:BK399)</f>
        <v>0</v>
      </c>
    </row>
    <row r="366" s="2" customFormat="1" ht="24.15" customHeight="1">
      <c r="A366" s="38"/>
      <c r="B366" s="39"/>
      <c r="C366" s="226" t="s">
        <v>424</v>
      </c>
      <c r="D366" s="226" t="s">
        <v>181</v>
      </c>
      <c r="E366" s="227" t="s">
        <v>425</v>
      </c>
      <c r="F366" s="228" t="s">
        <v>426</v>
      </c>
      <c r="G366" s="229" t="s">
        <v>258</v>
      </c>
      <c r="H366" s="230">
        <v>559.72000000000003</v>
      </c>
      <c r="I366" s="231"/>
      <c r="J366" s="232">
        <f>ROUND(I366*H366,2)</f>
        <v>0</v>
      </c>
      <c r="K366" s="228" t="s">
        <v>1</v>
      </c>
      <c r="L366" s="44"/>
      <c r="M366" s="233" t="s">
        <v>1</v>
      </c>
      <c r="N366" s="234" t="s">
        <v>41</v>
      </c>
      <c r="O366" s="91"/>
      <c r="P366" s="235">
        <f>O366*H366</f>
        <v>0</v>
      </c>
      <c r="Q366" s="235">
        <v>0</v>
      </c>
      <c r="R366" s="235">
        <f>Q366*H366</f>
        <v>0</v>
      </c>
      <c r="S366" s="235">
        <v>0</v>
      </c>
      <c r="T366" s="236">
        <f>S366*H366</f>
        <v>0</v>
      </c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R366" s="237" t="s">
        <v>186</v>
      </c>
      <c r="AT366" s="237" t="s">
        <v>181</v>
      </c>
      <c r="AU366" s="237" t="s">
        <v>179</v>
      </c>
      <c r="AY366" s="17" t="s">
        <v>178</v>
      </c>
      <c r="BE366" s="238">
        <f>IF(N366="základní",J366,0)</f>
        <v>0</v>
      </c>
      <c r="BF366" s="238">
        <f>IF(N366="snížená",J366,0)</f>
        <v>0</v>
      </c>
      <c r="BG366" s="238">
        <f>IF(N366="zákl. přenesená",J366,0)</f>
        <v>0</v>
      </c>
      <c r="BH366" s="238">
        <f>IF(N366="sníž. přenesená",J366,0)</f>
        <v>0</v>
      </c>
      <c r="BI366" s="238">
        <f>IF(N366="nulová",J366,0)</f>
        <v>0</v>
      </c>
      <c r="BJ366" s="17" t="s">
        <v>83</v>
      </c>
      <c r="BK366" s="238">
        <f>ROUND(I366*H366,2)</f>
        <v>0</v>
      </c>
      <c r="BL366" s="17" t="s">
        <v>186</v>
      </c>
      <c r="BM366" s="237" t="s">
        <v>427</v>
      </c>
    </row>
    <row r="367" s="13" customFormat="1">
      <c r="A367" s="13"/>
      <c r="B367" s="244"/>
      <c r="C367" s="245"/>
      <c r="D367" s="246" t="s">
        <v>190</v>
      </c>
      <c r="E367" s="247" t="s">
        <v>1</v>
      </c>
      <c r="F367" s="248" t="s">
        <v>191</v>
      </c>
      <c r="G367" s="245"/>
      <c r="H367" s="247" t="s">
        <v>1</v>
      </c>
      <c r="I367" s="249"/>
      <c r="J367" s="245"/>
      <c r="K367" s="245"/>
      <c r="L367" s="250"/>
      <c r="M367" s="251"/>
      <c r="N367" s="252"/>
      <c r="O367" s="252"/>
      <c r="P367" s="252"/>
      <c r="Q367" s="252"/>
      <c r="R367" s="252"/>
      <c r="S367" s="252"/>
      <c r="T367" s="25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54" t="s">
        <v>190</v>
      </c>
      <c r="AU367" s="254" t="s">
        <v>179</v>
      </c>
      <c r="AV367" s="13" t="s">
        <v>83</v>
      </c>
      <c r="AW367" s="13" t="s">
        <v>34</v>
      </c>
      <c r="AX367" s="13" t="s">
        <v>76</v>
      </c>
      <c r="AY367" s="254" t="s">
        <v>178</v>
      </c>
    </row>
    <row r="368" s="13" customFormat="1">
      <c r="A368" s="13"/>
      <c r="B368" s="244"/>
      <c r="C368" s="245"/>
      <c r="D368" s="246" t="s">
        <v>190</v>
      </c>
      <c r="E368" s="247" t="s">
        <v>1</v>
      </c>
      <c r="F368" s="248" t="s">
        <v>192</v>
      </c>
      <c r="G368" s="245"/>
      <c r="H368" s="247" t="s">
        <v>1</v>
      </c>
      <c r="I368" s="249"/>
      <c r="J368" s="245"/>
      <c r="K368" s="245"/>
      <c r="L368" s="250"/>
      <c r="M368" s="251"/>
      <c r="N368" s="252"/>
      <c r="O368" s="252"/>
      <c r="P368" s="252"/>
      <c r="Q368" s="252"/>
      <c r="R368" s="252"/>
      <c r="S368" s="252"/>
      <c r="T368" s="25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4" t="s">
        <v>190</v>
      </c>
      <c r="AU368" s="254" t="s">
        <v>179</v>
      </c>
      <c r="AV368" s="13" t="s">
        <v>83</v>
      </c>
      <c r="AW368" s="13" t="s">
        <v>34</v>
      </c>
      <c r="AX368" s="13" t="s">
        <v>76</v>
      </c>
      <c r="AY368" s="254" t="s">
        <v>178</v>
      </c>
    </row>
    <row r="369" s="14" customFormat="1">
      <c r="A369" s="14"/>
      <c r="B369" s="255"/>
      <c r="C369" s="256"/>
      <c r="D369" s="246" t="s">
        <v>190</v>
      </c>
      <c r="E369" s="257" t="s">
        <v>1</v>
      </c>
      <c r="F369" s="258" t="s">
        <v>428</v>
      </c>
      <c r="G369" s="256"/>
      <c r="H369" s="259">
        <v>559.72000000000003</v>
      </c>
      <c r="I369" s="260"/>
      <c r="J369" s="256"/>
      <c r="K369" s="256"/>
      <c r="L369" s="261"/>
      <c r="M369" s="262"/>
      <c r="N369" s="263"/>
      <c r="O369" s="263"/>
      <c r="P369" s="263"/>
      <c r="Q369" s="263"/>
      <c r="R369" s="263"/>
      <c r="S369" s="263"/>
      <c r="T369" s="26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5" t="s">
        <v>190</v>
      </c>
      <c r="AU369" s="265" t="s">
        <v>179</v>
      </c>
      <c r="AV369" s="14" t="s">
        <v>85</v>
      </c>
      <c r="AW369" s="14" t="s">
        <v>34</v>
      </c>
      <c r="AX369" s="14" t="s">
        <v>76</v>
      </c>
      <c r="AY369" s="265" t="s">
        <v>178</v>
      </c>
    </row>
    <row r="370" s="2" customFormat="1" ht="24.15" customHeight="1">
      <c r="A370" s="38"/>
      <c r="B370" s="39"/>
      <c r="C370" s="226" t="s">
        <v>429</v>
      </c>
      <c r="D370" s="226" t="s">
        <v>181</v>
      </c>
      <c r="E370" s="227" t="s">
        <v>430</v>
      </c>
      <c r="F370" s="228" t="s">
        <v>431</v>
      </c>
      <c r="G370" s="229" t="s">
        <v>267</v>
      </c>
      <c r="H370" s="230">
        <v>25</v>
      </c>
      <c r="I370" s="231"/>
      <c r="J370" s="232">
        <f>ROUND(I370*H370,2)</f>
        <v>0</v>
      </c>
      <c r="K370" s="228" t="s">
        <v>185</v>
      </c>
      <c r="L370" s="44"/>
      <c r="M370" s="233" t="s">
        <v>1</v>
      </c>
      <c r="N370" s="234" t="s">
        <v>41</v>
      </c>
      <c r="O370" s="91"/>
      <c r="P370" s="235">
        <f>O370*H370</f>
        <v>0</v>
      </c>
      <c r="Q370" s="235">
        <v>0.00081999999999999998</v>
      </c>
      <c r="R370" s="235">
        <f>Q370*H370</f>
        <v>0.020500000000000001</v>
      </c>
      <c r="S370" s="235">
        <v>0</v>
      </c>
      <c r="T370" s="236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37" t="s">
        <v>186</v>
      </c>
      <c r="AT370" s="237" t="s">
        <v>181</v>
      </c>
      <c r="AU370" s="237" t="s">
        <v>179</v>
      </c>
      <c r="AY370" s="17" t="s">
        <v>178</v>
      </c>
      <c r="BE370" s="238">
        <f>IF(N370="základní",J370,0)</f>
        <v>0</v>
      </c>
      <c r="BF370" s="238">
        <f>IF(N370="snížená",J370,0)</f>
        <v>0</v>
      </c>
      <c r="BG370" s="238">
        <f>IF(N370="zákl. přenesená",J370,0)</f>
        <v>0</v>
      </c>
      <c r="BH370" s="238">
        <f>IF(N370="sníž. přenesená",J370,0)</f>
        <v>0</v>
      </c>
      <c r="BI370" s="238">
        <f>IF(N370="nulová",J370,0)</f>
        <v>0</v>
      </c>
      <c r="BJ370" s="17" t="s">
        <v>83</v>
      </c>
      <c r="BK370" s="238">
        <f>ROUND(I370*H370,2)</f>
        <v>0</v>
      </c>
      <c r="BL370" s="17" t="s">
        <v>186</v>
      </c>
      <c r="BM370" s="237" t="s">
        <v>432</v>
      </c>
    </row>
    <row r="371" s="2" customFormat="1">
      <c r="A371" s="38"/>
      <c r="B371" s="39"/>
      <c r="C371" s="40"/>
      <c r="D371" s="239" t="s">
        <v>188</v>
      </c>
      <c r="E371" s="40"/>
      <c r="F371" s="240" t="s">
        <v>433</v>
      </c>
      <c r="G371" s="40"/>
      <c r="H371" s="40"/>
      <c r="I371" s="241"/>
      <c r="J371" s="40"/>
      <c r="K371" s="40"/>
      <c r="L371" s="44"/>
      <c r="M371" s="242"/>
      <c r="N371" s="243"/>
      <c r="O371" s="91"/>
      <c r="P371" s="91"/>
      <c r="Q371" s="91"/>
      <c r="R371" s="91"/>
      <c r="S371" s="91"/>
      <c r="T371" s="92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7" t="s">
        <v>188</v>
      </c>
      <c r="AU371" s="17" t="s">
        <v>179</v>
      </c>
    </row>
    <row r="372" s="13" customFormat="1">
      <c r="A372" s="13"/>
      <c r="B372" s="244"/>
      <c r="C372" s="245"/>
      <c r="D372" s="246" t="s">
        <v>190</v>
      </c>
      <c r="E372" s="247" t="s">
        <v>1</v>
      </c>
      <c r="F372" s="248" t="s">
        <v>191</v>
      </c>
      <c r="G372" s="245"/>
      <c r="H372" s="247" t="s">
        <v>1</v>
      </c>
      <c r="I372" s="249"/>
      <c r="J372" s="245"/>
      <c r="K372" s="245"/>
      <c r="L372" s="250"/>
      <c r="M372" s="251"/>
      <c r="N372" s="252"/>
      <c r="O372" s="252"/>
      <c r="P372" s="252"/>
      <c r="Q372" s="252"/>
      <c r="R372" s="252"/>
      <c r="S372" s="252"/>
      <c r="T372" s="25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54" t="s">
        <v>190</v>
      </c>
      <c r="AU372" s="254" t="s">
        <v>179</v>
      </c>
      <c r="AV372" s="13" t="s">
        <v>83</v>
      </c>
      <c r="AW372" s="13" t="s">
        <v>34</v>
      </c>
      <c r="AX372" s="13" t="s">
        <v>76</v>
      </c>
      <c r="AY372" s="254" t="s">
        <v>178</v>
      </c>
    </row>
    <row r="373" s="13" customFormat="1">
      <c r="A373" s="13"/>
      <c r="B373" s="244"/>
      <c r="C373" s="245"/>
      <c r="D373" s="246" t="s">
        <v>190</v>
      </c>
      <c r="E373" s="247" t="s">
        <v>1</v>
      </c>
      <c r="F373" s="248" t="s">
        <v>192</v>
      </c>
      <c r="G373" s="245"/>
      <c r="H373" s="247" t="s">
        <v>1</v>
      </c>
      <c r="I373" s="249"/>
      <c r="J373" s="245"/>
      <c r="K373" s="245"/>
      <c r="L373" s="250"/>
      <c r="M373" s="251"/>
      <c r="N373" s="252"/>
      <c r="O373" s="252"/>
      <c r="P373" s="252"/>
      <c r="Q373" s="252"/>
      <c r="R373" s="252"/>
      <c r="S373" s="252"/>
      <c r="T373" s="25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4" t="s">
        <v>190</v>
      </c>
      <c r="AU373" s="254" t="s">
        <v>179</v>
      </c>
      <c r="AV373" s="13" t="s">
        <v>83</v>
      </c>
      <c r="AW373" s="13" t="s">
        <v>34</v>
      </c>
      <c r="AX373" s="13" t="s">
        <v>76</v>
      </c>
      <c r="AY373" s="254" t="s">
        <v>178</v>
      </c>
    </row>
    <row r="374" s="13" customFormat="1">
      <c r="A374" s="13"/>
      <c r="B374" s="244"/>
      <c r="C374" s="245"/>
      <c r="D374" s="246" t="s">
        <v>190</v>
      </c>
      <c r="E374" s="247" t="s">
        <v>1</v>
      </c>
      <c r="F374" s="248" t="s">
        <v>434</v>
      </c>
      <c r="G374" s="245"/>
      <c r="H374" s="247" t="s">
        <v>1</v>
      </c>
      <c r="I374" s="249"/>
      <c r="J374" s="245"/>
      <c r="K374" s="245"/>
      <c r="L374" s="250"/>
      <c r="M374" s="251"/>
      <c r="N374" s="252"/>
      <c r="O374" s="252"/>
      <c r="P374" s="252"/>
      <c r="Q374" s="252"/>
      <c r="R374" s="252"/>
      <c r="S374" s="252"/>
      <c r="T374" s="25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54" t="s">
        <v>190</v>
      </c>
      <c r="AU374" s="254" t="s">
        <v>179</v>
      </c>
      <c r="AV374" s="13" t="s">
        <v>83</v>
      </c>
      <c r="AW374" s="13" t="s">
        <v>34</v>
      </c>
      <c r="AX374" s="13" t="s">
        <v>76</v>
      </c>
      <c r="AY374" s="254" t="s">
        <v>178</v>
      </c>
    </row>
    <row r="375" s="14" customFormat="1">
      <c r="A375" s="14"/>
      <c r="B375" s="255"/>
      <c r="C375" s="256"/>
      <c r="D375" s="246" t="s">
        <v>190</v>
      </c>
      <c r="E375" s="257" t="s">
        <v>1</v>
      </c>
      <c r="F375" s="258" t="s">
        <v>435</v>
      </c>
      <c r="G375" s="256"/>
      <c r="H375" s="259">
        <v>25</v>
      </c>
      <c r="I375" s="260"/>
      <c r="J375" s="256"/>
      <c r="K375" s="256"/>
      <c r="L375" s="261"/>
      <c r="M375" s="262"/>
      <c r="N375" s="263"/>
      <c r="O375" s="263"/>
      <c r="P375" s="263"/>
      <c r="Q375" s="263"/>
      <c r="R375" s="263"/>
      <c r="S375" s="263"/>
      <c r="T375" s="26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5" t="s">
        <v>190</v>
      </c>
      <c r="AU375" s="265" t="s">
        <v>179</v>
      </c>
      <c r="AV375" s="14" t="s">
        <v>85</v>
      </c>
      <c r="AW375" s="14" t="s">
        <v>34</v>
      </c>
      <c r="AX375" s="14" t="s">
        <v>76</v>
      </c>
      <c r="AY375" s="265" t="s">
        <v>178</v>
      </c>
    </row>
    <row r="376" s="2" customFormat="1" ht="24.15" customHeight="1">
      <c r="A376" s="38"/>
      <c r="B376" s="39"/>
      <c r="C376" s="226" t="s">
        <v>436</v>
      </c>
      <c r="D376" s="226" t="s">
        <v>181</v>
      </c>
      <c r="E376" s="227" t="s">
        <v>437</v>
      </c>
      <c r="F376" s="228" t="s">
        <v>438</v>
      </c>
      <c r="G376" s="229" t="s">
        <v>184</v>
      </c>
      <c r="H376" s="230">
        <v>0.57399999999999995</v>
      </c>
      <c r="I376" s="231"/>
      <c r="J376" s="232">
        <f>ROUND(I376*H376,2)</f>
        <v>0</v>
      </c>
      <c r="K376" s="228" t="s">
        <v>185</v>
      </c>
      <c r="L376" s="44"/>
      <c r="M376" s="233" t="s">
        <v>1</v>
      </c>
      <c r="N376" s="234" t="s">
        <v>41</v>
      </c>
      <c r="O376" s="91"/>
      <c r="P376" s="235">
        <f>O376*H376</f>
        <v>0</v>
      </c>
      <c r="Q376" s="235">
        <v>2.5018699999999998</v>
      </c>
      <c r="R376" s="235">
        <f>Q376*H376</f>
        <v>1.4360733799999998</v>
      </c>
      <c r="S376" s="235">
        <v>0</v>
      </c>
      <c r="T376" s="236">
        <f>S376*H376</f>
        <v>0</v>
      </c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R376" s="237" t="s">
        <v>186</v>
      </c>
      <c r="AT376" s="237" t="s">
        <v>181</v>
      </c>
      <c r="AU376" s="237" t="s">
        <v>179</v>
      </c>
      <c r="AY376" s="17" t="s">
        <v>178</v>
      </c>
      <c r="BE376" s="238">
        <f>IF(N376="základní",J376,0)</f>
        <v>0</v>
      </c>
      <c r="BF376" s="238">
        <f>IF(N376="snížená",J376,0)</f>
        <v>0</v>
      </c>
      <c r="BG376" s="238">
        <f>IF(N376="zákl. přenesená",J376,0)</f>
        <v>0</v>
      </c>
      <c r="BH376" s="238">
        <f>IF(N376="sníž. přenesená",J376,0)</f>
        <v>0</v>
      </c>
      <c r="BI376" s="238">
        <f>IF(N376="nulová",J376,0)</f>
        <v>0</v>
      </c>
      <c r="BJ376" s="17" t="s">
        <v>83</v>
      </c>
      <c r="BK376" s="238">
        <f>ROUND(I376*H376,2)</f>
        <v>0</v>
      </c>
      <c r="BL376" s="17" t="s">
        <v>186</v>
      </c>
      <c r="BM376" s="237" t="s">
        <v>439</v>
      </c>
    </row>
    <row r="377" s="2" customFormat="1">
      <c r="A377" s="38"/>
      <c r="B377" s="39"/>
      <c r="C377" s="40"/>
      <c r="D377" s="239" t="s">
        <v>188</v>
      </c>
      <c r="E377" s="40"/>
      <c r="F377" s="240" t="s">
        <v>440</v>
      </c>
      <c r="G377" s="40"/>
      <c r="H377" s="40"/>
      <c r="I377" s="241"/>
      <c r="J377" s="40"/>
      <c r="K377" s="40"/>
      <c r="L377" s="44"/>
      <c r="M377" s="242"/>
      <c r="N377" s="243"/>
      <c r="O377" s="91"/>
      <c r="P377" s="91"/>
      <c r="Q377" s="91"/>
      <c r="R377" s="91"/>
      <c r="S377" s="91"/>
      <c r="T377" s="92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T377" s="17" t="s">
        <v>188</v>
      </c>
      <c r="AU377" s="17" t="s">
        <v>179</v>
      </c>
    </row>
    <row r="378" s="13" customFormat="1">
      <c r="A378" s="13"/>
      <c r="B378" s="244"/>
      <c r="C378" s="245"/>
      <c r="D378" s="246" t="s">
        <v>190</v>
      </c>
      <c r="E378" s="247" t="s">
        <v>1</v>
      </c>
      <c r="F378" s="248" t="s">
        <v>191</v>
      </c>
      <c r="G378" s="245"/>
      <c r="H378" s="247" t="s">
        <v>1</v>
      </c>
      <c r="I378" s="249"/>
      <c r="J378" s="245"/>
      <c r="K378" s="245"/>
      <c r="L378" s="250"/>
      <c r="M378" s="251"/>
      <c r="N378" s="252"/>
      <c r="O378" s="252"/>
      <c r="P378" s="252"/>
      <c r="Q378" s="252"/>
      <c r="R378" s="252"/>
      <c r="S378" s="252"/>
      <c r="T378" s="25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4" t="s">
        <v>190</v>
      </c>
      <c r="AU378" s="254" t="s">
        <v>179</v>
      </c>
      <c r="AV378" s="13" t="s">
        <v>83</v>
      </c>
      <c r="AW378" s="13" t="s">
        <v>34</v>
      </c>
      <c r="AX378" s="13" t="s">
        <v>76</v>
      </c>
      <c r="AY378" s="254" t="s">
        <v>178</v>
      </c>
    </row>
    <row r="379" s="13" customFormat="1">
      <c r="A379" s="13"/>
      <c r="B379" s="244"/>
      <c r="C379" s="245"/>
      <c r="D379" s="246" t="s">
        <v>190</v>
      </c>
      <c r="E379" s="247" t="s">
        <v>1</v>
      </c>
      <c r="F379" s="248" t="s">
        <v>192</v>
      </c>
      <c r="G379" s="245"/>
      <c r="H379" s="247" t="s">
        <v>1</v>
      </c>
      <c r="I379" s="249"/>
      <c r="J379" s="245"/>
      <c r="K379" s="245"/>
      <c r="L379" s="250"/>
      <c r="M379" s="251"/>
      <c r="N379" s="252"/>
      <c r="O379" s="252"/>
      <c r="P379" s="252"/>
      <c r="Q379" s="252"/>
      <c r="R379" s="252"/>
      <c r="S379" s="252"/>
      <c r="T379" s="25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54" t="s">
        <v>190</v>
      </c>
      <c r="AU379" s="254" t="s">
        <v>179</v>
      </c>
      <c r="AV379" s="13" t="s">
        <v>83</v>
      </c>
      <c r="AW379" s="13" t="s">
        <v>34</v>
      </c>
      <c r="AX379" s="13" t="s">
        <v>76</v>
      </c>
      <c r="AY379" s="254" t="s">
        <v>178</v>
      </c>
    </row>
    <row r="380" s="13" customFormat="1">
      <c r="A380" s="13"/>
      <c r="B380" s="244"/>
      <c r="C380" s="245"/>
      <c r="D380" s="246" t="s">
        <v>190</v>
      </c>
      <c r="E380" s="247" t="s">
        <v>1</v>
      </c>
      <c r="F380" s="248" t="s">
        <v>441</v>
      </c>
      <c r="G380" s="245"/>
      <c r="H380" s="247" t="s">
        <v>1</v>
      </c>
      <c r="I380" s="249"/>
      <c r="J380" s="245"/>
      <c r="K380" s="245"/>
      <c r="L380" s="250"/>
      <c r="M380" s="251"/>
      <c r="N380" s="252"/>
      <c r="O380" s="252"/>
      <c r="P380" s="252"/>
      <c r="Q380" s="252"/>
      <c r="R380" s="252"/>
      <c r="S380" s="252"/>
      <c r="T380" s="25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54" t="s">
        <v>190</v>
      </c>
      <c r="AU380" s="254" t="s">
        <v>179</v>
      </c>
      <c r="AV380" s="13" t="s">
        <v>83</v>
      </c>
      <c r="AW380" s="13" t="s">
        <v>34</v>
      </c>
      <c r="AX380" s="13" t="s">
        <v>76</v>
      </c>
      <c r="AY380" s="254" t="s">
        <v>178</v>
      </c>
    </row>
    <row r="381" s="14" customFormat="1">
      <c r="A381" s="14"/>
      <c r="B381" s="255"/>
      <c r="C381" s="256"/>
      <c r="D381" s="246" t="s">
        <v>190</v>
      </c>
      <c r="E381" s="257" t="s">
        <v>1</v>
      </c>
      <c r="F381" s="258" t="s">
        <v>442</v>
      </c>
      <c r="G381" s="256"/>
      <c r="H381" s="259">
        <v>0.57399999999999995</v>
      </c>
      <c r="I381" s="260"/>
      <c r="J381" s="256"/>
      <c r="K381" s="256"/>
      <c r="L381" s="261"/>
      <c r="M381" s="262"/>
      <c r="N381" s="263"/>
      <c r="O381" s="263"/>
      <c r="P381" s="263"/>
      <c r="Q381" s="263"/>
      <c r="R381" s="263"/>
      <c r="S381" s="263"/>
      <c r="T381" s="26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5" t="s">
        <v>190</v>
      </c>
      <c r="AU381" s="265" t="s">
        <v>179</v>
      </c>
      <c r="AV381" s="14" t="s">
        <v>85</v>
      </c>
      <c r="AW381" s="14" t="s">
        <v>34</v>
      </c>
      <c r="AX381" s="14" t="s">
        <v>76</v>
      </c>
      <c r="AY381" s="265" t="s">
        <v>178</v>
      </c>
    </row>
    <row r="382" s="2" customFormat="1" ht="24.15" customHeight="1">
      <c r="A382" s="38"/>
      <c r="B382" s="39"/>
      <c r="C382" s="226" t="s">
        <v>443</v>
      </c>
      <c r="D382" s="226" t="s">
        <v>181</v>
      </c>
      <c r="E382" s="227" t="s">
        <v>444</v>
      </c>
      <c r="F382" s="228" t="s">
        <v>445</v>
      </c>
      <c r="G382" s="229" t="s">
        <v>184</v>
      </c>
      <c r="H382" s="230">
        <v>0.67800000000000005</v>
      </c>
      <c r="I382" s="231"/>
      <c r="J382" s="232">
        <f>ROUND(I382*H382,2)</f>
        <v>0</v>
      </c>
      <c r="K382" s="228" t="s">
        <v>185</v>
      </c>
      <c r="L382" s="44"/>
      <c r="M382" s="233" t="s">
        <v>1</v>
      </c>
      <c r="N382" s="234" t="s">
        <v>41</v>
      </c>
      <c r="O382" s="91"/>
      <c r="P382" s="235">
        <f>O382*H382</f>
        <v>0</v>
      </c>
      <c r="Q382" s="235">
        <v>2.5018699999999998</v>
      </c>
      <c r="R382" s="235">
        <f>Q382*H382</f>
        <v>1.6962678600000001</v>
      </c>
      <c r="S382" s="235">
        <v>0</v>
      </c>
      <c r="T382" s="236">
        <f>S382*H382</f>
        <v>0</v>
      </c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R382" s="237" t="s">
        <v>186</v>
      </c>
      <c r="AT382" s="237" t="s">
        <v>181</v>
      </c>
      <c r="AU382" s="237" t="s">
        <v>179</v>
      </c>
      <c r="AY382" s="17" t="s">
        <v>178</v>
      </c>
      <c r="BE382" s="238">
        <f>IF(N382="základní",J382,0)</f>
        <v>0</v>
      </c>
      <c r="BF382" s="238">
        <f>IF(N382="snížená",J382,0)</f>
        <v>0</v>
      </c>
      <c r="BG382" s="238">
        <f>IF(N382="zákl. přenesená",J382,0)</f>
        <v>0</v>
      </c>
      <c r="BH382" s="238">
        <f>IF(N382="sníž. přenesená",J382,0)</f>
        <v>0</v>
      </c>
      <c r="BI382" s="238">
        <f>IF(N382="nulová",J382,0)</f>
        <v>0</v>
      </c>
      <c r="BJ382" s="17" t="s">
        <v>83</v>
      </c>
      <c r="BK382" s="238">
        <f>ROUND(I382*H382,2)</f>
        <v>0</v>
      </c>
      <c r="BL382" s="17" t="s">
        <v>186</v>
      </c>
      <c r="BM382" s="237" t="s">
        <v>446</v>
      </c>
    </row>
    <row r="383" s="2" customFormat="1">
      <c r="A383" s="38"/>
      <c r="B383" s="39"/>
      <c r="C383" s="40"/>
      <c r="D383" s="239" t="s">
        <v>188</v>
      </c>
      <c r="E383" s="40"/>
      <c r="F383" s="240" t="s">
        <v>447</v>
      </c>
      <c r="G383" s="40"/>
      <c r="H383" s="40"/>
      <c r="I383" s="241"/>
      <c r="J383" s="40"/>
      <c r="K383" s="40"/>
      <c r="L383" s="44"/>
      <c r="M383" s="242"/>
      <c r="N383" s="243"/>
      <c r="O383" s="91"/>
      <c r="P383" s="91"/>
      <c r="Q383" s="91"/>
      <c r="R383" s="91"/>
      <c r="S383" s="91"/>
      <c r="T383" s="92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T383" s="17" t="s">
        <v>188</v>
      </c>
      <c r="AU383" s="17" t="s">
        <v>179</v>
      </c>
    </row>
    <row r="384" s="13" customFormat="1">
      <c r="A384" s="13"/>
      <c r="B384" s="244"/>
      <c r="C384" s="245"/>
      <c r="D384" s="246" t="s">
        <v>190</v>
      </c>
      <c r="E384" s="247" t="s">
        <v>1</v>
      </c>
      <c r="F384" s="248" t="s">
        <v>191</v>
      </c>
      <c r="G384" s="245"/>
      <c r="H384" s="247" t="s">
        <v>1</v>
      </c>
      <c r="I384" s="249"/>
      <c r="J384" s="245"/>
      <c r="K384" s="245"/>
      <c r="L384" s="250"/>
      <c r="M384" s="251"/>
      <c r="N384" s="252"/>
      <c r="O384" s="252"/>
      <c r="P384" s="252"/>
      <c r="Q384" s="252"/>
      <c r="R384" s="252"/>
      <c r="S384" s="252"/>
      <c r="T384" s="25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54" t="s">
        <v>190</v>
      </c>
      <c r="AU384" s="254" t="s">
        <v>179</v>
      </c>
      <c r="AV384" s="13" t="s">
        <v>83</v>
      </c>
      <c r="AW384" s="13" t="s">
        <v>34</v>
      </c>
      <c r="AX384" s="13" t="s">
        <v>76</v>
      </c>
      <c r="AY384" s="254" t="s">
        <v>178</v>
      </c>
    </row>
    <row r="385" s="13" customFormat="1">
      <c r="A385" s="13"/>
      <c r="B385" s="244"/>
      <c r="C385" s="245"/>
      <c r="D385" s="246" t="s">
        <v>190</v>
      </c>
      <c r="E385" s="247" t="s">
        <v>1</v>
      </c>
      <c r="F385" s="248" t="s">
        <v>192</v>
      </c>
      <c r="G385" s="245"/>
      <c r="H385" s="247" t="s">
        <v>1</v>
      </c>
      <c r="I385" s="249"/>
      <c r="J385" s="245"/>
      <c r="K385" s="245"/>
      <c r="L385" s="250"/>
      <c r="M385" s="251"/>
      <c r="N385" s="252"/>
      <c r="O385" s="252"/>
      <c r="P385" s="252"/>
      <c r="Q385" s="252"/>
      <c r="R385" s="252"/>
      <c r="S385" s="252"/>
      <c r="T385" s="25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54" t="s">
        <v>190</v>
      </c>
      <c r="AU385" s="254" t="s">
        <v>179</v>
      </c>
      <c r="AV385" s="13" t="s">
        <v>83</v>
      </c>
      <c r="AW385" s="13" t="s">
        <v>34</v>
      </c>
      <c r="AX385" s="13" t="s">
        <v>76</v>
      </c>
      <c r="AY385" s="254" t="s">
        <v>178</v>
      </c>
    </row>
    <row r="386" s="13" customFormat="1">
      <c r="A386" s="13"/>
      <c r="B386" s="244"/>
      <c r="C386" s="245"/>
      <c r="D386" s="246" t="s">
        <v>190</v>
      </c>
      <c r="E386" s="247" t="s">
        <v>1</v>
      </c>
      <c r="F386" s="248" t="s">
        <v>448</v>
      </c>
      <c r="G386" s="245"/>
      <c r="H386" s="247" t="s">
        <v>1</v>
      </c>
      <c r="I386" s="249"/>
      <c r="J386" s="245"/>
      <c r="K386" s="245"/>
      <c r="L386" s="250"/>
      <c r="M386" s="251"/>
      <c r="N386" s="252"/>
      <c r="O386" s="252"/>
      <c r="P386" s="252"/>
      <c r="Q386" s="252"/>
      <c r="R386" s="252"/>
      <c r="S386" s="252"/>
      <c r="T386" s="25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4" t="s">
        <v>190</v>
      </c>
      <c r="AU386" s="254" t="s">
        <v>179</v>
      </c>
      <c r="AV386" s="13" t="s">
        <v>83</v>
      </c>
      <c r="AW386" s="13" t="s">
        <v>34</v>
      </c>
      <c r="AX386" s="13" t="s">
        <v>76</v>
      </c>
      <c r="AY386" s="254" t="s">
        <v>178</v>
      </c>
    </row>
    <row r="387" s="14" customFormat="1">
      <c r="A387" s="14"/>
      <c r="B387" s="255"/>
      <c r="C387" s="256"/>
      <c r="D387" s="246" t="s">
        <v>190</v>
      </c>
      <c r="E387" s="257" t="s">
        <v>1</v>
      </c>
      <c r="F387" s="258" t="s">
        <v>449</v>
      </c>
      <c r="G387" s="256"/>
      <c r="H387" s="259">
        <v>0.67800000000000005</v>
      </c>
      <c r="I387" s="260"/>
      <c r="J387" s="256"/>
      <c r="K387" s="256"/>
      <c r="L387" s="261"/>
      <c r="M387" s="262"/>
      <c r="N387" s="263"/>
      <c r="O387" s="263"/>
      <c r="P387" s="263"/>
      <c r="Q387" s="263"/>
      <c r="R387" s="263"/>
      <c r="S387" s="263"/>
      <c r="T387" s="26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5" t="s">
        <v>190</v>
      </c>
      <c r="AU387" s="265" t="s">
        <v>179</v>
      </c>
      <c r="AV387" s="14" t="s">
        <v>85</v>
      </c>
      <c r="AW387" s="14" t="s">
        <v>34</v>
      </c>
      <c r="AX387" s="14" t="s">
        <v>76</v>
      </c>
      <c r="AY387" s="265" t="s">
        <v>178</v>
      </c>
    </row>
    <row r="388" s="2" customFormat="1" ht="24.15" customHeight="1">
      <c r="A388" s="38"/>
      <c r="B388" s="39"/>
      <c r="C388" s="226" t="s">
        <v>450</v>
      </c>
      <c r="D388" s="226" t="s">
        <v>181</v>
      </c>
      <c r="E388" s="227" t="s">
        <v>451</v>
      </c>
      <c r="F388" s="228" t="s">
        <v>452</v>
      </c>
      <c r="G388" s="229" t="s">
        <v>267</v>
      </c>
      <c r="H388" s="230">
        <v>121.8</v>
      </c>
      <c r="I388" s="231"/>
      <c r="J388" s="232">
        <f>ROUND(I388*H388,2)</f>
        <v>0</v>
      </c>
      <c r="K388" s="228" t="s">
        <v>185</v>
      </c>
      <c r="L388" s="44"/>
      <c r="M388" s="233" t="s">
        <v>1</v>
      </c>
      <c r="N388" s="234" t="s">
        <v>41</v>
      </c>
      <c r="O388" s="91"/>
      <c r="P388" s="235">
        <f>O388*H388</f>
        <v>0</v>
      </c>
      <c r="Q388" s="235">
        <v>0.001</v>
      </c>
      <c r="R388" s="235">
        <f>Q388*H388</f>
        <v>0.12180000000000001</v>
      </c>
      <c r="S388" s="235">
        <v>0</v>
      </c>
      <c r="T388" s="236">
        <f>S388*H388</f>
        <v>0</v>
      </c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R388" s="237" t="s">
        <v>186</v>
      </c>
      <c r="AT388" s="237" t="s">
        <v>181</v>
      </c>
      <c r="AU388" s="237" t="s">
        <v>179</v>
      </c>
      <c r="AY388" s="17" t="s">
        <v>178</v>
      </c>
      <c r="BE388" s="238">
        <f>IF(N388="základní",J388,0)</f>
        <v>0</v>
      </c>
      <c r="BF388" s="238">
        <f>IF(N388="snížená",J388,0)</f>
        <v>0</v>
      </c>
      <c r="BG388" s="238">
        <f>IF(N388="zákl. přenesená",J388,0)</f>
        <v>0</v>
      </c>
      <c r="BH388" s="238">
        <f>IF(N388="sníž. přenesená",J388,0)</f>
        <v>0</v>
      </c>
      <c r="BI388" s="238">
        <f>IF(N388="nulová",J388,0)</f>
        <v>0</v>
      </c>
      <c r="BJ388" s="17" t="s">
        <v>83</v>
      </c>
      <c r="BK388" s="238">
        <f>ROUND(I388*H388,2)</f>
        <v>0</v>
      </c>
      <c r="BL388" s="17" t="s">
        <v>186</v>
      </c>
      <c r="BM388" s="237" t="s">
        <v>453</v>
      </c>
    </row>
    <row r="389" s="2" customFormat="1">
      <c r="A389" s="38"/>
      <c r="B389" s="39"/>
      <c r="C389" s="40"/>
      <c r="D389" s="239" t="s">
        <v>188</v>
      </c>
      <c r="E389" s="40"/>
      <c r="F389" s="240" t="s">
        <v>454</v>
      </c>
      <c r="G389" s="40"/>
      <c r="H389" s="40"/>
      <c r="I389" s="241"/>
      <c r="J389" s="40"/>
      <c r="K389" s="40"/>
      <c r="L389" s="44"/>
      <c r="M389" s="242"/>
      <c r="N389" s="243"/>
      <c r="O389" s="91"/>
      <c r="P389" s="91"/>
      <c r="Q389" s="91"/>
      <c r="R389" s="91"/>
      <c r="S389" s="91"/>
      <c r="T389" s="92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T389" s="17" t="s">
        <v>188</v>
      </c>
      <c r="AU389" s="17" t="s">
        <v>179</v>
      </c>
    </row>
    <row r="390" s="13" customFormat="1">
      <c r="A390" s="13"/>
      <c r="B390" s="244"/>
      <c r="C390" s="245"/>
      <c r="D390" s="246" t="s">
        <v>190</v>
      </c>
      <c r="E390" s="247" t="s">
        <v>1</v>
      </c>
      <c r="F390" s="248" t="s">
        <v>191</v>
      </c>
      <c r="G390" s="245"/>
      <c r="H390" s="247" t="s">
        <v>1</v>
      </c>
      <c r="I390" s="249"/>
      <c r="J390" s="245"/>
      <c r="K390" s="245"/>
      <c r="L390" s="250"/>
      <c r="M390" s="251"/>
      <c r="N390" s="252"/>
      <c r="O390" s="252"/>
      <c r="P390" s="252"/>
      <c r="Q390" s="252"/>
      <c r="R390" s="252"/>
      <c r="S390" s="252"/>
      <c r="T390" s="25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4" t="s">
        <v>190</v>
      </c>
      <c r="AU390" s="254" t="s">
        <v>179</v>
      </c>
      <c r="AV390" s="13" t="s">
        <v>83</v>
      </c>
      <c r="AW390" s="13" t="s">
        <v>34</v>
      </c>
      <c r="AX390" s="13" t="s">
        <v>76</v>
      </c>
      <c r="AY390" s="254" t="s">
        <v>178</v>
      </c>
    </row>
    <row r="391" s="13" customFormat="1">
      <c r="A391" s="13"/>
      <c r="B391" s="244"/>
      <c r="C391" s="245"/>
      <c r="D391" s="246" t="s">
        <v>190</v>
      </c>
      <c r="E391" s="247" t="s">
        <v>1</v>
      </c>
      <c r="F391" s="248" t="s">
        <v>192</v>
      </c>
      <c r="G391" s="245"/>
      <c r="H391" s="247" t="s">
        <v>1</v>
      </c>
      <c r="I391" s="249"/>
      <c r="J391" s="245"/>
      <c r="K391" s="245"/>
      <c r="L391" s="250"/>
      <c r="M391" s="251"/>
      <c r="N391" s="252"/>
      <c r="O391" s="252"/>
      <c r="P391" s="252"/>
      <c r="Q391" s="252"/>
      <c r="R391" s="252"/>
      <c r="S391" s="252"/>
      <c r="T391" s="25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54" t="s">
        <v>190</v>
      </c>
      <c r="AU391" s="254" t="s">
        <v>179</v>
      </c>
      <c r="AV391" s="13" t="s">
        <v>83</v>
      </c>
      <c r="AW391" s="13" t="s">
        <v>34</v>
      </c>
      <c r="AX391" s="13" t="s">
        <v>76</v>
      </c>
      <c r="AY391" s="254" t="s">
        <v>178</v>
      </c>
    </row>
    <row r="392" s="13" customFormat="1">
      <c r="A392" s="13"/>
      <c r="B392" s="244"/>
      <c r="C392" s="245"/>
      <c r="D392" s="246" t="s">
        <v>190</v>
      </c>
      <c r="E392" s="247" t="s">
        <v>1</v>
      </c>
      <c r="F392" s="248" t="s">
        <v>455</v>
      </c>
      <c r="G392" s="245"/>
      <c r="H392" s="247" t="s">
        <v>1</v>
      </c>
      <c r="I392" s="249"/>
      <c r="J392" s="245"/>
      <c r="K392" s="245"/>
      <c r="L392" s="250"/>
      <c r="M392" s="251"/>
      <c r="N392" s="252"/>
      <c r="O392" s="252"/>
      <c r="P392" s="252"/>
      <c r="Q392" s="252"/>
      <c r="R392" s="252"/>
      <c r="S392" s="252"/>
      <c r="T392" s="25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4" t="s">
        <v>190</v>
      </c>
      <c r="AU392" s="254" t="s">
        <v>179</v>
      </c>
      <c r="AV392" s="13" t="s">
        <v>83</v>
      </c>
      <c r="AW392" s="13" t="s">
        <v>34</v>
      </c>
      <c r="AX392" s="13" t="s">
        <v>76</v>
      </c>
      <c r="AY392" s="254" t="s">
        <v>178</v>
      </c>
    </row>
    <row r="393" s="14" customFormat="1">
      <c r="A393" s="14"/>
      <c r="B393" s="255"/>
      <c r="C393" s="256"/>
      <c r="D393" s="246" t="s">
        <v>190</v>
      </c>
      <c r="E393" s="257" t="s">
        <v>1</v>
      </c>
      <c r="F393" s="258" t="s">
        <v>456</v>
      </c>
      <c r="G393" s="256"/>
      <c r="H393" s="259">
        <v>103.2</v>
      </c>
      <c r="I393" s="260"/>
      <c r="J393" s="256"/>
      <c r="K393" s="256"/>
      <c r="L393" s="261"/>
      <c r="M393" s="262"/>
      <c r="N393" s="263"/>
      <c r="O393" s="263"/>
      <c r="P393" s="263"/>
      <c r="Q393" s="263"/>
      <c r="R393" s="263"/>
      <c r="S393" s="263"/>
      <c r="T393" s="26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5" t="s">
        <v>190</v>
      </c>
      <c r="AU393" s="265" t="s">
        <v>179</v>
      </c>
      <c r="AV393" s="14" t="s">
        <v>85</v>
      </c>
      <c r="AW393" s="14" t="s">
        <v>34</v>
      </c>
      <c r="AX393" s="14" t="s">
        <v>76</v>
      </c>
      <c r="AY393" s="265" t="s">
        <v>178</v>
      </c>
    </row>
    <row r="394" s="14" customFormat="1">
      <c r="A394" s="14"/>
      <c r="B394" s="255"/>
      <c r="C394" s="256"/>
      <c r="D394" s="246" t="s">
        <v>190</v>
      </c>
      <c r="E394" s="257" t="s">
        <v>1</v>
      </c>
      <c r="F394" s="258" t="s">
        <v>457</v>
      </c>
      <c r="G394" s="256"/>
      <c r="H394" s="259">
        <v>18.600000000000001</v>
      </c>
      <c r="I394" s="260"/>
      <c r="J394" s="256"/>
      <c r="K394" s="256"/>
      <c r="L394" s="261"/>
      <c r="M394" s="262"/>
      <c r="N394" s="263"/>
      <c r="O394" s="263"/>
      <c r="P394" s="263"/>
      <c r="Q394" s="263"/>
      <c r="R394" s="263"/>
      <c r="S394" s="263"/>
      <c r="T394" s="26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5" t="s">
        <v>190</v>
      </c>
      <c r="AU394" s="265" t="s">
        <v>179</v>
      </c>
      <c r="AV394" s="14" t="s">
        <v>85</v>
      </c>
      <c r="AW394" s="14" t="s">
        <v>34</v>
      </c>
      <c r="AX394" s="14" t="s">
        <v>76</v>
      </c>
      <c r="AY394" s="265" t="s">
        <v>178</v>
      </c>
    </row>
    <row r="395" s="2" customFormat="1" ht="24.15" customHeight="1">
      <c r="A395" s="38"/>
      <c r="B395" s="39"/>
      <c r="C395" s="226" t="s">
        <v>458</v>
      </c>
      <c r="D395" s="226" t="s">
        <v>181</v>
      </c>
      <c r="E395" s="227" t="s">
        <v>459</v>
      </c>
      <c r="F395" s="228" t="s">
        <v>460</v>
      </c>
      <c r="G395" s="229" t="s">
        <v>258</v>
      </c>
      <c r="H395" s="230">
        <v>559.72000000000003</v>
      </c>
      <c r="I395" s="231"/>
      <c r="J395" s="232">
        <f>ROUND(I395*H395,2)</f>
        <v>0</v>
      </c>
      <c r="K395" s="228" t="s">
        <v>1</v>
      </c>
      <c r="L395" s="44"/>
      <c r="M395" s="233" t="s">
        <v>1</v>
      </c>
      <c r="N395" s="234" t="s">
        <v>41</v>
      </c>
      <c r="O395" s="91"/>
      <c r="P395" s="235">
        <f>O395*H395</f>
        <v>0</v>
      </c>
      <c r="Q395" s="235">
        <v>0.11</v>
      </c>
      <c r="R395" s="235">
        <f>Q395*H395</f>
        <v>61.569200000000002</v>
      </c>
      <c r="S395" s="235">
        <v>0</v>
      </c>
      <c r="T395" s="236">
        <f>S395*H395</f>
        <v>0</v>
      </c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R395" s="237" t="s">
        <v>186</v>
      </c>
      <c r="AT395" s="237" t="s">
        <v>181</v>
      </c>
      <c r="AU395" s="237" t="s">
        <v>179</v>
      </c>
      <c r="AY395" s="17" t="s">
        <v>178</v>
      </c>
      <c r="BE395" s="238">
        <f>IF(N395="základní",J395,0)</f>
        <v>0</v>
      </c>
      <c r="BF395" s="238">
        <f>IF(N395="snížená",J395,0)</f>
        <v>0</v>
      </c>
      <c r="BG395" s="238">
        <f>IF(N395="zákl. přenesená",J395,0)</f>
        <v>0</v>
      </c>
      <c r="BH395" s="238">
        <f>IF(N395="sníž. přenesená",J395,0)</f>
        <v>0</v>
      </c>
      <c r="BI395" s="238">
        <f>IF(N395="nulová",J395,0)</f>
        <v>0</v>
      </c>
      <c r="BJ395" s="17" t="s">
        <v>83</v>
      </c>
      <c r="BK395" s="238">
        <f>ROUND(I395*H395,2)</f>
        <v>0</v>
      </c>
      <c r="BL395" s="17" t="s">
        <v>186</v>
      </c>
      <c r="BM395" s="237" t="s">
        <v>461</v>
      </c>
    </row>
    <row r="396" s="13" customFormat="1">
      <c r="A396" s="13"/>
      <c r="B396" s="244"/>
      <c r="C396" s="245"/>
      <c r="D396" s="246" t="s">
        <v>190</v>
      </c>
      <c r="E396" s="247" t="s">
        <v>1</v>
      </c>
      <c r="F396" s="248" t="s">
        <v>191</v>
      </c>
      <c r="G396" s="245"/>
      <c r="H396" s="247" t="s">
        <v>1</v>
      </c>
      <c r="I396" s="249"/>
      <c r="J396" s="245"/>
      <c r="K396" s="245"/>
      <c r="L396" s="250"/>
      <c r="M396" s="251"/>
      <c r="N396" s="252"/>
      <c r="O396" s="252"/>
      <c r="P396" s="252"/>
      <c r="Q396" s="252"/>
      <c r="R396" s="252"/>
      <c r="S396" s="252"/>
      <c r="T396" s="25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54" t="s">
        <v>190</v>
      </c>
      <c r="AU396" s="254" t="s">
        <v>179</v>
      </c>
      <c r="AV396" s="13" t="s">
        <v>83</v>
      </c>
      <c r="AW396" s="13" t="s">
        <v>34</v>
      </c>
      <c r="AX396" s="13" t="s">
        <v>76</v>
      </c>
      <c r="AY396" s="254" t="s">
        <v>178</v>
      </c>
    </row>
    <row r="397" s="13" customFormat="1">
      <c r="A397" s="13"/>
      <c r="B397" s="244"/>
      <c r="C397" s="245"/>
      <c r="D397" s="246" t="s">
        <v>190</v>
      </c>
      <c r="E397" s="247" t="s">
        <v>1</v>
      </c>
      <c r="F397" s="248" t="s">
        <v>192</v>
      </c>
      <c r="G397" s="245"/>
      <c r="H397" s="247" t="s">
        <v>1</v>
      </c>
      <c r="I397" s="249"/>
      <c r="J397" s="245"/>
      <c r="K397" s="245"/>
      <c r="L397" s="250"/>
      <c r="M397" s="251"/>
      <c r="N397" s="252"/>
      <c r="O397" s="252"/>
      <c r="P397" s="252"/>
      <c r="Q397" s="252"/>
      <c r="R397" s="252"/>
      <c r="S397" s="252"/>
      <c r="T397" s="25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4" t="s">
        <v>190</v>
      </c>
      <c r="AU397" s="254" t="s">
        <v>179</v>
      </c>
      <c r="AV397" s="13" t="s">
        <v>83</v>
      </c>
      <c r="AW397" s="13" t="s">
        <v>34</v>
      </c>
      <c r="AX397" s="13" t="s">
        <v>76</v>
      </c>
      <c r="AY397" s="254" t="s">
        <v>178</v>
      </c>
    </row>
    <row r="398" s="13" customFormat="1">
      <c r="A398" s="13"/>
      <c r="B398" s="244"/>
      <c r="C398" s="245"/>
      <c r="D398" s="246" t="s">
        <v>190</v>
      </c>
      <c r="E398" s="247" t="s">
        <v>1</v>
      </c>
      <c r="F398" s="248" t="s">
        <v>462</v>
      </c>
      <c r="G398" s="245"/>
      <c r="H398" s="247" t="s">
        <v>1</v>
      </c>
      <c r="I398" s="249"/>
      <c r="J398" s="245"/>
      <c r="K398" s="245"/>
      <c r="L398" s="250"/>
      <c r="M398" s="251"/>
      <c r="N398" s="252"/>
      <c r="O398" s="252"/>
      <c r="P398" s="252"/>
      <c r="Q398" s="252"/>
      <c r="R398" s="252"/>
      <c r="S398" s="252"/>
      <c r="T398" s="25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54" t="s">
        <v>190</v>
      </c>
      <c r="AU398" s="254" t="s">
        <v>179</v>
      </c>
      <c r="AV398" s="13" t="s">
        <v>83</v>
      </c>
      <c r="AW398" s="13" t="s">
        <v>34</v>
      </c>
      <c r="AX398" s="13" t="s">
        <v>76</v>
      </c>
      <c r="AY398" s="254" t="s">
        <v>178</v>
      </c>
    </row>
    <row r="399" s="14" customFormat="1">
      <c r="A399" s="14"/>
      <c r="B399" s="255"/>
      <c r="C399" s="256"/>
      <c r="D399" s="246" t="s">
        <v>190</v>
      </c>
      <c r="E399" s="257" t="s">
        <v>1</v>
      </c>
      <c r="F399" s="258" t="s">
        <v>428</v>
      </c>
      <c r="G399" s="256"/>
      <c r="H399" s="259">
        <v>559.72000000000003</v>
      </c>
      <c r="I399" s="260"/>
      <c r="J399" s="256"/>
      <c r="K399" s="256"/>
      <c r="L399" s="261"/>
      <c r="M399" s="262"/>
      <c r="N399" s="263"/>
      <c r="O399" s="263"/>
      <c r="P399" s="263"/>
      <c r="Q399" s="263"/>
      <c r="R399" s="263"/>
      <c r="S399" s="263"/>
      <c r="T399" s="26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65" t="s">
        <v>190</v>
      </c>
      <c r="AU399" s="265" t="s">
        <v>179</v>
      </c>
      <c r="AV399" s="14" t="s">
        <v>85</v>
      </c>
      <c r="AW399" s="14" t="s">
        <v>34</v>
      </c>
      <c r="AX399" s="14" t="s">
        <v>76</v>
      </c>
      <c r="AY399" s="265" t="s">
        <v>178</v>
      </c>
    </row>
    <row r="400" s="12" customFormat="1" ht="22.8" customHeight="1">
      <c r="A400" s="12"/>
      <c r="B400" s="210"/>
      <c r="C400" s="211"/>
      <c r="D400" s="212" t="s">
        <v>75</v>
      </c>
      <c r="E400" s="224" t="s">
        <v>270</v>
      </c>
      <c r="F400" s="224" t="s">
        <v>463</v>
      </c>
      <c r="G400" s="211"/>
      <c r="H400" s="211"/>
      <c r="I400" s="214"/>
      <c r="J400" s="225">
        <f>BK400</f>
        <v>0</v>
      </c>
      <c r="K400" s="211"/>
      <c r="L400" s="216"/>
      <c r="M400" s="217"/>
      <c r="N400" s="218"/>
      <c r="O400" s="218"/>
      <c r="P400" s="219">
        <f>P401+P425+P434+P945</f>
        <v>0</v>
      </c>
      <c r="Q400" s="218"/>
      <c r="R400" s="219">
        <f>R401+R425+R434+R945</f>
        <v>5.38721154</v>
      </c>
      <c r="S400" s="218"/>
      <c r="T400" s="220">
        <f>T401+T425+T434+T945</f>
        <v>155.73596420000001</v>
      </c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R400" s="221" t="s">
        <v>83</v>
      </c>
      <c r="AT400" s="222" t="s">
        <v>75</v>
      </c>
      <c r="AU400" s="222" t="s">
        <v>83</v>
      </c>
      <c r="AY400" s="221" t="s">
        <v>178</v>
      </c>
      <c r="BK400" s="223">
        <f>BK401+BK425+BK434+BK945</f>
        <v>0</v>
      </c>
    </row>
    <row r="401" s="12" customFormat="1" ht="20.88" customHeight="1">
      <c r="A401" s="12"/>
      <c r="B401" s="210"/>
      <c r="C401" s="211"/>
      <c r="D401" s="212" t="s">
        <v>75</v>
      </c>
      <c r="E401" s="224" t="s">
        <v>464</v>
      </c>
      <c r="F401" s="224" t="s">
        <v>465</v>
      </c>
      <c r="G401" s="211"/>
      <c r="H401" s="211"/>
      <c r="I401" s="214"/>
      <c r="J401" s="225">
        <f>BK401</f>
        <v>0</v>
      </c>
      <c r="K401" s="211"/>
      <c r="L401" s="216"/>
      <c r="M401" s="217"/>
      <c r="N401" s="218"/>
      <c r="O401" s="218"/>
      <c r="P401" s="219">
        <f>SUM(P402:P424)</f>
        <v>0</v>
      </c>
      <c r="Q401" s="218"/>
      <c r="R401" s="219">
        <f>SUM(R402:R424)</f>
        <v>0</v>
      </c>
      <c r="S401" s="218"/>
      <c r="T401" s="220">
        <f>SUM(T402:T424)</f>
        <v>0</v>
      </c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R401" s="221" t="s">
        <v>83</v>
      </c>
      <c r="AT401" s="222" t="s">
        <v>75</v>
      </c>
      <c r="AU401" s="222" t="s">
        <v>85</v>
      </c>
      <c r="AY401" s="221" t="s">
        <v>178</v>
      </c>
      <c r="BK401" s="223">
        <f>SUM(BK402:BK424)</f>
        <v>0</v>
      </c>
    </row>
    <row r="402" s="2" customFormat="1" ht="33" customHeight="1">
      <c r="A402" s="38"/>
      <c r="B402" s="39"/>
      <c r="C402" s="226" t="s">
        <v>466</v>
      </c>
      <c r="D402" s="226" t="s">
        <v>181</v>
      </c>
      <c r="E402" s="227" t="s">
        <v>467</v>
      </c>
      <c r="F402" s="228" t="s">
        <v>468</v>
      </c>
      <c r="G402" s="229" t="s">
        <v>258</v>
      </c>
      <c r="H402" s="230">
        <v>19.800000000000001</v>
      </c>
      <c r="I402" s="231"/>
      <c r="J402" s="232">
        <f>ROUND(I402*H402,2)</f>
        <v>0</v>
      </c>
      <c r="K402" s="228" t="s">
        <v>185</v>
      </c>
      <c r="L402" s="44"/>
      <c r="M402" s="233" t="s">
        <v>1</v>
      </c>
      <c r="N402" s="234" t="s">
        <v>41</v>
      </c>
      <c r="O402" s="91"/>
      <c r="P402" s="235">
        <f>O402*H402</f>
        <v>0</v>
      </c>
      <c r="Q402" s="235">
        <v>0</v>
      </c>
      <c r="R402" s="235">
        <f>Q402*H402</f>
        <v>0</v>
      </c>
      <c r="S402" s="235">
        <v>0</v>
      </c>
      <c r="T402" s="236">
        <f>S402*H402</f>
        <v>0</v>
      </c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R402" s="237" t="s">
        <v>186</v>
      </c>
      <c r="AT402" s="237" t="s">
        <v>181</v>
      </c>
      <c r="AU402" s="237" t="s">
        <v>179</v>
      </c>
      <c r="AY402" s="17" t="s">
        <v>178</v>
      </c>
      <c r="BE402" s="238">
        <f>IF(N402="základní",J402,0)</f>
        <v>0</v>
      </c>
      <c r="BF402" s="238">
        <f>IF(N402="snížená",J402,0)</f>
        <v>0</v>
      </c>
      <c r="BG402" s="238">
        <f>IF(N402="zákl. přenesená",J402,0)</f>
        <v>0</v>
      </c>
      <c r="BH402" s="238">
        <f>IF(N402="sníž. přenesená",J402,0)</f>
        <v>0</v>
      </c>
      <c r="BI402" s="238">
        <f>IF(N402="nulová",J402,0)</f>
        <v>0</v>
      </c>
      <c r="BJ402" s="17" t="s">
        <v>83</v>
      </c>
      <c r="BK402" s="238">
        <f>ROUND(I402*H402,2)</f>
        <v>0</v>
      </c>
      <c r="BL402" s="17" t="s">
        <v>186</v>
      </c>
      <c r="BM402" s="237" t="s">
        <v>469</v>
      </c>
    </row>
    <row r="403" s="2" customFormat="1">
      <c r="A403" s="38"/>
      <c r="B403" s="39"/>
      <c r="C403" s="40"/>
      <c r="D403" s="239" t="s">
        <v>188</v>
      </c>
      <c r="E403" s="40"/>
      <c r="F403" s="240" t="s">
        <v>470</v>
      </c>
      <c r="G403" s="40"/>
      <c r="H403" s="40"/>
      <c r="I403" s="241"/>
      <c r="J403" s="40"/>
      <c r="K403" s="40"/>
      <c r="L403" s="44"/>
      <c r="M403" s="242"/>
      <c r="N403" s="243"/>
      <c r="O403" s="91"/>
      <c r="P403" s="91"/>
      <c r="Q403" s="91"/>
      <c r="R403" s="91"/>
      <c r="S403" s="91"/>
      <c r="T403" s="92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T403" s="17" t="s">
        <v>188</v>
      </c>
      <c r="AU403" s="17" t="s">
        <v>179</v>
      </c>
    </row>
    <row r="404" s="13" customFormat="1">
      <c r="A404" s="13"/>
      <c r="B404" s="244"/>
      <c r="C404" s="245"/>
      <c r="D404" s="246" t="s">
        <v>190</v>
      </c>
      <c r="E404" s="247" t="s">
        <v>1</v>
      </c>
      <c r="F404" s="248" t="s">
        <v>191</v>
      </c>
      <c r="G404" s="245"/>
      <c r="H404" s="247" t="s">
        <v>1</v>
      </c>
      <c r="I404" s="249"/>
      <c r="J404" s="245"/>
      <c r="K404" s="245"/>
      <c r="L404" s="250"/>
      <c r="M404" s="251"/>
      <c r="N404" s="252"/>
      <c r="O404" s="252"/>
      <c r="P404" s="252"/>
      <c r="Q404" s="252"/>
      <c r="R404" s="252"/>
      <c r="S404" s="252"/>
      <c r="T404" s="25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54" t="s">
        <v>190</v>
      </c>
      <c r="AU404" s="254" t="s">
        <v>179</v>
      </c>
      <c r="AV404" s="13" t="s">
        <v>83</v>
      </c>
      <c r="AW404" s="13" t="s">
        <v>34</v>
      </c>
      <c r="AX404" s="13" t="s">
        <v>76</v>
      </c>
      <c r="AY404" s="254" t="s">
        <v>178</v>
      </c>
    </row>
    <row r="405" s="13" customFormat="1">
      <c r="A405" s="13"/>
      <c r="B405" s="244"/>
      <c r="C405" s="245"/>
      <c r="D405" s="246" t="s">
        <v>190</v>
      </c>
      <c r="E405" s="247" t="s">
        <v>1</v>
      </c>
      <c r="F405" s="248" t="s">
        <v>192</v>
      </c>
      <c r="G405" s="245"/>
      <c r="H405" s="247" t="s">
        <v>1</v>
      </c>
      <c r="I405" s="249"/>
      <c r="J405" s="245"/>
      <c r="K405" s="245"/>
      <c r="L405" s="250"/>
      <c r="M405" s="251"/>
      <c r="N405" s="252"/>
      <c r="O405" s="252"/>
      <c r="P405" s="252"/>
      <c r="Q405" s="252"/>
      <c r="R405" s="252"/>
      <c r="S405" s="252"/>
      <c r="T405" s="25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54" t="s">
        <v>190</v>
      </c>
      <c r="AU405" s="254" t="s">
        <v>179</v>
      </c>
      <c r="AV405" s="13" t="s">
        <v>83</v>
      </c>
      <c r="AW405" s="13" t="s">
        <v>34</v>
      </c>
      <c r="AX405" s="13" t="s">
        <v>76</v>
      </c>
      <c r="AY405" s="254" t="s">
        <v>178</v>
      </c>
    </row>
    <row r="406" s="14" customFormat="1">
      <c r="A406" s="14"/>
      <c r="B406" s="255"/>
      <c r="C406" s="256"/>
      <c r="D406" s="246" t="s">
        <v>190</v>
      </c>
      <c r="E406" s="257" t="s">
        <v>1</v>
      </c>
      <c r="F406" s="258" t="s">
        <v>471</v>
      </c>
      <c r="G406" s="256"/>
      <c r="H406" s="259">
        <v>19.799999999999997</v>
      </c>
      <c r="I406" s="260"/>
      <c r="J406" s="256"/>
      <c r="K406" s="256"/>
      <c r="L406" s="261"/>
      <c r="M406" s="262"/>
      <c r="N406" s="263"/>
      <c r="O406" s="263"/>
      <c r="P406" s="263"/>
      <c r="Q406" s="263"/>
      <c r="R406" s="263"/>
      <c r="S406" s="263"/>
      <c r="T406" s="26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65" t="s">
        <v>190</v>
      </c>
      <c r="AU406" s="265" t="s">
        <v>179</v>
      </c>
      <c r="AV406" s="14" t="s">
        <v>85</v>
      </c>
      <c r="AW406" s="14" t="s">
        <v>34</v>
      </c>
      <c r="AX406" s="14" t="s">
        <v>76</v>
      </c>
      <c r="AY406" s="265" t="s">
        <v>178</v>
      </c>
    </row>
    <row r="407" s="2" customFormat="1" ht="37.8" customHeight="1">
      <c r="A407" s="38"/>
      <c r="B407" s="39"/>
      <c r="C407" s="226" t="s">
        <v>472</v>
      </c>
      <c r="D407" s="226" t="s">
        <v>181</v>
      </c>
      <c r="E407" s="227" t="s">
        <v>473</v>
      </c>
      <c r="F407" s="228" t="s">
        <v>474</v>
      </c>
      <c r="G407" s="229" t="s">
        <v>258</v>
      </c>
      <c r="H407" s="230">
        <v>39.600000000000001</v>
      </c>
      <c r="I407" s="231"/>
      <c r="J407" s="232">
        <f>ROUND(I407*H407,2)</f>
        <v>0</v>
      </c>
      <c r="K407" s="228" t="s">
        <v>185</v>
      </c>
      <c r="L407" s="44"/>
      <c r="M407" s="233" t="s">
        <v>1</v>
      </c>
      <c r="N407" s="234" t="s">
        <v>41</v>
      </c>
      <c r="O407" s="91"/>
      <c r="P407" s="235">
        <f>O407*H407</f>
        <v>0</v>
      </c>
      <c r="Q407" s="235">
        <v>0</v>
      </c>
      <c r="R407" s="235">
        <f>Q407*H407</f>
        <v>0</v>
      </c>
      <c r="S407" s="235">
        <v>0</v>
      </c>
      <c r="T407" s="236">
        <f>S407*H407</f>
        <v>0</v>
      </c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R407" s="237" t="s">
        <v>186</v>
      </c>
      <c r="AT407" s="237" t="s">
        <v>181</v>
      </c>
      <c r="AU407" s="237" t="s">
        <v>179</v>
      </c>
      <c r="AY407" s="17" t="s">
        <v>178</v>
      </c>
      <c r="BE407" s="238">
        <f>IF(N407="základní",J407,0)</f>
        <v>0</v>
      </c>
      <c r="BF407" s="238">
        <f>IF(N407="snížená",J407,0)</f>
        <v>0</v>
      </c>
      <c r="BG407" s="238">
        <f>IF(N407="zákl. přenesená",J407,0)</f>
        <v>0</v>
      </c>
      <c r="BH407" s="238">
        <f>IF(N407="sníž. přenesená",J407,0)</f>
        <v>0</v>
      </c>
      <c r="BI407" s="238">
        <f>IF(N407="nulová",J407,0)</f>
        <v>0</v>
      </c>
      <c r="BJ407" s="17" t="s">
        <v>83</v>
      </c>
      <c r="BK407" s="238">
        <f>ROUND(I407*H407,2)</f>
        <v>0</v>
      </c>
      <c r="BL407" s="17" t="s">
        <v>186</v>
      </c>
      <c r="BM407" s="237" t="s">
        <v>475</v>
      </c>
    </row>
    <row r="408" s="2" customFormat="1">
      <c r="A408" s="38"/>
      <c r="B408" s="39"/>
      <c r="C408" s="40"/>
      <c r="D408" s="239" t="s">
        <v>188</v>
      </c>
      <c r="E408" s="40"/>
      <c r="F408" s="240" t="s">
        <v>476</v>
      </c>
      <c r="G408" s="40"/>
      <c r="H408" s="40"/>
      <c r="I408" s="241"/>
      <c r="J408" s="40"/>
      <c r="K408" s="40"/>
      <c r="L408" s="44"/>
      <c r="M408" s="242"/>
      <c r="N408" s="243"/>
      <c r="O408" s="91"/>
      <c r="P408" s="91"/>
      <c r="Q408" s="91"/>
      <c r="R408" s="91"/>
      <c r="S408" s="91"/>
      <c r="T408" s="92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T408" s="17" t="s">
        <v>188</v>
      </c>
      <c r="AU408" s="17" t="s">
        <v>179</v>
      </c>
    </row>
    <row r="409" s="14" customFormat="1">
      <c r="A409" s="14"/>
      <c r="B409" s="255"/>
      <c r="C409" s="256"/>
      <c r="D409" s="246" t="s">
        <v>190</v>
      </c>
      <c r="E409" s="257" t="s">
        <v>1</v>
      </c>
      <c r="F409" s="258" t="s">
        <v>477</v>
      </c>
      <c r="G409" s="256"/>
      <c r="H409" s="259">
        <v>39.600000000000001</v>
      </c>
      <c r="I409" s="260"/>
      <c r="J409" s="256"/>
      <c r="K409" s="256"/>
      <c r="L409" s="261"/>
      <c r="M409" s="262"/>
      <c r="N409" s="263"/>
      <c r="O409" s="263"/>
      <c r="P409" s="263"/>
      <c r="Q409" s="263"/>
      <c r="R409" s="263"/>
      <c r="S409" s="263"/>
      <c r="T409" s="26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5" t="s">
        <v>190</v>
      </c>
      <c r="AU409" s="265" t="s">
        <v>179</v>
      </c>
      <c r="AV409" s="14" t="s">
        <v>85</v>
      </c>
      <c r="AW409" s="14" t="s">
        <v>34</v>
      </c>
      <c r="AX409" s="14" t="s">
        <v>83</v>
      </c>
      <c r="AY409" s="265" t="s">
        <v>178</v>
      </c>
    </row>
    <row r="410" s="2" customFormat="1" ht="33" customHeight="1">
      <c r="A410" s="38"/>
      <c r="B410" s="39"/>
      <c r="C410" s="226" t="s">
        <v>478</v>
      </c>
      <c r="D410" s="226" t="s">
        <v>181</v>
      </c>
      <c r="E410" s="227" t="s">
        <v>479</v>
      </c>
      <c r="F410" s="228" t="s">
        <v>480</v>
      </c>
      <c r="G410" s="229" t="s">
        <v>258</v>
      </c>
      <c r="H410" s="230">
        <v>19.800000000000001</v>
      </c>
      <c r="I410" s="231"/>
      <c r="J410" s="232">
        <f>ROUND(I410*H410,2)</f>
        <v>0</v>
      </c>
      <c r="K410" s="228" t="s">
        <v>185</v>
      </c>
      <c r="L410" s="44"/>
      <c r="M410" s="233" t="s">
        <v>1</v>
      </c>
      <c r="N410" s="234" t="s">
        <v>41</v>
      </c>
      <c r="O410" s="91"/>
      <c r="P410" s="235">
        <f>O410*H410</f>
        <v>0</v>
      </c>
      <c r="Q410" s="235">
        <v>0</v>
      </c>
      <c r="R410" s="235">
        <f>Q410*H410</f>
        <v>0</v>
      </c>
      <c r="S410" s="235">
        <v>0</v>
      </c>
      <c r="T410" s="236">
        <f>S410*H410</f>
        <v>0</v>
      </c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R410" s="237" t="s">
        <v>186</v>
      </c>
      <c r="AT410" s="237" t="s">
        <v>181</v>
      </c>
      <c r="AU410" s="237" t="s">
        <v>179</v>
      </c>
      <c r="AY410" s="17" t="s">
        <v>178</v>
      </c>
      <c r="BE410" s="238">
        <f>IF(N410="základní",J410,0)</f>
        <v>0</v>
      </c>
      <c r="BF410" s="238">
        <f>IF(N410="snížená",J410,0)</f>
        <v>0</v>
      </c>
      <c r="BG410" s="238">
        <f>IF(N410="zákl. přenesená",J410,0)</f>
        <v>0</v>
      </c>
      <c r="BH410" s="238">
        <f>IF(N410="sníž. přenesená",J410,0)</f>
        <v>0</v>
      </c>
      <c r="BI410" s="238">
        <f>IF(N410="nulová",J410,0)</f>
        <v>0</v>
      </c>
      <c r="BJ410" s="17" t="s">
        <v>83</v>
      </c>
      <c r="BK410" s="238">
        <f>ROUND(I410*H410,2)</f>
        <v>0</v>
      </c>
      <c r="BL410" s="17" t="s">
        <v>186</v>
      </c>
      <c r="BM410" s="237" t="s">
        <v>481</v>
      </c>
    </row>
    <row r="411" s="2" customFormat="1">
      <c r="A411" s="38"/>
      <c r="B411" s="39"/>
      <c r="C411" s="40"/>
      <c r="D411" s="239" t="s">
        <v>188</v>
      </c>
      <c r="E411" s="40"/>
      <c r="F411" s="240" t="s">
        <v>482</v>
      </c>
      <c r="G411" s="40"/>
      <c r="H411" s="40"/>
      <c r="I411" s="241"/>
      <c r="J411" s="40"/>
      <c r="K411" s="40"/>
      <c r="L411" s="44"/>
      <c r="M411" s="242"/>
      <c r="N411" s="243"/>
      <c r="O411" s="91"/>
      <c r="P411" s="91"/>
      <c r="Q411" s="91"/>
      <c r="R411" s="91"/>
      <c r="S411" s="91"/>
      <c r="T411" s="92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T411" s="17" t="s">
        <v>188</v>
      </c>
      <c r="AU411" s="17" t="s">
        <v>179</v>
      </c>
    </row>
    <row r="412" s="2" customFormat="1" ht="33" customHeight="1">
      <c r="A412" s="38"/>
      <c r="B412" s="39"/>
      <c r="C412" s="226" t="s">
        <v>483</v>
      </c>
      <c r="D412" s="226" t="s">
        <v>181</v>
      </c>
      <c r="E412" s="227" t="s">
        <v>484</v>
      </c>
      <c r="F412" s="228" t="s">
        <v>485</v>
      </c>
      <c r="G412" s="229" t="s">
        <v>258</v>
      </c>
      <c r="H412" s="230">
        <v>660.84100000000001</v>
      </c>
      <c r="I412" s="231"/>
      <c r="J412" s="232">
        <f>ROUND(I412*H412,2)</f>
        <v>0</v>
      </c>
      <c r="K412" s="228" t="s">
        <v>185</v>
      </c>
      <c r="L412" s="44"/>
      <c r="M412" s="233" t="s">
        <v>1</v>
      </c>
      <c r="N412" s="234" t="s">
        <v>41</v>
      </c>
      <c r="O412" s="91"/>
      <c r="P412" s="235">
        <f>O412*H412</f>
        <v>0</v>
      </c>
      <c r="Q412" s="235">
        <v>0</v>
      </c>
      <c r="R412" s="235">
        <f>Q412*H412</f>
        <v>0</v>
      </c>
      <c r="S412" s="235">
        <v>0</v>
      </c>
      <c r="T412" s="236">
        <f>S412*H412</f>
        <v>0</v>
      </c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R412" s="237" t="s">
        <v>186</v>
      </c>
      <c r="AT412" s="237" t="s">
        <v>181</v>
      </c>
      <c r="AU412" s="237" t="s">
        <v>179</v>
      </c>
      <c r="AY412" s="17" t="s">
        <v>178</v>
      </c>
      <c r="BE412" s="238">
        <f>IF(N412="základní",J412,0)</f>
        <v>0</v>
      </c>
      <c r="BF412" s="238">
        <f>IF(N412="snížená",J412,0)</f>
        <v>0</v>
      </c>
      <c r="BG412" s="238">
        <f>IF(N412="zákl. přenesená",J412,0)</f>
        <v>0</v>
      </c>
      <c r="BH412" s="238">
        <f>IF(N412="sníž. přenesená",J412,0)</f>
        <v>0</v>
      </c>
      <c r="BI412" s="238">
        <f>IF(N412="nulová",J412,0)</f>
        <v>0</v>
      </c>
      <c r="BJ412" s="17" t="s">
        <v>83</v>
      </c>
      <c r="BK412" s="238">
        <f>ROUND(I412*H412,2)</f>
        <v>0</v>
      </c>
      <c r="BL412" s="17" t="s">
        <v>186</v>
      </c>
      <c r="BM412" s="237" t="s">
        <v>486</v>
      </c>
    </row>
    <row r="413" s="2" customFormat="1">
      <c r="A413" s="38"/>
      <c r="B413" s="39"/>
      <c r="C413" s="40"/>
      <c r="D413" s="239" t="s">
        <v>188</v>
      </c>
      <c r="E413" s="40"/>
      <c r="F413" s="240" t="s">
        <v>487</v>
      </c>
      <c r="G413" s="40"/>
      <c r="H413" s="40"/>
      <c r="I413" s="241"/>
      <c r="J413" s="40"/>
      <c r="K413" s="40"/>
      <c r="L413" s="44"/>
      <c r="M413" s="242"/>
      <c r="N413" s="243"/>
      <c r="O413" s="91"/>
      <c r="P413" s="91"/>
      <c r="Q413" s="91"/>
      <c r="R413" s="91"/>
      <c r="S413" s="91"/>
      <c r="T413" s="92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T413" s="17" t="s">
        <v>188</v>
      </c>
      <c r="AU413" s="17" t="s">
        <v>179</v>
      </c>
    </row>
    <row r="414" s="13" customFormat="1">
      <c r="A414" s="13"/>
      <c r="B414" s="244"/>
      <c r="C414" s="245"/>
      <c r="D414" s="246" t="s">
        <v>190</v>
      </c>
      <c r="E414" s="247" t="s">
        <v>1</v>
      </c>
      <c r="F414" s="248" t="s">
        <v>191</v>
      </c>
      <c r="G414" s="245"/>
      <c r="H414" s="247" t="s">
        <v>1</v>
      </c>
      <c r="I414" s="249"/>
      <c r="J414" s="245"/>
      <c r="K414" s="245"/>
      <c r="L414" s="250"/>
      <c r="M414" s="251"/>
      <c r="N414" s="252"/>
      <c r="O414" s="252"/>
      <c r="P414" s="252"/>
      <c r="Q414" s="252"/>
      <c r="R414" s="252"/>
      <c r="S414" s="252"/>
      <c r="T414" s="25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54" t="s">
        <v>190</v>
      </c>
      <c r="AU414" s="254" t="s">
        <v>179</v>
      </c>
      <c r="AV414" s="13" t="s">
        <v>83</v>
      </c>
      <c r="AW414" s="13" t="s">
        <v>34</v>
      </c>
      <c r="AX414" s="13" t="s">
        <v>76</v>
      </c>
      <c r="AY414" s="254" t="s">
        <v>178</v>
      </c>
    </row>
    <row r="415" s="13" customFormat="1">
      <c r="A415" s="13"/>
      <c r="B415" s="244"/>
      <c r="C415" s="245"/>
      <c r="D415" s="246" t="s">
        <v>190</v>
      </c>
      <c r="E415" s="247" t="s">
        <v>1</v>
      </c>
      <c r="F415" s="248" t="s">
        <v>192</v>
      </c>
      <c r="G415" s="245"/>
      <c r="H415" s="247" t="s">
        <v>1</v>
      </c>
      <c r="I415" s="249"/>
      <c r="J415" s="245"/>
      <c r="K415" s="245"/>
      <c r="L415" s="250"/>
      <c r="M415" s="251"/>
      <c r="N415" s="252"/>
      <c r="O415" s="252"/>
      <c r="P415" s="252"/>
      <c r="Q415" s="252"/>
      <c r="R415" s="252"/>
      <c r="S415" s="252"/>
      <c r="T415" s="25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54" t="s">
        <v>190</v>
      </c>
      <c r="AU415" s="254" t="s">
        <v>179</v>
      </c>
      <c r="AV415" s="13" t="s">
        <v>83</v>
      </c>
      <c r="AW415" s="13" t="s">
        <v>34</v>
      </c>
      <c r="AX415" s="13" t="s">
        <v>76</v>
      </c>
      <c r="AY415" s="254" t="s">
        <v>178</v>
      </c>
    </row>
    <row r="416" s="13" customFormat="1">
      <c r="A416" s="13"/>
      <c r="B416" s="244"/>
      <c r="C416" s="245"/>
      <c r="D416" s="246" t="s">
        <v>190</v>
      </c>
      <c r="E416" s="247" t="s">
        <v>1</v>
      </c>
      <c r="F416" s="248" t="s">
        <v>488</v>
      </c>
      <c r="G416" s="245"/>
      <c r="H416" s="247" t="s">
        <v>1</v>
      </c>
      <c r="I416" s="249"/>
      <c r="J416" s="245"/>
      <c r="K416" s="245"/>
      <c r="L416" s="250"/>
      <c r="M416" s="251"/>
      <c r="N416" s="252"/>
      <c r="O416" s="252"/>
      <c r="P416" s="252"/>
      <c r="Q416" s="252"/>
      <c r="R416" s="252"/>
      <c r="S416" s="252"/>
      <c r="T416" s="25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54" t="s">
        <v>190</v>
      </c>
      <c r="AU416" s="254" t="s">
        <v>179</v>
      </c>
      <c r="AV416" s="13" t="s">
        <v>83</v>
      </c>
      <c r="AW416" s="13" t="s">
        <v>34</v>
      </c>
      <c r="AX416" s="13" t="s">
        <v>76</v>
      </c>
      <c r="AY416" s="254" t="s">
        <v>178</v>
      </c>
    </row>
    <row r="417" s="13" customFormat="1">
      <c r="A417" s="13"/>
      <c r="B417" s="244"/>
      <c r="C417" s="245"/>
      <c r="D417" s="246" t="s">
        <v>190</v>
      </c>
      <c r="E417" s="247" t="s">
        <v>1</v>
      </c>
      <c r="F417" s="248" t="s">
        <v>489</v>
      </c>
      <c r="G417" s="245"/>
      <c r="H417" s="247" t="s">
        <v>1</v>
      </c>
      <c r="I417" s="249"/>
      <c r="J417" s="245"/>
      <c r="K417" s="245"/>
      <c r="L417" s="250"/>
      <c r="M417" s="251"/>
      <c r="N417" s="252"/>
      <c r="O417" s="252"/>
      <c r="P417" s="252"/>
      <c r="Q417" s="252"/>
      <c r="R417" s="252"/>
      <c r="S417" s="252"/>
      <c r="T417" s="25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54" t="s">
        <v>190</v>
      </c>
      <c r="AU417" s="254" t="s">
        <v>179</v>
      </c>
      <c r="AV417" s="13" t="s">
        <v>83</v>
      </c>
      <c r="AW417" s="13" t="s">
        <v>34</v>
      </c>
      <c r="AX417" s="13" t="s">
        <v>76</v>
      </c>
      <c r="AY417" s="254" t="s">
        <v>178</v>
      </c>
    </row>
    <row r="418" s="13" customFormat="1">
      <c r="A418" s="13"/>
      <c r="B418" s="244"/>
      <c r="C418" s="245"/>
      <c r="D418" s="246" t="s">
        <v>190</v>
      </c>
      <c r="E418" s="247" t="s">
        <v>1</v>
      </c>
      <c r="F418" s="248" t="s">
        <v>490</v>
      </c>
      <c r="G418" s="245"/>
      <c r="H418" s="247" t="s">
        <v>1</v>
      </c>
      <c r="I418" s="249"/>
      <c r="J418" s="245"/>
      <c r="K418" s="245"/>
      <c r="L418" s="250"/>
      <c r="M418" s="251"/>
      <c r="N418" s="252"/>
      <c r="O418" s="252"/>
      <c r="P418" s="252"/>
      <c r="Q418" s="252"/>
      <c r="R418" s="252"/>
      <c r="S418" s="252"/>
      <c r="T418" s="25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54" t="s">
        <v>190</v>
      </c>
      <c r="AU418" s="254" t="s">
        <v>179</v>
      </c>
      <c r="AV418" s="13" t="s">
        <v>83</v>
      </c>
      <c r="AW418" s="13" t="s">
        <v>34</v>
      </c>
      <c r="AX418" s="13" t="s">
        <v>76</v>
      </c>
      <c r="AY418" s="254" t="s">
        <v>178</v>
      </c>
    </row>
    <row r="419" s="13" customFormat="1">
      <c r="A419" s="13"/>
      <c r="B419" s="244"/>
      <c r="C419" s="245"/>
      <c r="D419" s="246" t="s">
        <v>190</v>
      </c>
      <c r="E419" s="247" t="s">
        <v>1</v>
      </c>
      <c r="F419" s="248" t="s">
        <v>491</v>
      </c>
      <c r="G419" s="245"/>
      <c r="H419" s="247" t="s">
        <v>1</v>
      </c>
      <c r="I419" s="249"/>
      <c r="J419" s="245"/>
      <c r="K419" s="245"/>
      <c r="L419" s="250"/>
      <c r="M419" s="251"/>
      <c r="N419" s="252"/>
      <c r="O419" s="252"/>
      <c r="P419" s="252"/>
      <c r="Q419" s="252"/>
      <c r="R419" s="252"/>
      <c r="S419" s="252"/>
      <c r="T419" s="25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54" t="s">
        <v>190</v>
      </c>
      <c r="AU419" s="254" t="s">
        <v>179</v>
      </c>
      <c r="AV419" s="13" t="s">
        <v>83</v>
      </c>
      <c r="AW419" s="13" t="s">
        <v>34</v>
      </c>
      <c r="AX419" s="13" t="s">
        <v>76</v>
      </c>
      <c r="AY419" s="254" t="s">
        <v>178</v>
      </c>
    </row>
    <row r="420" s="13" customFormat="1">
      <c r="A420" s="13"/>
      <c r="B420" s="244"/>
      <c r="C420" s="245"/>
      <c r="D420" s="246" t="s">
        <v>190</v>
      </c>
      <c r="E420" s="247" t="s">
        <v>1</v>
      </c>
      <c r="F420" s="248" t="s">
        <v>492</v>
      </c>
      <c r="G420" s="245"/>
      <c r="H420" s="247" t="s">
        <v>1</v>
      </c>
      <c r="I420" s="249"/>
      <c r="J420" s="245"/>
      <c r="K420" s="245"/>
      <c r="L420" s="250"/>
      <c r="M420" s="251"/>
      <c r="N420" s="252"/>
      <c r="O420" s="252"/>
      <c r="P420" s="252"/>
      <c r="Q420" s="252"/>
      <c r="R420" s="252"/>
      <c r="S420" s="252"/>
      <c r="T420" s="25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54" t="s">
        <v>190</v>
      </c>
      <c r="AU420" s="254" t="s">
        <v>179</v>
      </c>
      <c r="AV420" s="13" t="s">
        <v>83</v>
      </c>
      <c r="AW420" s="13" t="s">
        <v>34</v>
      </c>
      <c r="AX420" s="13" t="s">
        <v>76</v>
      </c>
      <c r="AY420" s="254" t="s">
        <v>178</v>
      </c>
    </row>
    <row r="421" s="13" customFormat="1">
      <c r="A421" s="13"/>
      <c r="B421" s="244"/>
      <c r="C421" s="245"/>
      <c r="D421" s="246" t="s">
        <v>190</v>
      </c>
      <c r="E421" s="247" t="s">
        <v>1</v>
      </c>
      <c r="F421" s="248" t="s">
        <v>192</v>
      </c>
      <c r="G421" s="245"/>
      <c r="H421" s="247" t="s">
        <v>1</v>
      </c>
      <c r="I421" s="249"/>
      <c r="J421" s="245"/>
      <c r="K421" s="245"/>
      <c r="L421" s="250"/>
      <c r="M421" s="251"/>
      <c r="N421" s="252"/>
      <c r="O421" s="252"/>
      <c r="P421" s="252"/>
      <c r="Q421" s="252"/>
      <c r="R421" s="252"/>
      <c r="S421" s="252"/>
      <c r="T421" s="25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54" t="s">
        <v>190</v>
      </c>
      <c r="AU421" s="254" t="s">
        <v>179</v>
      </c>
      <c r="AV421" s="13" t="s">
        <v>83</v>
      </c>
      <c r="AW421" s="13" t="s">
        <v>34</v>
      </c>
      <c r="AX421" s="13" t="s">
        <v>76</v>
      </c>
      <c r="AY421" s="254" t="s">
        <v>178</v>
      </c>
    </row>
    <row r="422" s="13" customFormat="1">
      <c r="A422" s="13"/>
      <c r="B422" s="244"/>
      <c r="C422" s="245"/>
      <c r="D422" s="246" t="s">
        <v>190</v>
      </c>
      <c r="E422" s="247" t="s">
        <v>1</v>
      </c>
      <c r="F422" s="248" t="s">
        <v>493</v>
      </c>
      <c r="G422" s="245"/>
      <c r="H422" s="247" t="s">
        <v>1</v>
      </c>
      <c r="I422" s="249"/>
      <c r="J422" s="245"/>
      <c r="K422" s="245"/>
      <c r="L422" s="250"/>
      <c r="M422" s="251"/>
      <c r="N422" s="252"/>
      <c r="O422" s="252"/>
      <c r="P422" s="252"/>
      <c r="Q422" s="252"/>
      <c r="R422" s="252"/>
      <c r="S422" s="252"/>
      <c r="T422" s="25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54" t="s">
        <v>190</v>
      </c>
      <c r="AU422" s="254" t="s">
        <v>179</v>
      </c>
      <c r="AV422" s="13" t="s">
        <v>83</v>
      </c>
      <c r="AW422" s="13" t="s">
        <v>34</v>
      </c>
      <c r="AX422" s="13" t="s">
        <v>76</v>
      </c>
      <c r="AY422" s="254" t="s">
        <v>178</v>
      </c>
    </row>
    <row r="423" s="14" customFormat="1">
      <c r="A423" s="14"/>
      <c r="B423" s="255"/>
      <c r="C423" s="256"/>
      <c r="D423" s="246" t="s">
        <v>190</v>
      </c>
      <c r="E423" s="257" t="s">
        <v>1</v>
      </c>
      <c r="F423" s="258" t="s">
        <v>494</v>
      </c>
      <c r="G423" s="256"/>
      <c r="H423" s="259">
        <v>562.64100000000008</v>
      </c>
      <c r="I423" s="260"/>
      <c r="J423" s="256"/>
      <c r="K423" s="256"/>
      <c r="L423" s="261"/>
      <c r="M423" s="262"/>
      <c r="N423" s="263"/>
      <c r="O423" s="263"/>
      <c r="P423" s="263"/>
      <c r="Q423" s="263"/>
      <c r="R423" s="263"/>
      <c r="S423" s="263"/>
      <c r="T423" s="26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5" t="s">
        <v>190</v>
      </c>
      <c r="AU423" s="265" t="s">
        <v>179</v>
      </c>
      <c r="AV423" s="14" t="s">
        <v>85</v>
      </c>
      <c r="AW423" s="14" t="s">
        <v>34</v>
      </c>
      <c r="AX423" s="14" t="s">
        <v>76</v>
      </c>
      <c r="AY423" s="265" t="s">
        <v>178</v>
      </c>
    </row>
    <row r="424" s="14" customFormat="1">
      <c r="A424" s="14"/>
      <c r="B424" s="255"/>
      <c r="C424" s="256"/>
      <c r="D424" s="246" t="s">
        <v>190</v>
      </c>
      <c r="E424" s="257" t="s">
        <v>1</v>
      </c>
      <c r="F424" s="258" t="s">
        <v>495</v>
      </c>
      <c r="G424" s="256"/>
      <c r="H424" s="259">
        <v>98.200000000000003</v>
      </c>
      <c r="I424" s="260"/>
      <c r="J424" s="256"/>
      <c r="K424" s="256"/>
      <c r="L424" s="261"/>
      <c r="M424" s="262"/>
      <c r="N424" s="263"/>
      <c r="O424" s="263"/>
      <c r="P424" s="263"/>
      <c r="Q424" s="263"/>
      <c r="R424" s="263"/>
      <c r="S424" s="263"/>
      <c r="T424" s="26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65" t="s">
        <v>190</v>
      </c>
      <c r="AU424" s="265" t="s">
        <v>179</v>
      </c>
      <c r="AV424" s="14" t="s">
        <v>85</v>
      </c>
      <c r="AW424" s="14" t="s">
        <v>34</v>
      </c>
      <c r="AX424" s="14" t="s">
        <v>76</v>
      </c>
      <c r="AY424" s="265" t="s">
        <v>178</v>
      </c>
    </row>
    <row r="425" s="12" customFormat="1" ht="20.88" customHeight="1">
      <c r="A425" s="12"/>
      <c r="B425" s="210"/>
      <c r="C425" s="211"/>
      <c r="D425" s="212" t="s">
        <v>75</v>
      </c>
      <c r="E425" s="224" t="s">
        <v>496</v>
      </c>
      <c r="F425" s="224" t="s">
        <v>497</v>
      </c>
      <c r="G425" s="211"/>
      <c r="H425" s="211"/>
      <c r="I425" s="214"/>
      <c r="J425" s="225">
        <f>BK425</f>
        <v>0</v>
      </c>
      <c r="K425" s="211"/>
      <c r="L425" s="216"/>
      <c r="M425" s="217"/>
      <c r="N425" s="218"/>
      <c r="O425" s="218"/>
      <c r="P425" s="219">
        <f>SUM(P426:P433)</f>
        <v>0</v>
      </c>
      <c r="Q425" s="218"/>
      <c r="R425" s="219">
        <f>SUM(R426:R433)</f>
        <v>0.026864040000000002</v>
      </c>
      <c r="S425" s="218"/>
      <c r="T425" s="220">
        <f>SUM(T426:T433)</f>
        <v>0</v>
      </c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R425" s="221" t="s">
        <v>83</v>
      </c>
      <c r="AT425" s="222" t="s">
        <v>75</v>
      </c>
      <c r="AU425" s="222" t="s">
        <v>85</v>
      </c>
      <c r="AY425" s="221" t="s">
        <v>178</v>
      </c>
      <c r="BK425" s="223">
        <f>SUM(BK426:BK433)</f>
        <v>0</v>
      </c>
    </row>
    <row r="426" s="2" customFormat="1" ht="24.15" customHeight="1">
      <c r="A426" s="38"/>
      <c r="B426" s="39"/>
      <c r="C426" s="226" t="s">
        <v>498</v>
      </c>
      <c r="D426" s="226" t="s">
        <v>181</v>
      </c>
      <c r="E426" s="227" t="s">
        <v>499</v>
      </c>
      <c r="F426" s="228" t="s">
        <v>500</v>
      </c>
      <c r="G426" s="229" t="s">
        <v>258</v>
      </c>
      <c r="H426" s="230">
        <v>671.601</v>
      </c>
      <c r="I426" s="231"/>
      <c r="J426" s="232">
        <f>ROUND(I426*H426,2)</f>
        <v>0</v>
      </c>
      <c r="K426" s="228" t="s">
        <v>185</v>
      </c>
      <c r="L426" s="44"/>
      <c r="M426" s="233" t="s">
        <v>1</v>
      </c>
      <c r="N426" s="234" t="s">
        <v>41</v>
      </c>
      <c r="O426" s="91"/>
      <c r="P426" s="235">
        <f>O426*H426</f>
        <v>0</v>
      </c>
      <c r="Q426" s="235">
        <v>4.0000000000000003E-05</v>
      </c>
      <c r="R426" s="235">
        <f>Q426*H426</f>
        <v>0.026864040000000002</v>
      </c>
      <c r="S426" s="235">
        <v>0</v>
      </c>
      <c r="T426" s="236">
        <f>S426*H426</f>
        <v>0</v>
      </c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R426" s="237" t="s">
        <v>186</v>
      </c>
      <c r="AT426" s="237" t="s">
        <v>181</v>
      </c>
      <c r="AU426" s="237" t="s">
        <v>179</v>
      </c>
      <c r="AY426" s="17" t="s">
        <v>178</v>
      </c>
      <c r="BE426" s="238">
        <f>IF(N426="základní",J426,0)</f>
        <v>0</v>
      </c>
      <c r="BF426" s="238">
        <f>IF(N426="snížená",J426,0)</f>
        <v>0</v>
      </c>
      <c r="BG426" s="238">
        <f>IF(N426="zákl. přenesená",J426,0)</f>
        <v>0</v>
      </c>
      <c r="BH426" s="238">
        <f>IF(N426="sníž. přenesená",J426,0)</f>
        <v>0</v>
      </c>
      <c r="BI426" s="238">
        <f>IF(N426="nulová",J426,0)</f>
        <v>0</v>
      </c>
      <c r="BJ426" s="17" t="s">
        <v>83</v>
      </c>
      <c r="BK426" s="238">
        <f>ROUND(I426*H426,2)</f>
        <v>0</v>
      </c>
      <c r="BL426" s="17" t="s">
        <v>186</v>
      </c>
      <c r="BM426" s="237" t="s">
        <v>501</v>
      </c>
    </row>
    <row r="427" s="2" customFormat="1">
      <c r="A427" s="38"/>
      <c r="B427" s="39"/>
      <c r="C427" s="40"/>
      <c r="D427" s="239" t="s">
        <v>188</v>
      </c>
      <c r="E427" s="40"/>
      <c r="F427" s="240" t="s">
        <v>502</v>
      </c>
      <c r="G427" s="40"/>
      <c r="H427" s="40"/>
      <c r="I427" s="241"/>
      <c r="J427" s="40"/>
      <c r="K427" s="40"/>
      <c r="L427" s="44"/>
      <c r="M427" s="242"/>
      <c r="N427" s="243"/>
      <c r="O427" s="91"/>
      <c r="P427" s="91"/>
      <c r="Q427" s="91"/>
      <c r="R427" s="91"/>
      <c r="S427" s="91"/>
      <c r="T427" s="92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T427" s="17" t="s">
        <v>188</v>
      </c>
      <c r="AU427" s="17" t="s">
        <v>179</v>
      </c>
    </row>
    <row r="428" s="13" customFormat="1">
      <c r="A428" s="13"/>
      <c r="B428" s="244"/>
      <c r="C428" s="245"/>
      <c r="D428" s="246" t="s">
        <v>190</v>
      </c>
      <c r="E428" s="247" t="s">
        <v>1</v>
      </c>
      <c r="F428" s="248" t="s">
        <v>191</v>
      </c>
      <c r="G428" s="245"/>
      <c r="H428" s="247" t="s">
        <v>1</v>
      </c>
      <c r="I428" s="249"/>
      <c r="J428" s="245"/>
      <c r="K428" s="245"/>
      <c r="L428" s="250"/>
      <c r="M428" s="251"/>
      <c r="N428" s="252"/>
      <c r="O428" s="252"/>
      <c r="P428" s="252"/>
      <c r="Q428" s="252"/>
      <c r="R428" s="252"/>
      <c r="S428" s="252"/>
      <c r="T428" s="25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54" t="s">
        <v>190</v>
      </c>
      <c r="AU428" s="254" t="s">
        <v>179</v>
      </c>
      <c r="AV428" s="13" t="s">
        <v>83</v>
      </c>
      <c r="AW428" s="13" t="s">
        <v>34</v>
      </c>
      <c r="AX428" s="13" t="s">
        <v>76</v>
      </c>
      <c r="AY428" s="254" t="s">
        <v>178</v>
      </c>
    </row>
    <row r="429" s="13" customFormat="1">
      <c r="A429" s="13"/>
      <c r="B429" s="244"/>
      <c r="C429" s="245"/>
      <c r="D429" s="246" t="s">
        <v>190</v>
      </c>
      <c r="E429" s="247" t="s">
        <v>1</v>
      </c>
      <c r="F429" s="248" t="s">
        <v>192</v>
      </c>
      <c r="G429" s="245"/>
      <c r="H429" s="247" t="s">
        <v>1</v>
      </c>
      <c r="I429" s="249"/>
      <c r="J429" s="245"/>
      <c r="K429" s="245"/>
      <c r="L429" s="250"/>
      <c r="M429" s="251"/>
      <c r="N429" s="252"/>
      <c r="O429" s="252"/>
      <c r="P429" s="252"/>
      <c r="Q429" s="252"/>
      <c r="R429" s="252"/>
      <c r="S429" s="252"/>
      <c r="T429" s="25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54" t="s">
        <v>190</v>
      </c>
      <c r="AU429" s="254" t="s">
        <v>179</v>
      </c>
      <c r="AV429" s="13" t="s">
        <v>83</v>
      </c>
      <c r="AW429" s="13" t="s">
        <v>34</v>
      </c>
      <c r="AX429" s="13" t="s">
        <v>76</v>
      </c>
      <c r="AY429" s="254" t="s">
        <v>178</v>
      </c>
    </row>
    <row r="430" s="13" customFormat="1">
      <c r="A430" s="13"/>
      <c r="B430" s="244"/>
      <c r="C430" s="245"/>
      <c r="D430" s="246" t="s">
        <v>190</v>
      </c>
      <c r="E430" s="247" t="s">
        <v>1</v>
      </c>
      <c r="F430" s="248" t="s">
        <v>493</v>
      </c>
      <c r="G430" s="245"/>
      <c r="H430" s="247" t="s">
        <v>1</v>
      </c>
      <c r="I430" s="249"/>
      <c r="J430" s="245"/>
      <c r="K430" s="245"/>
      <c r="L430" s="250"/>
      <c r="M430" s="251"/>
      <c r="N430" s="252"/>
      <c r="O430" s="252"/>
      <c r="P430" s="252"/>
      <c r="Q430" s="252"/>
      <c r="R430" s="252"/>
      <c r="S430" s="252"/>
      <c r="T430" s="25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54" t="s">
        <v>190</v>
      </c>
      <c r="AU430" s="254" t="s">
        <v>179</v>
      </c>
      <c r="AV430" s="13" t="s">
        <v>83</v>
      </c>
      <c r="AW430" s="13" t="s">
        <v>34</v>
      </c>
      <c r="AX430" s="13" t="s">
        <v>76</v>
      </c>
      <c r="AY430" s="254" t="s">
        <v>178</v>
      </c>
    </row>
    <row r="431" s="14" customFormat="1">
      <c r="A431" s="14"/>
      <c r="B431" s="255"/>
      <c r="C431" s="256"/>
      <c r="D431" s="246" t="s">
        <v>190</v>
      </c>
      <c r="E431" s="257" t="s">
        <v>1</v>
      </c>
      <c r="F431" s="258" t="s">
        <v>503</v>
      </c>
      <c r="G431" s="256"/>
      <c r="H431" s="259">
        <v>10.76</v>
      </c>
      <c r="I431" s="260"/>
      <c r="J431" s="256"/>
      <c r="K431" s="256"/>
      <c r="L431" s="261"/>
      <c r="M431" s="262"/>
      <c r="N431" s="263"/>
      <c r="O431" s="263"/>
      <c r="P431" s="263"/>
      <c r="Q431" s="263"/>
      <c r="R431" s="263"/>
      <c r="S431" s="263"/>
      <c r="T431" s="26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65" t="s">
        <v>190</v>
      </c>
      <c r="AU431" s="265" t="s">
        <v>179</v>
      </c>
      <c r="AV431" s="14" t="s">
        <v>85</v>
      </c>
      <c r="AW431" s="14" t="s">
        <v>34</v>
      </c>
      <c r="AX431" s="14" t="s">
        <v>76</v>
      </c>
      <c r="AY431" s="265" t="s">
        <v>178</v>
      </c>
    </row>
    <row r="432" s="14" customFormat="1">
      <c r="A432" s="14"/>
      <c r="B432" s="255"/>
      <c r="C432" s="256"/>
      <c r="D432" s="246" t="s">
        <v>190</v>
      </c>
      <c r="E432" s="257" t="s">
        <v>1</v>
      </c>
      <c r="F432" s="258" t="s">
        <v>494</v>
      </c>
      <c r="G432" s="256"/>
      <c r="H432" s="259">
        <v>562.64100000000008</v>
      </c>
      <c r="I432" s="260"/>
      <c r="J432" s="256"/>
      <c r="K432" s="256"/>
      <c r="L432" s="261"/>
      <c r="M432" s="262"/>
      <c r="N432" s="263"/>
      <c r="O432" s="263"/>
      <c r="P432" s="263"/>
      <c r="Q432" s="263"/>
      <c r="R432" s="263"/>
      <c r="S432" s="263"/>
      <c r="T432" s="26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65" t="s">
        <v>190</v>
      </c>
      <c r="AU432" s="265" t="s">
        <v>179</v>
      </c>
      <c r="AV432" s="14" t="s">
        <v>85</v>
      </c>
      <c r="AW432" s="14" t="s">
        <v>34</v>
      </c>
      <c r="AX432" s="14" t="s">
        <v>76</v>
      </c>
      <c r="AY432" s="265" t="s">
        <v>178</v>
      </c>
    </row>
    <row r="433" s="14" customFormat="1">
      <c r="A433" s="14"/>
      <c r="B433" s="255"/>
      <c r="C433" s="256"/>
      <c r="D433" s="246" t="s">
        <v>190</v>
      </c>
      <c r="E433" s="257" t="s">
        <v>1</v>
      </c>
      <c r="F433" s="258" t="s">
        <v>495</v>
      </c>
      <c r="G433" s="256"/>
      <c r="H433" s="259">
        <v>98.200000000000003</v>
      </c>
      <c r="I433" s="260"/>
      <c r="J433" s="256"/>
      <c r="K433" s="256"/>
      <c r="L433" s="261"/>
      <c r="M433" s="262"/>
      <c r="N433" s="263"/>
      <c r="O433" s="263"/>
      <c r="P433" s="263"/>
      <c r="Q433" s="263"/>
      <c r="R433" s="263"/>
      <c r="S433" s="263"/>
      <c r="T433" s="26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65" t="s">
        <v>190</v>
      </c>
      <c r="AU433" s="265" t="s">
        <v>179</v>
      </c>
      <c r="AV433" s="14" t="s">
        <v>85</v>
      </c>
      <c r="AW433" s="14" t="s">
        <v>34</v>
      </c>
      <c r="AX433" s="14" t="s">
        <v>76</v>
      </c>
      <c r="AY433" s="265" t="s">
        <v>178</v>
      </c>
    </row>
    <row r="434" s="12" customFormat="1" ht="20.88" customHeight="1">
      <c r="A434" s="12"/>
      <c r="B434" s="210"/>
      <c r="C434" s="211"/>
      <c r="D434" s="212" t="s">
        <v>75</v>
      </c>
      <c r="E434" s="224" t="s">
        <v>504</v>
      </c>
      <c r="F434" s="224" t="s">
        <v>505</v>
      </c>
      <c r="G434" s="211"/>
      <c r="H434" s="211"/>
      <c r="I434" s="214"/>
      <c r="J434" s="225">
        <f>BK434</f>
        <v>0</v>
      </c>
      <c r="K434" s="211"/>
      <c r="L434" s="216"/>
      <c r="M434" s="217"/>
      <c r="N434" s="218"/>
      <c r="O434" s="218"/>
      <c r="P434" s="219">
        <f>SUM(P435:P944)</f>
        <v>0</v>
      </c>
      <c r="Q434" s="218"/>
      <c r="R434" s="219">
        <f>SUM(R435:R944)</f>
        <v>5.3603474999999996</v>
      </c>
      <c r="S434" s="218"/>
      <c r="T434" s="220">
        <f>SUM(T435:T944)</f>
        <v>155.73596420000001</v>
      </c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R434" s="221" t="s">
        <v>83</v>
      </c>
      <c r="AT434" s="222" t="s">
        <v>75</v>
      </c>
      <c r="AU434" s="222" t="s">
        <v>85</v>
      </c>
      <c r="AY434" s="221" t="s">
        <v>178</v>
      </c>
      <c r="BK434" s="223">
        <f>SUM(BK435:BK944)</f>
        <v>0</v>
      </c>
    </row>
    <row r="435" s="2" customFormat="1" ht="21.75" customHeight="1">
      <c r="A435" s="38"/>
      <c r="B435" s="39"/>
      <c r="C435" s="226" t="s">
        <v>506</v>
      </c>
      <c r="D435" s="226" t="s">
        <v>181</v>
      </c>
      <c r="E435" s="227" t="s">
        <v>507</v>
      </c>
      <c r="F435" s="228" t="s">
        <v>508</v>
      </c>
      <c r="G435" s="229" t="s">
        <v>258</v>
      </c>
      <c r="H435" s="230">
        <v>25.760000000000002</v>
      </c>
      <c r="I435" s="231"/>
      <c r="J435" s="232">
        <f>ROUND(I435*H435,2)</f>
        <v>0</v>
      </c>
      <c r="K435" s="228" t="s">
        <v>185</v>
      </c>
      <c r="L435" s="44"/>
      <c r="M435" s="233" t="s">
        <v>1</v>
      </c>
      <c r="N435" s="234" t="s">
        <v>41</v>
      </c>
      <c r="O435" s="91"/>
      <c r="P435" s="235">
        <f>O435*H435</f>
        <v>0</v>
      </c>
      <c r="Q435" s="235">
        <v>0</v>
      </c>
      <c r="R435" s="235">
        <f>Q435*H435</f>
        <v>0</v>
      </c>
      <c r="S435" s="235">
        <v>0.0112</v>
      </c>
      <c r="T435" s="236">
        <f>S435*H435</f>
        <v>0.28851199999999999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237" t="s">
        <v>362</v>
      </c>
      <c r="AT435" s="237" t="s">
        <v>181</v>
      </c>
      <c r="AU435" s="237" t="s">
        <v>179</v>
      </c>
      <c r="AY435" s="17" t="s">
        <v>178</v>
      </c>
      <c r="BE435" s="238">
        <f>IF(N435="základní",J435,0)</f>
        <v>0</v>
      </c>
      <c r="BF435" s="238">
        <f>IF(N435="snížená",J435,0)</f>
        <v>0</v>
      </c>
      <c r="BG435" s="238">
        <f>IF(N435="zákl. přenesená",J435,0)</f>
        <v>0</v>
      </c>
      <c r="BH435" s="238">
        <f>IF(N435="sníž. přenesená",J435,0)</f>
        <v>0</v>
      </c>
      <c r="BI435" s="238">
        <f>IF(N435="nulová",J435,0)</f>
        <v>0</v>
      </c>
      <c r="BJ435" s="17" t="s">
        <v>83</v>
      </c>
      <c r="BK435" s="238">
        <f>ROUND(I435*H435,2)</f>
        <v>0</v>
      </c>
      <c r="BL435" s="17" t="s">
        <v>362</v>
      </c>
      <c r="BM435" s="237" t="s">
        <v>509</v>
      </c>
    </row>
    <row r="436" s="2" customFormat="1">
      <c r="A436" s="38"/>
      <c r="B436" s="39"/>
      <c r="C436" s="40"/>
      <c r="D436" s="239" t="s">
        <v>188</v>
      </c>
      <c r="E436" s="40"/>
      <c r="F436" s="240" t="s">
        <v>510</v>
      </c>
      <c r="G436" s="40"/>
      <c r="H436" s="40"/>
      <c r="I436" s="241"/>
      <c r="J436" s="40"/>
      <c r="K436" s="40"/>
      <c r="L436" s="44"/>
      <c r="M436" s="242"/>
      <c r="N436" s="243"/>
      <c r="O436" s="91"/>
      <c r="P436" s="91"/>
      <c r="Q436" s="91"/>
      <c r="R436" s="91"/>
      <c r="S436" s="91"/>
      <c r="T436" s="92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T436" s="17" t="s">
        <v>188</v>
      </c>
      <c r="AU436" s="17" t="s">
        <v>179</v>
      </c>
    </row>
    <row r="437" s="13" customFormat="1">
      <c r="A437" s="13"/>
      <c r="B437" s="244"/>
      <c r="C437" s="245"/>
      <c r="D437" s="246" t="s">
        <v>190</v>
      </c>
      <c r="E437" s="247" t="s">
        <v>1</v>
      </c>
      <c r="F437" s="248" t="s">
        <v>191</v>
      </c>
      <c r="G437" s="245"/>
      <c r="H437" s="247" t="s">
        <v>1</v>
      </c>
      <c r="I437" s="249"/>
      <c r="J437" s="245"/>
      <c r="K437" s="245"/>
      <c r="L437" s="250"/>
      <c r="M437" s="251"/>
      <c r="N437" s="252"/>
      <c r="O437" s="252"/>
      <c r="P437" s="252"/>
      <c r="Q437" s="252"/>
      <c r="R437" s="252"/>
      <c r="S437" s="252"/>
      <c r="T437" s="25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54" t="s">
        <v>190</v>
      </c>
      <c r="AU437" s="254" t="s">
        <v>179</v>
      </c>
      <c r="AV437" s="13" t="s">
        <v>83</v>
      </c>
      <c r="AW437" s="13" t="s">
        <v>34</v>
      </c>
      <c r="AX437" s="13" t="s">
        <v>76</v>
      </c>
      <c r="AY437" s="254" t="s">
        <v>178</v>
      </c>
    </row>
    <row r="438" s="13" customFormat="1">
      <c r="A438" s="13"/>
      <c r="B438" s="244"/>
      <c r="C438" s="245"/>
      <c r="D438" s="246" t="s">
        <v>190</v>
      </c>
      <c r="E438" s="247" t="s">
        <v>1</v>
      </c>
      <c r="F438" s="248" t="s">
        <v>192</v>
      </c>
      <c r="G438" s="245"/>
      <c r="H438" s="247" t="s">
        <v>1</v>
      </c>
      <c r="I438" s="249"/>
      <c r="J438" s="245"/>
      <c r="K438" s="245"/>
      <c r="L438" s="250"/>
      <c r="M438" s="251"/>
      <c r="N438" s="252"/>
      <c r="O438" s="252"/>
      <c r="P438" s="252"/>
      <c r="Q438" s="252"/>
      <c r="R438" s="252"/>
      <c r="S438" s="252"/>
      <c r="T438" s="25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54" t="s">
        <v>190</v>
      </c>
      <c r="AU438" s="254" t="s">
        <v>179</v>
      </c>
      <c r="AV438" s="13" t="s">
        <v>83</v>
      </c>
      <c r="AW438" s="13" t="s">
        <v>34</v>
      </c>
      <c r="AX438" s="13" t="s">
        <v>76</v>
      </c>
      <c r="AY438" s="254" t="s">
        <v>178</v>
      </c>
    </row>
    <row r="439" s="14" customFormat="1">
      <c r="A439" s="14"/>
      <c r="B439" s="255"/>
      <c r="C439" s="256"/>
      <c r="D439" s="246" t="s">
        <v>190</v>
      </c>
      <c r="E439" s="257" t="s">
        <v>1</v>
      </c>
      <c r="F439" s="258" t="s">
        <v>511</v>
      </c>
      <c r="G439" s="256"/>
      <c r="H439" s="259">
        <v>3.7000000000000002</v>
      </c>
      <c r="I439" s="260"/>
      <c r="J439" s="256"/>
      <c r="K439" s="256"/>
      <c r="L439" s="261"/>
      <c r="M439" s="262"/>
      <c r="N439" s="263"/>
      <c r="O439" s="263"/>
      <c r="P439" s="263"/>
      <c r="Q439" s="263"/>
      <c r="R439" s="263"/>
      <c r="S439" s="263"/>
      <c r="T439" s="26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65" t="s">
        <v>190</v>
      </c>
      <c r="AU439" s="265" t="s">
        <v>179</v>
      </c>
      <c r="AV439" s="14" t="s">
        <v>85</v>
      </c>
      <c r="AW439" s="14" t="s">
        <v>34</v>
      </c>
      <c r="AX439" s="14" t="s">
        <v>76</v>
      </c>
      <c r="AY439" s="265" t="s">
        <v>178</v>
      </c>
    </row>
    <row r="440" s="14" customFormat="1">
      <c r="A440" s="14"/>
      <c r="B440" s="255"/>
      <c r="C440" s="256"/>
      <c r="D440" s="246" t="s">
        <v>190</v>
      </c>
      <c r="E440" s="257" t="s">
        <v>1</v>
      </c>
      <c r="F440" s="258" t="s">
        <v>512</v>
      </c>
      <c r="G440" s="256"/>
      <c r="H440" s="259">
        <v>3.7000000000000002</v>
      </c>
      <c r="I440" s="260"/>
      <c r="J440" s="256"/>
      <c r="K440" s="256"/>
      <c r="L440" s="261"/>
      <c r="M440" s="262"/>
      <c r="N440" s="263"/>
      <c r="O440" s="263"/>
      <c r="P440" s="263"/>
      <c r="Q440" s="263"/>
      <c r="R440" s="263"/>
      <c r="S440" s="263"/>
      <c r="T440" s="26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65" t="s">
        <v>190</v>
      </c>
      <c r="AU440" s="265" t="s">
        <v>179</v>
      </c>
      <c r="AV440" s="14" t="s">
        <v>85</v>
      </c>
      <c r="AW440" s="14" t="s">
        <v>34</v>
      </c>
      <c r="AX440" s="14" t="s">
        <v>76</v>
      </c>
      <c r="AY440" s="265" t="s">
        <v>178</v>
      </c>
    </row>
    <row r="441" s="14" customFormat="1">
      <c r="A441" s="14"/>
      <c r="B441" s="255"/>
      <c r="C441" s="256"/>
      <c r="D441" s="246" t="s">
        <v>190</v>
      </c>
      <c r="E441" s="257" t="s">
        <v>1</v>
      </c>
      <c r="F441" s="258" t="s">
        <v>513</v>
      </c>
      <c r="G441" s="256"/>
      <c r="H441" s="259">
        <v>3.3599999999999999</v>
      </c>
      <c r="I441" s="260"/>
      <c r="J441" s="256"/>
      <c r="K441" s="256"/>
      <c r="L441" s="261"/>
      <c r="M441" s="262"/>
      <c r="N441" s="263"/>
      <c r="O441" s="263"/>
      <c r="P441" s="263"/>
      <c r="Q441" s="263"/>
      <c r="R441" s="263"/>
      <c r="S441" s="263"/>
      <c r="T441" s="26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65" t="s">
        <v>190</v>
      </c>
      <c r="AU441" s="265" t="s">
        <v>179</v>
      </c>
      <c r="AV441" s="14" t="s">
        <v>85</v>
      </c>
      <c r="AW441" s="14" t="s">
        <v>34</v>
      </c>
      <c r="AX441" s="14" t="s">
        <v>76</v>
      </c>
      <c r="AY441" s="265" t="s">
        <v>178</v>
      </c>
    </row>
    <row r="442" s="13" customFormat="1">
      <c r="A442" s="13"/>
      <c r="B442" s="244"/>
      <c r="C442" s="245"/>
      <c r="D442" s="246" t="s">
        <v>190</v>
      </c>
      <c r="E442" s="247" t="s">
        <v>1</v>
      </c>
      <c r="F442" s="248" t="s">
        <v>192</v>
      </c>
      <c r="G442" s="245"/>
      <c r="H442" s="247" t="s">
        <v>1</v>
      </c>
      <c r="I442" s="249"/>
      <c r="J442" s="245"/>
      <c r="K442" s="245"/>
      <c r="L442" s="250"/>
      <c r="M442" s="251"/>
      <c r="N442" s="252"/>
      <c r="O442" s="252"/>
      <c r="P442" s="252"/>
      <c r="Q442" s="252"/>
      <c r="R442" s="252"/>
      <c r="S442" s="252"/>
      <c r="T442" s="25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54" t="s">
        <v>190</v>
      </c>
      <c r="AU442" s="254" t="s">
        <v>179</v>
      </c>
      <c r="AV442" s="13" t="s">
        <v>83</v>
      </c>
      <c r="AW442" s="13" t="s">
        <v>34</v>
      </c>
      <c r="AX442" s="13" t="s">
        <v>76</v>
      </c>
      <c r="AY442" s="254" t="s">
        <v>178</v>
      </c>
    </row>
    <row r="443" s="13" customFormat="1">
      <c r="A443" s="13"/>
      <c r="B443" s="244"/>
      <c r="C443" s="245"/>
      <c r="D443" s="246" t="s">
        <v>190</v>
      </c>
      <c r="E443" s="247" t="s">
        <v>1</v>
      </c>
      <c r="F443" s="248" t="s">
        <v>514</v>
      </c>
      <c r="G443" s="245"/>
      <c r="H443" s="247" t="s">
        <v>1</v>
      </c>
      <c r="I443" s="249"/>
      <c r="J443" s="245"/>
      <c r="K443" s="245"/>
      <c r="L443" s="250"/>
      <c r="M443" s="251"/>
      <c r="N443" s="252"/>
      <c r="O443" s="252"/>
      <c r="P443" s="252"/>
      <c r="Q443" s="252"/>
      <c r="R443" s="252"/>
      <c r="S443" s="252"/>
      <c r="T443" s="25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54" t="s">
        <v>190</v>
      </c>
      <c r="AU443" s="254" t="s">
        <v>179</v>
      </c>
      <c r="AV443" s="13" t="s">
        <v>83</v>
      </c>
      <c r="AW443" s="13" t="s">
        <v>34</v>
      </c>
      <c r="AX443" s="13" t="s">
        <v>76</v>
      </c>
      <c r="AY443" s="254" t="s">
        <v>178</v>
      </c>
    </row>
    <row r="444" s="14" customFormat="1">
      <c r="A444" s="14"/>
      <c r="B444" s="255"/>
      <c r="C444" s="256"/>
      <c r="D444" s="246" t="s">
        <v>190</v>
      </c>
      <c r="E444" s="257" t="s">
        <v>1</v>
      </c>
      <c r="F444" s="258" t="s">
        <v>515</v>
      </c>
      <c r="G444" s="256"/>
      <c r="H444" s="259">
        <v>15</v>
      </c>
      <c r="I444" s="260"/>
      <c r="J444" s="256"/>
      <c r="K444" s="256"/>
      <c r="L444" s="261"/>
      <c r="M444" s="262"/>
      <c r="N444" s="263"/>
      <c r="O444" s="263"/>
      <c r="P444" s="263"/>
      <c r="Q444" s="263"/>
      <c r="R444" s="263"/>
      <c r="S444" s="263"/>
      <c r="T444" s="26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65" t="s">
        <v>190</v>
      </c>
      <c r="AU444" s="265" t="s">
        <v>179</v>
      </c>
      <c r="AV444" s="14" t="s">
        <v>85</v>
      </c>
      <c r="AW444" s="14" t="s">
        <v>34</v>
      </c>
      <c r="AX444" s="14" t="s">
        <v>76</v>
      </c>
      <c r="AY444" s="265" t="s">
        <v>178</v>
      </c>
    </row>
    <row r="445" s="2" customFormat="1" ht="24.15" customHeight="1">
      <c r="A445" s="38"/>
      <c r="B445" s="39"/>
      <c r="C445" s="226" t="s">
        <v>516</v>
      </c>
      <c r="D445" s="226" t="s">
        <v>181</v>
      </c>
      <c r="E445" s="227" t="s">
        <v>517</v>
      </c>
      <c r="F445" s="228" t="s">
        <v>518</v>
      </c>
      <c r="G445" s="229" t="s">
        <v>258</v>
      </c>
      <c r="H445" s="230">
        <v>521.15999999999997</v>
      </c>
      <c r="I445" s="231"/>
      <c r="J445" s="232">
        <f>ROUND(I445*H445,2)</f>
        <v>0</v>
      </c>
      <c r="K445" s="228" t="s">
        <v>185</v>
      </c>
      <c r="L445" s="44"/>
      <c r="M445" s="233" t="s">
        <v>1</v>
      </c>
      <c r="N445" s="234" t="s">
        <v>41</v>
      </c>
      <c r="O445" s="91"/>
      <c r="P445" s="235">
        <f>O445*H445</f>
        <v>0</v>
      </c>
      <c r="Q445" s="235">
        <v>0</v>
      </c>
      <c r="R445" s="235">
        <f>Q445*H445</f>
        <v>0</v>
      </c>
      <c r="S445" s="235">
        <v>0.0020999999999999999</v>
      </c>
      <c r="T445" s="236">
        <f>S445*H445</f>
        <v>1.094436</v>
      </c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R445" s="237" t="s">
        <v>186</v>
      </c>
      <c r="AT445" s="237" t="s">
        <v>181</v>
      </c>
      <c r="AU445" s="237" t="s">
        <v>179</v>
      </c>
      <c r="AY445" s="17" t="s">
        <v>178</v>
      </c>
      <c r="BE445" s="238">
        <f>IF(N445="základní",J445,0)</f>
        <v>0</v>
      </c>
      <c r="BF445" s="238">
        <f>IF(N445="snížená",J445,0)</f>
        <v>0</v>
      </c>
      <c r="BG445" s="238">
        <f>IF(N445="zákl. přenesená",J445,0)</f>
        <v>0</v>
      </c>
      <c r="BH445" s="238">
        <f>IF(N445="sníž. přenesená",J445,0)</f>
        <v>0</v>
      </c>
      <c r="BI445" s="238">
        <f>IF(N445="nulová",J445,0)</f>
        <v>0</v>
      </c>
      <c r="BJ445" s="17" t="s">
        <v>83</v>
      </c>
      <c r="BK445" s="238">
        <f>ROUND(I445*H445,2)</f>
        <v>0</v>
      </c>
      <c r="BL445" s="17" t="s">
        <v>186</v>
      </c>
      <c r="BM445" s="237" t="s">
        <v>519</v>
      </c>
    </row>
    <row r="446" s="2" customFormat="1">
      <c r="A446" s="38"/>
      <c r="B446" s="39"/>
      <c r="C446" s="40"/>
      <c r="D446" s="239" t="s">
        <v>188</v>
      </c>
      <c r="E446" s="40"/>
      <c r="F446" s="240" t="s">
        <v>520</v>
      </c>
      <c r="G446" s="40"/>
      <c r="H446" s="40"/>
      <c r="I446" s="241"/>
      <c r="J446" s="40"/>
      <c r="K446" s="40"/>
      <c r="L446" s="44"/>
      <c r="M446" s="242"/>
      <c r="N446" s="243"/>
      <c r="O446" s="91"/>
      <c r="P446" s="91"/>
      <c r="Q446" s="91"/>
      <c r="R446" s="91"/>
      <c r="S446" s="91"/>
      <c r="T446" s="92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T446" s="17" t="s">
        <v>188</v>
      </c>
      <c r="AU446" s="17" t="s">
        <v>179</v>
      </c>
    </row>
    <row r="447" s="13" customFormat="1">
      <c r="A447" s="13"/>
      <c r="B447" s="244"/>
      <c r="C447" s="245"/>
      <c r="D447" s="246" t="s">
        <v>190</v>
      </c>
      <c r="E447" s="247" t="s">
        <v>1</v>
      </c>
      <c r="F447" s="248" t="s">
        <v>191</v>
      </c>
      <c r="G447" s="245"/>
      <c r="H447" s="247" t="s">
        <v>1</v>
      </c>
      <c r="I447" s="249"/>
      <c r="J447" s="245"/>
      <c r="K447" s="245"/>
      <c r="L447" s="250"/>
      <c r="M447" s="251"/>
      <c r="N447" s="252"/>
      <c r="O447" s="252"/>
      <c r="P447" s="252"/>
      <c r="Q447" s="252"/>
      <c r="R447" s="252"/>
      <c r="S447" s="252"/>
      <c r="T447" s="25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54" t="s">
        <v>190</v>
      </c>
      <c r="AU447" s="254" t="s">
        <v>179</v>
      </c>
      <c r="AV447" s="13" t="s">
        <v>83</v>
      </c>
      <c r="AW447" s="13" t="s">
        <v>34</v>
      </c>
      <c r="AX447" s="13" t="s">
        <v>76</v>
      </c>
      <c r="AY447" s="254" t="s">
        <v>178</v>
      </c>
    </row>
    <row r="448" s="13" customFormat="1">
      <c r="A448" s="13"/>
      <c r="B448" s="244"/>
      <c r="C448" s="245"/>
      <c r="D448" s="246" t="s">
        <v>190</v>
      </c>
      <c r="E448" s="247" t="s">
        <v>1</v>
      </c>
      <c r="F448" s="248" t="s">
        <v>192</v>
      </c>
      <c r="G448" s="245"/>
      <c r="H448" s="247" t="s">
        <v>1</v>
      </c>
      <c r="I448" s="249"/>
      <c r="J448" s="245"/>
      <c r="K448" s="245"/>
      <c r="L448" s="250"/>
      <c r="M448" s="251"/>
      <c r="N448" s="252"/>
      <c r="O448" s="252"/>
      <c r="P448" s="252"/>
      <c r="Q448" s="252"/>
      <c r="R448" s="252"/>
      <c r="S448" s="252"/>
      <c r="T448" s="25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54" t="s">
        <v>190</v>
      </c>
      <c r="AU448" s="254" t="s">
        <v>179</v>
      </c>
      <c r="AV448" s="13" t="s">
        <v>83</v>
      </c>
      <c r="AW448" s="13" t="s">
        <v>34</v>
      </c>
      <c r="AX448" s="13" t="s">
        <v>76</v>
      </c>
      <c r="AY448" s="254" t="s">
        <v>178</v>
      </c>
    </row>
    <row r="449" s="14" customFormat="1">
      <c r="A449" s="14"/>
      <c r="B449" s="255"/>
      <c r="C449" s="256"/>
      <c r="D449" s="246" t="s">
        <v>190</v>
      </c>
      <c r="E449" s="257" t="s">
        <v>1</v>
      </c>
      <c r="F449" s="258" t="s">
        <v>521</v>
      </c>
      <c r="G449" s="256"/>
      <c r="H449" s="259">
        <v>48.200000000000003</v>
      </c>
      <c r="I449" s="260"/>
      <c r="J449" s="256"/>
      <c r="K449" s="256"/>
      <c r="L449" s="261"/>
      <c r="M449" s="262"/>
      <c r="N449" s="263"/>
      <c r="O449" s="263"/>
      <c r="P449" s="263"/>
      <c r="Q449" s="263"/>
      <c r="R449" s="263"/>
      <c r="S449" s="263"/>
      <c r="T449" s="26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5" t="s">
        <v>190</v>
      </c>
      <c r="AU449" s="265" t="s">
        <v>179</v>
      </c>
      <c r="AV449" s="14" t="s">
        <v>85</v>
      </c>
      <c r="AW449" s="14" t="s">
        <v>34</v>
      </c>
      <c r="AX449" s="14" t="s">
        <v>76</v>
      </c>
      <c r="AY449" s="265" t="s">
        <v>178</v>
      </c>
    </row>
    <row r="450" s="14" customFormat="1">
      <c r="A450" s="14"/>
      <c r="B450" s="255"/>
      <c r="C450" s="256"/>
      <c r="D450" s="246" t="s">
        <v>190</v>
      </c>
      <c r="E450" s="257" t="s">
        <v>1</v>
      </c>
      <c r="F450" s="258" t="s">
        <v>522</v>
      </c>
      <c r="G450" s="256"/>
      <c r="H450" s="259">
        <v>8.4499999999999993</v>
      </c>
      <c r="I450" s="260"/>
      <c r="J450" s="256"/>
      <c r="K450" s="256"/>
      <c r="L450" s="261"/>
      <c r="M450" s="262"/>
      <c r="N450" s="263"/>
      <c r="O450" s="263"/>
      <c r="P450" s="263"/>
      <c r="Q450" s="263"/>
      <c r="R450" s="263"/>
      <c r="S450" s="263"/>
      <c r="T450" s="26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65" t="s">
        <v>190</v>
      </c>
      <c r="AU450" s="265" t="s">
        <v>179</v>
      </c>
      <c r="AV450" s="14" t="s">
        <v>85</v>
      </c>
      <c r="AW450" s="14" t="s">
        <v>34</v>
      </c>
      <c r="AX450" s="14" t="s">
        <v>76</v>
      </c>
      <c r="AY450" s="265" t="s">
        <v>178</v>
      </c>
    </row>
    <row r="451" s="14" customFormat="1">
      <c r="A451" s="14"/>
      <c r="B451" s="255"/>
      <c r="C451" s="256"/>
      <c r="D451" s="246" t="s">
        <v>190</v>
      </c>
      <c r="E451" s="257" t="s">
        <v>1</v>
      </c>
      <c r="F451" s="258" t="s">
        <v>523</v>
      </c>
      <c r="G451" s="256"/>
      <c r="H451" s="259">
        <v>19.440000000000001</v>
      </c>
      <c r="I451" s="260"/>
      <c r="J451" s="256"/>
      <c r="K451" s="256"/>
      <c r="L451" s="261"/>
      <c r="M451" s="262"/>
      <c r="N451" s="263"/>
      <c r="O451" s="263"/>
      <c r="P451" s="263"/>
      <c r="Q451" s="263"/>
      <c r="R451" s="263"/>
      <c r="S451" s="263"/>
      <c r="T451" s="26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65" t="s">
        <v>190</v>
      </c>
      <c r="AU451" s="265" t="s">
        <v>179</v>
      </c>
      <c r="AV451" s="14" t="s">
        <v>85</v>
      </c>
      <c r="AW451" s="14" t="s">
        <v>34</v>
      </c>
      <c r="AX451" s="14" t="s">
        <v>76</v>
      </c>
      <c r="AY451" s="265" t="s">
        <v>178</v>
      </c>
    </row>
    <row r="452" s="14" customFormat="1">
      <c r="A452" s="14"/>
      <c r="B452" s="255"/>
      <c r="C452" s="256"/>
      <c r="D452" s="246" t="s">
        <v>190</v>
      </c>
      <c r="E452" s="257" t="s">
        <v>1</v>
      </c>
      <c r="F452" s="258" t="s">
        <v>524</v>
      </c>
      <c r="G452" s="256"/>
      <c r="H452" s="259">
        <v>20.399999999999999</v>
      </c>
      <c r="I452" s="260"/>
      <c r="J452" s="256"/>
      <c r="K452" s="256"/>
      <c r="L452" s="261"/>
      <c r="M452" s="262"/>
      <c r="N452" s="263"/>
      <c r="O452" s="263"/>
      <c r="P452" s="263"/>
      <c r="Q452" s="263"/>
      <c r="R452" s="263"/>
      <c r="S452" s="263"/>
      <c r="T452" s="26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65" t="s">
        <v>190</v>
      </c>
      <c r="AU452" s="265" t="s">
        <v>179</v>
      </c>
      <c r="AV452" s="14" t="s">
        <v>85</v>
      </c>
      <c r="AW452" s="14" t="s">
        <v>34</v>
      </c>
      <c r="AX452" s="14" t="s">
        <v>76</v>
      </c>
      <c r="AY452" s="265" t="s">
        <v>178</v>
      </c>
    </row>
    <row r="453" s="14" customFormat="1">
      <c r="A453" s="14"/>
      <c r="B453" s="255"/>
      <c r="C453" s="256"/>
      <c r="D453" s="246" t="s">
        <v>190</v>
      </c>
      <c r="E453" s="257" t="s">
        <v>1</v>
      </c>
      <c r="F453" s="258" t="s">
        <v>525</v>
      </c>
      <c r="G453" s="256"/>
      <c r="H453" s="259">
        <v>10.6</v>
      </c>
      <c r="I453" s="260"/>
      <c r="J453" s="256"/>
      <c r="K453" s="256"/>
      <c r="L453" s="261"/>
      <c r="M453" s="262"/>
      <c r="N453" s="263"/>
      <c r="O453" s="263"/>
      <c r="P453" s="263"/>
      <c r="Q453" s="263"/>
      <c r="R453" s="263"/>
      <c r="S453" s="263"/>
      <c r="T453" s="26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65" t="s">
        <v>190</v>
      </c>
      <c r="AU453" s="265" t="s">
        <v>179</v>
      </c>
      <c r="AV453" s="14" t="s">
        <v>85</v>
      </c>
      <c r="AW453" s="14" t="s">
        <v>34</v>
      </c>
      <c r="AX453" s="14" t="s">
        <v>76</v>
      </c>
      <c r="AY453" s="265" t="s">
        <v>178</v>
      </c>
    </row>
    <row r="454" s="14" customFormat="1">
      <c r="A454" s="14"/>
      <c r="B454" s="255"/>
      <c r="C454" s="256"/>
      <c r="D454" s="246" t="s">
        <v>190</v>
      </c>
      <c r="E454" s="257" t="s">
        <v>1</v>
      </c>
      <c r="F454" s="258" t="s">
        <v>526</v>
      </c>
      <c r="G454" s="256"/>
      <c r="H454" s="259">
        <v>26.27</v>
      </c>
      <c r="I454" s="260"/>
      <c r="J454" s="256"/>
      <c r="K454" s="256"/>
      <c r="L454" s="261"/>
      <c r="M454" s="262"/>
      <c r="N454" s="263"/>
      <c r="O454" s="263"/>
      <c r="P454" s="263"/>
      <c r="Q454" s="263"/>
      <c r="R454" s="263"/>
      <c r="S454" s="263"/>
      <c r="T454" s="26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5" t="s">
        <v>190</v>
      </c>
      <c r="AU454" s="265" t="s">
        <v>179</v>
      </c>
      <c r="AV454" s="14" t="s">
        <v>85</v>
      </c>
      <c r="AW454" s="14" t="s">
        <v>34</v>
      </c>
      <c r="AX454" s="14" t="s">
        <v>76</v>
      </c>
      <c r="AY454" s="265" t="s">
        <v>178</v>
      </c>
    </row>
    <row r="455" s="14" customFormat="1">
      <c r="A455" s="14"/>
      <c r="B455" s="255"/>
      <c r="C455" s="256"/>
      <c r="D455" s="246" t="s">
        <v>190</v>
      </c>
      <c r="E455" s="257" t="s">
        <v>1</v>
      </c>
      <c r="F455" s="258" t="s">
        <v>527</v>
      </c>
      <c r="G455" s="256"/>
      <c r="H455" s="259">
        <v>23.469999999999999</v>
      </c>
      <c r="I455" s="260"/>
      <c r="J455" s="256"/>
      <c r="K455" s="256"/>
      <c r="L455" s="261"/>
      <c r="M455" s="262"/>
      <c r="N455" s="263"/>
      <c r="O455" s="263"/>
      <c r="P455" s="263"/>
      <c r="Q455" s="263"/>
      <c r="R455" s="263"/>
      <c r="S455" s="263"/>
      <c r="T455" s="26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65" t="s">
        <v>190</v>
      </c>
      <c r="AU455" s="265" t="s">
        <v>179</v>
      </c>
      <c r="AV455" s="14" t="s">
        <v>85</v>
      </c>
      <c r="AW455" s="14" t="s">
        <v>34</v>
      </c>
      <c r="AX455" s="14" t="s">
        <v>76</v>
      </c>
      <c r="AY455" s="265" t="s">
        <v>178</v>
      </c>
    </row>
    <row r="456" s="14" customFormat="1">
      <c r="A456" s="14"/>
      <c r="B456" s="255"/>
      <c r="C456" s="256"/>
      <c r="D456" s="246" t="s">
        <v>190</v>
      </c>
      <c r="E456" s="257" t="s">
        <v>1</v>
      </c>
      <c r="F456" s="258" t="s">
        <v>528</v>
      </c>
      <c r="G456" s="256"/>
      <c r="H456" s="259">
        <v>15.800000000000001</v>
      </c>
      <c r="I456" s="260"/>
      <c r="J456" s="256"/>
      <c r="K456" s="256"/>
      <c r="L456" s="261"/>
      <c r="M456" s="262"/>
      <c r="N456" s="263"/>
      <c r="O456" s="263"/>
      <c r="P456" s="263"/>
      <c r="Q456" s="263"/>
      <c r="R456" s="263"/>
      <c r="S456" s="263"/>
      <c r="T456" s="26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65" t="s">
        <v>190</v>
      </c>
      <c r="AU456" s="265" t="s">
        <v>179</v>
      </c>
      <c r="AV456" s="14" t="s">
        <v>85</v>
      </c>
      <c r="AW456" s="14" t="s">
        <v>34</v>
      </c>
      <c r="AX456" s="14" t="s">
        <v>76</v>
      </c>
      <c r="AY456" s="265" t="s">
        <v>178</v>
      </c>
    </row>
    <row r="457" s="14" customFormat="1">
      <c r="A457" s="14"/>
      <c r="B457" s="255"/>
      <c r="C457" s="256"/>
      <c r="D457" s="246" t="s">
        <v>190</v>
      </c>
      <c r="E457" s="257" t="s">
        <v>1</v>
      </c>
      <c r="F457" s="258" t="s">
        <v>529</v>
      </c>
      <c r="G457" s="256"/>
      <c r="H457" s="259">
        <v>24.199999999999999</v>
      </c>
      <c r="I457" s="260"/>
      <c r="J457" s="256"/>
      <c r="K457" s="256"/>
      <c r="L457" s="261"/>
      <c r="M457" s="262"/>
      <c r="N457" s="263"/>
      <c r="O457" s="263"/>
      <c r="P457" s="263"/>
      <c r="Q457" s="263"/>
      <c r="R457" s="263"/>
      <c r="S457" s="263"/>
      <c r="T457" s="26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65" t="s">
        <v>190</v>
      </c>
      <c r="AU457" s="265" t="s">
        <v>179</v>
      </c>
      <c r="AV457" s="14" t="s">
        <v>85</v>
      </c>
      <c r="AW457" s="14" t="s">
        <v>34</v>
      </c>
      <c r="AX457" s="14" t="s">
        <v>76</v>
      </c>
      <c r="AY457" s="265" t="s">
        <v>178</v>
      </c>
    </row>
    <row r="458" s="14" customFormat="1">
      <c r="A458" s="14"/>
      <c r="B458" s="255"/>
      <c r="C458" s="256"/>
      <c r="D458" s="246" t="s">
        <v>190</v>
      </c>
      <c r="E458" s="257" t="s">
        <v>1</v>
      </c>
      <c r="F458" s="258" t="s">
        <v>530</v>
      </c>
      <c r="G458" s="256"/>
      <c r="H458" s="259">
        <v>19.829999999999998</v>
      </c>
      <c r="I458" s="260"/>
      <c r="J458" s="256"/>
      <c r="K458" s="256"/>
      <c r="L458" s="261"/>
      <c r="M458" s="262"/>
      <c r="N458" s="263"/>
      <c r="O458" s="263"/>
      <c r="P458" s="263"/>
      <c r="Q458" s="263"/>
      <c r="R458" s="263"/>
      <c r="S458" s="263"/>
      <c r="T458" s="26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65" t="s">
        <v>190</v>
      </c>
      <c r="AU458" s="265" t="s">
        <v>179</v>
      </c>
      <c r="AV458" s="14" t="s">
        <v>85</v>
      </c>
      <c r="AW458" s="14" t="s">
        <v>34</v>
      </c>
      <c r="AX458" s="14" t="s">
        <v>76</v>
      </c>
      <c r="AY458" s="265" t="s">
        <v>178</v>
      </c>
    </row>
    <row r="459" s="14" customFormat="1">
      <c r="A459" s="14"/>
      <c r="B459" s="255"/>
      <c r="C459" s="256"/>
      <c r="D459" s="246" t="s">
        <v>190</v>
      </c>
      <c r="E459" s="257" t="s">
        <v>1</v>
      </c>
      <c r="F459" s="258" t="s">
        <v>531</v>
      </c>
      <c r="G459" s="256"/>
      <c r="H459" s="259">
        <v>15.029999999999999</v>
      </c>
      <c r="I459" s="260"/>
      <c r="J459" s="256"/>
      <c r="K459" s="256"/>
      <c r="L459" s="261"/>
      <c r="M459" s="262"/>
      <c r="N459" s="263"/>
      <c r="O459" s="263"/>
      <c r="P459" s="263"/>
      <c r="Q459" s="263"/>
      <c r="R459" s="263"/>
      <c r="S459" s="263"/>
      <c r="T459" s="26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65" t="s">
        <v>190</v>
      </c>
      <c r="AU459" s="265" t="s">
        <v>179</v>
      </c>
      <c r="AV459" s="14" t="s">
        <v>85</v>
      </c>
      <c r="AW459" s="14" t="s">
        <v>34</v>
      </c>
      <c r="AX459" s="14" t="s">
        <v>76</v>
      </c>
      <c r="AY459" s="265" t="s">
        <v>178</v>
      </c>
    </row>
    <row r="460" s="14" customFormat="1">
      <c r="A460" s="14"/>
      <c r="B460" s="255"/>
      <c r="C460" s="256"/>
      <c r="D460" s="246" t="s">
        <v>190</v>
      </c>
      <c r="E460" s="257" t="s">
        <v>1</v>
      </c>
      <c r="F460" s="258" t="s">
        <v>532</v>
      </c>
      <c r="G460" s="256"/>
      <c r="H460" s="259">
        <v>45.159999999999997</v>
      </c>
      <c r="I460" s="260"/>
      <c r="J460" s="256"/>
      <c r="K460" s="256"/>
      <c r="L460" s="261"/>
      <c r="M460" s="262"/>
      <c r="N460" s="263"/>
      <c r="O460" s="263"/>
      <c r="P460" s="263"/>
      <c r="Q460" s="263"/>
      <c r="R460" s="263"/>
      <c r="S460" s="263"/>
      <c r="T460" s="26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65" t="s">
        <v>190</v>
      </c>
      <c r="AU460" s="265" t="s">
        <v>179</v>
      </c>
      <c r="AV460" s="14" t="s">
        <v>85</v>
      </c>
      <c r="AW460" s="14" t="s">
        <v>34</v>
      </c>
      <c r="AX460" s="14" t="s">
        <v>76</v>
      </c>
      <c r="AY460" s="265" t="s">
        <v>178</v>
      </c>
    </row>
    <row r="461" s="14" customFormat="1">
      <c r="A461" s="14"/>
      <c r="B461" s="255"/>
      <c r="C461" s="256"/>
      <c r="D461" s="246" t="s">
        <v>190</v>
      </c>
      <c r="E461" s="257" t="s">
        <v>1</v>
      </c>
      <c r="F461" s="258" t="s">
        <v>533</v>
      </c>
      <c r="G461" s="256"/>
      <c r="H461" s="259">
        <v>50.289999999999999</v>
      </c>
      <c r="I461" s="260"/>
      <c r="J461" s="256"/>
      <c r="K461" s="256"/>
      <c r="L461" s="261"/>
      <c r="M461" s="262"/>
      <c r="N461" s="263"/>
      <c r="O461" s="263"/>
      <c r="P461" s="263"/>
      <c r="Q461" s="263"/>
      <c r="R461" s="263"/>
      <c r="S461" s="263"/>
      <c r="T461" s="26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65" t="s">
        <v>190</v>
      </c>
      <c r="AU461" s="265" t="s">
        <v>179</v>
      </c>
      <c r="AV461" s="14" t="s">
        <v>85</v>
      </c>
      <c r="AW461" s="14" t="s">
        <v>34</v>
      </c>
      <c r="AX461" s="14" t="s">
        <v>76</v>
      </c>
      <c r="AY461" s="265" t="s">
        <v>178</v>
      </c>
    </row>
    <row r="462" s="14" customFormat="1">
      <c r="A462" s="14"/>
      <c r="B462" s="255"/>
      <c r="C462" s="256"/>
      <c r="D462" s="246" t="s">
        <v>190</v>
      </c>
      <c r="E462" s="257" t="s">
        <v>1</v>
      </c>
      <c r="F462" s="258" t="s">
        <v>534</v>
      </c>
      <c r="G462" s="256"/>
      <c r="H462" s="259">
        <v>53.450000000000003</v>
      </c>
      <c r="I462" s="260"/>
      <c r="J462" s="256"/>
      <c r="K462" s="256"/>
      <c r="L462" s="261"/>
      <c r="M462" s="262"/>
      <c r="N462" s="263"/>
      <c r="O462" s="263"/>
      <c r="P462" s="263"/>
      <c r="Q462" s="263"/>
      <c r="R462" s="263"/>
      <c r="S462" s="263"/>
      <c r="T462" s="26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65" t="s">
        <v>190</v>
      </c>
      <c r="AU462" s="265" t="s">
        <v>179</v>
      </c>
      <c r="AV462" s="14" t="s">
        <v>85</v>
      </c>
      <c r="AW462" s="14" t="s">
        <v>34</v>
      </c>
      <c r="AX462" s="14" t="s">
        <v>76</v>
      </c>
      <c r="AY462" s="265" t="s">
        <v>178</v>
      </c>
    </row>
    <row r="463" s="14" customFormat="1">
      <c r="A463" s="14"/>
      <c r="B463" s="255"/>
      <c r="C463" s="256"/>
      <c r="D463" s="246" t="s">
        <v>190</v>
      </c>
      <c r="E463" s="257" t="s">
        <v>1</v>
      </c>
      <c r="F463" s="258" t="s">
        <v>535</v>
      </c>
      <c r="G463" s="256"/>
      <c r="H463" s="259">
        <v>25.41</v>
      </c>
      <c r="I463" s="260"/>
      <c r="J463" s="256"/>
      <c r="K463" s="256"/>
      <c r="L463" s="261"/>
      <c r="M463" s="262"/>
      <c r="N463" s="263"/>
      <c r="O463" s="263"/>
      <c r="P463" s="263"/>
      <c r="Q463" s="263"/>
      <c r="R463" s="263"/>
      <c r="S463" s="263"/>
      <c r="T463" s="26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65" t="s">
        <v>190</v>
      </c>
      <c r="AU463" s="265" t="s">
        <v>179</v>
      </c>
      <c r="AV463" s="14" t="s">
        <v>85</v>
      </c>
      <c r="AW463" s="14" t="s">
        <v>34</v>
      </c>
      <c r="AX463" s="14" t="s">
        <v>76</v>
      </c>
      <c r="AY463" s="265" t="s">
        <v>178</v>
      </c>
    </row>
    <row r="464" s="14" customFormat="1">
      <c r="A464" s="14"/>
      <c r="B464" s="255"/>
      <c r="C464" s="256"/>
      <c r="D464" s="246" t="s">
        <v>190</v>
      </c>
      <c r="E464" s="257" t="s">
        <v>1</v>
      </c>
      <c r="F464" s="258" t="s">
        <v>536</v>
      </c>
      <c r="G464" s="256"/>
      <c r="H464" s="259">
        <v>33.799999999999997</v>
      </c>
      <c r="I464" s="260"/>
      <c r="J464" s="256"/>
      <c r="K464" s="256"/>
      <c r="L464" s="261"/>
      <c r="M464" s="262"/>
      <c r="N464" s="263"/>
      <c r="O464" s="263"/>
      <c r="P464" s="263"/>
      <c r="Q464" s="263"/>
      <c r="R464" s="263"/>
      <c r="S464" s="263"/>
      <c r="T464" s="26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65" t="s">
        <v>190</v>
      </c>
      <c r="AU464" s="265" t="s">
        <v>179</v>
      </c>
      <c r="AV464" s="14" t="s">
        <v>85</v>
      </c>
      <c r="AW464" s="14" t="s">
        <v>34</v>
      </c>
      <c r="AX464" s="14" t="s">
        <v>76</v>
      </c>
      <c r="AY464" s="265" t="s">
        <v>178</v>
      </c>
    </row>
    <row r="465" s="14" customFormat="1">
      <c r="A465" s="14"/>
      <c r="B465" s="255"/>
      <c r="C465" s="256"/>
      <c r="D465" s="246" t="s">
        <v>190</v>
      </c>
      <c r="E465" s="257" t="s">
        <v>1</v>
      </c>
      <c r="F465" s="258" t="s">
        <v>537</v>
      </c>
      <c r="G465" s="256"/>
      <c r="H465" s="259">
        <v>12.74</v>
      </c>
      <c r="I465" s="260"/>
      <c r="J465" s="256"/>
      <c r="K465" s="256"/>
      <c r="L465" s="261"/>
      <c r="M465" s="262"/>
      <c r="N465" s="263"/>
      <c r="O465" s="263"/>
      <c r="P465" s="263"/>
      <c r="Q465" s="263"/>
      <c r="R465" s="263"/>
      <c r="S465" s="263"/>
      <c r="T465" s="26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T465" s="265" t="s">
        <v>190</v>
      </c>
      <c r="AU465" s="265" t="s">
        <v>179</v>
      </c>
      <c r="AV465" s="14" t="s">
        <v>85</v>
      </c>
      <c r="AW465" s="14" t="s">
        <v>34</v>
      </c>
      <c r="AX465" s="14" t="s">
        <v>76</v>
      </c>
      <c r="AY465" s="265" t="s">
        <v>178</v>
      </c>
    </row>
    <row r="466" s="14" customFormat="1">
      <c r="A466" s="14"/>
      <c r="B466" s="255"/>
      <c r="C466" s="256"/>
      <c r="D466" s="246" t="s">
        <v>190</v>
      </c>
      <c r="E466" s="257" t="s">
        <v>1</v>
      </c>
      <c r="F466" s="258" t="s">
        <v>538</v>
      </c>
      <c r="G466" s="256"/>
      <c r="H466" s="259">
        <v>8.4000000000000004</v>
      </c>
      <c r="I466" s="260"/>
      <c r="J466" s="256"/>
      <c r="K466" s="256"/>
      <c r="L466" s="261"/>
      <c r="M466" s="262"/>
      <c r="N466" s="263"/>
      <c r="O466" s="263"/>
      <c r="P466" s="263"/>
      <c r="Q466" s="263"/>
      <c r="R466" s="263"/>
      <c r="S466" s="263"/>
      <c r="T466" s="26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65" t="s">
        <v>190</v>
      </c>
      <c r="AU466" s="265" t="s">
        <v>179</v>
      </c>
      <c r="AV466" s="14" t="s">
        <v>85</v>
      </c>
      <c r="AW466" s="14" t="s">
        <v>34</v>
      </c>
      <c r="AX466" s="14" t="s">
        <v>76</v>
      </c>
      <c r="AY466" s="265" t="s">
        <v>178</v>
      </c>
    </row>
    <row r="467" s="14" customFormat="1">
      <c r="A467" s="14"/>
      <c r="B467" s="255"/>
      <c r="C467" s="256"/>
      <c r="D467" s="246" t="s">
        <v>190</v>
      </c>
      <c r="E467" s="257" t="s">
        <v>1</v>
      </c>
      <c r="F467" s="258" t="s">
        <v>539</v>
      </c>
      <c r="G467" s="256"/>
      <c r="H467" s="259">
        <v>35.289999999999999</v>
      </c>
      <c r="I467" s="260"/>
      <c r="J467" s="256"/>
      <c r="K467" s="256"/>
      <c r="L467" s="261"/>
      <c r="M467" s="262"/>
      <c r="N467" s="263"/>
      <c r="O467" s="263"/>
      <c r="P467" s="263"/>
      <c r="Q467" s="263"/>
      <c r="R467" s="263"/>
      <c r="S467" s="263"/>
      <c r="T467" s="26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65" t="s">
        <v>190</v>
      </c>
      <c r="AU467" s="265" t="s">
        <v>179</v>
      </c>
      <c r="AV467" s="14" t="s">
        <v>85</v>
      </c>
      <c r="AW467" s="14" t="s">
        <v>34</v>
      </c>
      <c r="AX467" s="14" t="s">
        <v>76</v>
      </c>
      <c r="AY467" s="265" t="s">
        <v>178</v>
      </c>
    </row>
    <row r="468" s="14" customFormat="1">
      <c r="A468" s="14"/>
      <c r="B468" s="255"/>
      <c r="C468" s="256"/>
      <c r="D468" s="246" t="s">
        <v>190</v>
      </c>
      <c r="E468" s="257" t="s">
        <v>1</v>
      </c>
      <c r="F468" s="258" t="s">
        <v>540</v>
      </c>
      <c r="G468" s="256"/>
      <c r="H468" s="259">
        <v>24.93</v>
      </c>
      <c r="I468" s="260"/>
      <c r="J468" s="256"/>
      <c r="K468" s="256"/>
      <c r="L468" s="261"/>
      <c r="M468" s="262"/>
      <c r="N468" s="263"/>
      <c r="O468" s="263"/>
      <c r="P468" s="263"/>
      <c r="Q468" s="263"/>
      <c r="R468" s="263"/>
      <c r="S468" s="263"/>
      <c r="T468" s="26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5" t="s">
        <v>190</v>
      </c>
      <c r="AU468" s="265" t="s">
        <v>179</v>
      </c>
      <c r="AV468" s="14" t="s">
        <v>85</v>
      </c>
      <c r="AW468" s="14" t="s">
        <v>34</v>
      </c>
      <c r="AX468" s="14" t="s">
        <v>76</v>
      </c>
      <c r="AY468" s="265" t="s">
        <v>178</v>
      </c>
    </row>
    <row r="469" s="2" customFormat="1" ht="21.75" customHeight="1">
      <c r="A469" s="38"/>
      <c r="B469" s="39"/>
      <c r="C469" s="226" t="s">
        <v>541</v>
      </c>
      <c r="D469" s="226" t="s">
        <v>181</v>
      </c>
      <c r="E469" s="227" t="s">
        <v>542</v>
      </c>
      <c r="F469" s="228" t="s">
        <v>543</v>
      </c>
      <c r="G469" s="229" t="s">
        <v>544</v>
      </c>
      <c r="H469" s="230">
        <v>50</v>
      </c>
      <c r="I469" s="231"/>
      <c r="J469" s="232">
        <f>ROUND(I469*H469,2)</f>
        <v>0</v>
      </c>
      <c r="K469" s="228" t="s">
        <v>1</v>
      </c>
      <c r="L469" s="44"/>
      <c r="M469" s="233" t="s">
        <v>1</v>
      </c>
      <c r="N469" s="234" t="s">
        <v>41</v>
      </c>
      <c r="O469" s="91"/>
      <c r="P469" s="235">
        <f>O469*H469</f>
        <v>0</v>
      </c>
      <c r="Q469" s="235">
        <v>0</v>
      </c>
      <c r="R469" s="235">
        <f>Q469*H469</f>
        <v>0</v>
      </c>
      <c r="S469" s="235">
        <v>0.0020999999999999999</v>
      </c>
      <c r="T469" s="236">
        <f>S469*H469</f>
        <v>0.105</v>
      </c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R469" s="237" t="s">
        <v>186</v>
      </c>
      <c r="AT469" s="237" t="s">
        <v>181</v>
      </c>
      <c r="AU469" s="237" t="s">
        <v>179</v>
      </c>
      <c r="AY469" s="17" t="s">
        <v>178</v>
      </c>
      <c r="BE469" s="238">
        <f>IF(N469="základní",J469,0)</f>
        <v>0</v>
      </c>
      <c r="BF469" s="238">
        <f>IF(N469="snížená",J469,0)</f>
        <v>0</v>
      </c>
      <c r="BG469" s="238">
        <f>IF(N469="zákl. přenesená",J469,0)</f>
        <v>0</v>
      </c>
      <c r="BH469" s="238">
        <f>IF(N469="sníž. přenesená",J469,0)</f>
        <v>0</v>
      </c>
      <c r="BI469" s="238">
        <f>IF(N469="nulová",J469,0)</f>
        <v>0</v>
      </c>
      <c r="BJ469" s="17" t="s">
        <v>83</v>
      </c>
      <c r="BK469" s="238">
        <f>ROUND(I469*H469,2)</f>
        <v>0</v>
      </c>
      <c r="BL469" s="17" t="s">
        <v>186</v>
      </c>
      <c r="BM469" s="237" t="s">
        <v>545</v>
      </c>
    </row>
    <row r="470" s="2" customFormat="1" ht="24.15" customHeight="1">
      <c r="A470" s="38"/>
      <c r="B470" s="39"/>
      <c r="C470" s="226" t="s">
        <v>546</v>
      </c>
      <c r="D470" s="226" t="s">
        <v>181</v>
      </c>
      <c r="E470" s="227" t="s">
        <v>547</v>
      </c>
      <c r="F470" s="228" t="s">
        <v>548</v>
      </c>
      <c r="G470" s="229" t="s">
        <v>258</v>
      </c>
      <c r="H470" s="230">
        <v>265.10000000000002</v>
      </c>
      <c r="I470" s="231"/>
      <c r="J470" s="232">
        <f>ROUND(I470*H470,2)</f>
        <v>0</v>
      </c>
      <c r="K470" s="228" t="s">
        <v>185</v>
      </c>
      <c r="L470" s="44"/>
      <c r="M470" s="233" t="s">
        <v>1</v>
      </c>
      <c r="N470" s="234" t="s">
        <v>41</v>
      </c>
      <c r="O470" s="91"/>
      <c r="P470" s="235">
        <f>O470*H470</f>
        <v>0</v>
      </c>
      <c r="Q470" s="235">
        <v>0</v>
      </c>
      <c r="R470" s="235">
        <f>Q470*H470</f>
        <v>0</v>
      </c>
      <c r="S470" s="235">
        <v>0.0012099999999999999</v>
      </c>
      <c r="T470" s="236">
        <f>S470*H470</f>
        <v>0.32077100000000003</v>
      </c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R470" s="237" t="s">
        <v>362</v>
      </c>
      <c r="AT470" s="237" t="s">
        <v>181</v>
      </c>
      <c r="AU470" s="237" t="s">
        <v>179</v>
      </c>
      <c r="AY470" s="17" t="s">
        <v>178</v>
      </c>
      <c r="BE470" s="238">
        <f>IF(N470="základní",J470,0)</f>
        <v>0</v>
      </c>
      <c r="BF470" s="238">
        <f>IF(N470="snížená",J470,0)</f>
        <v>0</v>
      </c>
      <c r="BG470" s="238">
        <f>IF(N470="zákl. přenesená",J470,0)</f>
        <v>0</v>
      </c>
      <c r="BH470" s="238">
        <f>IF(N470="sníž. přenesená",J470,0)</f>
        <v>0</v>
      </c>
      <c r="BI470" s="238">
        <f>IF(N470="nulová",J470,0)</f>
        <v>0</v>
      </c>
      <c r="BJ470" s="17" t="s">
        <v>83</v>
      </c>
      <c r="BK470" s="238">
        <f>ROUND(I470*H470,2)</f>
        <v>0</v>
      </c>
      <c r="BL470" s="17" t="s">
        <v>362</v>
      </c>
      <c r="BM470" s="237" t="s">
        <v>549</v>
      </c>
    </row>
    <row r="471" s="2" customFormat="1">
      <c r="A471" s="38"/>
      <c r="B471" s="39"/>
      <c r="C471" s="40"/>
      <c r="D471" s="239" t="s">
        <v>188</v>
      </c>
      <c r="E471" s="40"/>
      <c r="F471" s="240" t="s">
        <v>550</v>
      </c>
      <c r="G471" s="40"/>
      <c r="H471" s="40"/>
      <c r="I471" s="241"/>
      <c r="J471" s="40"/>
      <c r="K471" s="40"/>
      <c r="L471" s="44"/>
      <c r="M471" s="242"/>
      <c r="N471" s="243"/>
      <c r="O471" s="91"/>
      <c r="P471" s="91"/>
      <c r="Q471" s="91"/>
      <c r="R471" s="91"/>
      <c r="S471" s="91"/>
      <c r="T471" s="92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T471" s="17" t="s">
        <v>188</v>
      </c>
      <c r="AU471" s="17" t="s">
        <v>179</v>
      </c>
    </row>
    <row r="472" s="13" customFormat="1">
      <c r="A472" s="13"/>
      <c r="B472" s="244"/>
      <c r="C472" s="245"/>
      <c r="D472" s="246" t="s">
        <v>190</v>
      </c>
      <c r="E472" s="247" t="s">
        <v>1</v>
      </c>
      <c r="F472" s="248" t="s">
        <v>191</v>
      </c>
      <c r="G472" s="245"/>
      <c r="H472" s="247" t="s">
        <v>1</v>
      </c>
      <c r="I472" s="249"/>
      <c r="J472" s="245"/>
      <c r="K472" s="245"/>
      <c r="L472" s="250"/>
      <c r="M472" s="251"/>
      <c r="N472" s="252"/>
      <c r="O472" s="252"/>
      <c r="P472" s="252"/>
      <c r="Q472" s="252"/>
      <c r="R472" s="252"/>
      <c r="S472" s="252"/>
      <c r="T472" s="25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54" t="s">
        <v>190</v>
      </c>
      <c r="AU472" s="254" t="s">
        <v>179</v>
      </c>
      <c r="AV472" s="13" t="s">
        <v>83</v>
      </c>
      <c r="AW472" s="13" t="s">
        <v>34</v>
      </c>
      <c r="AX472" s="13" t="s">
        <v>76</v>
      </c>
      <c r="AY472" s="254" t="s">
        <v>178</v>
      </c>
    </row>
    <row r="473" s="13" customFormat="1">
      <c r="A473" s="13"/>
      <c r="B473" s="244"/>
      <c r="C473" s="245"/>
      <c r="D473" s="246" t="s">
        <v>190</v>
      </c>
      <c r="E473" s="247" t="s">
        <v>1</v>
      </c>
      <c r="F473" s="248" t="s">
        <v>192</v>
      </c>
      <c r="G473" s="245"/>
      <c r="H473" s="247" t="s">
        <v>1</v>
      </c>
      <c r="I473" s="249"/>
      <c r="J473" s="245"/>
      <c r="K473" s="245"/>
      <c r="L473" s="250"/>
      <c r="M473" s="251"/>
      <c r="N473" s="252"/>
      <c r="O473" s="252"/>
      <c r="P473" s="252"/>
      <c r="Q473" s="252"/>
      <c r="R473" s="252"/>
      <c r="S473" s="252"/>
      <c r="T473" s="25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54" t="s">
        <v>190</v>
      </c>
      <c r="AU473" s="254" t="s">
        <v>179</v>
      </c>
      <c r="AV473" s="13" t="s">
        <v>83</v>
      </c>
      <c r="AW473" s="13" t="s">
        <v>34</v>
      </c>
      <c r="AX473" s="13" t="s">
        <v>76</v>
      </c>
      <c r="AY473" s="254" t="s">
        <v>178</v>
      </c>
    </row>
    <row r="474" s="14" customFormat="1">
      <c r="A474" s="14"/>
      <c r="B474" s="255"/>
      <c r="C474" s="256"/>
      <c r="D474" s="246" t="s">
        <v>190</v>
      </c>
      <c r="E474" s="257" t="s">
        <v>1</v>
      </c>
      <c r="F474" s="258" t="s">
        <v>551</v>
      </c>
      <c r="G474" s="256"/>
      <c r="H474" s="259">
        <v>105.09999999999999</v>
      </c>
      <c r="I474" s="260"/>
      <c r="J474" s="256"/>
      <c r="K474" s="256"/>
      <c r="L474" s="261"/>
      <c r="M474" s="262"/>
      <c r="N474" s="263"/>
      <c r="O474" s="263"/>
      <c r="P474" s="263"/>
      <c r="Q474" s="263"/>
      <c r="R474" s="263"/>
      <c r="S474" s="263"/>
      <c r="T474" s="26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65" t="s">
        <v>190</v>
      </c>
      <c r="AU474" s="265" t="s">
        <v>179</v>
      </c>
      <c r="AV474" s="14" t="s">
        <v>85</v>
      </c>
      <c r="AW474" s="14" t="s">
        <v>34</v>
      </c>
      <c r="AX474" s="14" t="s">
        <v>76</v>
      </c>
      <c r="AY474" s="265" t="s">
        <v>178</v>
      </c>
    </row>
    <row r="475" s="13" customFormat="1">
      <c r="A475" s="13"/>
      <c r="B475" s="244"/>
      <c r="C475" s="245"/>
      <c r="D475" s="246" t="s">
        <v>190</v>
      </c>
      <c r="E475" s="247" t="s">
        <v>1</v>
      </c>
      <c r="F475" s="248" t="s">
        <v>192</v>
      </c>
      <c r="G475" s="245"/>
      <c r="H475" s="247" t="s">
        <v>1</v>
      </c>
      <c r="I475" s="249"/>
      <c r="J475" s="245"/>
      <c r="K475" s="245"/>
      <c r="L475" s="250"/>
      <c r="M475" s="251"/>
      <c r="N475" s="252"/>
      <c r="O475" s="252"/>
      <c r="P475" s="252"/>
      <c r="Q475" s="252"/>
      <c r="R475" s="252"/>
      <c r="S475" s="252"/>
      <c r="T475" s="25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54" t="s">
        <v>190</v>
      </c>
      <c r="AU475" s="254" t="s">
        <v>179</v>
      </c>
      <c r="AV475" s="13" t="s">
        <v>83</v>
      </c>
      <c r="AW475" s="13" t="s">
        <v>34</v>
      </c>
      <c r="AX475" s="13" t="s">
        <v>76</v>
      </c>
      <c r="AY475" s="254" t="s">
        <v>178</v>
      </c>
    </row>
    <row r="476" s="13" customFormat="1">
      <c r="A476" s="13"/>
      <c r="B476" s="244"/>
      <c r="C476" s="245"/>
      <c r="D476" s="246" t="s">
        <v>190</v>
      </c>
      <c r="E476" s="247" t="s">
        <v>1</v>
      </c>
      <c r="F476" s="248" t="s">
        <v>514</v>
      </c>
      <c r="G476" s="245"/>
      <c r="H476" s="247" t="s">
        <v>1</v>
      </c>
      <c r="I476" s="249"/>
      <c r="J476" s="245"/>
      <c r="K476" s="245"/>
      <c r="L476" s="250"/>
      <c r="M476" s="251"/>
      <c r="N476" s="252"/>
      <c r="O476" s="252"/>
      <c r="P476" s="252"/>
      <c r="Q476" s="252"/>
      <c r="R476" s="252"/>
      <c r="S476" s="252"/>
      <c r="T476" s="25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54" t="s">
        <v>190</v>
      </c>
      <c r="AU476" s="254" t="s">
        <v>179</v>
      </c>
      <c r="AV476" s="13" t="s">
        <v>83</v>
      </c>
      <c r="AW476" s="13" t="s">
        <v>34</v>
      </c>
      <c r="AX476" s="13" t="s">
        <v>76</v>
      </c>
      <c r="AY476" s="254" t="s">
        <v>178</v>
      </c>
    </row>
    <row r="477" s="14" customFormat="1">
      <c r="A477" s="14"/>
      <c r="B477" s="255"/>
      <c r="C477" s="256"/>
      <c r="D477" s="246" t="s">
        <v>190</v>
      </c>
      <c r="E477" s="257" t="s">
        <v>1</v>
      </c>
      <c r="F477" s="258" t="s">
        <v>552</v>
      </c>
      <c r="G477" s="256"/>
      <c r="H477" s="259">
        <v>160</v>
      </c>
      <c r="I477" s="260"/>
      <c r="J477" s="256"/>
      <c r="K477" s="256"/>
      <c r="L477" s="261"/>
      <c r="M477" s="262"/>
      <c r="N477" s="263"/>
      <c r="O477" s="263"/>
      <c r="P477" s="263"/>
      <c r="Q477" s="263"/>
      <c r="R477" s="263"/>
      <c r="S477" s="263"/>
      <c r="T477" s="26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65" t="s">
        <v>190</v>
      </c>
      <c r="AU477" s="265" t="s">
        <v>179</v>
      </c>
      <c r="AV477" s="14" t="s">
        <v>85</v>
      </c>
      <c r="AW477" s="14" t="s">
        <v>34</v>
      </c>
      <c r="AX477" s="14" t="s">
        <v>76</v>
      </c>
      <c r="AY477" s="265" t="s">
        <v>178</v>
      </c>
    </row>
    <row r="478" s="2" customFormat="1" ht="24.15" customHeight="1">
      <c r="A478" s="38"/>
      <c r="B478" s="39"/>
      <c r="C478" s="226" t="s">
        <v>553</v>
      </c>
      <c r="D478" s="226" t="s">
        <v>181</v>
      </c>
      <c r="E478" s="227" t="s">
        <v>554</v>
      </c>
      <c r="F478" s="228" t="s">
        <v>555</v>
      </c>
      <c r="G478" s="229" t="s">
        <v>203</v>
      </c>
      <c r="H478" s="230">
        <v>2</v>
      </c>
      <c r="I478" s="231"/>
      <c r="J478" s="232">
        <f>ROUND(I478*H478,2)</f>
        <v>0</v>
      </c>
      <c r="K478" s="228" t="s">
        <v>185</v>
      </c>
      <c r="L478" s="44"/>
      <c r="M478" s="233" t="s">
        <v>1</v>
      </c>
      <c r="N478" s="234" t="s">
        <v>41</v>
      </c>
      <c r="O478" s="91"/>
      <c r="P478" s="235">
        <f>O478*H478</f>
        <v>0</v>
      </c>
      <c r="Q478" s="235">
        <v>0</v>
      </c>
      <c r="R478" s="235">
        <f>Q478*H478</f>
        <v>0</v>
      </c>
      <c r="S478" s="235">
        <v>0.028000000000000001</v>
      </c>
      <c r="T478" s="236">
        <f>S478*H478</f>
        <v>0.056000000000000001</v>
      </c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R478" s="237" t="s">
        <v>186</v>
      </c>
      <c r="AT478" s="237" t="s">
        <v>181</v>
      </c>
      <c r="AU478" s="237" t="s">
        <v>179</v>
      </c>
      <c r="AY478" s="17" t="s">
        <v>178</v>
      </c>
      <c r="BE478" s="238">
        <f>IF(N478="základní",J478,0)</f>
        <v>0</v>
      </c>
      <c r="BF478" s="238">
        <f>IF(N478="snížená",J478,0)</f>
        <v>0</v>
      </c>
      <c r="BG478" s="238">
        <f>IF(N478="zákl. přenesená",J478,0)</f>
        <v>0</v>
      </c>
      <c r="BH478" s="238">
        <f>IF(N478="sníž. přenesená",J478,0)</f>
        <v>0</v>
      </c>
      <c r="BI478" s="238">
        <f>IF(N478="nulová",J478,0)</f>
        <v>0</v>
      </c>
      <c r="BJ478" s="17" t="s">
        <v>83</v>
      </c>
      <c r="BK478" s="238">
        <f>ROUND(I478*H478,2)</f>
        <v>0</v>
      </c>
      <c r="BL478" s="17" t="s">
        <v>186</v>
      </c>
      <c r="BM478" s="237" t="s">
        <v>556</v>
      </c>
    </row>
    <row r="479" s="2" customFormat="1">
      <c r="A479" s="38"/>
      <c r="B479" s="39"/>
      <c r="C479" s="40"/>
      <c r="D479" s="239" t="s">
        <v>188</v>
      </c>
      <c r="E479" s="40"/>
      <c r="F479" s="240" t="s">
        <v>557</v>
      </c>
      <c r="G479" s="40"/>
      <c r="H479" s="40"/>
      <c r="I479" s="241"/>
      <c r="J479" s="40"/>
      <c r="K479" s="40"/>
      <c r="L479" s="44"/>
      <c r="M479" s="242"/>
      <c r="N479" s="243"/>
      <c r="O479" s="91"/>
      <c r="P479" s="91"/>
      <c r="Q479" s="91"/>
      <c r="R479" s="91"/>
      <c r="S479" s="91"/>
      <c r="T479" s="92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T479" s="17" t="s">
        <v>188</v>
      </c>
      <c r="AU479" s="17" t="s">
        <v>179</v>
      </c>
    </row>
    <row r="480" s="13" customFormat="1">
      <c r="A480" s="13"/>
      <c r="B480" s="244"/>
      <c r="C480" s="245"/>
      <c r="D480" s="246" t="s">
        <v>190</v>
      </c>
      <c r="E480" s="247" t="s">
        <v>1</v>
      </c>
      <c r="F480" s="248" t="s">
        <v>191</v>
      </c>
      <c r="G480" s="245"/>
      <c r="H480" s="247" t="s">
        <v>1</v>
      </c>
      <c r="I480" s="249"/>
      <c r="J480" s="245"/>
      <c r="K480" s="245"/>
      <c r="L480" s="250"/>
      <c r="M480" s="251"/>
      <c r="N480" s="252"/>
      <c r="O480" s="252"/>
      <c r="P480" s="252"/>
      <c r="Q480" s="252"/>
      <c r="R480" s="252"/>
      <c r="S480" s="252"/>
      <c r="T480" s="25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54" t="s">
        <v>190</v>
      </c>
      <c r="AU480" s="254" t="s">
        <v>179</v>
      </c>
      <c r="AV480" s="13" t="s">
        <v>83</v>
      </c>
      <c r="AW480" s="13" t="s">
        <v>34</v>
      </c>
      <c r="AX480" s="13" t="s">
        <v>76</v>
      </c>
      <c r="AY480" s="254" t="s">
        <v>178</v>
      </c>
    </row>
    <row r="481" s="13" customFormat="1">
      <c r="A481" s="13"/>
      <c r="B481" s="244"/>
      <c r="C481" s="245"/>
      <c r="D481" s="246" t="s">
        <v>190</v>
      </c>
      <c r="E481" s="247" t="s">
        <v>1</v>
      </c>
      <c r="F481" s="248" t="s">
        <v>192</v>
      </c>
      <c r="G481" s="245"/>
      <c r="H481" s="247" t="s">
        <v>1</v>
      </c>
      <c r="I481" s="249"/>
      <c r="J481" s="245"/>
      <c r="K481" s="245"/>
      <c r="L481" s="250"/>
      <c r="M481" s="251"/>
      <c r="N481" s="252"/>
      <c r="O481" s="252"/>
      <c r="P481" s="252"/>
      <c r="Q481" s="252"/>
      <c r="R481" s="252"/>
      <c r="S481" s="252"/>
      <c r="T481" s="25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54" t="s">
        <v>190</v>
      </c>
      <c r="AU481" s="254" t="s">
        <v>179</v>
      </c>
      <c r="AV481" s="13" t="s">
        <v>83</v>
      </c>
      <c r="AW481" s="13" t="s">
        <v>34</v>
      </c>
      <c r="AX481" s="13" t="s">
        <v>76</v>
      </c>
      <c r="AY481" s="254" t="s">
        <v>178</v>
      </c>
    </row>
    <row r="482" s="14" customFormat="1">
      <c r="A482" s="14"/>
      <c r="B482" s="255"/>
      <c r="C482" s="256"/>
      <c r="D482" s="246" t="s">
        <v>190</v>
      </c>
      <c r="E482" s="257" t="s">
        <v>1</v>
      </c>
      <c r="F482" s="258" t="s">
        <v>85</v>
      </c>
      <c r="G482" s="256"/>
      <c r="H482" s="259">
        <v>2</v>
      </c>
      <c r="I482" s="260"/>
      <c r="J482" s="256"/>
      <c r="K482" s="256"/>
      <c r="L482" s="261"/>
      <c r="M482" s="262"/>
      <c r="N482" s="263"/>
      <c r="O482" s="263"/>
      <c r="P482" s="263"/>
      <c r="Q482" s="263"/>
      <c r="R482" s="263"/>
      <c r="S482" s="263"/>
      <c r="T482" s="26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65" t="s">
        <v>190</v>
      </c>
      <c r="AU482" s="265" t="s">
        <v>179</v>
      </c>
      <c r="AV482" s="14" t="s">
        <v>85</v>
      </c>
      <c r="AW482" s="14" t="s">
        <v>34</v>
      </c>
      <c r="AX482" s="14" t="s">
        <v>76</v>
      </c>
      <c r="AY482" s="265" t="s">
        <v>178</v>
      </c>
    </row>
    <row r="483" s="2" customFormat="1" ht="24.15" customHeight="1">
      <c r="A483" s="38"/>
      <c r="B483" s="39"/>
      <c r="C483" s="226" t="s">
        <v>558</v>
      </c>
      <c r="D483" s="226" t="s">
        <v>181</v>
      </c>
      <c r="E483" s="227" t="s">
        <v>559</v>
      </c>
      <c r="F483" s="228" t="s">
        <v>560</v>
      </c>
      <c r="G483" s="229" t="s">
        <v>203</v>
      </c>
      <c r="H483" s="230">
        <v>2</v>
      </c>
      <c r="I483" s="231"/>
      <c r="J483" s="232">
        <f>ROUND(I483*H483,2)</f>
        <v>0</v>
      </c>
      <c r="K483" s="228" t="s">
        <v>185</v>
      </c>
      <c r="L483" s="44"/>
      <c r="M483" s="233" t="s">
        <v>1</v>
      </c>
      <c r="N483" s="234" t="s">
        <v>41</v>
      </c>
      <c r="O483" s="91"/>
      <c r="P483" s="235">
        <f>O483*H483</f>
        <v>0</v>
      </c>
      <c r="Q483" s="235">
        <v>0</v>
      </c>
      <c r="R483" s="235">
        <f>Q483*H483</f>
        <v>0</v>
      </c>
      <c r="S483" s="235">
        <v>0.13100000000000001</v>
      </c>
      <c r="T483" s="236">
        <f>S483*H483</f>
        <v>0.26200000000000001</v>
      </c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R483" s="237" t="s">
        <v>186</v>
      </c>
      <c r="AT483" s="237" t="s">
        <v>181</v>
      </c>
      <c r="AU483" s="237" t="s">
        <v>179</v>
      </c>
      <c r="AY483" s="17" t="s">
        <v>178</v>
      </c>
      <c r="BE483" s="238">
        <f>IF(N483="základní",J483,0)</f>
        <v>0</v>
      </c>
      <c r="BF483" s="238">
        <f>IF(N483="snížená",J483,0)</f>
        <v>0</v>
      </c>
      <c r="BG483" s="238">
        <f>IF(N483="zákl. přenesená",J483,0)</f>
        <v>0</v>
      </c>
      <c r="BH483" s="238">
        <f>IF(N483="sníž. přenesená",J483,0)</f>
        <v>0</v>
      </c>
      <c r="BI483" s="238">
        <f>IF(N483="nulová",J483,0)</f>
        <v>0</v>
      </c>
      <c r="BJ483" s="17" t="s">
        <v>83</v>
      </c>
      <c r="BK483" s="238">
        <f>ROUND(I483*H483,2)</f>
        <v>0</v>
      </c>
      <c r="BL483" s="17" t="s">
        <v>186</v>
      </c>
      <c r="BM483" s="237" t="s">
        <v>561</v>
      </c>
    </row>
    <row r="484" s="2" customFormat="1">
      <c r="A484" s="38"/>
      <c r="B484" s="39"/>
      <c r="C484" s="40"/>
      <c r="D484" s="239" t="s">
        <v>188</v>
      </c>
      <c r="E484" s="40"/>
      <c r="F484" s="240" t="s">
        <v>562</v>
      </c>
      <c r="G484" s="40"/>
      <c r="H484" s="40"/>
      <c r="I484" s="241"/>
      <c r="J484" s="40"/>
      <c r="K484" s="40"/>
      <c r="L484" s="44"/>
      <c r="M484" s="242"/>
      <c r="N484" s="243"/>
      <c r="O484" s="91"/>
      <c r="P484" s="91"/>
      <c r="Q484" s="91"/>
      <c r="R484" s="91"/>
      <c r="S484" s="91"/>
      <c r="T484" s="92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T484" s="17" t="s">
        <v>188</v>
      </c>
      <c r="AU484" s="17" t="s">
        <v>179</v>
      </c>
    </row>
    <row r="485" s="13" customFormat="1">
      <c r="A485" s="13"/>
      <c r="B485" s="244"/>
      <c r="C485" s="245"/>
      <c r="D485" s="246" t="s">
        <v>190</v>
      </c>
      <c r="E485" s="247" t="s">
        <v>1</v>
      </c>
      <c r="F485" s="248" t="s">
        <v>191</v>
      </c>
      <c r="G485" s="245"/>
      <c r="H485" s="247" t="s">
        <v>1</v>
      </c>
      <c r="I485" s="249"/>
      <c r="J485" s="245"/>
      <c r="K485" s="245"/>
      <c r="L485" s="250"/>
      <c r="M485" s="251"/>
      <c r="N485" s="252"/>
      <c r="O485" s="252"/>
      <c r="P485" s="252"/>
      <c r="Q485" s="252"/>
      <c r="R485" s="252"/>
      <c r="S485" s="252"/>
      <c r="T485" s="25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54" t="s">
        <v>190</v>
      </c>
      <c r="AU485" s="254" t="s">
        <v>179</v>
      </c>
      <c r="AV485" s="13" t="s">
        <v>83</v>
      </c>
      <c r="AW485" s="13" t="s">
        <v>34</v>
      </c>
      <c r="AX485" s="13" t="s">
        <v>76</v>
      </c>
      <c r="AY485" s="254" t="s">
        <v>178</v>
      </c>
    </row>
    <row r="486" s="13" customFormat="1">
      <c r="A486" s="13"/>
      <c r="B486" s="244"/>
      <c r="C486" s="245"/>
      <c r="D486" s="246" t="s">
        <v>190</v>
      </c>
      <c r="E486" s="247" t="s">
        <v>1</v>
      </c>
      <c r="F486" s="248" t="s">
        <v>192</v>
      </c>
      <c r="G486" s="245"/>
      <c r="H486" s="247" t="s">
        <v>1</v>
      </c>
      <c r="I486" s="249"/>
      <c r="J486" s="245"/>
      <c r="K486" s="245"/>
      <c r="L486" s="250"/>
      <c r="M486" s="251"/>
      <c r="N486" s="252"/>
      <c r="O486" s="252"/>
      <c r="P486" s="252"/>
      <c r="Q486" s="252"/>
      <c r="R486" s="252"/>
      <c r="S486" s="252"/>
      <c r="T486" s="25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54" t="s">
        <v>190</v>
      </c>
      <c r="AU486" s="254" t="s">
        <v>179</v>
      </c>
      <c r="AV486" s="13" t="s">
        <v>83</v>
      </c>
      <c r="AW486" s="13" t="s">
        <v>34</v>
      </c>
      <c r="AX486" s="13" t="s">
        <v>76</v>
      </c>
      <c r="AY486" s="254" t="s">
        <v>178</v>
      </c>
    </row>
    <row r="487" s="14" customFormat="1">
      <c r="A487" s="14"/>
      <c r="B487" s="255"/>
      <c r="C487" s="256"/>
      <c r="D487" s="246" t="s">
        <v>190</v>
      </c>
      <c r="E487" s="257" t="s">
        <v>1</v>
      </c>
      <c r="F487" s="258" t="s">
        <v>85</v>
      </c>
      <c r="G487" s="256"/>
      <c r="H487" s="259">
        <v>2</v>
      </c>
      <c r="I487" s="260"/>
      <c r="J487" s="256"/>
      <c r="K487" s="256"/>
      <c r="L487" s="261"/>
      <c r="M487" s="262"/>
      <c r="N487" s="263"/>
      <c r="O487" s="263"/>
      <c r="P487" s="263"/>
      <c r="Q487" s="263"/>
      <c r="R487" s="263"/>
      <c r="S487" s="263"/>
      <c r="T487" s="26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65" t="s">
        <v>190</v>
      </c>
      <c r="AU487" s="265" t="s">
        <v>179</v>
      </c>
      <c r="AV487" s="14" t="s">
        <v>85</v>
      </c>
      <c r="AW487" s="14" t="s">
        <v>34</v>
      </c>
      <c r="AX487" s="14" t="s">
        <v>76</v>
      </c>
      <c r="AY487" s="265" t="s">
        <v>178</v>
      </c>
    </row>
    <row r="488" s="2" customFormat="1" ht="24.15" customHeight="1">
      <c r="A488" s="38"/>
      <c r="B488" s="39"/>
      <c r="C488" s="226" t="s">
        <v>563</v>
      </c>
      <c r="D488" s="226" t="s">
        <v>181</v>
      </c>
      <c r="E488" s="227" t="s">
        <v>564</v>
      </c>
      <c r="F488" s="228" t="s">
        <v>565</v>
      </c>
      <c r="G488" s="229" t="s">
        <v>203</v>
      </c>
      <c r="H488" s="230">
        <v>2</v>
      </c>
      <c r="I488" s="231"/>
      <c r="J488" s="232">
        <f>ROUND(I488*H488,2)</f>
        <v>0</v>
      </c>
      <c r="K488" s="228" t="s">
        <v>185</v>
      </c>
      <c r="L488" s="44"/>
      <c r="M488" s="233" t="s">
        <v>1</v>
      </c>
      <c r="N488" s="234" t="s">
        <v>41</v>
      </c>
      <c r="O488" s="91"/>
      <c r="P488" s="235">
        <f>O488*H488</f>
        <v>0</v>
      </c>
      <c r="Q488" s="235">
        <v>0</v>
      </c>
      <c r="R488" s="235">
        <f>Q488*H488</f>
        <v>0</v>
      </c>
      <c r="S488" s="235">
        <v>0.16600000000000001</v>
      </c>
      <c r="T488" s="236">
        <f>S488*H488</f>
        <v>0.33200000000000002</v>
      </c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R488" s="237" t="s">
        <v>186</v>
      </c>
      <c r="AT488" s="237" t="s">
        <v>181</v>
      </c>
      <c r="AU488" s="237" t="s">
        <v>179</v>
      </c>
      <c r="AY488" s="17" t="s">
        <v>178</v>
      </c>
      <c r="BE488" s="238">
        <f>IF(N488="základní",J488,0)</f>
        <v>0</v>
      </c>
      <c r="BF488" s="238">
        <f>IF(N488="snížená",J488,0)</f>
        <v>0</v>
      </c>
      <c r="BG488" s="238">
        <f>IF(N488="zákl. přenesená",J488,0)</f>
        <v>0</v>
      </c>
      <c r="BH488" s="238">
        <f>IF(N488="sníž. přenesená",J488,0)</f>
        <v>0</v>
      </c>
      <c r="BI488" s="238">
        <f>IF(N488="nulová",J488,0)</f>
        <v>0</v>
      </c>
      <c r="BJ488" s="17" t="s">
        <v>83</v>
      </c>
      <c r="BK488" s="238">
        <f>ROUND(I488*H488,2)</f>
        <v>0</v>
      </c>
      <c r="BL488" s="17" t="s">
        <v>186</v>
      </c>
      <c r="BM488" s="237" t="s">
        <v>566</v>
      </c>
    </row>
    <row r="489" s="2" customFormat="1">
      <c r="A489" s="38"/>
      <c r="B489" s="39"/>
      <c r="C489" s="40"/>
      <c r="D489" s="239" t="s">
        <v>188</v>
      </c>
      <c r="E489" s="40"/>
      <c r="F489" s="240" t="s">
        <v>567</v>
      </c>
      <c r="G489" s="40"/>
      <c r="H489" s="40"/>
      <c r="I489" s="241"/>
      <c r="J489" s="40"/>
      <c r="K489" s="40"/>
      <c r="L489" s="44"/>
      <c r="M489" s="242"/>
      <c r="N489" s="243"/>
      <c r="O489" s="91"/>
      <c r="P489" s="91"/>
      <c r="Q489" s="91"/>
      <c r="R489" s="91"/>
      <c r="S489" s="91"/>
      <c r="T489" s="92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T489" s="17" t="s">
        <v>188</v>
      </c>
      <c r="AU489" s="17" t="s">
        <v>179</v>
      </c>
    </row>
    <row r="490" s="13" customFormat="1">
      <c r="A490" s="13"/>
      <c r="B490" s="244"/>
      <c r="C490" s="245"/>
      <c r="D490" s="246" t="s">
        <v>190</v>
      </c>
      <c r="E490" s="247" t="s">
        <v>1</v>
      </c>
      <c r="F490" s="248" t="s">
        <v>191</v>
      </c>
      <c r="G490" s="245"/>
      <c r="H490" s="247" t="s">
        <v>1</v>
      </c>
      <c r="I490" s="249"/>
      <c r="J490" s="245"/>
      <c r="K490" s="245"/>
      <c r="L490" s="250"/>
      <c r="M490" s="251"/>
      <c r="N490" s="252"/>
      <c r="O490" s="252"/>
      <c r="P490" s="252"/>
      <c r="Q490" s="252"/>
      <c r="R490" s="252"/>
      <c r="S490" s="252"/>
      <c r="T490" s="25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54" t="s">
        <v>190</v>
      </c>
      <c r="AU490" s="254" t="s">
        <v>179</v>
      </c>
      <c r="AV490" s="13" t="s">
        <v>83</v>
      </c>
      <c r="AW490" s="13" t="s">
        <v>34</v>
      </c>
      <c r="AX490" s="13" t="s">
        <v>76</v>
      </c>
      <c r="AY490" s="254" t="s">
        <v>178</v>
      </c>
    </row>
    <row r="491" s="13" customFormat="1">
      <c r="A491" s="13"/>
      <c r="B491" s="244"/>
      <c r="C491" s="245"/>
      <c r="D491" s="246" t="s">
        <v>190</v>
      </c>
      <c r="E491" s="247" t="s">
        <v>1</v>
      </c>
      <c r="F491" s="248" t="s">
        <v>192</v>
      </c>
      <c r="G491" s="245"/>
      <c r="H491" s="247" t="s">
        <v>1</v>
      </c>
      <c r="I491" s="249"/>
      <c r="J491" s="245"/>
      <c r="K491" s="245"/>
      <c r="L491" s="250"/>
      <c r="M491" s="251"/>
      <c r="N491" s="252"/>
      <c r="O491" s="252"/>
      <c r="P491" s="252"/>
      <c r="Q491" s="252"/>
      <c r="R491" s="252"/>
      <c r="S491" s="252"/>
      <c r="T491" s="25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54" t="s">
        <v>190</v>
      </c>
      <c r="AU491" s="254" t="s">
        <v>179</v>
      </c>
      <c r="AV491" s="13" t="s">
        <v>83</v>
      </c>
      <c r="AW491" s="13" t="s">
        <v>34</v>
      </c>
      <c r="AX491" s="13" t="s">
        <v>76</v>
      </c>
      <c r="AY491" s="254" t="s">
        <v>178</v>
      </c>
    </row>
    <row r="492" s="14" customFormat="1">
      <c r="A492" s="14"/>
      <c r="B492" s="255"/>
      <c r="C492" s="256"/>
      <c r="D492" s="246" t="s">
        <v>190</v>
      </c>
      <c r="E492" s="257" t="s">
        <v>1</v>
      </c>
      <c r="F492" s="258" t="s">
        <v>85</v>
      </c>
      <c r="G492" s="256"/>
      <c r="H492" s="259">
        <v>2</v>
      </c>
      <c r="I492" s="260"/>
      <c r="J492" s="256"/>
      <c r="K492" s="256"/>
      <c r="L492" s="261"/>
      <c r="M492" s="262"/>
      <c r="N492" s="263"/>
      <c r="O492" s="263"/>
      <c r="P492" s="263"/>
      <c r="Q492" s="263"/>
      <c r="R492" s="263"/>
      <c r="S492" s="263"/>
      <c r="T492" s="26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65" t="s">
        <v>190</v>
      </c>
      <c r="AU492" s="265" t="s">
        <v>179</v>
      </c>
      <c r="AV492" s="14" t="s">
        <v>85</v>
      </c>
      <c r="AW492" s="14" t="s">
        <v>34</v>
      </c>
      <c r="AX492" s="14" t="s">
        <v>76</v>
      </c>
      <c r="AY492" s="265" t="s">
        <v>178</v>
      </c>
    </row>
    <row r="493" s="2" customFormat="1" ht="24.15" customHeight="1">
      <c r="A493" s="38"/>
      <c r="B493" s="39"/>
      <c r="C493" s="226" t="s">
        <v>568</v>
      </c>
      <c r="D493" s="226" t="s">
        <v>181</v>
      </c>
      <c r="E493" s="227" t="s">
        <v>569</v>
      </c>
      <c r="F493" s="228" t="s">
        <v>570</v>
      </c>
      <c r="G493" s="229" t="s">
        <v>203</v>
      </c>
      <c r="H493" s="230">
        <v>4</v>
      </c>
      <c r="I493" s="231"/>
      <c r="J493" s="232">
        <f>ROUND(I493*H493,2)</f>
        <v>0</v>
      </c>
      <c r="K493" s="228" t="s">
        <v>185</v>
      </c>
      <c r="L493" s="44"/>
      <c r="M493" s="233" t="s">
        <v>1</v>
      </c>
      <c r="N493" s="234" t="s">
        <v>41</v>
      </c>
      <c r="O493" s="91"/>
      <c r="P493" s="235">
        <f>O493*H493</f>
        <v>0</v>
      </c>
      <c r="Q493" s="235">
        <v>0</v>
      </c>
      <c r="R493" s="235">
        <f>Q493*H493</f>
        <v>0</v>
      </c>
      <c r="S493" s="235">
        <v>0.17399999999999999</v>
      </c>
      <c r="T493" s="236">
        <f>S493*H493</f>
        <v>0.69599999999999995</v>
      </c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R493" s="237" t="s">
        <v>186</v>
      </c>
      <c r="AT493" s="237" t="s">
        <v>181</v>
      </c>
      <c r="AU493" s="237" t="s">
        <v>179</v>
      </c>
      <c r="AY493" s="17" t="s">
        <v>178</v>
      </c>
      <c r="BE493" s="238">
        <f>IF(N493="základní",J493,0)</f>
        <v>0</v>
      </c>
      <c r="BF493" s="238">
        <f>IF(N493="snížená",J493,0)</f>
        <v>0</v>
      </c>
      <c r="BG493" s="238">
        <f>IF(N493="zákl. přenesená",J493,0)</f>
        <v>0</v>
      </c>
      <c r="BH493" s="238">
        <f>IF(N493="sníž. přenesená",J493,0)</f>
        <v>0</v>
      </c>
      <c r="BI493" s="238">
        <f>IF(N493="nulová",J493,0)</f>
        <v>0</v>
      </c>
      <c r="BJ493" s="17" t="s">
        <v>83</v>
      </c>
      <c r="BK493" s="238">
        <f>ROUND(I493*H493,2)</f>
        <v>0</v>
      </c>
      <c r="BL493" s="17" t="s">
        <v>186</v>
      </c>
      <c r="BM493" s="237" t="s">
        <v>571</v>
      </c>
    </row>
    <row r="494" s="2" customFormat="1">
      <c r="A494" s="38"/>
      <c r="B494" s="39"/>
      <c r="C494" s="40"/>
      <c r="D494" s="239" t="s">
        <v>188</v>
      </c>
      <c r="E494" s="40"/>
      <c r="F494" s="240" t="s">
        <v>572</v>
      </c>
      <c r="G494" s="40"/>
      <c r="H494" s="40"/>
      <c r="I494" s="241"/>
      <c r="J494" s="40"/>
      <c r="K494" s="40"/>
      <c r="L494" s="44"/>
      <c r="M494" s="242"/>
      <c r="N494" s="243"/>
      <c r="O494" s="91"/>
      <c r="P494" s="91"/>
      <c r="Q494" s="91"/>
      <c r="R494" s="91"/>
      <c r="S494" s="91"/>
      <c r="T494" s="92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T494" s="17" t="s">
        <v>188</v>
      </c>
      <c r="AU494" s="17" t="s">
        <v>179</v>
      </c>
    </row>
    <row r="495" s="13" customFormat="1">
      <c r="A495" s="13"/>
      <c r="B495" s="244"/>
      <c r="C495" s="245"/>
      <c r="D495" s="246" t="s">
        <v>190</v>
      </c>
      <c r="E495" s="247" t="s">
        <v>1</v>
      </c>
      <c r="F495" s="248" t="s">
        <v>191</v>
      </c>
      <c r="G495" s="245"/>
      <c r="H495" s="247" t="s">
        <v>1</v>
      </c>
      <c r="I495" s="249"/>
      <c r="J495" s="245"/>
      <c r="K495" s="245"/>
      <c r="L495" s="250"/>
      <c r="M495" s="251"/>
      <c r="N495" s="252"/>
      <c r="O495" s="252"/>
      <c r="P495" s="252"/>
      <c r="Q495" s="252"/>
      <c r="R495" s="252"/>
      <c r="S495" s="252"/>
      <c r="T495" s="25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54" t="s">
        <v>190</v>
      </c>
      <c r="AU495" s="254" t="s">
        <v>179</v>
      </c>
      <c r="AV495" s="13" t="s">
        <v>83</v>
      </c>
      <c r="AW495" s="13" t="s">
        <v>34</v>
      </c>
      <c r="AX495" s="13" t="s">
        <v>76</v>
      </c>
      <c r="AY495" s="254" t="s">
        <v>178</v>
      </c>
    </row>
    <row r="496" s="13" customFormat="1">
      <c r="A496" s="13"/>
      <c r="B496" s="244"/>
      <c r="C496" s="245"/>
      <c r="D496" s="246" t="s">
        <v>190</v>
      </c>
      <c r="E496" s="247" t="s">
        <v>1</v>
      </c>
      <c r="F496" s="248" t="s">
        <v>192</v>
      </c>
      <c r="G496" s="245"/>
      <c r="H496" s="247" t="s">
        <v>1</v>
      </c>
      <c r="I496" s="249"/>
      <c r="J496" s="245"/>
      <c r="K496" s="245"/>
      <c r="L496" s="250"/>
      <c r="M496" s="251"/>
      <c r="N496" s="252"/>
      <c r="O496" s="252"/>
      <c r="P496" s="252"/>
      <c r="Q496" s="252"/>
      <c r="R496" s="252"/>
      <c r="S496" s="252"/>
      <c r="T496" s="25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54" t="s">
        <v>190</v>
      </c>
      <c r="AU496" s="254" t="s">
        <v>179</v>
      </c>
      <c r="AV496" s="13" t="s">
        <v>83</v>
      </c>
      <c r="AW496" s="13" t="s">
        <v>34</v>
      </c>
      <c r="AX496" s="13" t="s">
        <v>76</v>
      </c>
      <c r="AY496" s="254" t="s">
        <v>178</v>
      </c>
    </row>
    <row r="497" s="14" customFormat="1">
      <c r="A497" s="14"/>
      <c r="B497" s="255"/>
      <c r="C497" s="256"/>
      <c r="D497" s="246" t="s">
        <v>190</v>
      </c>
      <c r="E497" s="257" t="s">
        <v>1</v>
      </c>
      <c r="F497" s="258" t="s">
        <v>186</v>
      </c>
      <c r="G497" s="256"/>
      <c r="H497" s="259">
        <v>4</v>
      </c>
      <c r="I497" s="260"/>
      <c r="J497" s="256"/>
      <c r="K497" s="256"/>
      <c r="L497" s="261"/>
      <c r="M497" s="262"/>
      <c r="N497" s="263"/>
      <c r="O497" s="263"/>
      <c r="P497" s="263"/>
      <c r="Q497" s="263"/>
      <c r="R497" s="263"/>
      <c r="S497" s="263"/>
      <c r="T497" s="26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65" t="s">
        <v>190</v>
      </c>
      <c r="AU497" s="265" t="s">
        <v>179</v>
      </c>
      <c r="AV497" s="14" t="s">
        <v>85</v>
      </c>
      <c r="AW497" s="14" t="s">
        <v>34</v>
      </c>
      <c r="AX497" s="14" t="s">
        <v>76</v>
      </c>
      <c r="AY497" s="265" t="s">
        <v>178</v>
      </c>
    </row>
    <row r="498" s="2" customFormat="1" ht="24.15" customHeight="1">
      <c r="A498" s="38"/>
      <c r="B498" s="39"/>
      <c r="C498" s="226" t="s">
        <v>573</v>
      </c>
      <c r="D498" s="226" t="s">
        <v>181</v>
      </c>
      <c r="E498" s="227" t="s">
        <v>574</v>
      </c>
      <c r="F498" s="228" t="s">
        <v>575</v>
      </c>
      <c r="G498" s="229" t="s">
        <v>258</v>
      </c>
      <c r="H498" s="230">
        <v>6.7649999999999997</v>
      </c>
      <c r="I498" s="231"/>
      <c r="J498" s="232">
        <f>ROUND(I498*H498,2)</f>
        <v>0</v>
      </c>
      <c r="K498" s="228" t="s">
        <v>185</v>
      </c>
      <c r="L498" s="44"/>
      <c r="M498" s="233" t="s">
        <v>1</v>
      </c>
      <c r="N498" s="234" t="s">
        <v>41</v>
      </c>
      <c r="O498" s="91"/>
      <c r="P498" s="235">
        <f>O498*H498</f>
        <v>0</v>
      </c>
      <c r="Q498" s="235">
        <v>0</v>
      </c>
      <c r="R498" s="235">
        <f>Q498*H498</f>
        <v>0</v>
      </c>
      <c r="S498" s="235">
        <v>0.040000000000000001</v>
      </c>
      <c r="T498" s="236">
        <f>S498*H498</f>
        <v>0.27060000000000001</v>
      </c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R498" s="237" t="s">
        <v>186</v>
      </c>
      <c r="AT498" s="237" t="s">
        <v>181</v>
      </c>
      <c r="AU498" s="237" t="s">
        <v>179</v>
      </c>
      <c r="AY498" s="17" t="s">
        <v>178</v>
      </c>
      <c r="BE498" s="238">
        <f>IF(N498="základní",J498,0)</f>
        <v>0</v>
      </c>
      <c r="BF498" s="238">
        <f>IF(N498="snížená",J498,0)</f>
        <v>0</v>
      </c>
      <c r="BG498" s="238">
        <f>IF(N498="zákl. přenesená",J498,0)</f>
        <v>0</v>
      </c>
      <c r="BH498" s="238">
        <f>IF(N498="sníž. přenesená",J498,0)</f>
        <v>0</v>
      </c>
      <c r="BI498" s="238">
        <f>IF(N498="nulová",J498,0)</f>
        <v>0</v>
      </c>
      <c r="BJ498" s="17" t="s">
        <v>83</v>
      </c>
      <c r="BK498" s="238">
        <f>ROUND(I498*H498,2)</f>
        <v>0</v>
      </c>
      <c r="BL498" s="17" t="s">
        <v>186</v>
      </c>
      <c r="BM498" s="237" t="s">
        <v>576</v>
      </c>
    </row>
    <row r="499" s="2" customFormat="1">
      <c r="A499" s="38"/>
      <c r="B499" s="39"/>
      <c r="C499" s="40"/>
      <c r="D499" s="239" t="s">
        <v>188</v>
      </c>
      <c r="E499" s="40"/>
      <c r="F499" s="240" t="s">
        <v>577</v>
      </c>
      <c r="G499" s="40"/>
      <c r="H499" s="40"/>
      <c r="I499" s="241"/>
      <c r="J499" s="40"/>
      <c r="K499" s="40"/>
      <c r="L499" s="44"/>
      <c r="M499" s="242"/>
      <c r="N499" s="243"/>
      <c r="O499" s="91"/>
      <c r="P499" s="91"/>
      <c r="Q499" s="91"/>
      <c r="R499" s="91"/>
      <c r="S499" s="91"/>
      <c r="T499" s="92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T499" s="17" t="s">
        <v>188</v>
      </c>
      <c r="AU499" s="17" t="s">
        <v>179</v>
      </c>
    </row>
    <row r="500" s="13" customFormat="1">
      <c r="A500" s="13"/>
      <c r="B500" s="244"/>
      <c r="C500" s="245"/>
      <c r="D500" s="246" t="s">
        <v>190</v>
      </c>
      <c r="E500" s="247" t="s">
        <v>1</v>
      </c>
      <c r="F500" s="248" t="s">
        <v>191</v>
      </c>
      <c r="G500" s="245"/>
      <c r="H500" s="247" t="s">
        <v>1</v>
      </c>
      <c r="I500" s="249"/>
      <c r="J500" s="245"/>
      <c r="K500" s="245"/>
      <c r="L500" s="250"/>
      <c r="M500" s="251"/>
      <c r="N500" s="252"/>
      <c r="O500" s="252"/>
      <c r="P500" s="252"/>
      <c r="Q500" s="252"/>
      <c r="R500" s="252"/>
      <c r="S500" s="252"/>
      <c r="T500" s="25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54" t="s">
        <v>190</v>
      </c>
      <c r="AU500" s="254" t="s">
        <v>179</v>
      </c>
      <c r="AV500" s="13" t="s">
        <v>83</v>
      </c>
      <c r="AW500" s="13" t="s">
        <v>34</v>
      </c>
      <c r="AX500" s="13" t="s">
        <v>76</v>
      </c>
      <c r="AY500" s="254" t="s">
        <v>178</v>
      </c>
    </row>
    <row r="501" s="13" customFormat="1">
      <c r="A501" s="13"/>
      <c r="B501" s="244"/>
      <c r="C501" s="245"/>
      <c r="D501" s="246" t="s">
        <v>190</v>
      </c>
      <c r="E501" s="247" t="s">
        <v>1</v>
      </c>
      <c r="F501" s="248" t="s">
        <v>192</v>
      </c>
      <c r="G501" s="245"/>
      <c r="H501" s="247" t="s">
        <v>1</v>
      </c>
      <c r="I501" s="249"/>
      <c r="J501" s="245"/>
      <c r="K501" s="245"/>
      <c r="L501" s="250"/>
      <c r="M501" s="251"/>
      <c r="N501" s="252"/>
      <c r="O501" s="252"/>
      <c r="P501" s="252"/>
      <c r="Q501" s="252"/>
      <c r="R501" s="252"/>
      <c r="S501" s="252"/>
      <c r="T501" s="25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54" t="s">
        <v>190</v>
      </c>
      <c r="AU501" s="254" t="s">
        <v>179</v>
      </c>
      <c r="AV501" s="13" t="s">
        <v>83</v>
      </c>
      <c r="AW501" s="13" t="s">
        <v>34</v>
      </c>
      <c r="AX501" s="13" t="s">
        <v>76</v>
      </c>
      <c r="AY501" s="254" t="s">
        <v>178</v>
      </c>
    </row>
    <row r="502" s="14" customFormat="1">
      <c r="A502" s="14"/>
      <c r="B502" s="255"/>
      <c r="C502" s="256"/>
      <c r="D502" s="246" t="s">
        <v>190</v>
      </c>
      <c r="E502" s="257" t="s">
        <v>1</v>
      </c>
      <c r="F502" s="258" t="s">
        <v>578</v>
      </c>
      <c r="G502" s="256"/>
      <c r="H502" s="259">
        <v>6.7649999999999988</v>
      </c>
      <c r="I502" s="260"/>
      <c r="J502" s="256"/>
      <c r="K502" s="256"/>
      <c r="L502" s="261"/>
      <c r="M502" s="262"/>
      <c r="N502" s="263"/>
      <c r="O502" s="263"/>
      <c r="P502" s="263"/>
      <c r="Q502" s="263"/>
      <c r="R502" s="263"/>
      <c r="S502" s="263"/>
      <c r="T502" s="26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65" t="s">
        <v>190</v>
      </c>
      <c r="AU502" s="265" t="s">
        <v>179</v>
      </c>
      <c r="AV502" s="14" t="s">
        <v>85</v>
      </c>
      <c r="AW502" s="14" t="s">
        <v>34</v>
      </c>
      <c r="AX502" s="14" t="s">
        <v>76</v>
      </c>
      <c r="AY502" s="265" t="s">
        <v>178</v>
      </c>
    </row>
    <row r="503" s="2" customFormat="1" ht="24.15" customHeight="1">
      <c r="A503" s="38"/>
      <c r="B503" s="39"/>
      <c r="C503" s="226" t="s">
        <v>579</v>
      </c>
      <c r="D503" s="226" t="s">
        <v>181</v>
      </c>
      <c r="E503" s="227" t="s">
        <v>580</v>
      </c>
      <c r="F503" s="228" t="s">
        <v>581</v>
      </c>
      <c r="G503" s="229" t="s">
        <v>258</v>
      </c>
      <c r="H503" s="230">
        <v>6.4800000000000004</v>
      </c>
      <c r="I503" s="231"/>
      <c r="J503" s="232">
        <f>ROUND(I503*H503,2)</f>
        <v>0</v>
      </c>
      <c r="K503" s="228" t="s">
        <v>185</v>
      </c>
      <c r="L503" s="44"/>
      <c r="M503" s="233" t="s">
        <v>1</v>
      </c>
      <c r="N503" s="234" t="s">
        <v>41</v>
      </c>
      <c r="O503" s="91"/>
      <c r="P503" s="235">
        <f>O503*H503</f>
        <v>0</v>
      </c>
      <c r="Q503" s="235">
        <v>0</v>
      </c>
      <c r="R503" s="235">
        <f>Q503*H503</f>
        <v>0</v>
      </c>
      <c r="S503" s="235">
        <v>0.02</v>
      </c>
      <c r="T503" s="236">
        <f>S503*H503</f>
        <v>0.12960000000000002</v>
      </c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R503" s="237" t="s">
        <v>186</v>
      </c>
      <c r="AT503" s="237" t="s">
        <v>181</v>
      </c>
      <c r="AU503" s="237" t="s">
        <v>179</v>
      </c>
      <c r="AY503" s="17" t="s">
        <v>178</v>
      </c>
      <c r="BE503" s="238">
        <f>IF(N503="základní",J503,0)</f>
        <v>0</v>
      </c>
      <c r="BF503" s="238">
        <f>IF(N503="snížená",J503,0)</f>
        <v>0</v>
      </c>
      <c r="BG503" s="238">
        <f>IF(N503="zákl. přenesená",J503,0)</f>
        <v>0</v>
      </c>
      <c r="BH503" s="238">
        <f>IF(N503="sníž. přenesená",J503,0)</f>
        <v>0</v>
      </c>
      <c r="BI503" s="238">
        <f>IF(N503="nulová",J503,0)</f>
        <v>0</v>
      </c>
      <c r="BJ503" s="17" t="s">
        <v>83</v>
      </c>
      <c r="BK503" s="238">
        <f>ROUND(I503*H503,2)</f>
        <v>0</v>
      </c>
      <c r="BL503" s="17" t="s">
        <v>186</v>
      </c>
      <c r="BM503" s="237" t="s">
        <v>582</v>
      </c>
    </row>
    <row r="504" s="2" customFormat="1">
      <c r="A504" s="38"/>
      <c r="B504" s="39"/>
      <c r="C504" s="40"/>
      <c r="D504" s="239" t="s">
        <v>188</v>
      </c>
      <c r="E504" s="40"/>
      <c r="F504" s="240" t="s">
        <v>583</v>
      </c>
      <c r="G504" s="40"/>
      <c r="H504" s="40"/>
      <c r="I504" s="241"/>
      <c r="J504" s="40"/>
      <c r="K504" s="40"/>
      <c r="L504" s="44"/>
      <c r="M504" s="242"/>
      <c r="N504" s="243"/>
      <c r="O504" s="91"/>
      <c r="P504" s="91"/>
      <c r="Q504" s="91"/>
      <c r="R504" s="91"/>
      <c r="S504" s="91"/>
      <c r="T504" s="92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T504" s="17" t="s">
        <v>188</v>
      </c>
      <c r="AU504" s="17" t="s">
        <v>179</v>
      </c>
    </row>
    <row r="505" s="13" customFormat="1">
      <c r="A505" s="13"/>
      <c r="B505" s="244"/>
      <c r="C505" s="245"/>
      <c r="D505" s="246" t="s">
        <v>190</v>
      </c>
      <c r="E505" s="247" t="s">
        <v>1</v>
      </c>
      <c r="F505" s="248" t="s">
        <v>191</v>
      </c>
      <c r="G505" s="245"/>
      <c r="H505" s="247" t="s">
        <v>1</v>
      </c>
      <c r="I505" s="249"/>
      <c r="J505" s="245"/>
      <c r="K505" s="245"/>
      <c r="L505" s="250"/>
      <c r="M505" s="251"/>
      <c r="N505" s="252"/>
      <c r="O505" s="252"/>
      <c r="P505" s="252"/>
      <c r="Q505" s="252"/>
      <c r="R505" s="252"/>
      <c r="S505" s="252"/>
      <c r="T505" s="25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54" t="s">
        <v>190</v>
      </c>
      <c r="AU505" s="254" t="s">
        <v>179</v>
      </c>
      <c r="AV505" s="13" t="s">
        <v>83</v>
      </c>
      <c r="AW505" s="13" t="s">
        <v>34</v>
      </c>
      <c r="AX505" s="13" t="s">
        <v>76</v>
      </c>
      <c r="AY505" s="254" t="s">
        <v>178</v>
      </c>
    </row>
    <row r="506" s="13" customFormat="1">
      <c r="A506" s="13"/>
      <c r="B506" s="244"/>
      <c r="C506" s="245"/>
      <c r="D506" s="246" t="s">
        <v>190</v>
      </c>
      <c r="E506" s="247" t="s">
        <v>1</v>
      </c>
      <c r="F506" s="248" t="s">
        <v>192</v>
      </c>
      <c r="G506" s="245"/>
      <c r="H506" s="247" t="s">
        <v>1</v>
      </c>
      <c r="I506" s="249"/>
      <c r="J506" s="245"/>
      <c r="K506" s="245"/>
      <c r="L506" s="250"/>
      <c r="M506" s="251"/>
      <c r="N506" s="252"/>
      <c r="O506" s="252"/>
      <c r="P506" s="252"/>
      <c r="Q506" s="252"/>
      <c r="R506" s="252"/>
      <c r="S506" s="252"/>
      <c r="T506" s="25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54" t="s">
        <v>190</v>
      </c>
      <c r="AU506" s="254" t="s">
        <v>179</v>
      </c>
      <c r="AV506" s="13" t="s">
        <v>83</v>
      </c>
      <c r="AW506" s="13" t="s">
        <v>34</v>
      </c>
      <c r="AX506" s="13" t="s">
        <v>76</v>
      </c>
      <c r="AY506" s="254" t="s">
        <v>178</v>
      </c>
    </row>
    <row r="507" s="14" customFormat="1">
      <c r="A507" s="14"/>
      <c r="B507" s="255"/>
      <c r="C507" s="256"/>
      <c r="D507" s="246" t="s">
        <v>190</v>
      </c>
      <c r="E507" s="257" t="s">
        <v>1</v>
      </c>
      <c r="F507" s="258" t="s">
        <v>584</v>
      </c>
      <c r="G507" s="256"/>
      <c r="H507" s="259">
        <v>6.4800000000000004</v>
      </c>
      <c r="I507" s="260"/>
      <c r="J507" s="256"/>
      <c r="K507" s="256"/>
      <c r="L507" s="261"/>
      <c r="M507" s="262"/>
      <c r="N507" s="263"/>
      <c r="O507" s="263"/>
      <c r="P507" s="263"/>
      <c r="Q507" s="263"/>
      <c r="R507" s="263"/>
      <c r="S507" s="263"/>
      <c r="T507" s="26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65" t="s">
        <v>190</v>
      </c>
      <c r="AU507" s="265" t="s">
        <v>179</v>
      </c>
      <c r="AV507" s="14" t="s">
        <v>85</v>
      </c>
      <c r="AW507" s="14" t="s">
        <v>34</v>
      </c>
      <c r="AX507" s="14" t="s">
        <v>76</v>
      </c>
      <c r="AY507" s="265" t="s">
        <v>178</v>
      </c>
    </row>
    <row r="508" s="2" customFormat="1" ht="21.75" customHeight="1">
      <c r="A508" s="38"/>
      <c r="B508" s="39"/>
      <c r="C508" s="226" t="s">
        <v>585</v>
      </c>
      <c r="D508" s="226" t="s">
        <v>181</v>
      </c>
      <c r="E508" s="227" t="s">
        <v>586</v>
      </c>
      <c r="F508" s="228" t="s">
        <v>587</v>
      </c>
      <c r="G508" s="229" t="s">
        <v>203</v>
      </c>
      <c r="H508" s="230">
        <v>5.96</v>
      </c>
      <c r="I508" s="231"/>
      <c r="J508" s="232">
        <f>ROUND(I508*H508,2)</f>
        <v>0</v>
      </c>
      <c r="K508" s="228" t="s">
        <v>185</v>
      </c>
      <c r="L508" s="44"/>
      <c r="M508" s="233" t="s">
        <v>1</v>
      </c>
      <c r="N508" s="234" t="s">
        <v>41</v>
      </c>
      <c r="O508" s="91"/>
      <c r="P508" s="235">
        <f>O508*H508</f>
        <v>0</v>
      </c>
      <c r="Q508" s="235">
        <v>0</v>
      </c>
      <c r="R508" s="235">
        <f>Q508*H508</f>
        <v>0</v>
      </c>
      <c r="S508" s="235">
        <v>0.13700000000000001</v>
      </c>
      <c r="T508" s="236">
        <f>S508*H508</f>
        <v>0.81652000000000002</v>
      </c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R508" s="237" t="s">
        <v>186</v>
      </c>
      <c r="AT508" s="237" t="s">
        <v>181</v>
      </c>
      <c r="AU508" s="237" t="s">
        <v>179</v>
      </c>
      <c r="AY508" s="17" t="s">
        <v>178</v>
      </c>
      <c r="BE508" s="238">
        <f>IF(N508="základní",J508,0)</f>
        <v>0</v>
      </c>
      <c r="BF508" s="238">
        <f>IF(N508="snížená",J508,0)</f>
        <v>0</v>
      </c>
      <c r="BG508" s="238">
        <f>IF(N508="zákl. přenesená",J508,0)</f>
        <v>0</v>
      </c>
      <c r="BH508" s="238">
        <f>IF(N508="sníž. přenesená",J508,0)</f>
        <v>0</v>
      </c>
      <c r="BI508" s="238">
        <f>IF(N508="nulová",J508,0)</f>
        <v>0</v>
      </c>
      <c r="BJ508" s="17" t="s">
        <v>83</v>
      </c>
      <c r="BK508" s="238">
        <f>ROUND(I508*H508,2)</f>
        <v>0</v>
      </c>
      <c r="BL508" s="17" t="s">
        <v>186</v>
      </c>
      <c r="BM508" s="237" t="s">
        <v>588</v>
      </c>
    </row>
    <row r="509" s="2" customFormat="1">
      <c r="A509" s="38"/>
      <c r="B509" s="39"/>
      <c r="C509" s="40"/>
      <c r="D509" s="239" t="s">
        <v>188</v>
      </c>
      <c r="E509" s="40"/>
      <c r="F509" s="240" t="s">
        <v>589</v>
      </c>
      <c r="G509" s="40"/>
      <c r="H509" s="40"/>
      <c r="I509" s="241"/>
      <c r="J509" s="40"/>
      <c r="K509" s="40"/>
      <c r="L509" s="44"/>
      <c r="M509" s="242"/>
      <c r="N509" s="243"/>
      <c r="O509" s="91"/>
      <c r="P509" s="91"/>
      <c r="Q509" s="91"/>
      <c r="R509" s="91"/>
      <c r="S509" s="91"/>
      <c r="T509" s="92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T509" s="17" t="s">
        <v>188</v>
      </c>
      <c r="AU509" s="17" t="s">
        <v>179</v>
      </c>
    </row>
    <row r="510" s="13" customFormat="1">
      <c r="A510" s="13"/>
      <c r="B510" s="244"/>
      <c r="C510" s="245"/>
      <c r="D510" s="246" t="s">
        <v>190</v>
      </c>
      <c r="E510" s="247" t="s">
        <v>1</v>
      </c>
      <c r="F510" s="248" t="s">
        <v>191</v>
      </c>
      <c r="G510" s="245"/>
      <c r="H510" s="247" t="s">
        <v>1</v>
      </c>
      <c r="I510" s="249"/>
      <c r="J510" s="245"/>
      <c r="K510" s="245"/>
      <c r="L510" s="250"/>
      <c r="M510" s="251"/>
      <c r="N510" s="252"/>
      <c r="O510" s="252"/>
      <c r="P510" s="252"/>
      <c r="Q510" s="252"/>
      <c r="R510" s="252"/>
      <c r="S510" s="252"/>
      <c r="T510" s="25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54" t="s">
        <v>190</v>
      </c>
      <c r="AU510" s="254" t="s">
        <v>179</v>
      </c>
      <c r="AV510" s="13" t="s">
        <v>83</v>
      </c>
      <c r="AW510" s="13" t="s">
        <v>34</v>
      </c>
      <c r="AX510" s="13" t="s">
        <v>76</v>
      </c>
      <c r="AY510" s="254" t="s">
        <v>178</v>
      </c>
    </row>
    <row r="511" s="13" customFormat="1">
      <c r="A511" s="13"/>
      <c r="B511" s="244"/>
      <c r="C511" s="245"/>
      <c r="D511" s="246" t="s">
        <v>190</v>
      </c>
      <c r="E511" s="247" t="s">
        <v>1</v>
      </c>
      <c r="F511" s="248" t="s">
        <v>192</v>
      </c>
      <c r="G511" s="245"/>
      <c r="H511" s="247" t="s">
        <v>1</v>
      </c>
      <c r="I511" s="249"/>
      <c r="J511" s="245"/>
      <c r="K511" s="245"/>
      <c r="L511" s="250"/>
      <c r="M511" s="251"/>
      <c r="N511" s="252"/>
      <c r="O511" s="252"/>
      <c r="P511" s="252"/>
      <c r="Q511" s="252"/>
      <c r="R511" s="252"/>
      <c r="S511" s="252"/>
      <c r="T511" s="25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54" t="s">
        <v>190</v>
      </c>
      <c r="AU511" s="254" t="s">
        <v>179</v>
      </c>
      <c r="AV511" s="13" t="s">
        <v>83</v>
      </c>
      <c r="AW511" s="13" t="s">
        <v>34</v>
      </c>
      <c r="AX511" s="13" t="s">
        <v>76</v>
      </c>
      <c r="AY511" s="254" t="s">
        <v>178</v>
      </c>
    </row>
    <row r="512" s="14" customFormat="1">
      <c r="A512" s="14"/>
      <c r="B512" s="255"/>
      <c r="C512" s="256"/>
      <c r="D512" s="246" t="s">
        <v>190</v>
      </c>
      <c r="E512" s="257" t="s">
        <v>1</v>
      </c>
      <c r="F512" s="258" t="s">
        <v>590</v>
      </c>
      <c r="G512" s="256"/>
      <c r="H512" s="259">
        <v>5.9600000000000009</v>
      </c>
      <c r="I512" s="260"/>
      <c r="J512" s="256"/>
      <c r="K512" s="256"/>
      <c r="L512" s="261"/>
      <c r="M512" s="262"/>
      <c r="N512" s="263"/>
      <c r="O512" s="263"/>
      <c r="P512" s="263"/>
      <c r="Q512" s="263"/>
      <c r="R512" s="263"/>
      <c r="S512" s="263"/>
      <c r="T512" s="26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65" t="s">
        <v>190</v>
      </c>
      <c r="AU512" s="265" t="s">
        <v>179</v>
      </c>
      <c r="AV512" s="14" t="s">
        <v>85</v>
      </c>
      <c r="AW512" s="14" t="s">
        <v>34</v>
      </c>
      <c r="AX512" s="14" t="s">
        <v>76</v>
      </c>
      <c r="AY512" s="265" t="s">
        <v>178</v>
      </c>
    </row>
    <row r="513" s="2" customFormat="1" ht="24.15" customHeight="1">
      <c r="A513" s="38"/>
      <c r="B513" s="39"/>
      <c r="C513" s="226" t="s">
        <v>591</v>
      </c>
      <c r="D513" s="226" t="s">
        <v>181</v>
      </c>
      <c r="E513" s="227" t="s">
        <v>592</v>
      </c>
      <c r="F513" s="228" t="s">
        <v>593</v>
      </c>
      <c r="G513" s="229" t="s">
        <v>258</v>
      </c>
      <c r="H513" s="230">
        <v>306.67000000000002</v>
      </c>
      <c r="I513" s="231"/>
      <c r="J513" s="232">
        <f>ROUND(I513*H513,2)</f>
        <v>0</v>
      </c>
      <c r="K513" s="228" t="s">
        <v>185</v>
      </c>
      <c r="L513" s="44"/>
      <c r="M513" s="233" t="s">
        <v>1</v>
      </c>
      <c r="N513" s="234" t="s">
        <v>41</v>
      </c>
      <c r="O513" s="91"/>
      <c r="P513" s="235">
        <f>O513*H513</f>
        <v>0</v>
      </c>
      <c r="Q513" s="235">
        <v>0</v>
      </c>
      <c r="R513" s="235">
        <f>Q513*H513</f>
        <v>0</v>
      </c>
      <c r="S513" s="235">
        <v>0.0025000000000000001</v>
      </c>
      <c r="T513" s="236">
        <f>S513*H513</f>
        <v>0.76667500000000011</v>
      </c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R513" s="237" t="s">
        <v>186</v>
      </c>
      <c r="AT513" s="237" t="s">
        <v>181</v>
      </c>
      <c r="AU513" s="237" t="s">
        <v>179</v>
      </c>
      <c r="AY513" s="17" t="s">
        <v>178</v>
      </c>
      <c r="BE513" s="238">
        <f>IF(N513="základní",J513,0)</f>
        <v>0</v>
      </c>
      <c r="BF513" s="238">
        <f>IF(N513="snížená",J513,0)</f>
        <v>0</v>
      </c>
      <c r="BG513" s="238">
        <f>IF(N513="zákl. přenesená",J513,0)</f>
        <v>0</v>
      </c>
      <c r="BH513" s="238">
        <f>IF(N513="sníž. přenesená",J513,0)</f>
        <v>0</v>
      </c>
      <c r="BI513" s="238">
        <f>IF(N513="nulová",J513,0)</f>
        <v>0</v>
      </c>
      <c r="BJ513" s="17" t="s">
        <v>83</v>
      </c>
      <c r="BK513" s="238">
        <f>ROUND(I513*H513,2)</f>
        <v>0</v>
      </c>
      <c r="BL513" s="17" t="s">
        <v>186</v>
      </c>
      <c r="BM513" s="237" t="s">
        <v>594</v>
      </c>
    </row>
    <row r="514" s="2" customFormat="1">
      <c r="A514" s="38"/>
      <c r="B514" s="39"/>
      <c r="C514" s="40"/>
      <c r="D514" s="239" t="s">
        <v>188</v>
      </c>
      <c r="E514" s="40"/>
      <c r="F514" s="240" t="s">
        <v>595</v>
      </c>
      <c r="G514" s="40"/>
      <c r="H514" s="40"/>
      <c r="I514" s="241"/>
      <c r="J514" s="40"/>
      <c r="K514" s="40"/>
      <c r="L514" s="44"/>
      <c r="M514" s="242"/>
      <c r="N514" s="243"/>
      <c r="O514" s="91"/>
      <c r="P514" s="91"/>
      <c r="Q514" s="91"/>
      <c r="R514" s="91"/>
      <c r="S514" s="91"/>
      <c r="T514" s="92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T514" s="17" t="s">
        <v>188</v>
      </c>
      <c r="AU514" s="17" t="s">
        <v>179</v>
      </c>
    </row>
    <row r="515" s="13" customFormat="1">
      <c r="A515" s="13"/>
      <c r="B515" s="244"/>
      <c r="C515" s="245"/>
      <c r="D515" s="246" t="s">
        <v>190</v>
      </c>
      <c r="E515" s="247" t="s">
        <v>1</v>
      </c>
      <c r="F515" s="248" t="s">
        <v>191</v>
      </c>
      <c r="G515" s="245"/>
      <c r="H515" s="247" t="s">
        <v>1</v>
      </c>
      <c r="I515" s="249"/>
      <c r="J515" s="245"/>
      <c r="K515" s="245"/>
      <c r="L515" s="250"/>
      <c r="M515" s="251"/>
      <c r="N515" s="252"/>
      <c r="O515" s="252"/>
      <c r="P515" s="252"/>
      <c r="Q515" s="252"/>
      <c r="R515" s="252"/>
      <c r="S515" s="252"/>
      <c r="T515" s="25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54" t="s">
        <v>190</v>
      </c>
      <c r="AU515" s="254" t="s">
        <v>179</v>
      </c>
      <c r="AV515" s="13" t="s">
        <v>83</v>
      </c>
      <c r="AW515" s="13" t="s">
        <v>34</v>
      </c>
      <c r="AX515" s="13" t="s">
        <v>76</v>
      </c>
      <c r="AY515" s="254" t="s">
        <v>178</v>
      </c>
    </row>
    <row r="516" s="13" customFormat="1">
      <c r="A516" s="13"/>
      <c r="B516" s="244"/>
      <c r="C516" s="245"/>
      <c r="D516" s="246" t="s">
        <v>190</v>
      </c>
      <c r="E516" s="247" t="s">
        <v>1</v>
      </c>
      <c r="F516" s="248" t="s">
        <v>192</v>
      </c>
      <c r="G516" s="245"/>
      <c r="H516" s="247" t="s">
        <v>1</v>
      </c>
      <c r="I516" s="249"/>
      <c r="J516" s="245"/>
      <c r="K516" s="245"/>
      <c r="L516" s="250"/>
      <c r="M516" s="251"/>
      <c r="N516" s="252"/>
      <c r="O516" s="252"/>
      <c r="P516" s="252"/>
      <c r="Q516" s="252"/>
      <c r="R516" s="252"/>
      <c r="S516" s="252"/>
      <c r="T516" s="25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54" t="s">
        <v>190</v>
      </c>
      <c r="AU516" s="254" t="s">
        <v>179</v>
      </c>
      <c r="AV516" s="13" t="s">
        <v>83</v>
      </c>
      <c r="AW516" s="13" t="s">
        <v>34</v>
      </c>
      <c r="AX516" s="13" t="s">
        <v>76</v>
      </c>
      <c r="AY516" s="254" t="s">
        <v>178</v>
      </c>
    </row>
    <row r="517" s="14" customFormat="1">
      <c r="A517" s="14"/>
      <c r="B517" s="255"/>
      <c r="C517" s="256"/>
      <c r="D517" s="246" t="s">
        <v>190</v>
      </c>
      <c r="E517" s="257" t="s">
        <v>1</v>
      </c>
      <c r="F517" s="258" t="s">
        <v>521</v>
      </c>
      <c r="G517" s="256"/>
      <c r="H517" s="259">
        <v>48.200000000000003</v>
      </c>
      <c r="I517" s="260"/>
      <c r="J517" s="256"/>
      <c r="K517" s="256"/>
      <c r="L517" s="261"/>
      <c r="M517" s="262"/>
      <c r="N517" s="263"/>
      <c r="O517" s="263"/>
      <c r="P517" s="263"/>
      <c r="Q517" s="263"/>
      <c r="R517" s="263"/>
      <c r="S517" s="263"/>
      <c r="T517" s="26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265" t="s">
        <v>190</v>
      </c>
      <c r="AU517" s="265" t="s">
        <v>179</v>
      </c>
      <c r="AV517" s="14" t="s">
        <v>85</v>
      </c>
      <c r="AW517" s="14" t="s">
        <v>34</v>
      </c>
      <c r="AX517" s="14" t="s">
        <v>76</v>
      </c>
      <c r="AY517" s="265" t="s">
        <v>178</v>
      </c>
    </row>
    <row r="518" s="14" customFormat="1">
      <c r="A518" s="14"/>
      <c r="B518" s="255"/>
      <c r="C518" s="256"/>
      <c r="D518" s="246" t="s">
        <v>190</v>
      </c>
      <c r="E518" s="257" t="s">
        <v>1</v>
      </c>
      <c r="F518" s="258" t="s">
        <v>522</v>
      </c>
      <c r="G518" s="256"/>
      <c r="H518" s="259">
        <v>8.4499999999999993</v>
      </c>
      <c r="I518" s="260"/>
      <c r="J518" s="256"/>
      <c r="K518" s="256"/>
      <c r="L518" s="261"/>
      <c r="M518" s="262"/>
      <c r="N518" s="263"/>
      <c r="O518" s="263"/>
      <c r="P518" s="263"/>
      <c r="Q518" s="263"/>
      <c r="R518" s="263"/>
      <c r="S518" s="263"/>
      <c r="T518" s="26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T518" s="265" t="s">
        <v>190</v>
      </c>
      <c r="AU518" s="265" t="s">
        <v>179</v>
      </c>
      <c r="AV518" s="14" t="s">
        <v>85</v>
      </c>
      <c r="AW518" s="14" t="s">
        <v>34</v>
      </c>
      <c r="AX518" s="14" t="s">
        <v>76</v>
      </c>
      <c r="AY518" s="265" t="s">
        <v>178</v>
      </c>
    </row>
    <row r="519" s="14" customFormat="1">
      <c r="A519" s="14"/>
      <c r="B519" s="255"/>
      <c r="C519" s="256"/>
      <c r="D519" s="246" t="s">
        <v>190</v>
      </c>
      <c r="E519" s="257" t="s">
        <v>1</v>
      </c>
      <c r="F519" s="258" t="s">
        <v>524</v>
      </c>
      <c r="G519" s="256"/>
      <c r="H519" s="259">
        <v>20.399999999999999</v>
      </c>
      <c r="I519" s="260"/>
      <c r="J519" s="256"/>
      <c r="K519" s="256"/>
      <c r="L519" s="261"/>
      <c r="M519" s="262"/>
      <c r="N519" s="263"/>
      <c r="O519" s="263"/>
      <c r="P519" s="263"/>
      <c r="Q519" s="263"/>
      <c r="R519" s="263"/>
      <c r="S519" s="263"/>
      <c r="T519" s="26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5" t="s">
        <v>190</v>
      </c>
      <c r="AU519" s="265" t="s">
        <v>179</v>
      </c>
      <c r="AV519" s="14" t="s">
        <v>85</v>
      </c>
      <c r="AW519" s="14" t="s">
        <v>34</v>
      </c>
      <c r="AX519" s="14" t="s">
        <v>76</v>
      </c>
      <c r="AY519" s="265" t="s">
        <v>178</v>
      </c>
    </row>
    <row r="520" s="14" customFormat="1">
      <c r="A520" s="14"/>
      <c r="B520" s="255"/>
      <c r="C520" s="256"/>
      <c r="D520" s="246" t="s">
        <v>190</v>
      </c>
      <c r="E520" s="257" t="s">
        <v>1</v>
      </c>
      <c r="F520" s="258" t="s">
        <v>525</v>
      </c>
      <c r="G520" s="256"/>
      <c r="H520" s="259">
        <v>10.6</v>
      </c>
      <c r="I520" s="260"/>
      <c r="J520" s="256"/>
      <c r="K520" s="256"/>
      <c r="L520" s="261"/>
      <c r="M520" s="262"/>
      <c r="N520" s="263"/>
      <c r="O520" s="263"/>
      <c r="P520" s="263"/>
      <c r="Q520" s="263"/>
      <c r="R520" s="263"/>
      <c r="S520" s="263"/>
      <c r="T520" s="26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65" t="s">
        <v>190</v>
      </c>
      <c r="AU520" s="265" t="s">
        <v>179</v>
      </c>
      <c r="AV520" s="14" t="s">
        <v>85</v>
      </c>
      <c r="AW520" s="14" t="s">
        <v>34</v>
      </c>
      <c r="AX520" s="14" t="s">
        <v>76</v>
      </c>
      <c r="AY520" s="265" t="s">
        <v>178</v>
      </c>
    </row>
    <row r="521" s="14" customFormat="1">
      <c r="A521" s="14"/>
      <c r="B521" s="255"/>
      <c r="C521" s="256"/>
      <c r="D521" s="246" t="s">
        <v>190</v>
      </c>
      <c r="E521" s="257" t="s">
        <v>1</v>
      </c>
      <c r="F521" s="258" t="s">
        <v>530</v>
      </c>
      <c r="G521" s="256"/>
      <c r="H521" s="259">
        <v>19.829999999999998</v>
      </c>
      <c r="I521" s="260"/>
      <c r="J521" s="256"/>
      <c r="K521" s="256"/>
      <c r="L521" s="261"/>
      <c r="M521" s="262"/>
      <c r="N521" s="263"/>
      <c r="O521" s="263"/>
      <c r="P521" s="263"/>
      <c r="Q521" s="263"/>
      <c r="R521" s="263"/>
      <c r="S521" s="263"/>
      <c r="T521" s="26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65" t="s">
        <v>190</v>
      </c>
      <c r="AU521" s="265" t="s">
        <v>179</v>
      </c>
      <c r="AV521" s="14" t="s">
        <v>85</v>
      </c>
      <c r="AW521" s="14" t="s">
        <v>34</v>
      </c>
      <c r="AX521" s="14" t="s">
        <v>76</v>
      </c>
      <c r="AY521" s="265" t="s">
        <v>178</v>
      </c>
    </row>
    <row r="522" s="14" customFormat="1">
      <c r="A522" s="14"/>
      <c r="B522" s="255"/>
      <c r="C522" s="256"/>
      <c r="D522" s="246" t="s">
        <v>190</v>
      </c>
      <c r="E522" s="257" t="s">
        <v>1</v>
      </c>
      <c r="F522" s="258" t="s">
        <v>532</v>
      </c>
      <c r="G522" s="256"/>
      <c r="H522" s="259">
        <v>45.159999999999997</v>
      </c>
      <c r="I522" s="260"/>
      <c r="J522" s="256"/>
      <c r="K522" s="256"/>
      <c r="L522" s="261"/>
      <c r="M522" s="262"/>
      <c r="N522" s="263"/>
      <c r="O522" s="263"/>
      <c r="P522" s="263"/>
      <c r="Q522" s="263"/>
      <c r="R522" s="263"/>
      <c r="S522" s="263"/>
      <c r="T522" s="26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65" t="s">
        <v>190</v>
      </c>
      <c r="AU522" s="265" t="s">
        <v>179</v>
      </c>
      <c r="AV522" s="14" t="s">
        <v>85</v>
      </c>
      <c r="AW522" s="14" t="s">
        <v>34</v>
      </c>
      <c r="AX522" s="14" t="s">
        <v>76</v>
      </c>
      <c r="AY522" s="265" t="s">
        <v>178</v>
      </c>
    </row>
    <row r="523" s="14" customFormat="1">
      <c r="A523" s="14"/>
      <c r="B523" s="255"/>
      <c r="C523" s="256"/>
      <c r="D523" s="246" t="s">
        <v>190</v>
      </c>
      <c r="E523" s="257" t="s">
        <v>1</v>
      </c>
      <c r="F523" s="258" t="s">
        <v>533</v>
      </c>
      <c r="G523" s="256"/>
      <c r="H523" s="259">
        <v>50.289999999999999</v>
      </c>
      <c r="I523" s="260"/>
      <c r="J523" s="256"/>
      <c r="K523" s="256"/>
      <c r="L523" s="261"/>
      <c r="M523" s="262"/>
      <c r="N523" s="263"/>
      <c r="O523" s="263"/>
      <c r="P523" s="263"/>
      <c r="Q523" s="263"/>
      <c r="R523" s="263"/>
      <c r="S523" s="263"/>
      <c r="T523" s="26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65" t="s">
        <v>190</v>
      </c>
      <c r="AU523" s="265" t="s">
        <v>179</v>
      </c>
      <c r="AV523" s="14" t="s">
        <v>85</v>
      </c>
      <c r="AW523" s="14" t="s">
        <v>34</v>
      </c>
      <c r="AX523" s="14" t="s">
        <v>76</v>
      </c>
      <c r="AY523" s="265" t="s">
        <v>178</v>
      </c>
    </row>
    <row r="524" s="14" customFormat="1">
      <c r="A524" s="14"/>
      <c r="B524" s="255"/>
      <c r="C524" s="256"/>
      <c r="D524" s="246" t="s">
        <v>190</v>
      </c>
      <c r="E524" s="257" t="s">
        <v>1</v>
      </c>
      <c r="F524" s="258" t="s">
        <v>534</v>
      </c>
      <c r="G524" s="256"/>
      <c r="H524" s="259">
        <v>53.450000000000003</v>
      </c>
      <c r="I524" s="260"/>
      <c r="J524" s="256"/>
      <c r="K524" s="256"/>
      <c r="L524" s="261"/>
      <c r="M524" s="262"/>
      <c r="N524" s="263"/>
      <c r="O524" s="263"/>
      <c r="P524" s="263"/>
      <c r="Q524" s="263"/>
      <c r="R524" s="263"/>
      <c r="S524" s="263"/>
      <c r="T524" s="26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65" t="s">
        <v>190</v>
      </c>
      <c r="AU524" s="265" t="s">
        <v>179</v>
      </c>
      <c r="AV524" s="14" t="s">
        <v>85</v>
      </c>
      <c r="AW524" s="14" t="s">
        <v>34</v>
      </c>
      <c r="AX524" s="14" t="s">
        <v>76</v>
      </c>
      <c r="AY524" s="265" t="s">
        <v>178</v>
      </c>
    </row>
    <row r="525" s="14" customFormat="1">
      <c r="A525" s="14"/>
      <c r="B525" s="255"/>
      <c r="C525" s="256"/>
      <c r="D525" s="246" t="s">
        <v>190</v>
      </c>
      <c r="E525" s="257" t="s">
        <v>1</v>
      </c>
      <c r="F525" s="258" t="s">
        <v>537</v>
      </c>
      <c r="G525" s="256"/>
      <c r="H525" s="259">
        <v>12.74</v>
      </c>
      <c r="I525" s="260"/>
      <c r="J525" s="256"/>
      <c r="K525" s="256"/>
      <c r="L525" s="261"/>
      <c r="M525" s="262"/>
      <c r="N525" s="263"/>
      <c r="O525" s="263"/>
      <c r="P525" s="263"/>
      <c r="Q525" s="263"/>
      <c r="R525" s="263"/>
      <c r="S525" s="263"/>
      <c r="T525" s="26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65" t="s">
        <v>190</v>
      </c>
      <c r="AU525" s="265" t="s">
        <v>179</v>
      </c>
      <c r="AV525" s="14" t="s">
        <v>85</v>
      </c>
      <c r="AW525" s="14" t="s">
        <v>34</v>
      </c>
      <c r="AX525" s="14" t="s">
        <v>76</v>
      </c>
      <c r="AY525" s="265" t="s">
        <v>178</v>
      </c>
    </row>
    <row r="526" s="14" customFormat="1">
      <c r="A526" s="14"/>
      <c r="B526" s="255"/>
      <c r="C526" s="256"/>
      <c r="D526" s="246" t="s">
        <v>190</v>
      </c>
      <c r="E526" s="257" t="s">
        <v>1</v>
      </c>
      <c r="F526" s="258" t="s">
        <v>538</v>
      </c>
      <c r="G526" s="256"/>
      <c r="H526" s="259">
        <v>8.4000000000000004</v>
      </c>
      <c r="I526" s="260"/>
      <c r="J526" s="256"/>
      <c r="K526" s="256"/>
      <c r="L526" s="261"/>
      <c r="M526" s="262"/>
      <c r="N526" s="263"/>
      <c r="O526" s="263"/>
      <c r="P526" s="263"/>
      <c r="Q526" s="263"/>
      <c r="R526" s="263"/>
      <c r="S526" s="263"/>
      <c r="T526" s="26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65" t="s">
        <v>190</v>
      </c>
      <c r="AU526" s="265" t="s">
        <v>179</v>
      </c>
      <c r="AV526" s="14" t="s">
        <v>85</v>
      </c>
      <c r="AW526" s="14" t="s">
        <v>34</v>
      </c>
      <c r="AX526" s="14" t="s">
        <v>76</v>
      </c>
      <c r="AY526" s="265" t="s">
        <v>178</v>
      </c>
    </row>
    <row r="527" s="14" customFormat="1">
      <c r="A527" s="14"/>
      <c r="B527" s="255"/>
      <c r="C527" s="256"/>
      <c r="D527" s="246" t="s">
        <v>190</v>
      </c>
      <c r="E527" s="257" t="s">
        <v>1</v>
      </c>
      <c r="F527" s="258" t="s">
        <v>540</v>
      </c>
      <c r="G527" s="256"/>
      <c r="H527" s="259">
        <v>24.93</v>
      </c>
      <c r="I527" s="260"/>
      <c r="J527" s="256"/>
      <c r="K527" s="256"/>
      <c r="L527" s="261"/>
      <c r="M527" s="262"/>
      <c r="N527" s="263"/>
      <c r="O527" s="263"/>
      <c r="P527" s="263"/>
      <c r="Q527" s="263"/>
      <c r="R527" s="263"/>
      <c r="S527" s="263"/>
      <c r="T527" s="26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65" t="s">
        <v>190</v>
      </c>
      <c r="AU527" s="265" t="s">
        <v>179</v>
      </c>
      <c r="AV527" s="14" t="s">
        <v>85</v>
      </c>
      <c r="AW527" s="14" t="s">
        <v>34</v>
      </c>
      <c r="AX527" s="14" t="s">
        <v>76</v>
      </c>
      <c r="AY527" s="265" t="s">
        <v>178</v>
      </c>
    </row>
    <row r="528" s="14" customFormat="1">
      <c r="A528" s="14"/>
      <c r="B528" s="255"/>
      <c r="C528" s="256"/>
      <c r="D528" s="246" t="s">
        <v>190</v>
      </c>
      <c r="E528" s="257" t="s">
        <v>1</v>
      </c>
      <c r="F528" s="258" t="s">
        <v>596</v>
      </c>
      <c r="G528" s="256"/>
      <c r="H528" s="259">
        <v>4.2199999999999998</v>
      </c>
      <c r="I528" s="260"/>
      <c r="J528" s="256"/>
      <c r="K528" s="256"/>
      <c r="L528" s="261"/>
      <c r="M528" s="262"/>
      <c r="N528" s="263"/>
      <c r="O528" s="263"/>
      <c r="P528" s="263"/>
      <c r="Q528" s="263"/>
      <c r="R528" s="263"/>
      <c r="S528" s="263"/>
      <c r="T528" s="26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65" t="s">
        <v>190</v>
      </c>
      <c r="AU528" s="265" t="s">
        <v>179</v>
      </c>
      <c r="AV528" s="14" t="s">
        <v>85</v>
      </c>
      <c r="AW528" s="14" t="s">
        <v>34</v>
      </c>
      <c r="AX528" s="14" t="s">
        <v>76</v>
      </c>
      <c r="AY528" s="265" t="s">
        <v>178</v>
      </c>
    </row>
    <row r="529" s="2" customFormat="1" ht="24.15" customHeight="1">
      <c r="A529" s="38"/>
      <c r="B529" s="39"/>
      <c r="C529" s="226" t="s">
        <v>597</v>
      </c>
      <c r="D529" s="226" t="s">
        <v>181</v>
      </c>
      <c r="E529" s="227" t="s">
        <v>598</v>
      </c>
      <c r="F529" s="228" t="s">
        <v>599</v>
      </c>
      <c r="G529" s="229" t="s">
        <v>258</v>
      </c>
      <c r="H529" s="230">
        <v>194.50999999999999</v>
      </c>
      <c r="I529" s="231"/>
      <c r="J529" s="232">
        <f>ROUND(I529*H529,2)</f>
        <v>0</v>
      </c>
      <c r="K529" s="228" t="s">
        <v>185</v>
      </c>
      <c r="L529" s="44"/>
      <c r="M529" s="233" t="s">
        <v>1</v>
      </c>
      <c r="N529" s="234" t="s">
        <v>41</v>
      </c>
      <c r="O529" s="91"/>
      <c r="P529" s="235">
        <f>O529*H529</f>
        <v>0</v>
      </c>
      <c r="Q529" s="235">
        <v>0</v>
      </c>
      <c r="R529" s="235">
        <f>Q529*H529</f>
        <v>0</v>
      </c>
      <c r="S529" s="235">
        <v>0.0030000000000000001</v>
      </c>
      <c r="T529" s="236">
        <f>S529*H529</f>
        <v>0.58352999999999999</v>
      </c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R529" s="237" t="s">
        <v>186</v>
      </c>
      <c r="AT529" s="237" t="s">
        <v>181</v>
      </c>
      <c r="AU529" s="237" t="s">
        <v>179</v>
      </c>
      <c r="AY529" s="17" t="s">
        <v>178</v>
      </c>
      <c r="BE529" s="238">
        <f>IF(N529="základní",J529,0)</f>
        <v>0</v>
      </c>
      <c r="BF529" s="238">
        <f>IF(N529="snížená",J529,0)</f>
        <v>0</v>
      </c>
      <c r="BG529" s="238">
        <f>IF(N529="zákl. přenesená",J529,0)</f>
        <v>0</v>
      </c>
      <c r="BH529" s="238">
        <f>IF(N529="sníž. přenesená",J529,0)</f>
        <v>0</v>
      </c>
      <c r="BI529" s="238">
        <f>IF(N529="nulová",J529,0)</f>
        <v>0</v>
      </c>
      <c r="BJ529" s="17" t="s">
        <v>83</v>
      </c>
      <c r="BK529" s="238">
        <f>ROUND(I529*H529,2)</f>
        <v>0</v>
      </c>
      <c r="BL529" s="17" t="s">
        <v>186</v>
      </c>
      <c r="BM529" s="237" t="s">
        <v>600</v>
      </c>
    </row>
    <row r="530" s="2" customFormat="1">
      <c r="A530" s="38"/>
      <c r="B530" s="39"/>
      <c r="C530" s="40"/>
      <c r="D530" s="239" t="s">
        <v>188</v>
      </c>
      <c r="E530" s="40"/>
      <c r="F530" s="240" t="s">
        <v>601</v>
      </c>
      <c r="G530" s="40"/>
      <c r="H530" s="40"/>
      <c r="I530" s="241"/>
      <c r="J530" s="40"/>
      <c r="K530" s="40"/>
      <c r="L530" s="44"/>
      <c r="M530" s="242"/>
      <c r="N530" s="243"/>
      <c r="O530" s="91"/>
      <c r="P530" s="91"/>
      <c r="Q530" s="91"/>
      <c r="R530" s="91"/>
      <c r="S530" s="91"/>
      <c r="T530" s="92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T530" s="17" t="s">
        <v>188</v>
      </c>
      <c r="AU530" s="17" t="s">
        <v>179</v>
      </c>
    </row>
    <row r="531" s="13" customFormat="1">
      <c r="A531" s="13"/>
      <c r="B531" s="244"/>
      <c r="C531" s="245"/>
      <c r="D531" s="246" t="s">
        <v>190</v>
      </c>
      <c r="E531" s="247" t="s">
        <v>1</v>
      </c>
      <c r="F531" s="248" t="s">
        <v>191</v>
      </c>
      <c r="G531" s="245"/>
      <c r="H531" s="247" t="s">
        <v>1</v>
      </c>
      <c r="I531" s="249"/>
      <c r="J531" s="245"/>
      <c r="K531" s="245"/>
      <c r="L531" s="250"/>
      <c r="M531" s="251"/>
      <c r="N531" s="252"/>
      <c r="O531" s="252"/>
      <c r="P531" s="252"/>
      <c r="Q531" s="252"/>
      <c r="R531" s="252"/>
      <c r="S531" s="252"/>
      <c r="T531" s="25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54" t="s">
        <v>190</v>
      </c>
      <c r="AU531" s="254" t="s">
        <v>179</v>
      </c>
      <c r="AV531" s="13" t="s">
        <v>83</v>
      </c>
      <c r="AW531" s="13" t="s">
        <v>34</v>
      </c>
      <c r="AX531" s="13" t="s">
        <v>76</v>
      </c>
      <c r="AY531" s="254" t="s">
        <v>178</v>
      </c>
    </row>
    <row r="532" s="13" customFormat="1">
      <c r="A532" s="13"/>
      <c r="B532" s="244"/>
      <c r="C532" s="245"/>
      <c r="D532" s="246" t="s">
        <v>190</v>
      </c>
      <c r="E532" s="247" t="s">
        <v>1</v>
      </c>
      <c r="F532" s="248" t="s">
        <v>192</v>
      </c>
      <c r="G532" s="245"/>
      <c r="H532" s="247" t="s">
        <v>1</v>
      </c>
      <c r="I532" s="249"/>
      <c r="J532" s="245"/>
      <c r="K532" s="245"/>
      <c r="L532" s="250"/>
      <c r="M532" s="251"/>
      <c r="N532" s="252"/>
      <c r="O532" s="252"/>
      <c r="P532" s="252"/>
      <c r="Q532" s="252"/>
      <c r="R532" s="252"/>
      <c r="S532" s="252"/>
      <c r="T532" s="25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54" t="s">
        <v>190</v>
      </c>
      <c r="AU532" s="254" t="s">
        <v>179</v>
      </c>
      <c r="AV532" s="13" t="s">
        <v>83</v>
      </c>
      <c r="AW532" s="13" t="s">
        <v>34</v>
      </c>
      <c r="AX532" s="13" t="s">
        <v>76</v>
      </c>
      <c r="AY532" s="254" t="s">
        <v>178</v>
      </c>
    </row>
    <row r="533" s="14" customFormat="1">
      <c r="A533" s="14"/>
      <c r="B533" s="255"/>
      <c r="C533" s="256"/>
      <c r="D533" s="246" t="s">
        <v>190</v>
      </c>
      <c r="E533" s="257" t="s">
        <v>1</v>
      </c>
      <c r="F533" s="258" t="s">
        <v>523</v>
      </c>
      <c r="G533" s="256"/>
      <c r="H533" s="259">
        <v>19.440000000000001</v>
      </c>
      <c r="I533" s="260"/>
      <c r="J533" s="256"/>
      <c r="K533" s="256"/>
      <c r="L533" s="261"/>
      <c r="M533" s="262"/>
      <c r="N533" s="263"/>
      <c r="O533" s="263"/>
      <c r="P533" s="263"/>
      <c r="Q533" s="263"/>
      <c r="R533" s="263"/>
      <c r="S533" s="263"/>
      <c r="T533" s="26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T533" s="265" t="s">
        <v>190</v>
      </c>
      <c r="AU533" s="265" t="s">
        <v>179</v>
      </c>
      <c r="AV533" s="14" t="s">
        <v>85</v>
      </c>
      <c r="AW533" s="14" t="s">
        <v>34</v>
      </c>
      <c r="AX533" s="14" t="s">
        <v>76</v>
      </c>
      <c r="AY533" s="265" t="s">
        <v>178</v>
      </c>
    </row>
    <row r="534" s="14" customFormat="1">
      <c r="A534" s="14"/>
      <c r="B534" s="255"/>
      <c r="C534" s="256"/>
      <c r="D534" s="246" t="s">
        <v>190</v>
      </c>
      <c r="E534" s="257" t="s">
        <v>1</v>
      </c>
      <c r="F534" s="258" t="s">
        <v>526</v>
      </c>
      <c r="G534" s="256"/>
      <c r="H534" s="259">
        <v>26.27</v>
      </c>
      <c r="I534" s="260"/>
      <c r="J534" s="256"/>
      <c r="K534" s="256"/>
      <c r="L534" s="261"/>
      <c r="M534" s="262"/>
      <c r="N534" s="263"/>
      <c r="O534" s="263"/>
      <c r="P534" s="263"/>
      <c r="Q534" s="263"/>
      <c r="R534" s="263"/>
      <c r="S534" s="263"/>
      <c r="T534" s="26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65" t="s">
        <v>190</v>
      </c>
      <c r="AU534" s="265" t="s">
        <v>179</v>
      </c>
      <c r="AV534" s="14" t="s">
        <v>85</v>
      </c>
      <c r="AW534" s="14" t="s">
        <v>34</v>
      </c>
      <c r="AX534" s="14" t="s">
        <v>76</v>
      </c>
      <c r="AY534" s="265" t="s">
        <v>178</v>
      </c>
    </row>
    <row r="535" s="14" customFormat="1">
      <c r="A535" s="14"/>
      <c r="B535" s="255"/>
      <c r="C535" s="256"/>
      <c r="D535" s="246" t="s">
        <v>190</v>
      </c>
      <c r="E535" s="257" t="s">
        <v>1</v>
      </c>
      <c r="F535" s="258" t="s">
        <v>527</v>
      </c>
      <c r="G535" s="256"/>
      <c r="H535" s="259">
        <v>23.469999999999999</v>
      </c>
      <c r="I535" s="260"/>
      <c r="J535" s="256"/>
      <c r="K535" s="256"/>
      <c r="L535" s="261"/>
      <c r="M535" s="262"/>
      <c r="N535" s="263"/>
      <c r="O535" s="263"/>
      <c r="P535" s="263"/>
      <c r="Q535" s="263"/>
      <c r="R535" s="263"/>
      <c r="S535" s="263"/>
      <c r="T535" s="26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65" t="s">
        <v>190</v>
      </c>
      <c r="AU535" s="265" t="s">
        <v>179</v>
      </c>
      <c r="AV535" s="14" t="s">
        <v>85</v>
      </c>
      <c r="AW535" s="14" t="s">
        <v>34</v>
      </c>
      <c r="AX535" s="14" t="s">
        <v>76</v>
      </c>
      <c r="AY535" s="265" t="s">
        <v>178</v>
      </c>
    </row>
    <row r="536" s="14" customFormat="1">
      <c r="A536" s="14"/>
      <c r="B536" s="255"/>
      <c r="C536" s="256"/>
      <c r="D536" s="246" t="s">
        <v>190</v>
      </c>
      <c r="E536" s="257" t="s">
        <v>1</v>
      </c>
      <c r="F536" s="258" t="s">
        <v>528</v>
      </c>
      <c r="G536" s="256"/>
      <c r="H536" s="259">
        <v>15.800000000000001</v>
      </c>
      <c r="I536" s="260"/>
      <c r="J536" s="256"/>
      <c r="K536" s="256"/>
      <c r="L536" s="261"/>
      <c r="M536" s="262"/>
      <c r="N536" s="263"/>
      <c r="O536" s="263"/>
      <c r="P536" s="263"/>
      <c r="Q536" s="263"/>
      <c r="R536" s="263"/>
      <c r="S536" s="263"/>
      <c r="T536" s="26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65" t="s">
        <v>190</v>
      </c>
      <c r="AU536" s="265" t="s">
        <v>179</v>
      </c>
      <c r="AV536" s="14" t="s">
        <v>85</v>
      </c>
      <c r="AW536" s="14" t="s">
        <v>34</v>
      </c>
      <c r="AX536" s="14" t="s">
        <v>76</v>
      </c>
      <c r="AY536" s="265" t="s">
        <v>178</v>
      </c>
    </row>
    <row r="537" s="14" customFormat="1">
      <c r="A537" s="14"/>
      <c r="B537" s="255"/>
      <c r="C537" s="256"/>
      <c r="D537" s="246" t="s">
        <v>190</v>
      </c>
      <c r="E537" s="257" t="s">
        <v>1</v>
      </c>
      <c r="F537" s="258" t="s">
        <v>531</v>
      </c>
      <c r="G537" s="256"/>
      <c r="H537" s="259">
        <v>15.029999999999999</v>
      </c>
      <c r="I537" s="260"/>
      <c r="J537" s="256"/>
      <c r="K537" s="256"/>
      <c r="L537" s="261"/>
      <c r="M537" s="262"/>
      <c r="N537" s="263"/>
      <c r="O537" s="263"/>
      <c r="P537" s="263"/>
      <c r="Q537" s="263"/>
      <c r="R537" s="263"/>
      <c r="S537" s="263"/>
      <c r="T537" s="26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5" t="s">
        <v>190</v>
      </c>
      <c r="AU537" s="265" t="s">
        <v>179</v>
      </c>
      <c r="AV537" s="14" t="s">
        <v>85</v>
      </c>
      <c r="AW537" s="14" t="s">
        <v>34</v>
      </c>
      <c r="AX537" s="14" t="s">
        <v>76</v>
      </c>
      <c r="AY537" s="265" t="s">
        <v>178</v>
      </c>
    </row>
    <row r="538" s="14" customFormat="1">
      <c r="A538" s="14"/>
      <c r="B538" s="255"/>
      <c r="C538" s="256"/>
      <c r="D538" s="246" t="s">
        <v>190</v>
      </c>
      <c r="E538" s="257" t="s">
        <v>1</v>
      </c>
      <c r="F538" s="258" t="s">
        <v>535</v>
      </c>
      <c r="G538" s="256"/>
      <c r="H538" s="259">
        <v>25.41</v>
      </c>
      <c r="I538" s="260"/>
      <c r="J538" s="256"/>
      <c r="K538" s="256"/>
      <c r="L538" s="261"/>
      <c r="M538" s="262"/>
      <c r="N538" s="263"/>
      <c r="O538" s="263"/>
      <c r="P538" s="263"/>
      <c r="Q538" s="263"/>
      <c r="R538" s="263"/>
      <c r="S538" s="263"/>
      <c r="T538" s="26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65" t="s">
        <v>190</v>
      </c>
      <c r="AU538" s="265" t="s">
        <v>179</v>
      </c>
      <c r="AV538" s="14" t="s">
        <v>85</v>
      </c>
      <c r="AW538" s="14" t="s">
        <v>34</v>
      </c>
      <c r="AX538" s="14" t="s">
        <v>76</v>
      </c>
      <c r="AY538" s="265" t="s">
        <v>178</v>
      </c>
    </row>
    <row r="539" s="14" customFormat="1">
      <c r="A539" s="14"/>
      <c r="B539" s="255"/>
      <c r="C539" s="256"/>
      <c r="D539" s="246" t="s">
        <v>190</v>
      </c>
      <c r="E539" s="257" t="s">
        <v>1</v>
      </c>
      <c r="F539" s="258" t="s">
        <v>536</v>
      </c>
      <c r="G539" s="256"/>
      <c r="H539" s="259">
        <v>33.799999999999997</v>
      </c>
      <c r="I539" s="260"/>
      <c r="J539" s="256"/>
      <c r="K539" s="256"/>
      <c r="L539" s="261"/>
      <c r="M539" s="262"/>
      <c r="N539" s="263"/>
      <c r="O539" s="263"/>
      <c r="P539" s="263"/>
      <c r="Q539" s="263"/>
      <c r="R539" s="263"/>
      <c r="S539" s="263"/>
      <c r="T539" s="26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5" t="s">
        <v>190</v>
      </c>
      <c r="AU539" s="265" t="s">
        <v>179</v>
      </c>
      <c r="AV539" s="14" t="s">
        <v>85</v>
      </c>
      <c r="AW539" s="14" t="s">
        <v>34</v>
      </c>
      <c r="AX539" s="14" t="s">
        <v>76</v>
      </c>
      <c r="AY539" s="265" t="s">
        <v>178</v>
      </c>
    </row>
    <row r="540" s="14" customFormat="1">
      <c r="A540" s="14"/>
      <c r="B540" s="255"/>
      <c r="C540" s="256"/>
      <c r="D540" s="246" t="s">
        <v>190</v>
      </c>
      <c r="E540" s="257" t="s">
        <v>1</v>
      </c>
      <c r="F540" s="258" t="s">
        <v>539</v>
      </c>
      <c r="G540" s="256"/>
      <c r="H540" s="259">
        <v>35.289999999999999</v>
      </c>
      <c r="I540" s="260"/>
      <c r="J540" s="256"/>
      <c r="K540" s="256"/>
      <c r="L540" s="261"/>
      <c r="M540" s="262"/>
      <c r="N540" s="263"/>
      <c r="O540" s="263"/>
      <c r="P540" s="263"/>
      <c r="Q540" s="263"/>
      <c r="R540" s="263"/>
      <c r="S540" s="263"/>
      <c r="T540" s="26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65" t="s">
        <v>190</v>
      </c>
      <c r="AU540" s="265" t="s">
        <v>179</v>
      </c>
      <c r="AV540" s="14" t="s">
        <v>85</v>
      </c>
      <c r="AW540" s="14" t="s">
        <v>34</v>
      </c>
      <c r="AX540" s="14" t="s">
        <v>76</v>
      </c>
      <c r="AY540" s="265" t="s">
        <v>178</v>
      </c>
    </row>
    <row r="541" s="2" customFormat="1" ht="21.75" customHeight="1">
      <c r="A541" s="38"/>
      <c r="B541" s="39"/>
      <c r="C541" s="226" t="s">
        <v>602</v>
      </c>
      <c r="D541" s="226" t="s">
        <v>181</v>
      </c>
      <c r="E541" s="227" t="s">
        <v>603</v>
      </c>
      <c r="F541" s="228" t="s">
        <v>604</v>
      </c>
      <c r="G541" s="229" t="s">
        <v>267</v>
      </c>
      <c r="H541" s="230">
        <v>452.77999999999997</v>
      </c>
      <c r="I541" s="231"/>
      <c r="J541" s="232">
        <f>ROUND(I541*H541,2)</f>
        <v>0</v>
      </c>
      <c r="K541" s="228" t="s">
        <v>185</v>
      </c>
      <c r="L541" s="44"/>
      <c r="M541" s="233" t="s">
        <v>1</v>
      </c>
      <c r="N541" s="234" t="s">
        <v>41</v>
      </c>
      <c r="O541" s="91"/>
      <c r="P541" s="235">
        <f>O541*H541</f>
        <v>0</v>
      </c>
      <c r="Q541" s="235">
        <v>0</v>
      </c>
      <c r="R541" s="235">
        <f>Q541*H541</f>
        <v>0</v>
      </c>
      <c r="S541" s="235">
        <v>0.00029999999999999997</v>
      </c>
      <c r="T541" s="236">
        <f>S541*H541</f>
        <v>0.13583399999999998</v>
      </c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R541" s="237" t="s">
        <v>186</v>
      </c>
      <c r="AT541" s="237" t="s">
        <v>181</v>
      </c>
      <c r="AU541" s="237" t="s">
        <v>179</v>
      </c>
      <c r="AY541" s="17" t="s">
        <v>178</v>
      </c>
      <c r="BE541" s="238">
        <f>IF(N541="základní",J541,0)</f>
        <v>0</v>
      </c>
      <c r="BF541" s="238">
        <f>IF(N541="snížená",J541,0)</f>
        <v>0</v>
      </c>
      <c r="BG541" s="238">
        <f>IF(N541="zákl. přenesená",J541,0)</f>
        <v>0</v>
      </c>
      <c r="BH541" s="238">
        <f>IF(N541="sníž. přenesená",J541,0)</f>
        <v>0</v>
      </c>
      <c r="BI541" s="238">
        <f>IF(N541="nulová",J541,0)</f>
        <v>0</v>
      </c>
      <c r="BJ541" s="17" t="s">
        <v>83</v>
      </c>
      <c r="BK541" s="238">
        <f>ROUND(I541*H541,2)</f>
        <v>0</v>
      </c>
      <c r="BL541" s="17" t="s">
        <v>186</v>
      </c>
      <c r="BM541" s="237" t="s">
        <v>605</v>
      </c>
    </row>
    <row r="542" s="2" customFormat="1">
      <c r="A542" s="38"/>
      <c r="B542" s="39"/>
      <c r="C542" s="40"/>
      <c r="D542" s="239" t="s">
        <v>188</v>
      </c>
      <c r="E542" s="40"/>
      <c r="F542" s="240" t="s">
        <v>606</v>
      </c>
      <c r="G542" s="40"/>
      <c r="H542" s="40"/>
      <c r="I542" s="241"/>
      <c r="J542" s="40"/>
      <c r="K542" s="40"/>
      <c r="L542" s="44"/>
      <c r="M542" s="242"/>
      <c r="N542" s="243"/>
      <c r="O542" s="91"/>
      <c r="P542" s="91"/>
      <c r="Q542" s="91"/>
      <c r="R542" s="91"/>
      <c r="S542" s="91"/>
      <c r="T542" s="92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T542" s="17" t="s">
        <v>188</v>
      </c>
      <c r="AU542" s="17" t="s">
        <v>179</v>
      </c>
    </row>
    <row r="543" s="13" customFormat="1">
      <c r="A543" s="13"/>
      <c r="B543" s="244"/>
      <c r="C543" s="245"/>
      <c r="D543" s="246" t="s">
        <v>190</v>
      </c>
      <c r="E543" s="247" t="s">
        <v>1</v>
      </c>
      <c r="F543" s="248" t="s">
        <v>191</v>
      </c>
      <c r="G543" s="245"/>
      <c r="H543" s="247" t="s">
        <v>1</v>
      </c>
      <c r="I543" s="249"/>
      <c r="J543" s="245"/>
      <c r="K543" s="245"/>
      <c r="L543" s="250"/>
      <c r="M543" s="251"/>
      <c r="N543" s="252"/>
      <c r="O543" s="252"/>
      <c r="P543" s="252"/>
      <c r="Q543" s="252"/>
      <c r="R543" s="252"/>
      <c r="S543" s="252"/>
      <c r="T543" s="25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54" t="s">
        <v>190</v>
      </c>
      <c r="AU543" s="254" t="s">
        <v>179</v>
      </c>
      <c r="AV543" s="13" t="s">
        <v>83</v>
      </c>
      <c r="AW543" s="13" t="s">
        <v>34</v>
      </c>
      <c r="AX543" s="13" t="s">
        <v>76</v>
      </c>
      <c r="AY543" s="254" t="s">
        <v>178</v>
      </c>
    </row>
    <row r="544" s="13" customFormat="1">
      <c r="A544" s="13"/>
      <c r="B544" s="244"/>
      <c r="C544" s="245"/>
      <c r="D544" s="246" t="s">
        <v>190</v>
      </c>
      <c r="E544" s="247" t="s">
        <v>1</v>
      </c>
      <c r="F544" s="248" t="s">
        <v>192</v>
      </c>
      <c r="G544" s="245"/>
      <c r="H544" s="247" t="s">
        <v>1</v>
      </c>
      <c r="I544" s="249"/>
      <c r="J544" s="245"/>
      <c r="K544" s="245"/>
      <c r="L544" s="250"/>
      <c r="M544" s="251"/>
      <c r="N544" s="252"/>
      <c r="O544" s="252"/>
      <c r="P544" s="252"/>
      <c r="Q544" s="252"/>
      <c r="R544" s="252"/>
      <c r="S544" s="252"/>
      <c r="T544" s="25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54" t="s">
        <v>190</v>
      </c>
      <c r="AU544" s="254" t="s">
        <v>179</v>
      </c>
      <c r="AV544" s="13" t="s">
        <v>83</v>
      </c>
      <c r="AW544" s="13" t="s">
        <v>34</v>
      </c>
      <c r="AX544" s="13" t="s">
        <v>76</v>
      </c>
      <c r="AY544" s="254" t="s">
        <v>178</v>
      </c>
    </row>
    <row r="545" s="14" customFormat="1">
      <c r="A545" s="14"/>
      <c r="B545" s="255"/>
      <c r="C545" s="256"/>
      <c r="D545" s="246" t="s">
        <v>190</v>
      </c>
      <c r="E545" s="257" t="s">
        <v>1</v>
      </c>
      <c r="F545" s="258" t="s">
        <v>607</v>
      </c>
      <c r="G545" s="256"/>
      <c r="H545" s="259">
        <v>45.299999999999997</v>
      </c>
      <c r="I545" s="260"/>
      <c r="J545" s="256"/>
      <c r="K545" s="256"/>
      <c r="L545" s="261"/>
      <c r="M545" s="262"/>
      <c r="N545" s="263"/>
      <c r="O545" s="263"/>
      <c r="P545" s="263"/>
      <c r="Q545" s="263"/>
      <c r="R545" s="263"/>
      <c r="S545" s="263"/>
      <c r="T545" s="26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65" t="s">
        <v>190</v>
      </c>
      <c r="AU545" s="265" t="s">
        <v>179</v>
      </c>
      <c r="AV545" s="14" t="s">
        <v>85</v>
      </c>
      <c r="AW545" s="14" t="s">
        <v>34</v>
      </c>
      <c r="AX545" s="14" t="s">
        <v>76</v>
      </c>
      <c r="AY545" s="265" t="s">
        <v>178</v>
      </c>
    </row>
    <row r="546" s="14" customFormat="1">
      <c r="A546" s="14"/>
      <c r="B546" s="255"/>
      <c r="C546" s="256"/>
      <c r="D546" s="246" t="s">
        <v>190</v>
      </c>
      <c r="E546" s="257" t="s">
        <v>1</v>
      </c>
      <c r="F546" s="258" t="s">
        <v>608</v>
      </c>
      <c r="G546" s="256"/>
      <c r="H546" s="259">
        <v>13.15</v>
      </c>
      <c r="I546" s="260"/>
      <c r="J546" s="256"/>
      <c r="K546" s="256"/>
      <c r="L546" s="261"/>
      <c r="M546" s="262"/>
      <c r="N546" s="263"/>
      <c r="O546" s="263"/>
      <c r="P546" s="263"/>
      <c r="Q546" s="263"/>
      <c r="R546" s="263"/>
      <c r="S546" s="263"/>
      <c r="T546" s="26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65" t="s">
        <v>190</v>
      </c>
      <c r="AU546" s="265" t="s">
        <v>179</v>
      </c>
      <c r="AV546" s="14" t="s">
        <v>85</v>
      </c>
      <c r="AW546" s="14" t="s">
        <v>34</v>
      </c>
      <c r="AX546" s="14" t="s">
        <v>76</v>
      </c>
      <c r="AY546" s="265" t="s">
        <v>178</v>
      </c>
    </row>
    <row r="547" s="14" customFormat="1">
      <c r="A547" s="14"/>
      <c r="B547" s="255"/>
      <c r="C547" s="256"/>
      <c r="D547" s="246" t="s">
        <v>190</v>
      </c>
      <c r="E547" s="257" t="s">
        <v>1</v>
      </c>
      <c r="F547" s="258" t="s">
        <v>609</v>
      </c>
      <c r="G547" s="256"/>
      <c r="H547" s="259">
        <v>19</v>
      </c>
      <c r="I547" s="260"/>
      <c r="J547" s="256"/>
      <c r="K547" s="256"/>
      <c r="L547" s="261"/>
      <c r="M547" s="262"/>
      <c r="N547" s="263"/>
      <c r="O547" s="263"/>
      <c r="P547" s="263"/>
      <c r="Q547" s="263"/>
      <c r="R547" s="263"/>
      <c r="S547" s="263"/>
      <c r="T547" s="26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65" t="s">
        <v>190</v>
      </c>
      <c r="AU547" s="265" t="s">
        <v>179</v>
      </c>
      <c r="AV547" s="14" t="s">
        <v>85</v>
      </c>
      <c r="AW547" s="14" t="s">
        <v>34</v>
      </c>
      <c r="AX547" s="14" t="s">
        <v>76</v>
      </c>
      <c r="AY547" s="265" t="s">
        <v>178</v>
      </c>
    </row>
    <row r="548" s="14" customFormat="1">
      <c r="A548" s="14"/>
      <c r="B548" s="255"/>
      <c r="C548" s="256"/>
      <c r="D548" s="246" t="s">
        <v>190</v>
      </c>
      <c r="E548" s="257" t="s">
        <v>1</v>
      </c>
      <c r="F548" s="258" t="s">
        <v>610</v>
      </c>
      <c r="G548" s="256"/>
      <c r="H548" s="259">
        <v>13.699999999999999</v>
      </c>
      <c r="I548" s="260"/>
      <c r="J548" s="256"/>
      <c r="K548" s="256"/>
      <c r="L548" s="261"/>
      <c r="M548" s="262"/>
      <c r="N548" s="263"/>
      <c r="O548" s="263"/>
      <c r="P548" s="263"/>
      <c r="Q548" s="263"/>
      <c r="R548" s="263"/>
      <c r="S548" s="263"/>
      <c r="T548" s="26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65" t="s">
        <v>190</v>
      </c>
      <c r="AU548" s="265" t="s">
        <v>179</v>
      </c>
      <c r="AV548" s="14" t="s">
        <v>85</v>
      </c>
      <c r="AW548" s="14" t="s">
        <v>34</v>
      </c>
      <c r="AX548" s="14" t="s">
        <v>76</v>
      </c>
      <c r="AY548" s="265" t="s">
        <v>178</v>
      </c>
    </row>
    <row r="549" s="14" customFormat="1">
      <c r="A549" s="14"/>
      <c r="B549" s="255"/>
      <c r="C549" s="256"/>
      <c r="D549" s="246" t="s">
        <v>190</v>
      </c>
      <c r="E549" s="257" t="s">
        <v>1</v>
      </c>
      <c r="F549" s="258" t="s">
        <v>611</v>
      </c>
      <c r="G549" s="256"/>
      <c r="H549" s="259">
        <v>18.399999999999999</v>
      </c>
      <c r="I549" s="260"/>
      <c r="J549" s="256"/>
      <c r="K549" s="256"/>
      <c r="L549" s="261"/>
      <c r="M549" s="262"/>
      <c r="N549" s="263"/>
      <c r="O549" s="263"/>
      <c r="P549" s="263"/>
      <c r="Q549" s="263"/>
      <c r="R549" s="263"/>
      <c r="S549" s="263"/>
      <c r="T549" s="26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65" t="s">
        <v>190</v>
      </c>
      <c r="AU549" s="265" t="s">
        <v>179</v>
      </c>
      <c r="AV549" s="14" t="s">
        <v>85</v>
      </c>
      <c r="AW549" s="14" t="s">
        <v>34</v>
      </c>
      <c r="AX549" s="14" t="s">
        <v>76</v>
      </c>
      <c r="AY549" s="265" t="s">
        <v>178</v>
      </c>
    </row>
    <row r="550" s="14" customFormat="1">
      <c r="A550" s="14"/>
      <c r="B550" s="255"/>
      <c r="C550" s="256"/>
      <c r="D550" s="246" t="s">
        <v>190</v>
      </c>
      <c r="E550" s="257" t="s">
        <v>1</v>
      </c>
      <c r="F550" s="258" t="s">
        <v>612</v>
      </c>
      <c r="G550" s="256"/>
      <c r="H550" s="259">
        <v>22.600000000000001</v>
      </c>
      <c r="I550" s="260"/>
      <c r="J550" s="256"/>
      <c r="K550" s="256"/>
      <c r="L550" s="261"/>
      <c r="M550" s="262"/>
      <c r="N550" s="263"/>
      <c r="O550" s="263"/>
      <c r="P550" s="263"/>
      <c r="Q550" s="263"/>
      <c r="R550" s="263"/>
      <c r="S550" s="263"/>
      <c r="T550" s="26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65" t="s">
        <v>190</v>
      </c>
      <c r="AU550" s="265" t="s">
        <v>179</v>
      </c>
      <c r="AV550" s="14" t="s">
        <v>85</v>
      </c>
      <c r="AW550" s="14" t="s">
        <v>34</v>
      </c>
      <c r="AX550" s="14" t="s">
        <v>76</v>
      </c>
      <c r="AY550" s="265" t="s">
        <v>178</v>
      </c>
    </row>
    <row r="551" s="14" customFormat="1">
      <c r="A551" s="14"/>
      <c r="B551" s="255"/>
      <c r="C551" s="256"/>
      <c r="D551" s="246" t="s">
        <v>190</v>
      </c>
      <c r="E551" s="257" t="s">
        <v>1</v>
      </c>
      <c r="F551" s="258" t="s">
        <v>613</v>
      </c>
      <c r="G551" s="256"/>
      <c r="H551" s="259">
        <v>21.5</v>
      </c>
      <c r="I551" s="260"/>
      <c r="J551" s="256"/>
      <c r="K551" s="256"/>
      <c r="L551" s="261"/>
      <c r="M551" s="262"/>
      <c r="N551" s="263"/>
      <c r="O551" s="263"/>
      <c r="P551" s="263"/>
      <c r="Q551" s="263"/>
      <c r="R551" s="263"/>
      <c r="S551" s="263"/>
      <c r="T551" s="26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T551" s="265" t="s">
        <v>190</v>
      </c>
      <c r="AU551" s="265" t="s">
        <v>179</v>
      </c>
      <c r="AV551" s="14" t="s">
        <v>85</v>
      </c>
      <c r="AW551" s="14" t="s">
        <v>34</v>
      </c>
      <c r="AX551" s="14" t="s">
        <v>76</v>
      </c>
      <c r="AY551" s="265" t="s">
        <v>178</v>
      </c>
    </row>
    <row r="552" s="14" customFormat="1">
      <c r="A552" s="14"/>
      <c r="B552" s="255"/>
      <c r="C552" s="256"/>
      <c r="D552" s="246" t="s">
        <v>190</v>
      </c>
      <c r="E552" s="257" t="s">
        <v>1</v>
      </c>
      <c r="F552" s="258" t="s">
        <v>614</v>
      </c>
      <c r="G552" s="256"/>
      <c r="H552" s="259">
        <v>17.800000000000001</v>
      </c>
      <c r="I552" s="260"/>
      <c r="J552" s="256"/>
      <c r="K552" s="256"/>
      <c r="L552" s="261"/>
      <c r="M552" s="262"/>
      <c r="N552" s="263"/>
      <c r="O552" s="263"/>
      <c r="P552" s="263"/>
      <c r="Q552" s="263"/>
      <c r="R552" s="263"/>
      <c r="S552" s="263"/>
      <c r="T552" s="26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65" t="s">
        <v>190</v>
      </c>
      <c r="AU552" s="265" t="s">
        <v>179</v>
      </c>
      <c r="AV552" s="14" t="s">
        <v>85</v>
      </c>
      <c r="AW552" s="14" t="s">
        <v>34</v>
      </c>
      <c r="AX552" s="14" t="s">
        <v>76</v>
      </c>
      <c r="AY552" s="265" t="s">
        <v>178</v>
      </c>
    </row>
    <row r="553" s="14" customFormat="1">
      <c r="A553" s="14"/>
      <c r="B553" s="255"/>
      <c r="C553" s="256"/>
      <c r="D553" s="246" t="s">
        <v>190</v>
      </c>
      <c r="E553" s="257" t="s">
        <v>1</v>
      </c>
      <c r="F553" s="258" t="s">
        <v>615</v>
      </c>
      <c r="G553" s="256"/>
      <c r="H553" s="259">
        <v>20.399999999999999</v>
      </c>
      <c r="I553" s="260"/>
      <c r="J553" s="256"/>
      <c r="K553" s="256"/>
      <c r="L553" s="261"/>
      <c r="M553" s="262"/>
      <c r="N553" s="263"/>
      <c r="O553" s="263"/>
      <c r="P553" s="263"/>
      <c r="Q553" s="263"/>
      <c r="R553" s="263"/>
      <c r="S553" s="263"/>
      <c r="T553" s="26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65" t="s">
        <v>190</v>
      </c>
      <c r="AU553" s="265" t="s">
        <v>179</v>
      </c>
      <c r="AV553" s="14" t="s">
        <v>85</v>
      </c>
      <c r="AW553" s="14" t="s">
        <v>34</v>
      </c>
      <c r="AX553" s="14" t="s">
        <v>76</v>
      </c>
      <c r="AY553" s="265" t="s">
        <v>178</v>
      </c>
    </row>
    <row r="554" s="14" customFormat="1">
      <c r="A554" s="14"/>
      <c r="B554" s="255"/>
      <c r="C554" s="256"/>
      <c r="D554" s="246" t="s">
        <v>190</v>
      </c>
      <c r="E554" s="257" t="s">
        <v>1</v>
      </c>
      <c r="F554" s="258" t="s">
        <v>616</v>
      </c>
      <c r="G554" s="256"/>
      <c r="H554" s="259">
        <v>17</v>
      </c>
      <c r="I554" s="260"/>
      <c r="J554" s="256"/>
      <c r="K554" s="256"/>
      <c r="L554" s="261"/>
      <c r="M554" s="262"/>
      <c r="N554" s="263"/>
      <c r="O554" s="263"/>
      <c r="P554" s="263"/>
      <c r="Q554" s="263"/>
      <c r="R554" s="263"/>
      <c r="S554" s="263"/>
      <c r="T554" s="26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65" t="s">
        <v>190</v>
      </c>
      <c r="AU554" s="265" t="s">
        <v>179</v>
      </c>
      <c r="AV554" s="14" t="s">
        <v>85</v>
      </c>
      <c r="AW554" s="14" t="s">
        <v>34</v>
      </c>
      <c r="AX554" s="14" t="s">
        <v>76</v>
      </c>
      <c r="AY554" s="265" t="s">
        <v>178</v>
      </c>
    </row>
    <row r="555" s="14" customFormat="1">
      <c r="A555" s="14"/>
      <c r="B555" s="255"/>
      <c r="C555" s="256"/>
      <c r="D555" s="246" t="s">
        <v>190</v>
      </c>
      <c r="E555" s="257" t="s">
        <v>1</v>
      </c>
      <c r="F555" s="258" t="s">
        <v>617</v>
      </c>
      <c r="G555" s="256"/>
      <c r="H555" s="259">
        <v>28.699999999999999</v>
      </c>
      <c r="I555" s="260"/>
      <c r="J555" s="256"/>
      <c r="K555" s="256"/>
      <c r="L555" s="261"/>
      <c r="M555" s="262"/>
      <c r="N555" s="263"/>
      <c r="O555" s="263"/>
      <c r="P555" s="263"/>
      <c r="Q555" s="263"/>
      <c r="R555" s="263"/>
      <c r="S555" s="263"/>
      <c r="T555" s="26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65" t="s">
        <v>190</v>
      </c>
      <c r="AU555" s="265" t="s">
        <v>179</v>
      </c>
      <c r="AV555" s="14" t="s">
        <v>85</v>
      </c>
      <c r="AW555" s="14" t="s">
        <v>34</v>
      </c>
      <c r="AX555" s="14" t="s">
        <v>76</v>
      </c>
      <c r="AY555" s="265" t="s">
        <v>178</v>
      </c>
    </row>
    <row r="556" s="14" customFormat="1">
      <c r="A556" s="14"/>
      <c r="B556" s="255"/>
      <c r="C556" s="256"/>
      <c r="D556" s="246" t="s">
        <v>190</v>
      </c>
      <c r="E556" s="257" t="s">
        <v>1</v>
      </c>
      <c r="F556" s="258" t="s">
        <v>618</v>
      </c>
      <c r="G556" s="256"/>
      <c r="H556" s="259">
        <v>43.200000000000003</v>
      </c>
      <c r="I556" s="260"/>
      <c r="J556" s="256"/>
      <c r="K556" s="256"/>
      <c r="L556" s="261"/>
      <c r="M556" s="262"/>
      <c r="N556" s="263"/>
      <c r="O556" s="263"/>
      <c r="P556" s="263"/>
      <c r="Q556" s="263"/>
      <c r="R556" s="263"/>
      <c r="S556" s="263"/>
      <c r="T556" s="26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65" t="s">
        <v>190</v>
      </c>
      <c r="AU556" s="265" t="s">
        <v>179</v>
      </c>
      <c r="AV556" s="14" t="s">
        <v>85</v>
      </c>
      <c r="AW556" s="14" t="s">
        <v>34</v>
      </c>
      <c r="AX556" s="14" t="s">
        <v>76</v>
      </c>
      <c r="AY556" s="265" t="s">
        <v>178</v>
      </c>
    </row>
    <row r="557" s="14" customFormat="1">
      <c r="A557" s="14"/>
      <c r="B557" s="255"/>
      <c r="C557" s="256"/>
      <c r="D557" s="246" t="s">
        <v>190</v>
      </c>
      <c r="E557" s="257" t="s">
        <v>1</v>
      </c>
      <c r="F557" s="258" t="s">
        <v>619</v>
      </c>
      <c r="G557" s="256"/>
      <c r="H557" s="259">
        <v>44.5</v>
      </c>
      <c r="I557" s="260"/>
      <c r="J557" s="256"/>
      <c r="K557" s="256"/>
      <c r="L557" s="261"/>
      <c r="M557" s="262"/>
      <c r="N557" s="263"/>
      <c r="O557" s="263"/>
      <c r="P557" s="263"/>
      <c r="Q557" s="263"/>
      <c r="R557" s="263"/>
      <c r="S557" s="263"/>
      <c r="T557" s="26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65" t="s">
        <v>190</v>
      </c>
      <c r="AU557" s="265" t="s">
        <v>179</v>
      </c>
      <c r="AV557" s="14" t="s">
        <v>85</v>
      </c>
      <c r="AW557" s="14" t="s">
        <v>34</v>
      </c>
      <c r="AX557" s="14" t="s">
        <v>76</v>
      </c>
      <c r="AY557" s="265" t="s">
        <v>178</v>
      </c>
    </row>
    <row r="558" s="14" customFormat="1">
      <c r="A558" s="14"/>
      <c r="B558" s="255"/>
      <c r="C558" s="256"/>
      <c r="D558" s="246" t="s">
        <v>190</v>
      </c>
      <c r="E558" s="257" t="s">
        <v>1</v>
      </c>
      <c r="F558" s="258" t="s">
        <v>620</v>
      </c>
      <c r="G558" s="256"/>
      <c r="H558" s="259">
        <v>21.699999999999999</v>
      </c>
      <c r="I558" s="260"/>
      <c r="J558" s="256"/>
      <c r="K558" s="256"/>
      <c r="L558" s="261"/>
      <c r="M558" s="262"/>
      <c r="N558" s="263"/>
      <c r="O558" s="263"/>
      <c r="P558" s="263"/>
      <c r="Q558" s="263"/>
      <c r="R558" s="263"/>
      <c r="S558" s="263"/>
      <c r="T558" s="26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65" t="s">
        <v>190</v>
      </c>
      <c r="AU558" s="265" t="s">
        <v>179</v>
      </c>
      <c r="AV558" s="14" t="s">
        <v>85</v>
      </c>
      <c r="AW558" s="14" t="s">
        <v>34</v>
      </c>
      <c r="AX558" s="14" t="s">
        <v>76</v>
      </c>
      <c r="AY558" s="265" t="s">
        <v>178</v>
      </c>
    </row>
    <row r="559" s="14" customFormat="1">
      <c r="A559" s="14"/>
      <c r="B559" s="255"/>
      <c r="C559" s="256"/>
      <c r="D559" s="246" t="s">
        <v>190</v>
      </c>
      <c r="E559" s="257" t="s">
        <v>1</v>
      </c>
      <c r="F559" s="258" t="s">
        <v>621</v>
      </c>
      <c r="G559" s="256"/>
      <c r="H559" s="259">
        <v>25.800000000000001</v>
      </c>
      <c r="I559" s="260"/>
      <c r="J559" s="256"/>
      <c r="K559" s="256"/>
      <c r="L559" s="261"/>
      <c r="M559" s="262"/>
      <c r="N559" s="263"/>
      <c r="O559" s="263"/>
      <c r="P559" s="263"/>
      <c r="Q559" s="263"/>
      <c r="R559" s="263"/>
      <c r="S559" s="263"/>
      <c r="T559" s="26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65" t="s">
        <v>190</v>
      </c>
      <c r="AU559" s="265" t="s">
        <v>179</v>
      </c>
      <c r="AV559" s="14" t="s">
        <v>85</v>
      </c>
      <c r="AW559" s="14" t="s">
        <v>34</v>
      </c>
      <c r="AX559" s="14" t="s">
        <v>76</v>
      </c>
      <c r="AY559" s="265" t="s">
        <v>178</v>
      </c>
    </row>
    <row r="560" s="14" customFormat="1">
      <c r="A560" s="14"/>
      <c r="B560" s="255"/>
      <c r="C560" s="256"/>
      <c r="D560" s="246" t="s">
        <v>190</v>
      </c>
      <c r="E560" s="257" t="s">
        <v>1</v>
      </c>
      <c r="F560" s="258" t="s">
        <v>622</v>
      </c>
      <c r="G560" s="256"/>
      <c r="H560" s="259">
        <v>14.6</v>
      </c>
      <c r="I560" s="260"/>
      <c r="J560" s="256"/>
      <c r="K560" s="256"/>
      <c r="L560" s="261"/>
      <c r="M560" s="262"/>
      <c r="N560" s="263"/>
      <c r="O560" s="263"/>
      <c r="P560" s="263"/>
      <c r="Q560" s="263"/>
      <c r="R560" s="263"/>
      <c r="S560" s="263"/>
      <c r="T560" s="26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65" t="s">
        <v>190</v>
      </c>
      <c r="AU560" s="265" t="s">
        <v>179</v>
      </c>
      <c r="AV560" s="14" t="s">
        <v>85</v>
      </c>
      <c r="AW560" s="14" t="s">
        <v>34</v>
      </c>
      <c r="AX560" s="14" t="s">
        <v>76</v>
      </c>
      <c r="AY560" s="265" t="s">
        <v>178</v>
      </c>
    </row>
    <row r="561" s="14" customFormat="1">
      <c r="A561" s="14"/>
      <c r="B561" s="255"/>
      <c r="C561" s="256"/>
      <c r="D561" s="246" t="s">
        <v>190</v>
      </c>
      <c r="E561" s="257" t="s">
        <v>1</v>
      </c>
      <c r="F561" s="258" t="s">
        <v>623</v>
      </c>
      <c r="G561" s="256"/>
      <c r="H561" s="259">
        <v>12.6</v>
      </c>
      <c r="I561" s="260"/>
      <c r="J561" s="256"/>
      <c r="K561" s="256"/>
      <c r="L561" s="261"/>
      <c r="M561" s="262"/>
      <c r="N561" s="263"/>
      <c r="O561" s="263"/>
      <c r="P561" s="263"/>
      <c r="Q561" s="263"/>
      <c r="R561" s="263"/>
      <c r="S561" s="263"/>
      <c r="T561" s="26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65" t="s">
        <v>190</v>
      </c>
      <c r="AU561" s="265" t="s">
        <v>179</v>
      </c>
      <c r="AV561" s="14" t="s">
        <v>85</v>
      </c>
      <c r="AW561" s="14" t="s">
        <v>34</v>
      </c>
      <c r="AX561" s="14" t="s">
        <v>76</v>
      </c>
      <c r="AY561" s="265" t="s">
        <v>178</v>
      </c>
    </row>
    <row r="562" s="14" customFormat="1">
      <c r="A562" s="14"/>
      <c r="B562" s="255"/>
      <c r="C562" s="256"/>
      <c r="D562" s="246" t="s">
        <v>190</v>
      </c>
      <c r="E562" s="257" t="s">
        <v>1</v>
      </c>
      <c r="F562" s="258" t="s">
        <v>624</v>
      </c>
      <c r="G562" s="256"/>
      <c r="H562" s="259">
        <v>23.199999999999999</v>
      </c>
      <c r="I562" s="260"/>
      <c r="J562" s="256"/>
      <c r="K562" s="256"/>
      <c r="L562" s="261"/>
      <c r="M562" s="262"/>
      <c r="N562" s="263"/>
      <c r="O562" s="263"/>
      <c r="P562" s="263"/>
      <c r="Q562" s="263"/>
      <c r="R562" s="263"/>
      <c r="S562" s="263"/>
      <c r="T562" s="26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65" t="s">
        <v>190</v>
      </c>
      <c r="AU562" s="265" t="s">
        <v>179</v>
      </c>
      <c r="AV562" s="14" t="s">
        <v>85</v>
      </c>
      <c r="AW562" s="14" t="s">
        <v>34</v>
      </c>
      <c r="AX562" s="14" t="s">
        <v>76</v>
      </c>
      <c r="AY562" s="265" t="s">
        <v>178</v>
      </c>
    </row>
    <row r="563" s="14" customFormat="1">
      <c r="A563" s="14"/>
      <c r="B563" s="255"/>
      <c r="C563" s="256"/>
      <c r="D563" s="246" t="s">
        <v>190</v>
      </c>
      <c r="E563" s="257" t="s">
        <v>1</v>
      </c>
      <c r="F563" s="258" t="s">
        <v>625</v>
      </c>
      <c r="G563" s="256"/>
      <c r="H563" s="259">
        <v>21.300000000000001</v>
      </c>
      <c r="I563" s="260"/>
      <c r="J563" s="256"/>
      <c r="K563" s="256"/>
      <c r="L563" s="261"/>
      <c r="M563" s="262"/>
      <c r="N563" s="263"/>
      <c r="O563" s="263"/>
      <c r="P563" s="263"/>
      <c r="Q563" s="263"/>
      <c r="R563" s="263"/>
      <c r="S563" s="263"/>
      <c r="T563" s="26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65" t="s">
        <v>190</v>
      </c>
      <c r="AU563" s="265" t="s">
        <v>179</v>
      </c>
      <c r="AV563" s="14" t="s">
        <v>85</v>
      </c>
      <c r="AW563" s="14" t="s">
        <v>34</v>
      </c>
      <c r="AX563" s="14" t="s">
        <v>76</v>
      </c>
      <c r="AY563" s="265" t="s">
        <v>178</v>
      </c>
    </row>
    <row r="564" s="14" customFormat="1">
      <c r="A564" s="14"/>
      <c r="B564" s="255"/>
      <c r="C564" s="256"/>
      <c r="D564" s="246" t="s">
        <v>190</v>
      </c>
      <c r="E564" s="257" t="s">
        <v>1</v>
      </c>
      <c r="F564" s="258" t="s">
        <v>626</v>
      </c>
      <c r="G564" s="256"/>
      <c r="H564" s="259">
        <v>8.3300000000000001</v>
      </c>
      <c r="I564" s="260"/>
      <c r="J564" s="256"/>
      <c r="K564" s="256"/>
      <c r="L564" s="261"/>
      <c r="M564" s="262"/>
      <c r="N564" s="263"/>
      <c r="O564" s="263"/>
      <c r="P564" s="263"/>
      <c r="Q564" s="263"/>
      <c r="R564" s="263"/>
      <c r="S564" s="263"/>
      <c r="T564" s="26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65" t="s">
        <v>190</v>
      </c>
      <c r="AU564" s="265" t="s">
        <v>179</v>
      </c>
      <c r="AV564" s="14" t="s">
        <v>85</v>
      </c>
      <c r="AW564" s="14" t="s">
        <v>34</v>
      </c>
      <c r="AX564" s="14" t="s">
        <v>76</v>
      </c>
      <c r="AY564" s="265" t="s">
        <v>178</v>
      </c>
    </row>
    <row r="565" s="2" customFormat="1" ht="24.15" customHeight="1">
      <c r="A565" s="38"/>
      <c r="B565" s="39"/>
      <c r="C565" s="226" t="s">
        <v>627</v>
      </c>
      <c r="D565" s="226" t="s">
        <v>181</v>
      </c>
      <c r="E565" s="227" t="s">
        <v>628</v>
      </c>
      <c r="F565" s="228" t="s">
        <v>629</v>
      </c>
      <c r="G565" s="229" t="s">
        <v>258</v>
      </c>
      <c r="H565" s="230">
        <v>224.976</v>
      </c>
      <c r="I565" s="231"/>
      <c r="J565" s="232">
        <f>ROUND(I565*H565,2)</f>
        <v>0</v>
      </c>
      <c r="K565" s="228" t="s">
        <v>185</v>
      </c>
      <c r="L565" s="44"/>
      <c r="M565" s="233" t="s">
        <v>1</v>
      </c>
      <c r="N565" s="234" t="s">
        <v>41</v>
      </c>
      <c r="O565" s="91"/>
      <c r="P565" s="235">
        <f>O565*H565</f>
        <v>0</v>
      </c>
      <c r="Q565" s="235">
        <v>0</v>
      </c>
      <c r="R565" s="235">
        <f>Q565*H565</f>
        <v>0</v>
      </c>
      <c r="S565" s="235">
        <v>0.308</v>
      </c>
      <c r="T565" s="236">
        <f>S565*H565</f>
        <v>69.292608000000001</v>
      </c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R565" s="237" t="s">
        <v>186</v>
      </c>
      <c r="AT565" s="237" t="s">
        <v>181</v>
      </c>
      <c r="AU565" s="237" t="s">
        <v>179</v>
      </c>
      <c r="AY565" s="17" t="s">
        <v>178</v>
      </c>
      <c r="BE565" s="238">
        <f>IF(N565="základní",J565,0)</f>
        <v>0</v>
      </c>
      <c r="BF565" s="238">
        <f>IF(N565="snížená",J565,0)</f>
        <v>0</v>
      </c>
      <c r="BG565" s="238">
        <f>IF(N565="zákl. přenesená",J565,0)</f>
        <v>0</v>
      </c>
      <c r="BH565" s="238">
        <f>IF(N565="sníž. přenesená",J565,0)</f>
        <v>0</v>
      </c>
      <c r="BI565" s="238">
        <f>IF(N565="nulová",J565,0)</f>
        <v>0</v>
      </c>
      <c r="BJ565" s="17" t="s">
        <v>83</v>
      </c>
      <c r="BK565" s="238">
        <f>ROUND(I565*H565,2)</f>
        <v>0</v>
      </c>
      <c r="BL565" s="17" t="s">
        <v>186</v>
      </c>
      <c r="BM565" s="237" t="s">
        <v>630</v>
      </c>
    </row>
    <row r="566" s="2" customFormat="1">
      <c r="A566" s="38"/>
      <c r="B566" s="39"/>
      <c r="C566" s="40"/>
      <c r="D566" s="239" t="s">
        <v>188</v>
      </c>
      <c r="E566" s="40"/>
      <c r="F566" s="240" t="s">
        <v>631</v>
      </c>
      <c r="G566" s="40"/>
      <c r="H566" s="40"/>
      <c r="I566" s="241"/>
      <c r="J566" s="40"/>
      <c r="K566" s="40"/>
      <c r="L566" s="44"/>
      <c r="M566" s="242"/>
      <c r="N566" s="243"/>
      <c r="O566" s="91"/>
      <c r="P566" s="91"/>
      <c r="Q566" s="91"/>
      <c r="R566" s="91"/>
      <c r="S566" s="91"/>
      <c r="T566" s="92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T566" s="17" t="s">
        <v>188</v>
      </c>
      <c r="AU566" s="17" t="s">
        <v>179</v>
      </c>
    </row>
    <row r="567" s="13" customFormat="1">
      <c r="A567" s="13"/>
      <c r="B567" s="244"/>
      <c r="C567" s="245"/>
      <c r="D567" s="246" t="s">
        <v>190</v>
      </c>
      <c r="E567" s="247" t="s">
        <v>1</v>
      </c>
      <c r="F567" s="248" t="s">
        <v>191</v>
      </c>
      <c r="G567" s="245"/>
      <c r="H567" s="247" t="s">
        <v>1</v>
      </c>
      <c r="I567" s="249"/>
      <c r="J567" s="245"/>
      <c r="K567" s="245"/>
      <c r="L567" s="250"/>
      <c r="M567" s="251"/>
      <c r="N567" s="252"/>
      <c r="O567" s="252"/>
      <c r="P567" s="252"/>
      <c r="Q567" s="252"/>
      <c r="R567" s="252"/>
      <c r="S567" s="252"/>
      <c r="T567" s="25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54" t="s">
        <v>190</v>
      </c>
      <c r="AU567" s="254" t="s">
        <v>179</v>
      </c>
      <c r="AV567" s="13" t="s">
        <v>83</v>
      </c>
      <c r="AW567" s="13" t="s">
        <v>34</v>
      </c>
      <c r="AX567" s="13" t="s">
        <v>76</v>
      </c>
      <c r="AY567" s="254" t="s">
        <v>178</v>
      </c>
    </row>
    <row r="568" s="13" customFormat="1">
      <c r="A568" s="13"/>
      <c r="B568" s="244"/>
      <c r="C568" s="245"/>
      <c r="D568" s="246" t="s">
        <v>190</v>
      </c>
      <c r="E568" s="247" t="s">
        <v>1</v>
      </c>
      <c r="F568" s="248" t="s">
        <v>192</v>
      </c>
      <c r="G568" s="245"/>
      <c r="H568" s="247" t="s">
        <v>1</v>
      </c>
      <c r="I568" s="249"/>
      <c r="J568" s="245"/>
      <c r="K568" s="245"/>
      <c r="L568" s="250"/>
      <c r="M568" s="251"/>
      <c r="N568" s="252"/>
      <c r="O568" s="252"/>
      <c r="P568" s="252"/>
      <c r="Q568" s="252"/>
      <c r="R568" s="252"/>
      <c r="S568" s="252"/>
      <c r="T568" s="25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54" t="s">
        <v>190</v>
      </c>
      <c r="AU568" s="254" t="s">
        <v>179</v>
      </c>
      <c r="AV568" s="13" t="s">
        <v>83</v>
      </c>
      <c r="AW568" s="13" t="s">
        <v>34</v>
      </c>
      <c r="AX568" s="13" t="s">
        <v>76</v>
      </c>
      <c r="AY568" s="254" t="s">
        <v>178</v>
      </c>
    </row>
    <row r="569" s="14" customFormat="1">
      <c r="A569" s="14"/>
      <c r="B569" s="255"/>
      <c r="C569" s="256"/>
      <c r="D569" s="246" t="s">
        <v>190</v>
      </c>
      <c r="E569" s="257" t="s">
        <v>1</v>
      </c>
      <c r="F569" s="258" t="s">
        <v>632</v>
      </c>
      <c r="G569" s="256"/>
      <c r="H569" s="259">
        <v>224.97600000000003</v>
      </c>
      <c r="I569" s="260"/>
      <c r="J569" s="256"/>
      <c r="K569" s="256"/>
      <c r="L569" s="261"/>
      <c r="M569" s="262"/>
      <c r="N569" s="263"/>
      <c r="O569" s="263"/>
      <c r="P569" s="263"/>
      <c r="Q569" s="263"/>
      <c r="R569" s="263"/>
      <c r="S569" s="263"/>
      <c r="T569" s="26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65" t="s">
        <v>190</v>
      </c>
      <c r="AU569" s="265" t="s">
        <v>179</v>
      </c>
      <c r="AV569" s="14" t="s">
        <v>85</v>
      </c>
      <c r="AW569" s="14" t="s">
        <v>34</v>
      </c>
      <c r="AX569" s="14" t="s">
        <v>76</v>
      </c>
      <c r="AY569" s="265" t="s">
        <v>178</v>
      </c>
    </row>
    <row r="570" s="2" customFormat="1" ht="24.15" customHeight="1">
      <c r="A570" s="38"/>
      <c r="B570" s="39"/>
      <c r="C570" s="226" t="s">
        <v>633</v>
      </c>
      <c r="D570" s="226" t="s">
        <v>181</v>
      </c>
      <c r="E570" s="227" t="s">
        <v>634</v>
      </c>
      <c r="F570" s="228" t="s">
        <v>635</v>
      </c>
      <c r="G570" s="229" t="s">
        <v>184</v>
      </c>
      <c r="H570" s="230">
        <v>6.4000000000000004</v>
      </c>
      <c r="I570" s="231"/>
      <c r="J570" s="232">
        <f>ROUND(I570*H570,2)</f>
        <v>0</v>
      </c>
      <c r="K570" s="228" t="s">
        <v>185</v>
      </c>
      <c r="L570" s="44"/>
      <c r="M570" s="233" t="s">
        <v>1</v>
      </c>
      <c r="N570" s="234" t="s">
        <v>41</v>
      </c>
      <c r="O570" s="91"/>
      <c r="P570" s="235">
        <f>O570*H570</f>
        <v>0</v>
      </c>
      <c r="Q570" s="235">
        <v>0</v>
      </c>
      <c r="R570" s="235">
        <f>Q570*H570</f>
        <v>0</v>
      </c>
      <c r="S570" s="235">
        <v>1.8</v>
      </c>
      <c r="T570" s="236">
        <f>S570*H570</f>
        <v>11.520000000000001</v>
      </c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R570" s="237" t="s">
        <v>186</v>
      </c>
      <c r="AT570" s="237" t="s">
        <v>181</v>
      </c>
      <c r="AU570" s="237" t="s">
        <v>179</v>
      </c>
      <c r="AY570" s="17" t="s">
        <v>178</v>
      </c>
      <c r="BE570" s="238">
        <f>IF(N570="základní",J570,0)</f>
        <v>0</v>
      </c>
      <c r="BF570" s="238">
        <f>IF(N570="snížená",J570,0)</f>
        <v>0</v>
      </c>
      <c r="BG570" s="238">
        <f>IF(N570="zákl. přenesená",J570,0)</f>
        <v>0</v>
      </c>
      <c r="BH570" s="238">
        <f>IF(N570="sníž. přenesená",J570,0)</f>
        <v>0</v>
      </c>
      <c r="BI570" s="238">
        <f>IF(N570="nulová",J570,0)</f>
        <v>0</v>
      </c>
      <c r="BJ570" s="17" t="s">
        <v>83</v>
      </c>
      <c r="BK570" s="238">
        <f>ROUND(I570*H570,2)</f>
        <v>0</v>
      </c>
      <c r="BL570" s="17" t="s">
        <v>186</v>
      </c>
      <c r="BM570" s="237" t="s">
        <v>636</v>
      </c>
    </row>
    <row r="571" s="2" customFormat="1">
      <c r="A571" s="38"/>
      <c r="B571" s="39"/>
      <c r="C571" s="40"/>
      <c r="D571" s="239" t="s">
        <v>188</v>
      </c>
      <c r="E571" s="40"/>
      <c r="F571" s="240" t="s">
        <v>637</v>
      </c>
      <c r="G571" s="40"/>
      <c r="H571" s="40"/>
      <c r="I571" s="241"/>
      <c r="J571" s="40"/>
      <c r="K571" s="40"/>
      <c r="L571" s="44"/>
      <c r="M571" s="242"/>
      <c r="N571" s="243"/>
      <c r="O571" s="91"/>
      <c r="P571" s="91"/>
      <c r="Q571" s="91"/>
      <c r="R571" s="91"/>
      <c r="S571" s="91"/>
      <c r="T571" s="92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T571" s="17" t="s">
        <v>188</v>
      </c>
      <c r="AU571" s="17" t="s">
        <v>179</v>
      </c>
    </row>
    <row r="572" s="13" customFormat="1">
      <c r="A572" s="13"/>
      <c r="B572" s="244"/>
      <c r="C572" s="245"/>
      <c r="D572" s="246" t="s">
        <v>190</v>
      </c>
      <c r="E572" s="247" t="s">
        <v>1</v>
      </c>
      <c r="F572" s="248" t="s">
        <v>191</v>
      </c>
      <c r="G572" s="245"/>
      <c r="H572" s="247" t="s">
        <v>1</v>
      </c>
      <c r="I572" s="249"/>
      <c r="J572" s="245"/>
      <c r="K572" s="245"/>
      <c r="L572" s="250"/>
      <c r="M572" s="251"/>
      <c r="N572" s="252"/>
      <c r="O572" s="252"/>
      <c r="P572" s="252"/>
      <c r="Q572" s="252"/>
      <c r="R572" s="252"/>
      <c r="S572" s="252"/>
      <c r="T572" s="25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54" t="s">
        <v>190</v>
      </c>
      <c r="AU572" s="254" t="s">
        <v>179</v>
      </c>
      <c r="AV572" s="13" t="s">
        <v>83</v>
      </c>
      <c r="AW572" s="13" t="s">
        <v>34</v>
      </c>
      <c r="AX572" s="13" t="s">
        <v>76</v>
      </c>
      <c r="AY572" s="254" t="s">
        <v>178</v>
      </c>
    </row>
    <row r="573" s="13" customFormat="1">
      <c r="A573" s="13"/>
      <c r="B573" s="244"/>
      <c r="C573" s="245"/>
      <c r="D573" s="246" t="s">
        <v>190</v>
      </c>
      <c r="E573" s="247" t="s">
        <v>1</v>
      </c>
      <c r="F573" s="248" t="s">
        <v>192</v>
      </c>
      <c r="G573" s="245"/>
      <c r="H573" s="247" t="s">
        <v>1</v>
      </c>
      <c r="I573" s="249"/>
      <c r="J573" s="245"/>
      <c r="K573" s="245"/>
      <c r="L573" s="250"/>
      <c r="M573" s="251"/>
      <c r="N573" s="252"/>
      <c r="O573" s="252"/>
      <c r="P573" s="252"/>
      <c r="Q573" s="252"/>
      <c r="R573" s="252"/>
      <c r="S573" s="252"/>
      <c r="T573" s="25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54" t="s">
        <v>190</v>
      </c>
      <c r="AU573" s="254" t="s">
        <v>179</v>
      </c>
      <c r="AV573" s="13" t="s">
        <v>83</v>
      </c>
      <c r="AW573" s="13" t="s">
        <v>34</v>
      </c>
      <c r="AX573" s="13" t="s">
        <v>76</v>
      </c>
      <c r="AY573" s="254" t="s">
        <v>178</v>
      </c>
    </row>
    <row r="574" s="14" customFormat="1">
      <c r="A574" s="14"/>
      <c r="B574" s="255"/>
      <c r="C574" s="256"/>
      <c r="D574" s="246" t="s">
        <v>190</v>
      </c>
      <c r="E574" s="257" t="s">
        <v>1</v>
      </c>
      <c r="F574" s="258" t="s">
        <v>638</v>
      </c>
      <c r="G574" s="256"/>
      <c r="H574" s="259">
        <v>1.1232000000000002</v>
      </c>
      <c r="I574" s="260"/>
      <c r="J574" s="256"/>
      <c r="K574" s="256"/>
      <c r="L574" s="261"/>
      <c r="M574" s="262"/>
      <c r="N574" s="263"/>
      <c r="O574" s="263"/>
      <c r="P574" s="263"/>
      <c r="Q574" s="263"/>
      <c r="R574" s="263"/>
      <c r="S574" s="263"/>
      <c r="T574" s="26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65" t="s">
        <v>190</v>
      </c>
      <c r="AU574" s="265" t="s">
        <v>179</v>
      </c>
      <c r="AV574" s="14" t="s">
        <v>85</v>
      </c>
      <c r="AW574" s="14" t="s">
        <v>34</v>
      </c>
      <c r="AX574" s="14" t="s">
        <v>76</v>
      </c>
      <c r="AY574" s="265" t="s">
        <v>178</v>
      </c>
    </row>
    <row r="575" s="14" customFormat="1">
      <c r="A575" s="14"/>
      <c r="B575" s="255"/>
      <c r="C575" s="256"/>
      <c r="D575" s="246" t="s">
        <v>190</v>
      </c>
      <c r="E575" s="257" t="s">
        <v>1</v>
      </c>
      <c r="F575" s="258" t="s">
        <v>639</v>
      </c>
      <c r="G575" s="256"/>
      <c r="H575" s="259">
        <v>1.0367999999999999</v>
      </c>
      <c r="I575" s="260"/>
      <c r="J575" s="256"/>
      <c r="K575" s="256"/>
      <c r="L575" s="261"/>
      <c r="M575" s="262"/>
      <c r="N575" s="263"/>
      <c r="O575" s="263"/>
      <c r="P575" s="263"/>
      <c r="Q575" s="263"/>
      <c r="R575" s="263"/>
      <c r="S575" s="263"/>
      <c r="T575" s="26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65" t="s">
        <v>190</v>
      </c>
      <c r="AU575" s="265" t="s">
        <v>179</v>
      </c>
      <c r="AV575" s="14" t="s">
        <v>85</v>
      </c>
      <c r="AW575" s="14" t="s">
        <v>34</v>
      </c>
      <c r="AX575" s="14" t="s">
        <v>76</v>
      </c>
      <c r="AY575" s="265" t="s">
        <v>178</v>
      </c>
    </row>
    <row r="576" s="14" customFormat="1">
      <c r="A576" s="14"/>
      <c r="B576" s="255"/>
      <c r="C576" s="256"/>
      <c r="D576" s="246" t="s">
        <v>190</v>
      </c>
      <c r="E576" s="257" t="s">
        <v>1</v>
      </c>
      <c r="F576" s="258" t="s">
        <v>640</v>
      </c>
      <c r="G576" s="256"/>
      <c r="H576" s="259">
        <v>2.2399999999999998</v>
      </c>
      <c r="I576" s="260"/>
      <c r="J576" s="256"/>
      <c r="K576" s="256"/>
      <c r="L576" s="261"/>
      <c r="M576" s="262"/>
      <c r="N576" s="263"/>
      <c r="O576" s="263"/>
      <c r="P576" s="263"/>
      <c r="Q576" s="263"/>
      <c r="R576" s="263"/>
      <c r="S576" s="263"/>
      <c r="T576" s="26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65" t="s">
        <v>190</v>
      </c>
      <c r="AU576" s="265" t="s">
        <v>179</v>
      </c>
      <c r="AV576" s="14" t="s">
        <v>85</v>
      </c>
      <c r="AW576" s="14" t="s">
        <v>34</v>
      </c>
      <c r="AX576" s="14" t="s">
        <v>76</v>
      </c>
      <c r="AY576" s="265" t="s">
        <v>178</v>
      </c>
    </row>
    <row r="577" s="14" customFormat="1">
      <c r="A577" s="14"/>
      <c r="B577" s="255"/>
      <c r="C577" s="256"/>
      <c r="D577" s="246" t="s">
        <v>190</v>
      </c>
      <c r="E577" s="257" t="s">
        <v>1</v>
      </c>
      <c r="F577" s="258" t="s">
        <v>641</v>
      </c>
      <c r="G577" s="256"/>
      <c r="H577" s="259">
        <v>1.2800000000000003</v>
      </c>
      <c r="I577" s="260"/>
      <c r="J577" s="256"/>
      <c r="K577" s="256"/>
      <c r="L577" s="261"/>
      <c r="M577" s="262"/>
      <c r="N577" s="263"/>
      <c r="O577" s="263"/>
      <c r="P577" s="263"/>
      <c r="Q577" s="263"/>
      <c r="R577" s="263"/>
      <c r="S577" s="263"/>
      <c r="T577" s="26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65" t="s">
        <v>190</v>
      </c>
      <c r="AU577" s="265" t="s">
        <v>179</v>
      </c>
      <c r="AV577" s="14" t="s">
        <v>85</v>
      </c>
      <c r="AW577" s="14" t="s">
        <v>34</v>
      </c>
      <c r="AX577" s="14" t="s">
        <v>76</v>
      </c>
      <c r="AY577" s="265" t="s">
        <v>178</v>
      </c>
    </row>
    <row r="578" s="14" customFormat="1">
      <c r="A578" s="14"/>
      <c r="B578" s="255"/>
      <c r="C578" s="256"/>
      <c r="D578" s="246" t="s">
        <v>190</v>
      </c>
      <c r="E578" s="257" t="s">
        <v>1</v>
      </c>
      <c r="F578" s="258" t="s">
        <v>642</v>
      </c>
      <c r="G578" s="256"/>
      <c r="H578" s="259">
        <v>0.72000000000000008</v>
      </c>
      <c r="I578" s="260"/>
      <c r="J578" s="256"/>
      <c r="K578" s="256"/>
      <c r="L578" s="261"/>
      <c r="M578" s="262"/>
      <c r="N578" s="263"/>
      <c r="O578" s="263"/>
      <c r="P578" s="263"/>
      <c r="Q578" s="263"/>
      <c r="R578" s="263"/>
      <c r="S578" s="263"/>
      <c r="T578" s="26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65" t="s">
        <v>190</v>
      </c>
      <c r="AU578" s="265" t="s">
        <v>179</v>
      </c>
      <c r="AV578" s="14" t="s">
        <v>85</v>
      </c>
      <c r="AW578" s="14" t="s">
        <v>34</v>
      </c>
      <c r="AX578" s="14" t="s">
        <v>76</v>
      </c>
      <c r="AY578" s="265" t="s">
        <v>178</v>
      </c>
    </row>
    <row r="579" s="2" customFormat="1" ht="24.15" customHeight="1">
      <c r="A579" s="38"/>
      <c r="B579" s="39"/>
      <c r="C579" s="226" t="s">
        <v>643</v>
      </c>
      <c r="D579" s="226" t="s">
        <v>181</v>
      </c>
      <c r="E579" s="227" t="s">
        <v>644</v>
      </c>
      <c r="F579" s="228" t="s">
        <v>645</v>
      </c>
      <c r="G579" s="229" t="s">
        <v>184</v>
      </c>
      <c r="H579" s="230">
        <v>0.59599999999999997</v>
      </c>
      <c r="I579" s="231"/>
      <c r="J579" s="232">
        <f>ROUND(I579*H579,2)</f>
        <v>0</v>
      </c>
      <c r="K579" s="228" t="s">
        <v>185</v>
      </c>
      <c r="L579" s="44"/>
      <c r="M579" s="233" t="s">
        <v>1</v>
      </c>
      <c r="N579" s="234" t="s">
        <v>41</v>
      </c>
      <c r="O579" s="91"/>
      <c r="P579" s="235">
        <f>O579*H579</f>
        <v>0</v>
      </c>
      <c r="Q579" s="235">
        <v>0</v>
      </c>
      <c r="R579" s="235">
        <f>Q579*H579</f>
        <v>0</v>
      </c>
      <c r="S579" s="235">
        <v>2.3999999999999999</v>
      </c>
      <c r="T579" s="236">
        <f>S579*H579</f>
        <v>1.4303999999999999</v>
      </c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R579" s="237" t="s">
        <v>186</v>
      </c>
      <c r="AT579" s="237" t="s">
        <v>181</v>
      </c>
      <c r="AU579" s="237" t="s">
        <v>179</v>
      </c>
      <c r="AY579" s="17" t="s">
        <v>178</v>
      </c>
      <c r="BE579" s="238">
        <f>IF(N579="základní",J579,0)</f>
        <v>0</v>
      </c>
      <c r="BF579" s="238">
        <f>IF(N579="snížená",J579,0)</f>
        <v>0</v>
      </c>
      <c r="BG579" s="238">
        <f>IF(N579="zákl. přenesená",J579,0)</f>
        <v>0</v>
      </c>
      <c r="BH579" s="238">
        <f>IF(N579="sníž. přenesená",J579,0)</f>
        <v>0</v>
      </c>
      <c r="BI579" s="238">
        <f>IF(N579="nulová",J579,0)</f>
        <v>0</v>
      </c>
      <c r="BJ579" s="17" t="s">
        <v>83</v>
      </c>
      <c r="BK579" s="238">
        <f>ROUND(I579*H579,2)</f>
        <v>0</v>
      </c>
      <c r="BL579" s="17" t="s">
        <v>186</v>
      </c>
      <c r="BM579" s="237" t="s">
        <v>646</v>
      </c>
    </row>
    <row r="580" s="2" customFormat="1">
      <c r="A580" s="38"/>
      <c r="B580" s="39"/>
      <c r="C580" s="40"/>
      <c r="D580" s="239" t="s">
        <v>188</v>
      </c>
      <c r="E580" s="40"/>
      <c r="F580" s="240" t="s">
        <v>647</v>
      </c>
      <c r="G580" s="40"/>
      <c r="H580" s="40"/>
      <c r="I580" s="241"/>
      <c r="J580" s="40"/>
      <c r="K580" s="40"/>
      <c r="L580" s="44"/>
      <c r="M580" s="242"/>
      <c r="N580" s="243"/>
      <c r="O580" s="91"/>
      <c r="P580" s="91"/>
      <c r="Q580" s="91"/>
      <c r="R580" s="91"/>
      <c r="S580" s="91"/>
      <c r="T580" s="92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T580" s="17" t="s">
        <v>188</v>
      </c>
      <c r="AU580" s="17" t="s">
        <v>179</v>
      </c>
    </row>
    <row r="581" s="13" customFormat="1">
      <c r="A581" s="13"/>
      <c r="B581" s="244"/>
      <c r="C581" s="245"/>
      <c r="D581" s="246" t="s">
        <v>190</v>
      </c>
      <c r="E581" s="247" t="s">
        <v>1</v>
      </c>
      <c r="F581" s="248" t="s">
        <v>191</v>
      </c>
      <c r="G581" s="245"/>
      <c r="H581" s="247" t="s">
        <v>1</v>
      </c>
      <c r="I581" s="249"/>
      <c r="J581" s="245"/>
      <c r="K581" s="245"/>
      <c r="L581" s="250"/>
      <c r="M581" s="251"/>
      <c r="N581" s="252"/>
      <c r="O581" s="252"/>
      <c r="P581" s="252"/>
      <c r="Q581" s="252"/>
      <c r="R581" s="252"/>
      <c r="S581" s="252"/>
      <c r="T581" s="25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54" t="s">
        <v>190</v>
      </c>
      <c r="AU581" s="254" t="s">
        <v>179</v>
      </c>
      <c r="AV581" s="13" t="s">
        <v>83</v>
      </c>
      <c r="AW581" s="13" t="s">
        <v>34</v>
      </c>
      <c r="AX581" s="13" t="s">
        <v>76</v>
      </c>
      <c r="AY581" s="254" t="s">
        <v>178</v>
      </c>
    </row>
    <row r="582" s="13" customFormat="1">
      <c r="A582" s="13"/>
      <c r="B582" s="244"/>
      <c r="C582" s="245"/>
      <c r="D582" s="246" t="s">
        <v>190</v>
      </c>
      <c r="E582" s="247" t="s">
        <v>1</v>
      </c>
      <c r="F582" s="248" t="s">
        <v>192</v>
      </c>
      <c r="G582" s="245"/>
      <c r="H582" s="247" t="s">
        <v>1</v>
      </c>
      <c r="I582" s="249"/>
      <c r="J582" s="245"/>
      <c r="K582" s="245"/>
      <c r="L582" s="250"/>
      <c r="M582" s="251"/>
      <c r="N582" s="252"/>
      <c r="O582" s="252"/>
      <c r="P582" s="252"/>
      <c r="Q582" s="252"/>
      <c r="R582" s="252"/>
      <c r="S582" s="252"/>
      <c r="T582" s="25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54" t="s">
        <v>190</v>
      </c>
      <c r="AU582" s="254" t="s">
        <v>179</v>
      </c>
      <c r="AV582" s="13" t="s">
        <v>83</v>
      </c>
      <c r="AW582" s="13" t="s">
        <v>34</v>
      </c>
      <c r="AX582" s="13" t="s">
        <v>76</v>
      </c>
      <c r="AY582" s="254" t="s">
        <v>178</v>
      </c>
    </row>
    <row r="583" s="14" customFormat="1">
      <c r="A583" s="14"/>
      <c r="B583" s="255"/>
      <c r="C583" s="256"/>
      <c r="D583" s="246" t="s">
        <v>190</v>
      </c>
      <c r="E583" s="257" t="s">
        <v>1</v>
      </c>
      <c r="F583" s="258" t="s">
        <v>648</v>
      </c>
      <c r="G583" s="256"/>
      <c r="H583" s="259">
        <v>0.29249999999999998</v>
      </c>
      <c r="I583" s="260"/>
      <c r="J583" s="256"/>
      <c r="K583" s="256"/>
      <c r="L583" s="261"/>
      <c r="M583" s="262"/>
      <c r="N583" s="263"/>
      <c r="O583" s="263"/>
      <c r="P583" s="263"/>
      <c r="Q583" s="263"/>
      <c r="R583" s="263"/>
      <c r="S583" s="263"/>
      <c r="T583" s="26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65" t="s">
        <v>190</v>
      </c>
      <c r="AU583" s="265" t="s">
        <v>179</v>
      </c>
      <c r="AV583" s="14" t="s">
        <v>85</v>
      </c>
      <c r="AW583" s="14" t="s">
        <v>34</v>
      </c>
      <c r="AX583" s="14" t="s">
        <v>76</v>
      </c>
      <c r="AY583" s="265" t="s">
        <v>178</v>
      </c>
    </row>
    <row r="584" s="14" customFormat="1">
      <c r="A584" s="14"/>
      <c r="B584" s="255"/>
      <c r="C584" s="256"/>
      <c r="D584" s="246" t="s">
        <v>190</v>
      </c>
      <c r="E584" s="257" t="s">
        <v>1</v>
      </c>
      <c r="F584" s="258" t="s">
        <v>649</v>
      </c>
      <c r="G584" s="256"/>
      <c r="H584" s="259">
        <v>0.30374999999999996</v>
      </c>
      <c r="I584" s="260"/>
      <c r="J584" s="256"/>
      <c r="K584" s="256"/>
      <c r="L584" s="261"/>
      <c r="M584" s="262"/>
      <c r="N584" s="263"/>
      <c r="O584" s="263"/>
      <c r="P584" s="263"/>
      <c r="Q584" s="263"/>
      <c r="R584" s="263"/>
      <c r="S584" s="263"/>
      <c r="T584" s="26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65" t="s">
        <v>190</v>
      </c>
      <c r="AU584" s="265" t="s">
        <v>179</v>
      </c>
      <c r="AV584" s="14" t="s">
        <v>85</v>
      </c>
      <c r="AW584" s="14" t="s">
        <v>34</v>
      </c>
      <c r="AX584" s="14" t="s">
        <v>76</v>
      </c>
      <c r="AY584" s="265" t="s">
        <v>178</v>
      </c>
    </row>
    <row r="585" s="2" customFormat="1" ht="21.75" customHeight="1">
      <c r="A585" s="38"/>
      <c r="B585" s="39"/>
      <c r="C585" s="226" t="s">
        <v>650</v>
      </c>
      <c r="D585" s="226" t="s">
        <v>181</v>
      </c>
      <c r="E585" s="227" t="s">
        <v>651</v>
      </c>
      <c r="F585" s="228" t="s">
        <v>652</v>
      </c>
      <c r="G585" s="229" t="s">
        <v>258</v>
      </c>
      <c r="H585" s="230">
        <v>501.18000000000001</v>
      </c>
      <c r="I585" s="231"/>
      <c r="J585" s="232">
        <f>ROUND(I585*H585,2)</f>
        <v>0</v>
      </c>
      <c r="K585" s="228" t="s">
        <v>185</v>
      </c>
      <c r="L585" s="44"/>
      <c r="M585" s="233" t="s">
        <v>1</v>
      </c>
      <c r="N585" s="234" t="s">
        <v>41</v>
      </c>
      <c r="O585" s="91"/>
      <c r="P585" s="235">
        <f>O585*H585</f>
        <v>0</v>
      </c>
      <c r="Q585" s="235">
        <v>0</v>
      </c>
      <c r="R585" s="235">
        <f>Q585*H585</f>
        <v>0</v>
      </c>
      <c r="S585" s="235">
        <v>0</v>
      </c>
      <c r="T585" s="236">
        <f>S585*H585</f>
        <v>0</v>
      </c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R585" s="237" t="s">
        <v>186</v>
      </c>
      <c r="AT585" s="237" t="s">
        <v>181</v>
      </c>
      <c r="AU585" s="237" t="s">
        <v>179</v>
      </c>
      <c r="AY585" s="17" t="s">
        <v>178</v>
      </c>
      <c r="BE585" s="238">
        <f>IF(N585="základní",J585,0)</f>
        <v>0</v>
      </c>
      <c r="BF585" s="238">
        <f>IF(N585="snížená",J585,0)</f>
        <v>0</v>
      </c>
      <c r="BG585" s="238">
        <f>IF(N585="zákl. přenesená",J585,0)</f>
        <v>0</v>
      </c>
      <c r="BH585" s="238">
        <f>IF(N585="sníž. přenesená",J585,0)</f>
        <v>0</v>
      </c>
      <c r="BI585" s="238">
        <f>IF(N585="nulová",J585,0)</f>
        <v>0</v>
      </c>
      <c r="BJ585" s="17" t="s">
        <v>83</v>
      </c>
      <c r="BK585" s="238">
        <f>ROUND(I585*H585,2)</f>
        <v>0</v>
      </c>
      <c r="BL585" s="17" t="s">
        <v>186</v>
      </c>
      <c r="BM585" s="237" t="s">
        <v>653</v>
      </c>
    </row>
    <row r="586" s="2" customFormat="1">
      <c r="A586" s="38"/>
      <c r="B586" s="39"/>
      <c r="C586" s="40"/>
      <c r="D586" s="239" t="s">
        <v>188</v>
      </c>
      <c r="E586" s="40"/>
      <c r="F586" s="240" t="s">
        <v>654</v>
      </c>
      <c r="G586" s="40"/>
      <c r="H586" s="40"/>
      <c r="I586" s="241"/>
      <c r="J586" s="40"/>
      <c r="K586" s="40"/>
      <c r="L586" s="44"/>
      <c r="M586" s="242"/>
      <c r="N586" s="243"/>
      <c r="O586" s="91"/>
      <c r="P586" s="91"/>
      <c r="Q586" s="91"/>
      <c r="R586" s="91"/>
      <c r="S586" s="91"/>
      <c r="T586" s="92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T586" s="17" t="s">
        <v>188</v>
      </c>
      <c r="AU586" s="17" t="s">
        <v>179</v>
      </c>
    </row>
    <row r="587" s="2" customFormat="1">
      <c r="A587" s="38"/>
      <c r="B587" s="39"/>
      <c r="C587" s="40"/>
      <c r="D587" s="246" t="s">
        <v>379</v>
      </c>
      <c r="E587" s="40"/>
      <c r="F587" s="266" t="s">
        <v>655</v>
      </c>
      <c r="G587" s="40"/>
      <c r="H587" s="40"/>
      <c r="I587" s="241"/>
      <c r="J587" s="40"/>
      <c r="K587" s="40"/>
      <c r="L587" s="44"/>
      <c r="M587" s="242"/>
      <c r="N587" s="243"/>
      <c r="O587" s="91"/>
      <c r="P587" s="91"/>
      <c r="Q587" s="91"/>
      <c r="R587" s="91"/>
      <c r="S587" s="91"/>
      <c r="T587" s="92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T587" s="17" t="s">
        <v>379</v>
      </c>
      <c r="AU587" s="17" t="s">
        <v>179</v>
      </c>
    </row>
    <row r="588" s="13" customFormat="1">
      <c r="A588" s="13"/>
      <c r="B588" s="244"/>
      <c r="C588" s="245"/>
      <c r="D588" s="246" t="s">
        <v>190</v>
      </c>
      <c r="E588" s="247" t="s">
        <v>1</v>
      </c>
      <c r="F588" s="248" t="s">
        <v>191</v>
      </c>
      <c r="G588" s="245"/>
      <c r="H588" s="247" t="s">
        <v>1</v>
      </c>
      <c r="I588" s="249"/>
      <c r="J588" s="245"/>
      <c r="K588" s="245"/>
      <c r="L588" s="250"/>
      <c r="M588" s="251"/>
      <c r="N588" s="252"/>
      <c r="O588" s="252"/>
      <c r="P588" s="252"/>
      <c r="Q588" s="252"/>
      <c r="R588" s="252"/>
      <c r="S588" s="252"/>
      <c r="T588" s="25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54" t="s">
        <v>190</v>
      </c>
      <c r="AU588" s="254" t="s">
        <v>179</v>
      </c>
      <c r="AV588" s="13" t="s">
        <v>83</v>
      </c>
      <c r="AW588" s="13" t="s">
        <v>34</v>
      </c>
      <c r="AX588" s="13" t="s">
        <v>76</v>
      </c>
      <c r="AY588" s="254" t="s">
        <v>178</v>
      </c>
    </row>
    <row r="589" s="13" customFormat="1">
      <c r="A589" s="13"/>
      <c r="B589" s="244"/>
      <c r="C589" s="245"/>
      <c r="D589" s="246" t="s">
        <v>190</v>
      </c>
      <c r="E589" s="247" t="s">
        <v>1</v>
      </c>
      <c r="F589" s="248" t="s">
        <v>192</v>
      </c>
      <c r="G589" s="245"/>
      <c r="H589" s="247" t="s">
        <v>1</v>
      </c>
      <c r="I589" s="249"/>
      <c r="J589" s="245"/>
      <c r="K589" s="245"/>
      <c r="L589" s="250"/>
      <c r="M589" s="251"/>
      <c r="N589" s="252"/>
      <c r="O589" s="252"/>
      <c r="P589" s="252"/>
      <c r="Q589" s="252"/>
      <c r="R589" s="252"/>
      <c r="S589" s="252"/>
      <c r="T589" s="25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54" t="s">
        <v>190</v>
      </c>
      <c r="AU589" s="254" t="s">
        <v>179</v>
      </c>
      <c r="AV589" s="13" t="s">
        <v>83</v>
      </c>
      <c r="AW589" s="13" t="s">
        <v>34</v>
      </c>
      <c r="AX589" s="13" t="s">
        <v>76</v>
      </c>
      <c r="AY589" s="254" t="s">
        <v>178</v>
      </c>
    </row>
    <row r="590" s="14" customFormat="1">
      <c r="A590" s="14"/>
      <c r="B590" s="255"/>
      <c r="C590" s="256"/>
      <c r="D590" s="246" t="s">
        <v>190</v>
      </c>
      <c r="E590" s="257" t="s">
        <v>1</v>
      </c>
      <c r="F590" s="258" t="s">
        <v>521</v>
      </c>
      <c r="G590" s="256"/>
      <c r="H590" s="259">
        <v>48.200000000000003</v>
      </c>
      <c r="I590" s="260"/>
      <c r="J590" s="256"/>
      <c r="K590" s="256"/>
      <c r="L590" s="261"/>
      <c r="M590" s="262"/>
      <c r="N590" s="263"/>
      <c r="O590" s="263"/>
      <c r="P590" s="263"/>
      <c r="Q590" s="263"/>
      <c r="R590" s="263"/>
      <c r="S590" s="263"/>
      <c r="T590" s="26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65" t="s">
        <v>190</v>
      </c>
      <c r="AU590" s="265" t="s">
        <v>179</v>
      </c>
      <c r="AV590" s="14" t="s">
        <v>85</v>
      </c>
      <c r="AW590" s="14" t="s">
        <v>34</v>
      </c>
      <c r="AX590" s="14" t="s">
        <v>76</v>
      </c>
      <c r="AY590" s="265" t="s">
        <v>178</v>
      </c>
    </row>
    <row r="591" s="14" customFormat="1">
      <c r="A591" s="14"/>
      <c r="B591" s="255"/>
      <c r="C591" s="256"/>
      <c r="D591" s="246" t="s">
        <v>190</v>
      </c>
      <c r="E591" s="257" t="s">
        <v>1</v>
      </c>
      <c r="F591" s="258" t="s">
        <v>522</v>
      </c>
      <c r="G591" s="256"/>
      <c r="H591" s="259">
        <v>8.4499999999999993</v>
      </c>
      <c r="I591" s="260"/>
      <c r="J591" s="256"/>
      <c r="K591" s="256"/>
      <c r="L591" s="261"/>
      <c r="M591" s="262"/>
      <c r="N591" s="263"/>
      <c r="O591" s="263"/>
      <c r="P591" s="263"/>
      <c r="Q591" s="263"/>
      <c r="R591" s="263"/>
      <c r="S591" s="263"/>
      <c r="T591" s="26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65" t="s">
        <v>190</v>
      </c>
      <c r="AU591" s="265" t="s">
        <v>179</v>
      </c>
      <c r="AV591" s="14" t="s">
        <v>85</v>
      </c>
      <c r="AW591" s="14" t="s">
        <v>34</v>
      </c>
      <c r="AX591" s="14" t="s">
        <v>76</v>
      </c>
      <c r="AY591" s="265" t="s">
        <v>178</v>
      </c>
    </row>
    <row r="592" s="14" customFormat="1">
      <c r="A592" s="14"/>
      <c r="B592" s="255"/>
      <c r="C592" s="256"/>
      <c r="D592" s="246" t="s">
        <v>190</v>
      </c>
      <c r="E592" s="257" t="s">
        <v>1</v>
      </c>
      <c r="F592" s="258" t="s">
        <v>523</v>
      </c>
      <c r="G592" s="256"/>
      <c r="H592" s="259">
        <v>19.440000000000001</v>
      </c>
      <c r="I592" s="260"/>
      <c r="J592" s="256"/>
      <c r="K592" s="256"/>
      <c r="L592" s="261"/>
      <c r="M592" s="262"/>
      <c r="N592" s="263"/>
      <c r="O592" s="263"/>
      <c r="P592" s="263"/>
      <c r="Q592" s="263"/>
      <c r="R592" s="263"/>
      <c r="S592" s="263"/>
      <c r="T592" s="26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65" t="s">
        <v>190</v>
      </c>
      <c r="AU592" s="265" t="s">
        <v>179</v>
      </c>
      <c r="AV592" s="14" t="s">
        <v>85</v>
      </c>
      <c r="AW592" s="14" t="s">
        <v>34</v>
      </c>
      <c r="AX592" s="14" t="s">
        <v>76</v>
      </c>
      <c r="AY592" s="265" t="s">
        <v>178</v>
      </c>
    </row>
    <row r="593" s="14" customFormat="1">
      <c r="A593" s="14"/>
      <c r="B593" s="255"/>
      <c r="C593" s="256"/>
      <c r="D593" s="246" t="s">
        <v>190</v>
      </c>
      <c r="E593" s="257" t="s">
        <v>1</v>
      </c>
      <c r="F593" s="258" t="s">
        <v>524</v>
      </c>
      <c r="G593" s="256"/>
      <c r="H593" s="259">
        <v>20.399999999999999</v>
      </c>
      <c r="I593" s="260"/>
      <c r="J593" s="256"/>
      <c r="K593" s="256"/>
      <c r="L593" s="261"/>
      <c r="M593" s="262"/>
      <c r="N593" s="263"/>
      <c r="O593" s="263"/>
      <c r="P593" s="263"/>
      <c r="Q593" s="263"/>
      <c r="R593" s="263"/>
      <c r="S593" s="263"/>
      <c r="T593" s="26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65" t="s">
        <v>190</v>
      </c>
      <c r="AU593" s="265" t="s">
        <v>179</v>
      </c>
      <c r="AV593" s="14" t="s">
        <v>85</v>
      </c>
      <c r="AW593" s="14" t="s">
        <v>34</v>
      </c>
      <c r="AX593" s="14" t="s">
        <v>76</v>
      </c>
      <c r="AY593" s="265" t="s">
        <v>178</v>
      </c>
    </row>
    <row r="594" s="14" customFormat="1">
      <c r="A594" s="14"/>
      <c r="B594" s="255"/>
      <c r="C594" s="256"/>
      <c r="D594" s="246" t="s">
        <v>190</v>
      </c>
      <c r="E594" s="257" t="s">
        <v>1</v>
      </c>
      <c r="F594" s="258" t="s">
        <v>525</v>
      </c>
      <c r="G594" s="256"/>
      <c r="H594" s="259">
        <v>10.6</v>
      </c>
      <c r="I594" s="260"/>
      <c r="J594" s="256"/>
      <c r="K594" s="256"/>
      <c r="L594" s="261"/>
      <c r="M594" s="262"/>
      <c r="N594" s="263"/>
      <c r="O594" s="263"/>
      <c r="P594" s="263"/>
      <c r="Q594" s="263"/>
      <c r="R594" s="263"/>
      <c r="S594" s="263"/>
      <c r="T594" s="26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65" t="s">
        <v>190</v>
      </c>
      <c r="AU594" s="265" t="s">
        <v>179</v>
      </c>
      <c r="AV594" s="14" t="s">
        <v>85</v>
      </c>
      <c r="AW594" s="14" t="s">
        <v>34</v>
      </c>
      <c r="AX594" s="14" t="s">
        <v>76</v>
      </c>
      <c r="AY594" s="265" t="s">
        <v>178</v>
      </c>
    </row>
    <row r="595" s="14" customFormat="1">
      <c r="A595" s="14"/>
      <c r="B595" s="255"/>
      <c r="C595" s="256"/>
      <c r="D595" s="246" t="s">
        <v>190</v>
      </c>
      <c r="E595" s="257" t="s">
        <v>1</v>
      </c>
      <c r="F595" s="258" t="s">
        <v>526</v>
      </c>
      <c r="G595" s="256"/>
      <c r="H595" s="259">
        <v>26.27</v>
      </c>
      <c r="I595" s="260"/>
      <c r="J595" s="256"/>
      <c r="K595" s="256"/>
      <c r="L595" s="261"/>
      <c r="M595" s="262"/>
      <c r="N595" s="263"/>
      <c r="O595" s="263"/>
      <c r="P595" s="263"/>
      <c r="Q595" s="263"/>
      <c r="R595" s="263"/>
      <c r="S595" s="263"/>
      <c r="T595" s="26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65" t="s">
        <v>190</v>
      </c>
      <c r="AU595" s="265" t="s">
        <v>179</v>
      </c>
      <c r="AV595" s="14" t="s">
        <v>85</v>
      </c>
      <c r="AW595" s="14" t="s">
        <v>34</v>
      </c>
      <c r="AX595" s="14" t="s">
        <v>76</v>
      </c>
      <c r="AY595" s="265" t="s">
        <v>178</v>
      </c>
    </row>
    <row r="596" s="14" customFormat="1">
      <c r="A596" s="14"/>
      <c r="B596" s="255"/>
      <c r="C596" s="256"/>
      <c r="D596" s="246" t="s">
        <v>190</v>
      </c>
      <c r="E596" s="257" t="s">
        <v>1</v>
      </c>
      <c r="F596" s="258" t="s">
        <v>527</v>
      </c>
      <c r="G596" s="256"/>
      <c r="H596" s="259">
        <v>23.469999999999999</v>
      </c>
      <c r="I596" s="260"/>
      <c r="J596" s="256"/>
      <c r="K596" s="256"/>
      <c r="L596" s="261"/>
      <c r="M596" s="262"/>
      <c r="N596" s="263"/>
      <c r="O596" s="263"/>
      <c r="P596" s="263"/>
      <c r="Q596" s="263"/>
      <c r="R596" s="263"/>
      <c r="S596" s="263"/>
      <c r="T596" s="26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65" t="s">
        <v>190</v>
      </c>
      <c r="AU596" s="265" t="s">
        <v>179</v>
      </c>
      <c r="AV596" s="14" t="s">
        <v>85</v>
      </c>
      <c r="AW596" s="14" t="s">
        <v>34</v>
      </c>
      <c r="AX596" s="14" t="s">
        <v>76</v>
      </c>
      <c r="AY596" s="265" t="s">
        <v>178</v>
      </c>
    </row>
    <row r="597" s="14" customFormat="1">
      <c r="A597" s="14"/>
      <c r="B597" s="255"/>
      <c r="C597" s="256"/>
      <c r="D597" s="246" t="s">
        <v>190</v>
      </c>
      <c r="E597" s="257" t="s">
        <v>1</v>
      </c>
      <c r="F597" s="258" t="s">
        <v>528</v>
      </c>
      <c r="G597" s="256"/>
      <c r="H597" s="259">
        <v>15.800000000000001</v>
      </c>
      <c r="I597" s="260"/>
      <c r="J597" s="256"/>
      <c r="K597" s="256"/>
      <c r="L597" s="261"/>
      <c r="M597" s="262"/>
      <c r="N597" s="263"/>
      <c r="O597" s="263"/>
      <c r="P597" s="263"/>
      <c r="Q597" s="263"/>
      <c r="R597" s="263"/>
      <c r="S597" s="263"/>
      <c r="T597" s="26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65" t="s">
        <v>190</v>
      </c>
      <c r="AU597" s="265" t="s">
        <v>179</v>
      </c>
      <c r="AV597" s="14" t="s">
        <v>85</v>
      </c>
      <c r="AW597" s="14" t="s">
        <v>34</v>
      </c>
      <c r="AX597" s="14" t="s">
        <v>76</v>
      </c>
      <c r="AY597" s="265" t="s">
        <v>178</v>
      </c>
    </row>
    <row r="598" s="14" customFormat="1">
      <c r="A598" s="14"/>
      <c r="B598" s="255"/>
      <c r="C598" s="256"/>
      <c r="D598" s="246" t="s">
        <v>190</v>
      </c>
      <c r="E598" s="257" t="s">
        <v>1</v>
      </c>
      <c r="F598" s="258" t="s">
        <v>530</v>
      </c>
      <c r="G598" s="256"/>
      <c r="H598" s="259">
        <v>19.829999999999998</v>
      </c>
      <c r="I598" s="260"/>
      <c r="J598" s="256"/>
      <c r="K598" s="256"/>
      <c r="L598" s="261"/>
      <c r="M598" s="262"/>
      <c r="N598" s="263"/>
      <c r="O598" s="263"/>
      <c r="P598" s="263"/>
      <c r="Q598" s="263"/>
      <c r="R598" s="263"/>
      <c r="S598" s="263"/>
      <c r="T598" s="26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5" t="s">
        <v>190</v>
      </c>
      <c r="AU598" s="265" t="s">
        <v>179</v>
      </c>
      <c r="AV598" s="14" t="s">
        <v>85</v>
      </c>
      <c r="AW598" s="14" t="s">
        <v>34</v>
      </c>
      <c r="AX598" s="14" t="s">
        <v>76</v>
      </c>
      <c r="AY598" s="265" t="s">
        <v>178</v>
      </c>
    </row>
    <row r="599" s="14" customFormat="1">
      <c r="A599" s="14"/>
      <c r="B599" s="255"/>
      <c r="C599" s="256"/>
      <c r="D599" s="246" t="s">
        <v>190</v>
      </c>
      <c r="E599" s="257" t="s">
        <v>1</v>
      </c>
      <c r="F599" s="258" t="s">
        <v>531</v>
      </c>
      <c r="G599" s="256"/>
      <c r="H599" s="259">
        <v>15.029999999999999</v>
      </c>
      <c r="I599" s="260"/>
      <c r="J599" s="256"/>
      <c r="K599" s="256"/>
      <c r="L599" s="261"/>
      <c r="M599" s="262"/>
      <c r="N599" s="263"/>
      <c r="O599" s="263"/>
      <c r="P599" s="263"/>
      <c r="Q599" s="263"/>
      <c r="R599" s="263"/>
      <c r="S599" s="263"/>
      <c r="T599" s="26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65" t="s">
        <v>190</v>
      </c>
      <c r="AU599" s="265" t="s">
        <v>179</v>
      </c>
      <c r="AV599" s="14" t="s">
        <v>85</v>
      </c>
      <c r="AW599" s="14" t="s">
        <v>34</v>
      </c>
      <c r="AX599" s="14" t="s">
        <v>76</v>
      </c>
      <c r="AY599" s="265" t="s">
        <v>178</v>
      </c>
    </row>
    <row r="600" s="14" customFormat="1">
      <c r="A600" s="14"/>
      <c r="B600" s="255"/>
      <c r="C600" s="256"/>
      <c r="D600" s="246" t="s">
        <v>190</v>
      </c>
      <c r="E600" s="257" t="s">
        <v>1</v>
      </c>
      <c r="F600" s="258" t="s">
        <v>532</v>
      </c>
      <c r="G600" s="256"/>
      <c r="H600" s="259">
        <v>45.159999999999997</v>
      </c>
      <c r="I600" s="260"/>
      <c r="J600" s="256"/>
      <c r="K600" s="256"/>
      <c r="L600" s="261"/>
      <c r="M600" s="262"/>
      <c r="N600" s="263"/>
      <c r="O600" s="263"/>
      <c r="P600" s="263"/>
      <c r="Q600" s="263"/>
      <c r="R600" s="263"/>
      <c r="S600" s="263"/>
      <c r="T600" s="26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5" t="s">
        <v>190</v>
      </c>
      <c r="AU600" s="265" t="s">
        <v>179</v>
      </c>
      <c r="AV600" s="14" t="s">
        <v>85</v>
      </c>
      <c r="AW600" s="14" t="s">
        <v>34</v>
      </c>
      <c r="AX600" s="14" t="s">
        <v>76</v>
      </c>
      <c r="AY600" s="265" t="s">
        <v>178</v>
      </c>
    </row>
    <row r="601" s="14" customFormat="1">
      <c r="A601" s="14"/>
      <c r="B601" s="255"/>
      <c r="C601" s="256"/>
      <c r="D601" s="246" t="s">
        <v>190</v>
      </c>
      <c r="E601" s="257" t="s">
        <v>1</v>
      </c>
      <c r="F601" s="258" t="s">
        <v>533</v>
      </c>
      <c r="G601" s="256"/>
      <c r="H601" s="259">
        <v>50.289999999999999</v>
      </c>
      <c r="I601" s="260"/>
      <c r="J601" s="256"/>
      <c r="K601" s="256"/>
      <c r="L601" s="261"/>
      <c r="M601" s="262"/>
      <c r="N601" s="263"/>
      <c r="O601" s="263"/>
      <c r="P601" s="263"/>
      <c r="Q601" s="263"/>
      <c r="R601" s="263"/>
      <c r="S601" s="263"/>
      <c r="T601" s="26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65" t="s">
        <v>190</v>
      </c>
      <c r="AU601" s="265" t="s">
        <v>179</v>
      </c>
      <c r="AV601" s="14" t="s">
        <v>85</v>
      </c>
      <c r="AW601" s="14" t="s">
        <v>34</v>
      </c>
      <c r="AX601" s="14" t="s">
        <v>76</v>
      </c>
      <c r="AY601" s="265" t="s">
        <v>178</v>
      </c>
    </row>
    <row r="602" s="14" customFormat="1">
      <c r="A602" s="14"/>
      <c r="B602" s="255"/>
      <c r="C602" s="256"/>
      <c r="D602" s="246" t="s">
        <v>190</v>
      </c>
      <c r="E602" s="257" t="s">
        <v>1</v>
      </c>
      <c r="F602" s="258" t="s">
        <v>534</v>
      </c>
      <c r="G602" s="256"/>
      <c r="H602" s="259">
        <v>53.450000000000003</v>
      </c>
      <c r="I602" s="260"/>
      <c r="J602" s="256"/>
      <c r="K602" s="256"/>
      <c r="L602" s="261"/>
      <c r="M602" s="262"/>
      <c r="N602" s="263"/>
      <c r="O602" s="263"/>
      <c r="P602" s="263"/>
      <c r="Q602" s="263"/>
      <c r="R602" s="263"/>
      <c r="S602" s="263"/>
      <c r="T602" s="26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65" t="s">
        <v>190</v>
      </c>
      <c r="AU602" s="265" t="s">
        <v>179</v>
      </c>
      <c r="AV602" s="14" t="s">
        <v>85</v>
      </c>
      <c r="AW602" s="14" t="s">
        <v>34</v>
      </c>
      <c r="AX602" s="14" t="s">
        <v>76</v>
      </c>
      <c r="AY602" s="265" t="s">
        <v>178</v>
      </c>
    </row>
    <row r="603" s="14" customFormat="1">
      <c r="A603" s="14"/>
      <c r="B603" s="255"/>
      <c r="C603" s="256"/>
      <c r="D603" s="246" t="s">
        <v>190</v>
      </c>
      <c r="E603" s="257" t="s">
        <v>1</v>
      </c>
      <c r="F603" s="258" t="s">
        <v>535</v>
      </c>
      <c r="G603" s="256"/>
      <c r="H603" s="259">
        <v>25.41</v>
      </c>
      <c r="I603" s="260"/>
      <c r="J603" s="256"/>
      <c r="K603" s="256"/>
      <c r="L603" s="261"/>
      <c r="M603" s="262"/>
      <c r="N603" s="263"/>
      <c r="O603" s="263"/>
      <c r="P603" s="263"/>
      <c r="Q603" s="263"/>
      <c r="R603" s="263"/>
      <c r="S603" s="263"/>
      <c r="T603" s="26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65" t="s">
        <v>190</v>
      </c>
      <c r="AU603" s="265" t="s">
        <v>179</v>
      </c>
      <c r="AV603" s="14" t="s">
        <v>85</v>
      </c>
      <c r="AW603" s="14" t="s">
        <v>34</v>
      </c>
      <c r="AX603" s="14" t="s">
        <v>76</v>
      </c>
      <c r="AY603" s="265" t="s">
        <v>178</v>
      </c>
    </row>
    <row r="604" s="14" customFormat="1">
      <c r="A604" s="14"/>
      <c r="B604" s="255"/>
      <c r="C604" s="256"/>
      <c r="D604" s="246" t="s">
        <v>190</v>
      </c>
      <c r="E604" s="257" t="s">
        <v>1</v>
      </c>
      <c r="F604" s="258" t="s">
        <v>536</v>
      </c>
      <c r="G604" s="256"/>
      <c r="H604" s="259">
        <v>33.799999999999997</v>
      </c>
      <c r="I604" s="260"/>
      <c r="J604" s="256"/>
      <c r="K604" s="256"/>
      <c r="L604" s="261"/>
      <c r="M604" s="262"/>
      <c r="N604" s="263"/>
      <c r="O604" s="263"/>
      <c r="P604" s="263"/>
      <c r="Q604" s="263"/>
      <c r="R604" s="263"/>
      <c r="S604" s="263"/>
      <c r="T604" s="26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65" t="s">
        <v>190</v>
      </c>
      <c r="AU604" s="265" t="s">
        <v>179</v>
      </c>
      <c r="AV604" s="14" t="s">
        <v>85</v>
      </c>
      <c r="AW604" s="14" t="s">
        <v>34</v>
      </c>
      <c r="AX604" s="14" t="s">
        <v>76</v>
      </c>
      <c r="AY604" s="265" t="s">
        <v>178</v>
      </c>
    </row>
    <row r="605" s="14" customFormat="1">
      <c r="A605" s="14"/>
      <c r="B605" s="255"/>
      <c r="C605" s="256"/>
      <c r="D605" s="246" t="s">
        <v>190</v>
      </c>
      <c r="E605" s="257" t="s">
        <v>1</v>
      </c>
      <c r="F605" s="258" t="s">
        <v>537</v>
      </c>
      <c r="G605" s="256"/>
      <c r="H605" s="259">
        <v>12.74</v>
      </c>
      <c r="I605" s="260"/>
      <c r="J605" s="256"/>
      <c r="K605" s="256"/>
      <c r="L605" s="261"/>
      <c r="M605" s="262"/>
      <c r="N605" s="263"/>
      <c r="O605" s="263"/>
      <c r="P605" s="263"/>
      <c r="Q605" s="263"/>
      <c r="R605" s="263"/>
      <c r="S605" s="263"/>
      <c r="T605" s="26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65" t="s">
        <v>190</v>
      </c>
      <c r="AU605" s="265" t="s">
        <v>179</v>
      </c>
      <c r="AV605" s="14" t="s">
        <v>85</v>
      </c>
      <c r="AW605" s="14" t="s">
        <v>34</v>
      </c>
      <c r="AX605" s="14" t="s">
        <v>76</v>
      </c>
      <c r="AY605" s="265" t="s">
        <v>178</v>
      </c>
    </row>
    <row r="606" s="14" customFormat="1">
      <c r="A606" s="14"/>
      <c r="B606" s="255"/>
      <c r="C606" s="256"/>
      <c r="D606" s="246" t="s">
        <v>190</v>
      </c>
      <c r="E606" s="257" t="s">
        <v>1</v>
      </c>
      <c r="F606" s="258" t="s">
        <v>538</v>
      </c>
      <c r="G606" s="256"/>
      <c r="H606" s="259">
        <v>8.4000000000000004</v>
      </c>
      <c r="I606" s="260"/>
      <c r="J606" s="256"/>
      <c r="K606" s="256"/>
      <c r="L606" s="261"/>
      <c r="M606" s="262"/>
      <c r="N606" s="263"/>
      <c r="O606" s="263"/>
      <c r="P606" s="263"/>
      <c r="Q606" s="263"/>
      <c r="R606" s="263"/>
      <c r="S606" s="263"/>
      <c r="T606" s="26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65" t="s">
        <v>190</v>
      </c>
      <c r="AU606" s="265" t="s">
        <v>179</v>
      </c>
      <c r="AV606" s="14" t="s">
        <v>85</v>
      </c>
      <c r="AW606" s="14" t="s">
        <v>34</v>
      </c>
      <c r="AX606" s="14" t="s">
        <v>76</v>
      </c>
      <c r="AY606" s="265" t="s">
        <v>178</v>
      </c>
    </row>
    <row r="607" s="14" customFormat="1">
      <c r="A607" s="14"/>
      <c r="B607" s="255"/>
      <c r="C607" s="256"/>
      <c r="D607" s="246" t="s">
        <v>190</v>
      </c>
      <c r="E607" s="257" t="s">
        <v>1</v>
      </c>
      <c r="F607" s="258" t="s">
        <v>539</v>
      </c>
      <c r="G607" s="256"/>
      <c r="H607" s="259">
        <v>35.289999999999999</v>
      </c>
      <c r="I607" s="260"/>
      <c r="J607" s="256"/>
      <c r="K607" s="256"/>
      <c r="L607" s="261"/>
      <c r="M607" s="262"/>
      <c r="N607" s="263"/>
      <c r="O607" s="263"/>
      <c r="P607" s="263"/>
      <c r="Q607" s="263"/>
      <c r="R607" s="263"/>
      <c r="S607" s="263"/>
      <c r="T607" s="26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65" t="s">
        <v>190</v>
      </c>
      <c r="AU607" s="265" t="s">
        <v>179</v>
      </c>
      <c r="AV607" s="14" t="s">
        <v>85</v>
      </c>
      <c r="AW607" s="14" t="s">
        <v>34</v>
      </c>
      <c r="AX607" s="14" t="s">
        <v>76</v>
      </c>
      <c r="AY607" s="265" t="s">
        <v>178</v>
      </c>
    </row>
    <row r="608" s="14" customFormat="1">
      <c r="A608" s="14"/>
      <c r="B608" s="255"/>
      <c r="C608" s="256"/>
      <c r="D608" s="246" t="s">
        <v>190</v>
      </c>
      <c r="E608" s="257" t="s">
        <v>1</v>
      </c>
      <c r="F608" s="258" t="s">
        <v>540</v>
      </c>
      <c r="G608" s="256"/>
      <c r="H608" s="259">
        <v>24.93</v>
      </c>
      <c r="I608" s="260"/>
      <c r="J608" s="256"/>
      <c r="K608" s="256"/>
      <c r="L608" s="261"/>
      <c r="M608" s="262"/>
      <c r="N608" s="263"/>
      <c r="O608" s="263"/>
      <c r="P608" s="263"/>
      <c r="Q608" s="263"/>
      <c r="R608" s="263"/>
      <c r="S608" s="263"/>
      <c r="T608" s="26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65" t="s">
        <v>190</v>
      </c>
      <c r="AU608" s="265" t="s">
        <v>179</v>
      </c>
      <c r="AV608" s="14" t="s">
        <v>85</v>
      </c>
      <c r="AW608" s="14" t="s">
        <v>34</v>
      </c>
      <c r="AX608" s="14" t="s">
        <v>76</v>
      </c>
      <c r="AY608" s="265" t="s">
        <v>178</v>
      </c>
    </row>
    <row r="609" s="14" customFormat="1">
      <c r="A609" s="14"/>
      <c r="B609" s="255"/>
      <c r="C609" s="256"/>
      <c r="D609" s="246" t="s">
        <v>190</v>
      </c>
      <c r="E609" s="257" t="s">
        <v>1</v>
      </c>
      <c r="F609" s="258" t="s">
        <v>596</v>
      </c>
      <c r="G609" s="256"/>
      <c r="H609" s="259">
        <v>4.2199999999999998</v>
      </c>
      <c r="I609" s="260"/>
      <c r="J609" s="256"/>
      <c r="K609" s="256"/>
      <c r="L609" s="261"/>
      <c r="M609" s="262"/>
      <c r="N609" s="263"/>
      <c r="O609" s="263"/>
      <c r="P609" s="263"/>
      <c r="Q609" s="263"/>
      <c r="R609" s="263"/>
      <c r="S609" s="263"/>
      <c r="T609" s="26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65" t="s">
        <v>190</v>
      </c>
      <c r="AU609" s="265" t="s">
        <v>179</v>
      </c>
      <c r="AV609" s="14" t="s">
        <v>85</v>
      </c>
      <c r="AW609" s="14" t="s">
        <v>34</v>
      </c>
      <c r="AX609" s="14" t="s">
        <v>76</v>
      </c>
      <c r="AY609" s="265" t="s">
        <v>178</v>
      </c>
    </row>
    <row r="610" s="2" customFormat="1" ht="24.15" customHeight="1">
      <c r="A610" s="38"/>
      <c r="B610" s="39"/>
      <c r="C610" s="226" t="s">
        <v>656</v>
      </c>
      <c r="D610" s="226" t="s">
        <v>181</v>
      </c>
      <c r="E610" s="227" t="s">
        <v>657</v>
      </c>
      <c r="F610" s="228" t="s">
        <v>658</v>
      </c>
      <c r="G610" s="229" t="s">
        <v>258</v>
      </c>
      <c r="H610" s="230">
        <v>58.539999999999999</v>
      </c>
      <c r="I610" s="231"/>
      <c r="J610" s="232">
        <f>ROUND(I610*H610,2)</f>
        <v>0</v>
      </c>
      <c r="K610" s="228" t="s">
        <v>185</v>
      </c>
      <c r="L610" s="44"/>
      <c r="M610" s="233" t="s">
        <v>1</v>
      </c>
      <c r="N610" s="234" t="s">
        <v>41</v>
      </c>
      <c r="O610" s="91"/>
      <c r="P610" s="235">
        <f>O610*H610</f>
        <v>0</v>
      </c>
      <c r="Q610" s="235">
        <v>0</v>
      </c>
      <c r="R610" s="235">
        <f>Q610*H610</f>
        <v>0</v>
      </c>
      <c r="S610" s="235">
        <v>0.035000000000000003</v>
      </c>
      <c r="T610" s="236">
        <f>S610*H610</f>
        <v>2.0489000000000002</v>
      </c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R610" s="237" t="s">
        <v>186</v>
      </c>
      <c r="AT610" s="237" t="s">
        <v>181</v>
      </c>
      <c r="AU610" s="237" t="s">
        <v>179</v>
      </c>
      <c r="AY610" s="17" t="s">
        <v>178</v>
      </c>
      <c r="BE610" s="238">
        <f>IF(N610="základní",J610,0)</f>
        <v>0</v>
      </c>
      <c r="BF610" s="238">
        <f>IF(N610="snížená",J610,0)</f>
        <v>0</v>
      </c>
      <c r="BG610" s="238">
        <f>IF(N610="zákl. přenesená",J610,0)</f>
        <v>0</v>
      </c>
      <c r="BH610" s="238">
        <f>IF(N610="sníž. přenesená",J610,0)</f>
        <v>0</v>
      </c>
      <c r="BI610" s="238">
        <f>IF(N610="nulová",J610,0)</f>
        <v>0</v>
      </c>
      <c r="BJ610" s="17" t="s">
        <v>83</v>
      </c>
      <c r="BK610" s="238">
        <f>ROUND(I610*H610,2)</f>
        <v>0</v>
      </c>
      <c r="BL610" s="17" t="s">
        <v>186</v>
      </c>
      <c r="BM610" s="237" t="s">
        <v>659</v>
      </c>
    </row>
    <row r="611" s="2" customFormat="1">
      <c r="A611" s="38"/>
      <c r="B611" s="39"/>
      <c r="C611" s="40"/>
      <c r="D611" s="239" t="s">
        <v>188</v>
      </c>
      <c r="E611" s="40"/>
      <c r="F611" s="240" t="s">
        <v>660</v>
      </c>
      <c r="G611" s="40"/>
      <c r="H611" s="40"/>
      <c r="I611" s="241"/>
      <c r="J611" s="40"/>
      <c r="K611" s="40"/>
      <c r="L611" s="44"/>
      <c r="M611" s="242"/>
      <c r="N611" s="243"/>
      <c r="O611" s="91"/>
      <c r="P611" s="91"/>
      <c r="Q611" s="91"/>
      <c r="R611" s="91"/>
      <c r="S611" s="91"/>
      <c r="T611" s="92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T611" s="17" t="s">
        <v>188</v>
      </c>
      <c r="AU611" s="17" t="s">
        <v>179</v>
      </c>
    </row>
    <row r="612" s="13" customFormat="1">
      <c r="A612" s="13"/>
      <c r="B612" s="244"/>
      <c r="C612" s="245"/>
      <c r="D612" s="246" t="s">
        <v>190</v>
      </c>
      <c r="E612" s="247" t="s">
        <v>1</v>
      </c>
      <c r="F612" s="248" t="s">
        <v>191</v>
      </c>
      <c r="G612" s="245"/>
      <c r="H612" s="247" t="s">
        <v>1</v>
      </c>
      <c r="I612" s="249"/>
      <c r="J612" s="245"/>
      <c r="K612" s="245"/>
      <c r="L612" s="250"/>
      <c r="M612" s="251"/>
      <c r="N612" s="252"/>
      <c r="O612" s="252"/>
      <c r="P612" s="252"/>
      <c r="Q612" s="252"/>
      <c r="R612" s="252"/>
      <c r="S612" s="252"/>
      <c r="T612" s="25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54" t="s">
        <v>190</v>
      </c>
      <c r="AU612" s="254" t="s">
        <v>179</v>
      </c>
      <c r="AV612" s="13" t="s">
        <v>83</v>
      </c>
      <c r="AW612" s="13" t="s">
        <v>34</v>
      </c>
      <c r="AX612" s="13" t="s">
        <v>76</v>
      </c>
      <c r="AY612" s="254" t="s">
        <v>178</v>
      </c>
    </row>
    <row r="613" s="13" customFormat="1">
      <c r="A613" s="13"/>
      <c r="B613" s="244"/>
      <c r="C613" s="245"/>
      <c r="D613" s="246" t="s">
        <v>190</v>
      </c>
      <c r="E613" s="247" t="s">
        <v>1</v>
      </c>
      <c r="F613" s="248" t="s">
        <v>192</v>
      </c>
      <c r="G613" s="245"/>
      <c r="H613" s="247" t="s">
        <v>1</v>
      </c>
      <c r="I613" s="249"/>
      <c r="J613" s="245"/>
      <c r="K613" s="245"/>
      <c r="L613" s="250"/>
      <c r="M613" s="251"/>
      <c r="N613" s="252"/>
      <c r="O613" s="252"/>
      <c r="P613" s="252"/>
      <c r="Q613" s="252"/>
      <c r="R613" s="252"/>
      <c r="S613" s="252"/>
      <c r="T613" s="25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54" t="s">
        <v>190</v>
      </c>
      <c r="AU613" s="254" t="s">
        <v>179</v>
      </c>
      <c r="AV613" s="13" t="s">
        <v>83</v>
      </c>
      <c r="AW613" s="13" t="s">
        <v>34</v>
      </c>
      <c r="AX613" s="13" t="s">
        <v>76</v>
      </c>
      <c r="AY613" s="254" t="s">
        <v>178</v>
      </c>
    </row>
    <row r="614" s="14" customFormat="1">
      <c r="A614" s="14"/>
      <c r="B614" s="255"/>
      <c r="C614" s="256"/>
      <c r="D614" s="246" t="s">
        <v>190</v>
      </c>
      <c r="E614" s="257" t="s">
        <v>1</v>
      </c>
      <c r="F614" s="258" t="s">
        <v>661</v>
      </c>
      <c r="G614" s="256"/>
      <c r="H614" s="259">
        <v>3.3599999999999999</v>
      </c>
      <c r="I614" s="260"/>
      <c r="J614" s="256"/>
      <c r="K614" s="256"/>
      <c r="L614" s="261"/>
      <c r="M614" s="262"/>
      <c r="N614" s="263"/>
      <c r="O614" s="263"/>
      <c r="P614" s="263"/>
      <c r="Q614" s="263"/>
      <c r="R614" s="263"/>
      <c r="S614" s="263"/>
      <c r="T614" s="26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65" t="s">
        <v>190</v>
      </c>
      <c r="AU614" s="265" t="s">
        <v>179</v>
      </c>
      <c r="AV614" s="14" t="s">
        <v>85</v>
      </c>
      <c r="AW614" s="14" t="s">
        <v>34</v>
      </c>
      <c r="AX614" s="14" t="s">
        <v>76</v>
      </c>
      <c r="AY614" s="265" t="s">
        <v>178</v>
      </c>
    </row>
    <row r="615" s="14" customFormat="1">
      <c r="A615" s="14"/>
      <c r="B615" s="255"/>
      <c r="C615" s="256"/>
      <c r="D615" s="246" t="s">
        <v>190</v>
      </c>
      <c r="E615" s="257" t="s">
        <v>1</v>
      </c>
      <c r="F615" s="258" t="s">
        <v>662</v>
      </c>
      <c r="G615" s="256"/>
      <c r="H615" s="259">
        <v>3.3599999999999999</v>
      </c>
      <c r="I615" s="260"/>
      <c r="J615" s="256"/>
      <c r="K615" s="256"/>
      <c r="L615" s="261"/>
      <c r="M615" s="262"/>
      <c r="N615" s="263"/>
      <c r="O615" s="263"/>
      <c r="P615" s="263"/>
      <c r="Q615" s="263"/>
      <c r="R615" s="263"/>
      <c r="S615" s="263"/>
      <c r="T615" s="26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65" t="s">
        <v>190</v>
      </c>
      <c r="AU615" s="265" t="s">
        <v>179</v>
      </c>
      <c r="AV615" s="14" t="s">
        <v>85</v>
      </c>
      <c r="AW615" s="14" t="s">
        <v>34</v>
      </c>
      <c r="AX615" s="14" t="s">
        <v>76</v>
      </c>
      <c r="AY615" s="265" t="s">
        <v>178</v>
      </c>
    </row>
    <row r="616" s="14" customFormat="1">
      <c r="A616" s="14"/>
      <c r="B616" s="255"/>
      <c r="C616" s="256"/>
      <c r="D616" s="246" t="s">
        <v>190</v>
      </c>
      <c r="E616" s="257" t="s">
        <v>1</v>
      </c>
      <c r="F616" s="258" t="s">
        <v>663</v>
      </c>
      <c r="G616" s="256"/>
      <c r="H616" s="259">
        <v>3.3999999999999999</v>
      </c>
      <c r="I616" s="260"/>
      <c r="J616" s="256"/>
      <c r="K616" s="256"/>
      <c r="L616" s="261"/>
      <c r="M616" s="262"/>
      <c r="N616" s="263"/>
      <c r="O616" s="263"/>
      <c r="P616" s="263"/>
      <c r="Q616" s="263"/>
      <c r="R616" s="263"/>
      <c r="S616" s="263"/>
      <c r="T616" s="26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65" t="s">
        <v>190</v>
      </c>
      <c r="AU616" s="265" t="s">
        <v>179</v>
      </c>
      <c r="AV616" s="14" t="s">
        <v>85</v>
      </c>
      <c r="AW616" s="14" t="s">
        <v>34</v>
      </c>
      <c r="AX616" s="14" t="s">
        <v>76</v>
      </c>
      <c r="AY616" s="265" t="s">
        <v>178</v>
      </c>
    </row>
    <row r="617" s="14" customFormat="1">
      <c r="A617" s="14"/>
      <c r="B617" s="255"/>
      <c r="C617" s="256"/>
      <c r="D617" s="246" t="s">
        <v>190</v>
      </c>
      <c r="E617" s="257" t="s">
        <v>1</v>
      </c>
      <c r="F617" s="258" t="s">
        <v>664</v>
      </c>
      <c r="G617" s="256"/>
      <c r="H617" s="259">
        <v>2.6200000000000001</v>
      </c>
      <c r="I617" s="260"/>
      <c r="J617" s="256"/>
      <c r="K617" s="256"/>
      <c r="L617" s="261"/>
      <c r="M617" s="262"/>
      <c r="N617" s="263"/>
      <c r="O617" s="263"/>
      <c r="P617" s="263"/>
      <c r="Q617" s="263"/>
      <c r="R617" s="263"/>
      <c r="S617" s="263"/>
      <c r="T617" s="26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65" t="s">
        <v>190</v>
      </c>
      <c r="AU617" s="265" t="s">
        <v>179</v>
      </c>
      <c r="AV617" s="14" t="s">
        <v>85</v>
      </c>
      <c r="AW617" s="14" t="s">
        <v>34</v>
      </c>
      <c r="AX617" s="14" t="s">
        <v>76</v>
      </c>
      <c r="AY617" s="265" t="s">
        <v>178</v>
      </c>
    </row>
    <row r="618" s="14" customFormat="1">
      <c r="A618" s="14"/>
      <c r="B618" s="255"/>
      <c r="C618" s="256"/>
      <c r="D618" s="246" t="s">
        <v>190</v>
      </c>
      <c r="E618" s="257" t="s">
        <v>1</v>
      </c>
      <c r="F618" s="258" t="s">
        <v>665</v>
      </c>
      <c r="G618" s="256"/>
      <c r="H618" s="259">
        <v>24.199999999999999</v>
      </c>
      <c r="I618" s="260"/>
      <c r="J618" s="256"/>
      <c r="K618" s="256"/>
      <c r="L618" s="261"/>
      <c r="M618" s="262"/>
      <c r="N618" s="263"/>
      <c r="O618" s="263"/>
      <c r="P618" s="263"/>
      <c r="Q618" s="263"/>
      <c r="R618" s="263"/>
      <c r="S618" s="263"/>
      <c r="T618" s="26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65" t="s">
        <v>190</v>
      </c>
      <c r="AU618" s="265" t="s">
        <v>179</v>
      </c>
      <c r="AV618" s="14" t="s">
        <v>85</v>
      </c>
      <c r="AW618" s="14" t="s">
        <v>34</v>
      </c>
      <c r="AX618" s="14" t="s">
        <v>76</v>
      </c>
      <c r="AY618" s="265" t="s">
        <v>178</v>
      </c>
    </row>
    <row r="619" s="14" customFormat="1">
      <c r="A619" s="14"/>
      <c r="B619" s="255"/>
      <c r="C619" s="256"/>
      <c r="D619" s="246" t="s">
        <v>190</v>
      </c>
      <c r="E619" s="257" t="s">
        <v>1</v>
      </c>
      <c r="F619" s="258" t="s">
        <v>666</v>
      </c>
      <c r="G619" s="256"/>
      <c r="H619" s="259">
        <v>15.699999999999999</v>
      </c>
      <c r="I619" s="260"/>
      <c r="J619" s="256"/>
      <c r="K619" s="256"/>
      <c r="L619" s="261"/>
      <c r="M619" s="262"/>
      <c r="N619" s="263"/>
      <c r="O619" s="263"/>
      <c r="P619" s="263"/>
      <c r="Q619" s="263"/>
      <c r="R619" s="263"/>
      <c r="S619" s="263"/>
      <c r="T619" s="26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65" t="s">
        <v>190</v>
      </c>
      <c r="AU619" s="265" t="s">
        <v>179</v>
      </c>
      <c r="AV619" s="14" t="s">
        <v>85</v>
      </c>
      <c r="AW619" s="14" t="s">
        <v>34</v>
      </c>
      <c r="AX619" s="14" t="s">
        <v>76</v>
      </c>
      <c r="AY619" s="265" t="s">
        <v>178</v>
      </c>
    </row>
    <row r="620" s="14" customFormat="1">
      <c r="A620" s="14"/>
      <c r="B620" s="255"/>
      <c r="C620" s="256"/>
      <c r="D620" s="246" t="s">
        <v>190</v>
      </c>
      <c r="E620" s="257" t="s">
        <v>1</v>
      </c>
      <c r="F620" s="258" t="s">
        <v>667</v>
      </c>
      <c r="G620" s="256"/>
      <c r="H620" s="259">
        <v>5.9000000000000004</v>
      </c>
      <c r="I620" s="260"/>
      <c r="J620" s="256"/>
      <c r="K620" s="256"/>
      <c r="L620" s="261"/>
      <c r="M620" s="262"/>
      <c r="N620" s="263"/>
      <c r="O620" s="263"/>
      <c r="P620" s="263"/>
      <c r="Q620" s="263"/>
      <c r="R620" s="263"/>
      <c r="S620" s="263"/>
      <c r="T620" s="26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5" t="s">
        <v>190</v>
      </c>
      <c r="AU620" s="265" t="s">
        <v>179</v>
      </c>
      <c r="AV620" s="14" t="s">
        <v>85</v>
      </c>
      <c r="AW620" s="14" t="s">
        <v>34</v>
      </c>
      <c r="AX620" s="14" t="s">
        <v>76</v>
      </c>
      <c r="AY620" s="265" t="s">
        <v>178</v>
      </c>
    </row>
    <row r="621" s="2" customFormat="1" ht="16.5" customHeight="1">
      <c r="A621" s="38"/>
      <c r="B621" s="39"/>
      <c r="C621" s="226" t="s">
        <v>668</v>
      </c>
      <c r="D621" s="226" t="s">
        <v>181</v>
      </c>
      <c r="E621" s="227" t="s">
        <v>669</v>
      </c>
      <c r="F621" s="228" t="s">
        <v>670</v>
      </c>
      <c r="G621" s="229" t="s">
        <v>267</v>
      </c>
      <c r="H621" s="230">
        <v>40</v>
      </c>
      <c r="I621" s="231"/>
      <c r="J621" s="232">
        <f>ROUND(I621*H621,2)</f>
        <v>0</v>
      </c>
      <c r="K621" s="228" t="s">
        <v>185</v>
      </c>
      <c r="L621" s="44"/>
      <c r="M621" s="233" t="s">
        <v>1</v>
      </c>
      <c r="N621" s="234" t="s">
        <v>41</v>
      </c>
      <c r="O621" s="91"/>
      <c r="P621" s="235">
        <f>O621*H621</f>
        <v>0</v>
      </c>
      <c r="Q621" s="235">
        <v>0</v>
      </c>
      <c r="R621" s="235">
        <f>Q621*H621</f>
        <v>0</v>
      </c>
      <c r="S621" s="235">
        <v>0.0089999999999999993</v>
      </c>
      <c r="T621" s="236">
        <f>S621*H621</f>
        <v>0.35999999999999999</v>
      </c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R621" s="237" t="s">
        <v>186</v>
      </c>
      <c r="AT621" s="237" t="s">
        <v>181</v>
      </c>
      <c r="AU621" s="237" t="s">
        <v>179</v>
      </c>
      <c r="AY621" s="17" t="s">
        <v>178</v>
      </c>
      <c r="BE621" s="238">
        <f>IF(N621="základní",J621,0)</f>
        <v>0</v>
      </c>
      <c r="BF621" s="238">
        <f>IF(N621="snížená",J621,0)</f>
        <v>0</v>
      </c>
      <c r="BG621" s="238">
        <f>IF(N621="zákl. přenesená",J621,0)</f>
        <v>0</v>
      </c>
      <c r="BH621" s="238">
        <f>IF(N621="sníž. přenesená",J621,0)</f>
        <v>0</v>
      </c>
      <c r="BI621" s="238">
        <f>IF(N621="nulová",J621,0)</f>
        <v>0</v>
      </c>
      <c r="BJ621" s="17" t="s">
        <v>83</v>
      </c>
      <c r="BK621" s="238">
        <f>ROUND(I621*H621,2)</f>
        <v>0</v>
      </c>
      <c r="BL621" s="17" t="s">
        <v>186</v>
      </c>
      <c r="BM621" s="237" t="s">
        <v>671</v>
      </c>
    </row>
    <row r="622" s="2" customFormat="1">
      <c r="A622" s="38"/>
      <c r="B622" s="39"/>
      <c r="C622" s="40"/>
      <c r="D622" s="239" t="s">
        <v>188</v>
      </c>
      <c r="E622" s="40"/>
      <c r="F622" s="240" t="s">
        <v>672</v>
      </c>
      <c r="G622" s="40"/>
      <c r="H622" s="40"/>
      <c r="I622" s="241"/>
      <c r="J622" s="40"/>
      <c r="K622" s="40"/>
      <c r="L622" s="44"/>
      <c r="M622" s="242"/>
      <c r="N622" s="243"/>
      <c r="O622" s="91"/>
      <c r="P622" s="91"/>
      <c r="Q622" s="91"/>
      <c r="R622" s="91"/>
      <c r="S622" s="91"/>
      <c r="T622" s="92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T622" s="17" t="s">
        <v>188</v>
      </c>
      <c r="AU622" s="17" t="s">
        <v>179</v>
      </c>
    </row>
    <row r="623" s="13" customFormat="1">
      <c r="A623" s="13"/>
      <c r="B623" s="244"/>
      <c r="C623" s="245"/>
      <c r="D623" s="246" t="s">
        <v>190</v>
      </c>
      <c r="E623" s="247" t="s">
        <v>1</v>
      </c>
      <c r="F623" s="248" t="s">
        <v>191</v>
      </c>
      <c r="G623" s="245"/>
      <c r="H623" s="247" t="s">
        <v>1</v>
      </c>
      <c r="I623" s="249"/>
      <c r="J623" s="245"/>
      <c r="K623" s="245"/>
      <c r="L623" s="250"/>
      <c r="M623" s="251"/>
      <c r="N623" s="252"/>
      <c r="O623" s="252"/>
      <c r="P623" s="252"/>
      <c r="Q623" s="252"/>
      <c r="R623" s="252"/>
      <c r="S623" s="252"/>
      <c r="T623" s="25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54" t="s">
        <v>190</v>
      </c>
      <c r="AU623" s="254" t="s">
        <v>179</v>
      </c>
      <c r="AV623" s="13" t="s">
        <v>83</v>
      </c>
      <c r="AW623" s="13" t="s">
        <v>34</v>
      </c>
      <c r="AX623" s="13" t="s">
        <v>76</v>
      </c>
      <c r="AY623" s="254" t="s">
        <v>178</v>
      </c>
    </row>
    <row r="624" s="13" customFormat="1">
      <c r="A624" s="13"/>
      <c r="B624" s="244"/>
      <c r="C624" s="245"/>
      <c r="D624" s="246" t="s">
        <v>190</v>
      </c>
      <c r="E624" s="247" t="s">
        <v>1</v>
      </c>
      <c r="F624" s="248" t="s">
        <v>192</v>
      </c>
      <c r="G624" s="245"/>
      <c r="H624" s="247" t="s">
        <v>1</v>
      </c>
      <c r="I624" s="249"/>
      <c r="J624" s="245"/>
      <c r="K624" s="245"/>
      <c r="L624" s="250"/>
      <c r="M624" s="251"/>
      <c r="N624" s="252"/>
      <c r="O624" s="252"/>
      <c r="P624" s="252"/>
      <c r="Q624" s="252"/>
      <c r="R624" s="252"/>
      <c r="S624" s="252"/>
      <c r="T624" s="25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54" t="s">
        <v>190</v>
      </c>
      <c r="AU624" s="254" t="s">
        <v>179</v>
      </c>
      <c r="AV624" s="13" t="s">
        <v>83</v>
      </c>
      <c r="AW624" s="13" t="s">
        <v>34</v>
      </c>
      <c r="AX624" s="13" t="s">
        <v>76</v>
      </c>
      <c r="AY624" s="254" t="s">
        <v>178</v>
      </c>
    </row>
    <row r="625" s="14" customFormat="1">
      <c r="A625" s="14"/>
      <c r="B625" s="255"/>
      <c r="C625" s="256"/>
      <c r="D625" s="246" t="s">
        <v>190</v>
      </c>
      <c r="E625" s="257" t="s">
        <v>1</v>
      </c>
      <c r="F625" s="258" t="s">
        <v>673</v>
      </c>
      <c r="G625" s="256"/>
      <c r="H625" s="259">
        <v>22.800000000000001</v>
      </c>
      <c r="I625" s="260"/>
      <c r="J625" s="256"/>
      <c r="K625" s="256"/>
      <c r="L625" s="261"/>
      <c r="M625" s="262"/>
      <c r="N625" s="263"/>
      <c r="O625" s="263"/>
      <c r="P625" s="263"/>
      <c r="Q625" s="263"/>
      <c r="R625" s="263"/>
      <c r="S625" s="263"/>
      <c r="T625" s="26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65" t="s">
        <v>190</v>
      </c>
      <c r="AU625" s="265" t="s">
        <v>179</v>
      </c>
      <c r="AV625" s="14" t="s">
        <v>85</v>
      </c>
      <c r="AW625" s="14" t="s">
        <v>34</v>
      </c>
      <c r="AX625" s="14" t="s">
        <v>76</v>
      </c>
      <c r="AY625" s="265" t="s">
        <v>178</v>
      </c>
    </row>
    <row r="626" s="14" customFormat="1">
      <c r="A626" s="14"/>
      <c r="B626" s="255"/>
      <c r="C626" s="256"/>
      <c r="D626" s="246" t="s">
        <v>190</v>
      </c>
      <c r="E626" s="257" t="s">
        <v>1</v>
      </c>
      <c r="F626" s="258" t="s">
        <v>674</v>
      </c>
      <c r="G626" s="256"/>
      <c r="H626" s="259">
        <v>17.199999999999999</v>
      </c>
      <c r="I626" s="260"/>
      <c r="J626" s="256"/>
      <c r="K626" s="256"/>
      <c r="L626" s="261"/>
      <c r="M626" s="262"/>
      <c r="N626" s="263"/>
      <c r="O626" s="263"/>
      <c r="P626" s="263"/>
      <c r="Q626" s="263"/>
      <c r="R626" s="263"/>
      <c r="S626" s="263"/>
      <c r="T626" s="26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65" t="s">
        <v>190</v>
      </c>
      <c r="AU626" s="265" t="s">
        <v>179</v>
      </c>
      <c r="AV626" s="14" t="s">
        <v>85</v>
      </c>
      <c r="AW626" s="14" t="s">
        <v>34</v>
      </c>
      <c r="AX626" s="14" t="s">
        <v>76</v>
      </c>
      <c r="AY626" s="265" t="s">
        <v>178</v>
      </c>
    </row>
    <row r="627" s="2" customFormat="1" ht="21.75" customHeight="1">
      <c r="A627" s="38"/>
      <c r="B627" s="39"/>
      <c r="C627" s="226" t="s">
        <v>675</v>
      </c>
      <c r="D627" s="226" t="s">
        <v>181</v>
      </c>
      <c r="E627" s="227" t="s">
        <v>676</v>
      </c>
      <c r="F627" s="228" t="s">
        <v>677</v>
      </c>
      <c r="G627" s="229" t="s">
        <v>258</v>
      </c>
      <c r="H627" s="230">
        <v>19.600000000000001</v>
      </c>
      <c r="I627" s="231"/>
      <c r="J627" s="232">
        <f>ROUND(I627*H627,2)</f>
        <v>0</v>
      </c>
      <c r="K627" s="228" t="s">
        <v>185</v>
      </c>
      <c r="L627" s="44"/>
      <c r="M627" s="233" t="s">
        <v>1</v>
      </c>
      <c r="N627" s="234" t="s">
        <v>41</v>
      </c>
      <c r="O627" s="91"/>
      <c r="P627" s="235">
        <f>O627*H627</f>
        <v>0</v>
      </c>
      <c r="Q627" s="235">
        <v>0</v>
      </c>
      <c r="R627" s="235">
        <f>Q627*H627</f>
        <v>0</v>
      </c>
      <c r="S627" s="235">
        <v>0.075999999999999998</v>
      </c>
      <c r="T627" s="236">
        <f>S627*H627</f>
        <v>1.4896</v>
      </c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R627" s="237" t="s">
        <v>186</v>
      </c>
      <c r="AT627" s="237" t="s">
        <v>181</v>
      </c>
      <c r="AU627" s="237" t="s">
        <v>179</v>
      </c>
      <c r="AY627" s="17" t="s">
        <v>178</v>
      </c>
      <c r="BE627" s="238">
        <f>IF(N627="základní",J627,0)</f>
        <v>0</v>
      </c>
      <c r="BF627" s="238">
        <f>IF(N627="snížená",J627,0)</f>
        <v>0</v>
      </c>
      <c r="BG627" s="238">
        <f>IF(N627="zákl. přenesená",J627,0)</f>
        <v>0</v>
      </c>
      <c r="BH627" s="238">
        <f>IF(N627="sníž. přenesená",J627,0)</f>
        <v>0</v>
      </c>
      <c r="BI627" s="238">
        <f>IF(N627="nulová",J627,0)</f>
        <v>0</v>
      </c>
      <c r="BJ627" s="17" t="s">
        <v>83</v>
      </c>
      <c r="BK627" s="238">
        <f>ROUND(I627*H627,2)</f>
        <v>0</v>
      </c>
      <c r="BL627" s="17" t="s">
        <v>186</v>
      </c>
      <c r="BM627" s="237" t="s">
        <v>678</v>
      </c>
    </row>
    <row r="628" s="2" customFormat="1">
      <c r="A628" s="38"/>
      <c r="B628" s="39"/>
      <c r="C628" s="40"/>
      <c r="D628" s="239" t="s">
        <v>188</v>
      </c>
      <c r="E628" s="40"/>
      <c r="F628" s="240" t="s">
        <v>679</v>
      </c>
      <c r="G628" s="40"/>
      <c r="H628" s="40"/>
      <c r="I628" s="241"/>
      <c r="J628" s="40"/>
      <c r="K628" s="40"/>
      <c r="L628" s="44"/>
      <c r="M628" s="242"/>
      <c r="N628" s="243"/>
      <c r="O628" s="91"/>
      <c r="P628" s="91"/>
      <c r="Q628" s="91"/>
      <c r="R628" s="91"/>
      <c r="S628" s="91"/>
      <c r="T628" s="92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T628" s="17" t="s">
        <v>188</v>
      </c>
      <c r="AU628" s="17" t="s">
        <v>179</v>
      </c>
    </row>
    <row r="629" s="13" customFormat="1">
      <c r="A629" s="13"/>
      <c r="B629" s="244"/>
      <c r="C629" s="245"/>
      <c r="D629" s="246" t="s">
        <v>190</v>
      </c>
      <c r="E629" s="247" t="s">
        <v>1</v>
      </c>
      <c r="F629" s="248" t="s">
        <v>191</v>
      </c>
      <c r="G629" s="245"/>
      <c r="H629" s="247" t="s">
        <v>1</v>
      </c>
      <c r="I629" s="249"/>
      <c r="J629" s="245"/>
      <c r="K629" s="245"/>
      <c r="L629" s="250"/>
      <c r="M629" s="251"/>
      <c r="N629" s="252"/>
      <c r="O629" s="252"/>
      <c r="P629" s="252"/>
      <c r="Q629" s="252"/>
      <c r="R629" s="252"/>
      <c r="S629" s="252"/>
      <c r="T629" s="25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54" t="s">
        <v>190</v>
      </c>
      <c r="AU629" s="254" t="s">
        <v>179</v>
      </c>
      <c r="AV629" s="13" t="s">
        <v>83</v>
      </c>
      <c r="AW629" s="13" t="s">
        <v>34</v>
      </c>
      <c r="AX629" s="13" t="s">
        <v>76</v>
      </c>
      <c r="AY629" s="254" t="s">
        <v>178</v>
      </c>
    </row>
    <row r="630" s="13" customFormat="1">
      <c r="A630" s="13"/>
      <c r="B630" s="244"/>
      <c r="C630" s="245"/>
      <c r="D630" s="246" t="s">
        <v>190</v>
      </c>
      <c r="E630" s="247" t="s">
        <v>1</v>
      </c>
      <c r="F630" s="248" t="s">
        <v>192</v>
      </c>
      <c r="G630" s="245"/>
      <c r="H630" s="247" t="s">
        <v>1</v>
      </c>
      <c r="I630" s="249"/>
      <c r="J630" s="245"/>
      <c r="K630" s="245"/>
      <c r="L630" s="250"/>
      <c r="M630" s="251"/>
      <c r="N630" s="252"/>
      <c r="O630" s="252"/>
      <c r="P630" s="252"/>
      <c r="Q630" s="252"/>
      <c r="R630" s="252"/>
      <c r="S630" s="252"/>
      <c r="T630" s="25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54" t="s">
        <v>190</v>
      </c>
      <c r="AU630" s="254" t="s">
        <v>179</v>
      </c>
      <c r="AV630" s="13" t="s">
        <v>83</v>
      </c>
      <c r="AW630" s="13" t="s">
        <v>34</v>
      </c>
      <c r="AX630" s="13" t="s">
        <v>76</v>
      </c>
      <c r="AY630" s="254" t="s">
        <v>178</v>
      </c>
    </row>
    <row r="631" s="14" customFormat="1">
      <c r="A631" s="14"/>
      <c r="B631" s="255"/>
      <c r="C631" s="256"/>
      <c r="D631" s="246" t="s">
        <v>190</v>
      </c>
      <c r="E631" s="257" t="s">
        <v>1</v>
      </c>
      <c r="F631" s="258" t="s">
        <v>680</v>
      </c>
      <c r="G631" s="256"/>
      <c r="H631" s="259">
        <v>19.599999999999998</v>
      </c>
      <c r="I631" s="260"/>
      <c r="J631" s="256"/>
      <c r="K631" s="256"/>
      <c r="L631" s="261"/>
      <c r="M631" s="262"/>
      <c r="N631" s="263"/>
      <c r="O631" s="263"/>
      <c r="P631" s="263"/>
      <c r="Q631" s="263"/>
      <c r="R631" s="263"/>
      <c r="S631" s="263"/>
      <c r="T631" s="26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65" t="s">
        <v>190</v>
      </c>
      <c r="AU631" s="265" t="s">
        <v>179</v>
      </c>
      <c r="AV631" s="14" t="s">
        <v>85</v>
      </c>
      <c r="AW631" s="14" t="s">
        <v>34</v>
      </c>
      <c r="AX631" s="14" t="s">
        <v>76</v>
      </c>
      <c r="AY631" s="265" t="s">
        <v>178</v>
      </c>
    </row>
    <row r="632" s="2" customFormat="1" ht="21.75" customHeight="1">
      <c r="A632" s="38"/>
      <c r="B632" s="39"/>
      <c r="C632" s="226" t="s">
        <v>681</v>
      </c>
      <c r="D632" s="226" t="s">
        <v>181</v>
      </c>
      <c r="E632" s="227" t="s">
        <v>682</v>
      </c>
      <c r="F632" s="228" t="s">
        <v>683</v>
      </c>
      <c r="G632" s="229" t="s">
        <v>258</v>
      </c>
      <c r="H632" s="230">
        <v>19.800000000000001</v>
      </c>
      <c r="I632" s="231"/>
      <c r="J632" s="232">
        <f>ROUND(I632*H632,2)</f>
        <v>0</v>
      </c>
      <c r="K632" s="228" t="s">
        <v>185</v>
      </c>
      <c r="L632" s="44"/>
      <c r="M632" s="233" t="s">
        <v>1</v>
      </c>
      <c r="N632" s="234" t="s">
        <v>41</v>
      </c>
      <c r="O632" s="91"/>
      <c r="P632" s="235">
        <f>O632*H632</f>
        <v>0</v>
      </c>
      <c r="Q632" s="235">
        <v>0</v>
      </c>
      <c r="R632" s="235">
        <f>Q632*H632</f>
        <v>0</v>
      </c>
      <c r="S632" s="235">
        <v>0.063</v>
      </c>
      <c r="T632" s="236">
        <f>S632*H632</f>
        <v>1.2474000000000001</v>
      </c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R632" s="237" t="s">
        <v>186</v>
      </c>
      <c r="AT632" s="237" t="s">
        <v>181</v>
      </c>
      <c r="AU632" s="237" t="s">
        <v>179</v>
      </c>
      <c r="AY632" s="17" t="s">
        <v>178</v>
      </c>
      <c r="BE632" s="238">
        <f>IF(N632="základní",J632,0)</f>
        <v>0</v>
      </c>
      <c r="BF632" s="238">
        <f>IF(N632="snížená",J632,0)</f>
        <v>0</v>
      </c>
      <c r="BG632" s="238">
        <f>IF(N632="zákl. přenesená",J632,0)</f>
        <v>0</v>
      </c>
      <c r="BH632" s="238">
        <f>IF(N632="sníž. přenesená",J632,0)</f>
        <v>0</v>
      </c>
      <c r="BI632" s="238">
        <f>IF(N632="nulová",J632,0)</f>
        <v>0</v>
      </c>
      <c r="BJ632" s="17" t="s">
        <v>83</v>
      </c>
      <c r="BK632" s="238">
        <f>ROUND(I632*H632,2)</f>
        <v>0</v>
      </c>
      <c r="BL632" s="17" t="s">
        <v>186</v>
      </c>
      <c r="BM632" s="237" t="s">
        <v>684</v>
      </c>
    </row>
    <row r="633" s="2" customFormat="1">
      <c r="A633" s="38"/>
      <c r="B633" s="39"/>
      <c r="C633" s="40"/>
      <c r="D633" s="239" t="s">
        <v>188</v>
      </c>
      <c r="E633" s="40"/>
      <c r="F633" s="240" t="s">
        <v>685</v>
      </c>
      <c r="G633" s="40"/>
      <c r="H633" s="40"/>
      <c r="I633" s="241"/>
      <c r="J633" s="40"/>
      <c r="K633" s="40"/>
      <c r="L633" s="44"/>
      <c r="M633" s="242"/>
      <c r="N633" s="243"/>
      <c r="O633" s="91"/>
      <c r="P633" s="91"/>
      <c r="Q633" s="91"/>
      <c r="R633" s="91"/>
      <c r="S633" s="91"/>
      <c r="T633" s="92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T633" s="17" t="s">
        <v>188</v>
      </c>
      <c r="AU633" s="17" t="s">
        <v>179</v>
      </c>
    </row>
    <row r="634" s="13" customFormat="1">
      <c r="A634" s="13"/>
      <c r="B634" s="244"/>
      <c r="C634" s="245"/>
      <c r="D634" s="246" t="s">
        <v>190</v>
      </c>
      <c r="E634" s="247" t="s">
        <v>1</v>
      </c>
      <c r="F634" s="248" t="s">
        <v>191</v>
      </c>
      <c r="G634" s="245"/>
      <c r="H634" s="247" t="s">
        <v>1</v>
      </c>
      <c r="I634" s="249"/>
      <c r="J634" s="245"/>
      <c r="K634" s="245"/>
      <c r="L634" s="250"/>
      <c r="M634" s="251"/>
      <c r="N634" s="252"/>
      <c r="O634" s="252"/>
      <c r="P634" s="252"/>
      <c r="Q634" s="252"/>
      <c r="R634" s="252"/>
      <c r="S634" s="252"/>
      <c r="T634" s="25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54" t="s">
        <v>190</v>
      </c>
      <c r="AU634" s="254" t="s">
        <v>179</v>
      </c>
      <c r="AV634" s="13" t="s">
        <v>83</v>
      </c>
      <c r="AW634" s="13" t="s">
        <v>34</v>
      </c>
      <c r="AX634" s="13" t="s">
        <v>76</v>
      </c>
      <c r="AY634" s="254" t="s">
        <v>178</v>
      </c>
    </row>
    <row r="635" s="13" customFormat="1">
      <c r="A635" s="13"/>
      <c r="B635" s="244"/>
      <c r="C635" s="245"/>
      <c r="D635" s="246" t="s">
        <v>190</v>
      </c>
      <c r="E635" s="247" t="s">
        <v>1</v>
      </c>
      <c r="F635" s="248" t="s">
        <v>192</v>
      </c>
      <c r="G635" s="245"/>
      <c r="H635" s="247" t="s">
        <v>1</v>
      </c>
      <c r="I635" s="249"/>
      <c r="J635" s="245"/>
      <c r="K635" s="245"/>
      <c r="L635" s="250"/>
      <c r="M635" s="251"/>
      <c r="N635" s="252"/>
      <c r="O635" s="252"/>
      <c r="P635" s="252"/>
      <c r="Q635" s="252"/>
      <c r="R635" s="252"/>
      <c r="S635" s="252"/>
      <c r="T635" s="25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54" t="s">
        <v>190</v>
      </c>
      <c r="AU635" s="254" t="s">
        <v>179</v>
      </c>
      <c r="AV635" s="13" t="s">
        <v>83</v>
      </c>
      <c r="AW635" s="13" t="s">
        <v>34</v>
      </c>
      <c r="AX635" s="13" t="s">
        <v>76</v>
      </c>
      <c r="AY635" s="254" t="s">
        <v>178</v>
      </c>
    </row>
    <row r="636" s="14" customFormat="1">
      <c r="A636" s="14"/>
      <c r="B636" s="255"/>
      <c r="C636" s="256"/>
      <c r="D636" s="246" t="s">
        <v>190</v>
      </c>
      <c r="E636" s="257" t="s">
        <v>1</v>
      </c>
      <c r="F636" s="258" t="s">
        <v>686</v>
      </c>
      <c r="G636" s="256"/>
      <c r="H636" s="259">
        <v>19.800000000000001</v>
      </c>
      <c r="I636" s="260"/>
      <c r="J636" s="256"/>
      <c r="K636" s="256"/>
      <c r="L636" s="261"/>
      <c r="M636" s="262"/>
      <c r="N636" s="263"/>
      <c r="O636" s="263"/>
      <c r="P636" s="263"/>
      <c r="Q636" s="263"/>
      <c r="R636" s="263"/>
      <c r="S636" s="263"/>
      <c r="T636" s="26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65" t="s">
        <v>190</v>
      </c>
      <c r="AU636" s="265" t="s">
        <v>179</v>
      </c>
      <c r="AV636" s="14" t="s">
        <v>85</v>
      </c>
      <c r="AW636" s="14" t="s">
        <v>34</v>
      </c>
      <c r="AX636" s="14" t="s">
        <v>76</v>
      </c>
      <c r="AY636" s="265" t="s">
        <v>178</v>
      </c>
    </row>
    <row r="637" s="2" customFormat="1" ht="24.15" customHeight="1">
      <c r="A637" s="38"/>
      <c r="B637" s="39"/>
      <c r="C637" s="226" t="s">
        <v>687</v>
      </c>
      <c r="D637" s="226" t="s">
        <v>181</v>
      </c>
      <c r="E637" s="227" t="s">
        <v>688</v>
      </c>
      <c r="F637" s="228" t="s">
        <v>689</v>
      </c>
      <c r="G637" s="229" t="s">
        <v>258</v>
      </c>
      <c r="H637" s="230">
        <v>7.0499999999999998</v>
      </c>
      <c r="I637" s="231"/>
      <c r="J637" s="232">
        <f>ROUND(I637*H637,2)</f>
        <v>0</v>
      </c>
      <c r="K637" s="228" t="s">
        <v>185</v>
      </c>
      <c r="L637" s="44"/>
      <c r="M637" s="233" t="s">
        <v>1</v>
      </c>
      <c r="N637" s="234" t="s">
        <v>41</v>
      </c>
      <c r="O637" s="91"/>
      <c r="P637" s="235">
        <f>O637*H637</f>
        <v>0</v>
      </c>
      <c r="Q637" s="235">
        <v>0</v>
      </c>
      <c r="R637" s="235">
        <f>Q637*H637</f>
        <v>0</v>
      </c>
      <c r="S637" s="235">
        <v>0.050999999999999997</v>
      </c>
      <c r="T637" s="236">
        <f>S637*H637</f>
        <v>0.35954999999999998</v>
      </c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R637" s="237" t="s">
        <v>186</v>
      </c>
      <c r="AT637" s="237" t="s">
        <v>181</v>
      </c>
      <c r="AU637" s="237" t="s">
        <v>179</v>
      </c>
      <c r="AY637" s="17" t="s">
        <v>178</v>
      </c>
      <c r="BE637" s="238">
        <f>IF(N637="základní",J637,0)</f>
        <v>0</v>
      </c>
      <c r="BF637" s="238">
        <f>IF(N637="snížená",J637,0)</f>
        <v>0</v>
      </c>
      <c r="BG637" s="238">
        <f>IF(N637="zákl. přenesená",J637,0)</f>
        <v>0</v>
      </c>
      <c r="BH637" s="238">
        <f>IF(N637="sníž. přenesená",J637,0)</f>
        <v>0</v>
      </c>
      <c r="BI637" s="238">
        <f>IF(N637="nulová",J637,0)</f>
        <v>0</v>
      </c>
      <c r="BJ637" s="17" t="s">
        <v>83</v>
      </c>
      <c r="BK637" s="238">
        <f>ROUND(I637*H637,2)</f>
        <v>0</v>
      </c>
      <c r="BL637" s="17" t="s">
        <v>186</v>
      </c>
      <c r="BM637" s="237" t="s">
        <v>690</v>
      </c>
    </row>
    <row r="638" s="2" customFormat="1">
      <c r="A638" s="38"/>
      <c r="B638" s="39"/>
      <c r="C638" s="40"/>
      <c r="D638" s="239" t="s">
        <v>188</v>
      </c>
      <c r="E638" s="40"/>
      <c r="F638" s="240" t="s">
        <v>691</v>
      </c>
      <c r="G638" s="40"/>
      <c r="H638" s="40"/>
      <c r="I638" s="241"/>
      <c r="J638" s="40"/>
      <c r="K638" s="40"/>
      <c r="L638" s="44"/>
      <c r="M638" s="242"/>
      <c r="N638" s="243"/>
      <c r="O638" s="91"/>
      <c r="P638" s="91"/>
      <c r="Q638" s="91"/>
      <c r="R638" s="91"/>
      <c r="S638" s="91"/>
      <c r="T638" s="92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T638" s="17" t="s">
        <v>188</v>
      </c>
      <c r="AU638" s="17" t="s">
        <v>179</v>
      </c>
    </row>
    <row r="639" s="13" customFormat="1">
      <c r="A639" s="13"/>
      <c r="B639" s="244"/>
      <c r="C639" s="245"/>
      <c r="D639" s="246" t="s">
        <v>190</v>
      </c>
      <c r="E639" s="247" t="s">
        <v>1</v>
      </c>
      <c r="F639" s="248" t="s">
        <v>191</v>
      </c>
      <c r="G639" s="245"/>
      <c r="H639" s="247" t="s">
        <v>1</v>
      </c>
      <c r="I639" s="249"/>
      <c r="J639" s="245"/>
      <c r="K639" s="245"/>
      <c r="L639" s="250"/>
      <c r="M639" s="251"/>
      <c r="N639" s="252"/>
      <c r="O639" s="252"/>
      <c r="P639" s="252"/>
      <c r="Q639" s="252"/>
      <c r="R639" s="252"/>
      <c r="S639" s="252"/>
      <c r="T639" s="25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54" t="s">
        <v>190</v>
      </c>
      <c r="AU639" s="254" t="s">
        <v>179</v>
      </c>
      <c r="AV639" s="13" t="s">
        <v>83</v>
      </c>
      <c r="AW639" s="13" t="s">
        <v>34</v>
      </c>
      <c r="AX639" s="13" t="s">
        <v>76</v>
      </c>
      <c r="AY639" s="254" t="s">
        <v>178</v>
      </c>
    </row>
    <row r="640" s="13" customFormat="1">
      <c r="A640" s="13"/>
      <c r="B640" s="244"/>
      <c r="C640" s="245"/>
      <c r="D640" s="246" t="s">
        <v>190</v>
      </c>
      <c r="E640" s="247" t="s">
        <v>1</v>
      </c>
      <c r="F640" s="248" t="s">
        <v>192</v>
      </c>
      <c r="G640" s="245"/>
      <c r="H640" s="247" t="s">
        <v>1</v>
      </c>
      <c r="I640" s="249"/>
      <c r="J640" s="245"/>
      <c r="K640" s="245"/>
      <c r="L640" s="250"/>
      <c r="M640" s="251"/>
      <c r="N640" s="252"/>
      <c r="O640" s="252"/>
      <c r="P640" s="252"/>
      <c r="Q640" s="252"/>
      <c r="R640" s="252"/>
      <c r="S640" s="252"/>
      <c r="T640" s="25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54" t="s">
        <v>190</v>
      </c>
      <c r="AU640" s="254" t="s">
        <v>179</v>
      </c>
      <c r="AV640" s="13" t="s">
        <v>83</v>
      </c>
      <c r="AW640" s="13" t="s">
        <v>34</v>
      </c>
      <c r="AX640" s="13" t="s">
        <v>76</v>
      </c>
      <c r="AY640" s="254" t="s">
        <v>178</v>
      </c>
    </row>
    <row r="641" s="14" customFormat="1">
      <c r="A641" s="14"/>
      <c r="B641" s="255"/>
      <c r="C641" s="256"/>
      <c r="D641" s="246" t="s">
        <v>190</v>
      </c>
      <c r="E641" s="257" t="s">
        <v>1</v>
      </c>
      <c r="F641" s="258" t="s">
        <v>692</v>
      </c>
      <c r="G641" s="256"/>
      <c r="H641" s="259">
        <v>7.0500000000000007</v>
      </c>
      <c r="I641" s="260"/>
      <c r="J641" s="256"/>
      <c r="K641" s="256"/>
      <c r="L641" s="261"/>
      <c r="M641" s="262"/>
      <c r="N641" s="263"/>
      <c r="O641" s="263"/>
      <c r="P641" s="263"/>
      <c r="Q641" s="263"/>
      <c r="R641" s="263"/>
      <c r="S641" s="263"/>
      <c r="T641" s="26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T641" s="265" t="s">
        <v>190</v>
      </c>
      <c r="AU641" s="265" t="s">
        <v>179</v>
      </c>
      <c r="AV641" s="14" t="s">
        <v>85</v>
      </c>
      <c r="AW641" s="14" t="s">
        <v>34</v>
      </c>
      <c r="AX641" s="14" t="s">
        <v>76</v>
      </c>
      <c r="AY641" s="265" t="s">
        <v>178</v>
      </c>
    </row>
    <row r="642" s="2" customFormat="1" ht="24.15" customHeight="1">
      <c r="A642" s="38"/>
      <c r="B642" s="39"/>
      <c r="C642" s="226" t="s">
        <v>693</v>
      </c>
      <c r="D642" s="226" t="s">
        <v>181</v>
      </c>
      <c r="E642" s="227" t="s">
        <v>694</v>
      </c>
      <c r="F642" s="228" t="s">
        <v>695</v>
      </c>
      <c r="G642" s="229" t="s">
        <v>267</v>
      </c>
      <c r="H642" s="230">
        <v>148</v>
      </c>
      <c r="I642" s="231"/>
      <c r="J642" s="232">
        <f>ROUND(I642*H642,2)</f>
        <v>0</v>
      </c>
      <c r="K642" s="228" t="s">
        <v>185</v>
      </c>
      <c r="L642" s="44"/>
      <c r="M642" s="233" t="s">
        <v>1</v>
      </c>
      <c r="N642" s="234" t="s">
        <v>41</v>
      </c>
      <c r="O642" s="91"/>
      <c r="P642" s="235">
        <f>O642*H642</f>
        <v>0</v>
      </c>
      <c r="Q642" s="235">
        <v>0</v>
      </c>
      <c r="R642" s="235">
        <f>Q642*H642</f>
        <v>0</v>
      </c>
      <c r="S642" s="235">
        <v>0</v>
      </c>
      <c r="T642" s="236">
        <f>S642*H642</f>
        <v>0</v>
      </c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R642" s="237" t="s">
        <v>186</v>
      </c>
      <c r="AT642" s="237" t="s">
        <v>181</v>
      </c>
      <c r="AU642" s="237" t="s">
        <v>179</v>
      </c>
      <c r="AY642" s="17" t="s">
        <v>178</v>
      </c>
      <c r="BE642" s="238">
        <f>IF(N642="základní",J642,0)</f>
        <v>0</v>
      </c>
      <c r="BF642" s="238">
        <f>IF(N642="snížená",J642,0)</f>
        <v>0</v>
      </c>
      <c r="BG642" s="238">
        <f>IF(N642="zákl. přenesená",J642,0)</f>
        <v>0</v>
      </c>
      <c r="BH642" s="238">
        <f>IF(N642="sníž. přenesená",J642,0)</f>
        <v>0</v>
      </c>
      <c r="BI642" s="238">
        <f>IF(N642="nulová",J642,0)</f>
        <v>0</v>
      </c>
      <c r="BJ642" s="17" t="s">
        <v>83</v>
      </c>
      <c r="BK642" s="238">
        <f>ROUND(I642*H642,2)</f>
        <v>0</v>
      </c>
      <c r="BL642" s="17" t="s">
        <v>186</v>
      </c>
      <c r="BM642" s="237" t="s">
        <v>696</v>
      </c>
    </row>
    <row r="643" s="2" customFormat="1">
      <c r="A643" s="38"/>
      <c r="B643" s="39"/>
      <c r="C643" s="40"/>
      <c r="D643" s="239" t="s">
        <v>188</v>
      </c>
      <c r="E643" s="40"/>
      <c r="F643" s="240" t="s">
        <v>697</v>
      </c>
      <c r="G643" s="40"/>
      <c r="H643" s="40"/>
      <c r="I643" s="241"/>
      <c r="J643" s="40"/>
      <c r="K643" s="40"/>
      <c r="L643" s="44"/>
      <c r="M643" s="242"/>
      <c r="N643" s="243"/>
      <c r="O643" s="91"/>
      <c r="P643" s="91"/>
      <c r="Q643" s="91"/>
      <c r="R643" s="91"/>
      <c r="S643" s="91"/>
      <c r="T643" s="92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T643" s="17" t="s">
        <v>188</v>
      </c>
      <c r="AU643" s="17" t="s">
        <v>179</v>
      </c>
    </row>
    <row r="644" s="13" customFormat="1">
      <c r="A644" s="13"/>
      <c r="B644" s="244"/>
      <c r="C644" s="245"/>
      <c r="D644" s="246" t="s">
        <v>190</v>
      </c>
      <c r="E644" s="247" t="s">
        <v>1</v>
      </c>
      <c r="F644" s="248" t="s">
        <v>191</v>
      </c>
      <c r="G644" s="245"/>
      <c r="H644" s="247" t="s">
        <v>1</v>
      </c>
      <c r="I644" s="249"/>
      <c r="J644" s="245"/>
      <c r="K644" s="245"/>
      <c r="L644" s="250"/>
      <c r="M644" s="251"/>
      <c r="N644" s="252"/>
      <c r="O644" s="252"/>
      <c r="P644" s="252"/>
      <c r="Q644" s="252"/>
      <c r="R644" s="252"/>
      <c r="S644" s="252"/>
      <c r="T644" s="25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54" t="s">
        <v>190</v>
      </c>
      <c r="AU644" s="254" t="s">
        <v>179</v>
      </c>
      <c r="AV644" s="13" t="s">
        <v>83</v>
      </c>
      <c r="AW644" s="13" t="s">
        <v>34</v>
      </c>
      <c r="AX644" s="13" t="s">
        <v>76</v>
      </c>
      <c r="AY644" s="254" t="s">
        <v>178</v>
      </c>
    </row>
    <row r="645" s="13" customFormat="1">
      <c r="A645" s="13"/>
      <c r="B645" s="244"/>
      <c r="C645" s="245"/>
      <c r="D645" s="246" t="s">
        <v>190</v>
      </c>
      <c r="E645" s="247" t="s">
        <v>1</v>
      </c>
      <c r="F645" s="248" t="s">
        <v>192</v>
      </c>
      <c r="G645" s="245"/>
      <c r="H645" s="247" t="s">
        <v>1</v>
      </c>
      <c r="I645" s="249"/>
      <c r="J645" s="245"/>
      <c r="K645" s="245"/>
      <c r="L645" s="250"/>
      <c r="M645" s="251"/>
      <c r="N645" s="252"/>
      <c r="O645" s="252"/>
      <c r="P645" s="252"/>
      <c r="Q645" s="252"/>
      <c r="R645" s="252"/>
      <c r="S645" s="252"/>
      <c r="T645" s="25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54" t="s">
        <v>190</v>
      </c>
      <c r="AU645" s="254" t="s">
        <v>179</v>
      </c>
      <c r="AV645" s="13" t="s">
        <v>83</v>
      </c>
      <c r="AW645" s="13" t="s">
        <v>34</v>
      </c>
      <c r="AX645" s="13" t="s">
        <v>76</v>
      </c>
      <c r="AY645" s="254" t="s">
        <v>178</v>
      </c>
    </row>
    <row r="646" s="13" customFormat="1">
      <c r="A646" s="13"/>
      <c r="B646" s="244"/>
      <c r="C646" s="245"/>
      <c r="D646" s="246" t="s">
        <v>190</v>
      </c>
      <c r="E646" s="247" t="s">
        <v>1</v>
      </c>
      <c r="F646" s="248" t="s">
        <v>381</v>
      </c>
      <c r="G646" s="245"/>
      <c r="H646" s="247" t="s">
        <v>1</v>
      </c>
      <c r="I646" s="249"/>
      <c r="J646" s="245"/>
      <c r="K646" s="245"/>
      <c r="L646" s="250"/>
      <c r="M646" s="251"/>
      <c r="N646" s="252"/>
      <c r="O646" s="252"/>
      <c r="P646" s="252"/>
      <c r="Q646" s="252"/>
      <c r="R646" s="252"/>
      <c r="S646" s="252"/>
      <c r="T646" s="25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54" t="s">
        <v>190</v>
      </c>
      <c r="AU646" s="254" t="s">
        <v>179</v>
      </c>
      <c r="AV646" s="13" t="s">
        <v>83</v>
      </c>
      <c r="AW646" s="13" t="s">
        <v>34</v>
      </c>
      <c r="AX646" s="13" t="s">
        <v>76</v>
      </c>
      <c r="AY646" s="254" t="s">
        <v>178</v>
      </c>
    </row>
    <row r="647" s="14" customFormat="1">
      <c r="A647" s="14"/>
      <c r="B647" s="255"/>
      <c r="C647" s="256"/>
      <c r="D647" s="246" t="s">
        <v>190</v>
      </c>
      <c r="E647" s="257" t="s">
        <v>1</v>
      </c>
      <c r="F647" s="258" t="s">
        <v>698</v>
      </c>
      <c r="G647" s="256"/>
      <c r="H647" s="259">
        <v>148</v>
      </c>
      <c r="I647" s="260"/>
      <c r="J647" s="256"/>
      <c r="K647" s="256"/>
      <c r="L647" s="261"/>
      <c r="M647" s="262"/>
      <c r="N647" s="263"/>
      <c r="O647" s="263"/>
      <c r="P647" s="263"/>
      <c r="Q647" s="263"/>
      <c r="R647" s="263"/>
      <c r="S647" s="263"/>
      <c r="T647" s="26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265" t="s">
        <v>190</v>
      </c>
      <c r="AU647" s="265" t="s">
        <v>179</v>
      </c>
      <c r="AV647" s="14" t="s">
        <v>85</v>
      </c>
      <c r="AW647" s="14" t="s">
        <v>34</v>
      </c>
      <c r="AX647" s="14" t="s">
        <v>76</v>
      </c>
      <c r="AY647" s="265" t="s">
        <v>178</v>
      </c>
    </row>
    <row r="648" s="2" customFormat="1" ht="24.15" customHeight="1">
      <c r="A648" s="38"/>
      <c r="B648" s="39"/>
      <c r="C648" s="226" t="s">
        <v>699</v>
      </c>
      <c r="D648" s="226" t="s">
        <v>181</v>
      </c>
      <c r="E648" s="227" t="s">
        <v>700</v>
      </c>
      <c r="F648" s="228" t="s">
        <v>701</v>
      </c>
      <c r="G648" s="229" t="s">
        <v>267</v>
      </c>
      <c r="H648" s="230">
        <v>8.6400000000000006</v>
      </c>
      <c r="I648" s="231"/>
      <c r="J648" s="232">
        <f>ROUND(I648*H648,2)</f>
        <v>0</v>
      </c>
      <c r="K648" s="228" t="s">
        <v>185</v>
      </c>
      <c r="L648" s="44"/>
      <c r="M648" s="233" t="s">
        <v>1</v>
      </c>
      <c r="N648" s="234" t="s">
        <v>41</v>
      </c>
      <c r="O648" s="91"/>
      <c r="P648" s="235">
        <f>O648*H648</f>
        <v>0</v>
      </c>
      <c r="Q648" s="235">
        <v>8.0000000000000007E-05</v>
      </c>
      <c r="R648" s="235">
        <f>Q648*H648</f>
        <v>0.0006912000000000001</v>
      </c>
      <c r="S648" s="235">
        <v>0</v>
      </c>
      <c r="T648" s="236">
        <f>S648*H648</f>
        <v>0</v>
      </c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R648" s="237" t="s">
        <v>186</v>
      </c>
      <c r="AT648" s="237" t="s">
        <v>181</v>
      </c>
      <c r="AU648" s="237" t="s">
        <v>179</v>
      </c>
      <c r="AY648" s="17" t="s">
        <v>178</v>
      </c>
      <c r="BE648" s="238">
        <f>IF(N648="základní",J648,0)</f>
        <v>0</v>
      </c>
      <c r="BF648" s="238">
        <f>IF(N648="snížená",J648,0)</f>
        <v>0</v>
      </c>
      <c r="BG648" s="238">
        <f>IF(N648="zákl. přenesená",J648,0)</f>
        <v>0</v>
      </c>
      <c r="BH648" s="238">
        <f>IF(N648="sníž. přenesená",J648,0)</f>
        <v>0</v>
      </c>
      <c r="BI648" s="238">
        <f>IF(N648="nulová",J648,0)</f>
        <v>0</v>
      </c>
      <c r="BJ648" s="17" t="s">
        <v>83</v>
      </c>
      <c r="BK648" s="238">
        <f>ROUND(I648*H648,2)</f>
        <v>0</v>
      </c>
      <c r="BL648" s="17" t="s">
        <v>186</v>
      </c>
      <c r="BM648" s="237" t="s">
        <v>702</v>
      </c>
    </row>
    <row r="649" s="2" customFormat="1">
      <c r="A649" s="38"/>
      <c r="B649" s="39"/>
      <c r="C649" s="40"/>
      <c r="D649" s="239" t="s">
        <v>188</v>
      </c>
      <c r="E649" s="40"/>
      <c r="F649" s="240" t="s">
        <v>703</v>
      </c>
      <c r="G649" s="40"/>
      <c r="H649" s="40"/>
      <c r="I649" s="241"/>
      <c r="J649" s="40"/>
      <c r="K649" s="40"/>
      <c r="L649" s="44"/>
      <c r="M649" s="242"/>
      <c r="N649" s="243"/>
      <c r="O649" s="91"/>
      <c r="P649" s="91"/>
      <c r="Q649" s="91"/>
      <c r="R649" s="91"/>
      <c r="S649" s="91"/>
      <c r="T649" s="92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T649" s="17" t="s">
        <v>188</v>
      </c>
      <c r="AU649" s="17" t="s">
        <v>179</v>
      </c>
    </row>
    <row r="650" s="2" customFormat="1">
      <c r="A650" s="38"/>
      <c r="B650" s="39"/>
      <c r="C650" s="40"/>
      <c r="D650" s="246" t="s">
        <v>379</v>
      </c>
      <c r="E650" s="40"/>
      <c r="F650" s="266" t="s">
        <v>704</v>
      </c>
      <c r="G650" s="40"/>
      <c r="H650" s="40"/>
      <c r="I650" s="241"/>
      <c r="J650" s="40"/>
      <c r="K650" s="40"/>
      <c r="L650" s="44"/>
      <c r="M650" s="242"/>
      <c r="N650" s="243"/>
      <c r="O650" s="91"/>
      <c r="P650" s="91"/>
      <c r="Q650" s="91"/>
      <c r="R650" s="91"/>
      <c r="S650" s="91"/>
      <c r="T650" s="92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T650" s="17" t="s">
        <v>379</v>
      </c>
      <c r="AU650" s="17" t="s">
        <v>179</v>
      </c>
    </row>
    <row r="651" s="13" customFormat="1">
      <c r="A651" s="13"/>
      <c r="B651" s="244"/>
      <c r="C651" s="245"/>
      <c r="D651" s="246" t="s">
        <v>190</v>
      </c>
      <c r="E651" s="247" t="s">
        <v>1</v>
      </c>
      <c r="F651" s="248" t="s">
        <v>191</v>
      </c>
      <c r="G651" s="245"/>
      <c r="H651" s="247" t="s">
        <v>1</v>
      </c>
      <c r="I651" s="249"/>
      <c r="J651" s="245"/>
      <c r="K651" s="245"/>
      <c r="L651" s="250"/>
      <c r="M651" s="251"/>
      <c r="N651" s="252"/>
      <c r="O651" s="252"/>
      <c r="P651" s="252"/>
      <c r="Q651" s="252"/>
      <c r="R651" s="252"/>
      <c r="S651" s="252"/>
      <c r="T651" s="25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54" t="s">
        <v>190</v>
      </c>
      <c r="AU651" s="254" t="s">
        <v>179</v>
      </c>
      <c r="AV651" s="13" t="s">
        <v>83</v>
      </c>
      <c r="AW651" s="13" t="s">
        <v>34</v>
      </c>
      <c r="AX651" s="13" t="s">
        <v>76</v>
      </c>
      <c r="AY651" s="254" t="s">
        <v>178</v>
      </c>
    </row>
    <row r="652" s="13" customFormat="1">
      <c r="A652" s="13"/>
      <c r="B652" s="244"/>
      <c r="C652" s="245"/>
      <c r="D652" s="246" t="s">
        <v>190</v>
      </c>
      <c r="E652" s="247" t="s">
        <v>1</v>
      </c>
      <c r="F652" s="248" t="s">
        <v>192</v>
      </c>
      <c r="G652" s="245"/>
      <c r="H652" s="247" t="s">
        <v>1</v>
      </c>
      <c r="I652" s="249"/>
      <c r="J652" s="245"/>
      <c r="K652" s="245"/>
      <c r="L652" s="250"/>
      <c r="M652" s="251"/>
      <c r="N652" s="252"/>
      <c r="O652" s="252"/>
      <c r="P652" s="252"/>
      <c r="Q652" s="252"/>
      <c r="R652" s="252"/>
      <c r="S652" s="252"/>
      <c r="T652" s="25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T652" s="254" t="s">
        <v>190</v>
      </c>
      <c r="AU652" s="254" t="s">
        <v>179</v>
      </c>
      <c r="AV652" s="13" t="s">
        <v>83</v>
      </c>
      <c r="AW652" s="13" t="s">
        <v>34</v>
      </c>
      <c r="AX652" s="13" t="s">
        <v>76</v>
      </c>
      <c r="AY652" s="254" t="s">
        <v>178</v>
      </c>
    </row>
    <row r="653" s="14" customFormat="1">
      <c r="A653" s="14"/>
      <c r="B653" s="255"/>
      <c r="C653" s="256"/>
      <c r="D653" s="246" t="s">
        <v>190</v>
      </c>
      <c r="E653" s="257" t="s">
        <v>1</v>
      </c>
      <c r="F653" s="258" t="s">
        <v>705</v>
      </c>
      <c r="G653" s="256"/>
      <c r="H653" s="259">
        <v>8.6400000000000006</v>
      </c>
      <c r="I653" s="260"/>
      <c r="J653" s="256"/>
      <c r="K653" s="256"/>
      <c r="L653" s="261"/>
      <c r="M653" s="262"/>
      <c r="N653" s="263"/>
      <c r="O653" s="263"/>
      <c r="P653" s="263"/>
      <c r="Q653" s="263"/>
      <c r="R653" s="263"/>
      <c r="S653" s="263"/>
      <c r="T653" s="26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65" t="s">
        <v>190</v>
      </c>
      <c r="AU653" s="265" t="s">
        <v>179</v>
      </c>
      <c r="AV653" s="14" t="s">
        <v>85</v>
      </c>
      <c r="AW653" s="14" t="s">
        <v>34</v>
      </c>
      <c r="AX653" s="14" t="s">
        <v>76</v>
      </c>
      <c r="AY653" s="265" t="s">
        <v>178</v>
      </c>
    </row>
    <row r="654" s="2" customFormat="1" ht="24.15" customHeight="1">
      <c r="A654" s="38"/>
      <c r="B654" s="39"/>
      <c r="C654" s="226" t="s">
        <v>304</v>
      </c>
      <c r="D654" s="226" t="s">
        <v>181</v>
      </c>
      <c r="E654" s="227" t="s">
        <v>706</v>
      </c>
      <c r="F654" s="228" t="s">
        <v>707</v>
      </c>
      <c r="G654" s="229" t="s">
        <v>267</v>
      </c>
      <c r="H654" s="230">
        <v>35.32</v>
      </c>
      <c r="I654" s="231"/>
      <c r="J654" s="232">
        <f>ROUND(I654*H654,2)</f>
        <v>0</v>
      </c>
      <c r="K654" s="228" t="s">
        <v>185</v>
      </c>
      <c r="L654" s="44"/>
      <c r="M654" s="233" t="s">
        <v>1</v>
      </c>
      <c r="N654" s="234" t="s">
        <v>41</v>
      </c>
      <c r="O654" s="91"/>
      <c r="P654" s="235">
        <f>O654*H654</f>
        <v>0</v>
      </c>
      <c r="Q654" s="235">
        <v>0.00022000000000000001</v>
      </c>
      <c r="R654" s="235">
        <f>Q654*H654</f>
        <v>0.0077704000000000002</v>
      </c>
      <c r="S654" s="235">
        <v>0</v>
      </c>
      <c r="T654" s="236">
        <f>S654*H654</f>
        <v>0</v>
      </c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R654" s="237" t="s">
        <v>186</v>
      </c>
      <c r="AT654" s="237" t="s">
        <v>181</v>
      </c>
      <c r="AU654" s="237" t="s">
        <v>179</v>
      </c>
      <c r="AY654" s="17" t="s">
        <v>178</v>
      </c>
      <c r="BE654" s="238">
        <f>IF(N654="základní",J654,0)</f>
        <v>0</v>
      </c>
      <c r="BF654" s="238">
        <f>IF(N654="snížená",J654,0)</f>
        <v>0</v>
      </c>
      <c r="BG654" s="238">
        <f>IF(N654="zákl. přenesená",J654,0)</f>
        <v>0</v>
      </c>
      <c r="BH654" s="238">
        <f>IF(N654="sníž. přenesená",J654,0)</f>
        <v>0</v>
      </c>
      <c r="BI654" s="238">
        <f>IF(N654="nulová",J654,0)</f>
        <v>0</v>
      </c>
      <c r="BJ654" s="17" t="s">
        <v>83</v>
      </c>
      <c r="BK654" s="238">
        <f>ROUND(I654*H654,2)</f>
        <v>0</v>
      </c>
      <c r="BL654" s="17" t="s">
        <v>186</v>
      </c>
      <c r="BM654" s="237" t="s">
        <v>708</v>
      </c>
    </row>
    <row r="655" s="2" customFormat="1">
      <c r="A655" s="38"/>
      <c r="B655" s="39"/>
      <c r="C655" s="40"/>
      <c r="D655" s="239" t="s">
        <v>188</v>
      </c>
      <c r="E655" s="40"/>
      <c r="F655" s="240" t="s">
        <v>709</v>
      </c>
      <c r="G655" s="40"/>
      <c r="H655" s="40"/>
      <c r="I655" s="241"/>
      <c r="J655" s="40"/>
      <c r="K655" s="40"/>
      <c r="L655" s="44"/>
      <c r="M655" s="242"/>
      <c r="N655" s="243"/>
      <c r="O655" s="91"/>
      <c r="P655" s="91"/>
      <c r="Q655" s="91"/>
      <c r="R655" s="91"/>
      <c r="S655" s="91"/>
      <c r="T655" s="92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T655" s="17" t="s">
        <v>188</v>
      </c>
      <c r="AU655" s="17" t="s">
        <v>179</v>
      </c>
    </row>
    <row r="656" s="13" customFormat="1">
      <c r="A656" s="13"/>
      <c r="B656" s="244"/>
      <c r="C656" s="245"/>
      <c r="D656" s="246" t="s">
        <v>190</v>
      </c>
      <c r="E656" s="247" t="s">
        <v>1</v>
      </c>
      <c r="F656" s="248" t="s">
        <v>191</v>
      </c>
      <c r="G656" s="245"/>
      <c r="H656" s="247" t="s">
        <v>1</v>
      </c>
      <c r="I656" s="249"/>
      <c r="J656" s="245"/>
      <c r="K656" s="245"/>
      <c r="L656" s="250"/>
      <c r="M656" s="251"/>
      <c r="N656" s="252"/>
      <c r="O656" s="252"/>
      <c r="P656" s="252"/>
      <c r="Q656" s="252"/>
      <c r="R656" s="252"/>
      <c r="S656" s="252"/>
      <c r="T656" s="25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54" t="s">
        <v>190</v>
      </c>
      <c r="AU656" s="254" t="s">
        <v>179</v>
      </c>
      <c r="AV656" s="13" t="s">
        <v>83</v>
      </c>
      <c r="AW656" s="13" t="s">
        <v>34</v>
      </c>
      <c r="AX656" s="13" t="s">
        <v>76</v>
      </c>
      <c r="AY656" s="254" t="s">
        <v>178</v>
      </c>
    </row>
    <row r="657" s="13" customFormat="1">
      <c r="A657" s="13"/>
      <c r="B657" s="244"/>
      <c r="C657" s="245"/>
      <c r="D657" s="246" t="s">
        <v>190</v>
      </c>
      <c r="E657" s="247" t="s">
        <v>1</v>
      </c>
      <c r="F657" s="248" t="s">
        <v>192</v>
      </c>
      <c r="G657" s="245"/>
      <c r="H657" s="247" t="s">
        <v>1</v>
      </c>
      <c r="I657" s="249"/>
      <c r="J657" s="245"/>
      <c r="K657" s="245"/>
      <c r="L657" s="250"/>
      <c r="M657" s="251"/>
      <c r="N657" s="252"/>
      <c r="O657" s="252"/>
      <c r="P657" s="252"/>
      <c r="Q657" s="252"/>
      <c r="R657" s="252"/>
      <c r="S657" s="252"/>
      <c r="T657" s="25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54" t="s">
        <v>190</v>
      </c>
      <c r="AU657" s="254" t="s">
        <v>179</v>
      </c>
      <c r="AV657" s="13" t="s">
        <v>83</v>
      </c>
      <c r="AW657" s="13" t="s">
        <v>34</v>
      </c>
      <c r="AX657" s="13" t="s">
        <v>76</v>
      </c>
      <c r="AY657" s="254" t="s">
        <v>178</v>
      </c>
    </row>
    <row r="658" s="14" customFormat="1">
      <c r="A658" s="14"/>
      <c r="B658" s="255"/>
      <c r="C658" s="256"/>
      <c r="D658" s="246" t="s">
        <v>190</v>
      </c>
      <c r="E658" s="257" t="s">
        <v>1</v>
      </c>
      <c r="F658" s="258" t="s">
        <v>705</v>
      </c>
      <c r="G658" s="256"/>
      <c r="H658" s="259">
        <v>8.6400000000000006</v>
      </c>
      <c r="I658" s="260"/>
      <c r="J658" s="256"/>
      <c r="K658" s="256"/>
      <c r="L658" s="261"/>
      <c r="M658" s="262"/>
      <c r="N658" s="263"/>
      <c r="O658" s="263"/>
      <c r="P658" s="263"/>
      <c r="Q658" s="263"/>
      <c r="R658" s="263"/>
      <c r="S658" s="263"/>
      <c r="T658" s="26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265" t="s">
        <v>190</v>
      </c>
      <c r="AU658" s="265" t="s">
        <v>179</v>
      </c>
      <c r="AV658" s="14" t="s">
        <v>85</v>
      </c>
      <c r="AW658" s="14" t="s">
        <v>34</v>
      </c>
      <c r="AX658" s="14" t="s">
        <v>76</v>
      </c>
      <c r="AY658" s="265" t="s">
        <v>178</v>
      </c>
    </row>
    <row r="659" s="14" customFormat="1">
      <c r="A659" s="14"/>
      <c r="B659" s="255"/>
      <c r="C659" s="256"/>
      <c r="D659" s="246" t="s">
        <v>190</v>
      </c>
      <c r="E659" s="257" t="s">
        <v>1</v>
      </c>
      <c r="F659" s="258" t="s">
        <v>710</v>
      </c>
      <c r="G659" s="256"/>
      <c r="H659" s="259">
        <v>9.4000000000000004</v>
      </c>
      <c r="I659" s="260"/>
      <c r="J659" s="256"/>
      <c r="K659" s="256"/>
      <c r="L659" s="261"/>
      <c r="M659" s="262"/>
      <c r="N659" s="263"/>
      <c r="O659" s="263"/>
      <c r="P659" s="263"/>
      <c r="Q659" s="263"/>
      <c r="R659" s="263"/>
      <c r="S659" s="263"/>
      <c r="T659" s="26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65" t="s">
        <v>190</v>
      </c>
      <c r="AU659" s="265" t="s">
        <v>179</v>
      </c>
      <c r="AV659" s="14" t="s">
        <v>85</v>
      </c>
      <c r="AW659" s="14" t="s">
        <v>34</v>
      </c>
      <c r="AX659" s="14" t="s">
        <v>76</v>
      </c>
      <c r="AY659" s="265" t="s">
        <v>178</v>
      </c>
    </row>
    <row r="660" s="14" customFormat="1">
      <c r="A660" s="14"/>
      <c r="B660" s="255"/>
      <c r="C660" s="256"/>
      <c r="D660" s="246" t="s">
        <v>190</v>
      </c>
      <c r="E660" s="257" t="s">
        <v>1</v>
      </c>
      <c r="F660" s="258" t="s">
        <v>705</v>
      </c>
      <c r="G660" s="256"/>
      <c r="H660" s="259">
        <v>8.6400000000000006</v>
      </c>
      <c r="I660" s="260"/>
      <c r="J660" s="256"/>
      <c r="K660" s="256"/>
      <c r="L660" s="261"/>
      <c r="M660" s="262"/>
      <c r="N660" s="263"/>
      <c r="O660" s="263"/>
      <c r="P660" s="263"/>
      <c r="Q660" s="263"/>
      <c r="R660" s="263"/>
      <c r="S660" s="263"/>
      <c r="T660" s="26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65" t="s">
        <v>190</v>
      </c>
      <c r="AU660" s="265" t="s">
        <v>179</v>
      </c>
      <c r="AV660" s="14" t="s">
        <v>85</v>
      </c>
      <c r="AW660" s="14" t="s">
        <v>34</v>
      </c>
      <c r="AX660" s="14" t="s">
        <v>76</v>
      </c>
      <c r="AY660" s="265" t="s">
        <v>178</v>
      </c>
    </row>
    <row r="661" s="14" customFormat="1">
      <c r="A661" s="14"/>
      <c r="B661" s="255"/>
      <c r="C661" s="256"/>
      <c r="D661" s="246" t="s">
        <v>190</v>
      </c>
      <c r="E661" s="257" t="s">
        <v>1</v>
      </c>
      <c r="F661" s="258" t="s">
        <v>705</v>
      </c>
      <c r="G661" s="256"/>
      <c r="H661" s="259">
        <v>8.6400000000000006</v>
      </c>
      <c r="I661" s="260"/>
      <c r="J661" s="256"/>
      <c r="K661" s="256"/>
      <c r="L661" s="261"/>
      <c r="M661" s="262"/>
      <c r="N661" s="263"/>
      <c r="O661" s="263"/>
      <c r="P661" s="263"/>
      <c r="Q661" s="263"/>
      <c r="R661" s="263"/>
      <c r="S661" s="263"/>
      <c r="T661" s="26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65" t="s">
        <v>190</v>
      </c>
      <c r="AU661" s="265" t="s">
        <v>179</v>
      </c>
      <c r="AV661" s="14" t="s">
        <v>85</v>
      </c>
      <c r="AW661" s="14" t="s">
        <v>34</v>
      </c>
      <c r="AX661" s="14" t="s">
        <v>76</v>
      </c>
      <c r="AY661" s="265" t="s">
        <v>178</v>
      </c>
    </row>
    <row r="662" s="2" customFormat="1" ht="24.15" customHeight="1">
      <c r="A662" s="38"/>
      <c r="B662" s="39"/>
      <c r="C662" s="226" t="s">
        <v>711</v>
      </c>
      <c r="D662" s="226" t="s">
        <v>181</v>
      </c>
      <c r="E662" s="227" t="s">
        <v>712</v>
      </c>
      <c r="F662" s="228" t="s">
        <v>713</v>
      </c>
      <c r="G662" s="229" t="s">
        <v>267</v>
      </c>
      <c r="H662" s="230">
        <v>47.039999999999999</v>
      </c>
      <c r="I662" s="231"/>
      <c r="J662" s="232">
        <f>ROUND(I662*H662,2)</f>
        <v>0</v>
      </c>
      <c r="K662" s="228" t="s">
        <v>185</v>
      </c>
      <c r="L662" s="44"/>
      <c r="M662" s="233" t="s">
        <v>1</v>
      </c>
      <c r="N662" s="234" t="s">
        <v>41</v>
      </c>
      <c r="O662" s="91"/>
      <c r="P662" s="235">
        <f>O662*H662</f>
        <v>0</v>
      </c>
      <c r="Q662" s="235">
        <v>0.00031</v>
      </c>
      <c r="R662" s="235">
        <f>Q662*H662</f>
        <v>0.014582400000000001</v>
      </c>
      <c r="S662" s="235">
        <v>0</v>
      </c>
      <c r="T662" s="236">
        <f>S662*H662</f>
        <v>0</v>
      </c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R662" s="237" t="s">
        <v>186</v>
      </c>
      <c r="AT662" s="237" t="s">
        <v>181</v>
      </c>
      <c r="AU662" s="237" t="s">
        <v>179</v>
      </c>
      <c r="AY662" s="17" t="s">
        <v>178</v>
      </c>
      <c r="BE662" s="238">
        <f>IF(N662="základní",J662,0)</f>
        <v>0</v>
      </c>
      <c r="BF662" s="238">
        <f>IF(N662="snížená",J662,0)</f>
        <v>0</v>
      </c>
      <c r="BG662" s="238">
        <f>IF(N662="zákl. přenesená",J662,0)</f>
        <v>0</v>
      </c>
      <c r="BH662" s="238">
        <f>IF(N662="sníž. přenesená",J662,0)</f>
        <v>0</v>
      </c>
      <c r="BI662" s="238">
        <f>IF(N662="nulová",J662,0)</f>
        <v>0</v>
      </c>
      <c r="BJ662" s="17" t="s">
        <v>83</v>
      </c>
      <c r="BK662" s="238">
        <f>ROUND(I662*H662,2)</f>
        <v>0</v>
      </c>
      <c r="BL662" s="17" t="s">
        <v>186</v>
      </c>
      <c r="BM662" s="237" t="s">
        <v>714</v>
      </c>
    </row>
    <row r="663" s="2" customFormat="1">
      <c r="A663" s="38"/>
      <c r="B663" s="39"/>
      <c r="C663" s="40"/>
      <c r="D663" s="239" t="s">
        <v>188</v>
      </c>
      <c r="E663" s="40"/>
      <c r="F663" s="240" t="s">
        <v>715</v>
      </c>
      <c r="G663" s="40"/>
      <c r="H663" s="40"/>
      <c r="I663" s="241"/>
      <c r="J663" s="40"/>
      <c r="K663" s="40"/>
      <c r="L663" s="44"/>
      <c r="M663" s="242"/>
      <c r="N663" s="243"/>
      <c r="O663" s="91"/>
      <c r="P663" s="91"/>
      <c r="Q663" s="91"/>
      <c r="R663" s="91"/>
      <c r="S663" s="91"/>
      <c r="T663" s="92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T663" s="17" t="s">
        <v>188</v>
      </c>
      <c r="AU663" s="17" t="s">
        <v>179</v>
      </c>
    </row>
    <row r="664" s="13" customFormat="1">
      <c r="A664" s="13"/>
      <c r="B664" s="244"/>
      <c r="C664" s="245"/>
      <c r="D664" s="246" t="s">
        <v>190</v>
      </c>
      <c r="E664" s="247" t="s">
        <v>1</v>
      </c>
      <c r="F664" s="248" t="s">
        <v>191</v>
      </c>
      <c r="G664" s="245"/>
      <c r="H664" s="247" t="s">
        <v>1</v>
      </c>
      <c r="I664" s="249"/>
      <c r="J664" s="245"/>
      <c r="K664" s="245"/>
      <c r="L664" s="250"/>
      <c r="M664" s="251"/>
      <c r="N664" s="252"/>
      <c r="O664" s="252"/>
      <c r="P664" s="252"/>
      <c r="Q664" s="252"/>
      <c r="R664" s="252"/>
      <c r="S664" s="252"/>
      <c r="T664" s="25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54" t="s">
        <v>190</v>
      </c>
      <c r="AU664" s="254" t="s">
        <v>179</v>
      </c>
      <c r="AV664" s="13" t="s">
        <v>83</v>
      </c>
      <c r="AW664" s="13" t="s">
        <v>34</v>
      </c>
      <c r="AX664" s="13" t="s">
        <v>76</v>
      </c>
      <c r="AY664" s="254" t="s">
        <v>178</v>
      </c>
    </row>
    <row r="665" s="13" customFormat="1">
      <c r="A665" s="13"/>
      <c r="B665" s="244"/>
      <c r="C665" s="245"/>
      <c r="D665" s="246" t="s">
        <v>190</v>
      </c>
      <c r="E665" s="247" t="s">
        <v>1</v>
      </c>
      <c r="F665" s="248" t="s">
        <v>192</v>
      </c>
      <c r="G665" s="245"/>
      <c r="H665" s="247" t="s">
        <v>1</v>
      </c>
      <c r="I665" s="249"/>
      <c r="J665" s="245"/>
      <c r="K665" s="245"/>
      <c r="L665" s="250"/>
      <c r="M665" s="251"/>
      <c r="N665" s="252"/>
      <c r="O665" s="252"/>
      <c r="P665" s="252"/>
      <c r="Q665" s="252"/>
      <c r="R665" s="252"/>
      <c r="S665" s="252"/>
      <c r="T665" s="25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54" t="s">
        <v>190</v>
      </c>
      <c r="AU665" s="254" t="s">
        <v>179</v>
      </c>
      <c r="AV665" s="13" t="s">
        <v>83</v>
      </c>
      <c r="AW665" s="13" t="s">
        <v>34</v>
      </c>
      <c r="AX665" s="13" t="s">
        <v>76</v>
      </c>
      <c r="AY665" s="254" t="s">
        <v>178</v>
      </c>
    </row>
    <row r="666" s="14" customFormat="1">
      <c r="A666" s="14"/>
      <c r="B666" s="255"/>
      <c r="C666" s="256"/>
      <c r="D666" s="246" t="s">
        <v>190</v>
      </c>
      <c r="E666" s="257" t="s">
        <v>1</v>
      </c>
      <c r="F666" s="258" t="s">
        <v>716</v>
      </c>
      <c r="G666" s="256"/>
      <c r="H666" s="259">
        <v>4.3200000000000003</v>
      </c>
      <c r="I666" s="260"/>
      <c r="J666" s="256"/>
      <c r="K666" s="256"/>
      <c r="L666" s="261"/>
      <c r="M666" s="262"/>
      <c r="N666" s="263"/>
      <c r="O666" s="263"/>
      <c r="P666" s="263"/>
      <c r="Q666" s="263"/>
      <c r="R666" s="263"/>
      <c r="S666" s="263"/>
      <c r="T666" s="26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65" t="s">
        <v>190</v>
      </c>
      <c r="AU666" s="265" t="s">
        <v>179</v>
      </c>
      <c r="AV666" s="14" t="s">
        <v>85</v>
      </c>
      <c r="AW666" s="14" t="s">
        <v>34</v>
      </c>
      <c r="AX666" s="14" t="s">
        <v>76</v>
      </c>
      <c r="AY666" s="265" t="s">
        <v>178</v>
      </c>
    </row>
    <row r="667" s="14" customFormat="1">
      <c r="A667" s="14"/>
      <c r="B667" s="255"/>
      <c r="C667" s="256"/>
      <c r="D667" s="246" t="s">
        <v>190</v>
      </c>
      <c r="E667" s="257" t="s">
        <v>1</v>
      </c>
      <c r="F667" s="258" t="s">
        <v>717</v>
      </c>
      <c r="G667" s="256"/>
      <c r="H667" s="259">
        <v>8</v>
      </c>
      <c r="I667" s="260"/>
      <c r="J667" s="256"/>
      <c r="K667" s="256"/>
      <c r="L667" s="261"/>
      <c r="M667" s="262"/>
      <c r="N667" s="263"/>
      <c r="O667" s="263"/>
      <c r="P667" s="263"/>
      <c r="Q667" s="263"/>
      <c r="R667" s="263"/>
      <c r="S667" s="263"/>
      <c r="T667" s="26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65" t="s">
        <v>190</v>
      </c>
      <c r="AU667" s="265" t="s">
        <v>179</v>
      </c>
      <c r="AV667" s="14" t="s">
        <v>85</v>
      </c>
      <c r="AW667" s="14" t="s">
        <v>34</v>
      </c>
      <c r="AX667" s="14" t="s">
        <v>76</v>
      </c>
      <c r="AY667" s="265" t="s">
        <v>178</v>
      </c>
    </row>
    <row r="668" s="14" customFormat="1">
      <c r="A668" s="14"/>
      <c r="B668" s="255"/>
      <c r="C668" s="256"/>
      <c r="D668" s="246" t="s">
        <v>190</v>
      </c>
      <c r="E668" s="257" t="s">
        <v>1</v>
      </c>
      <c r="F668" s="258" t="s">
        <v>718</v>
      </c>
      <c r="G668" s="256"/>
      <c r="H668" s="259">
        <v>4</v>
      </c>
      <c r="I668" s="260"/>
      <c r="J668" s="256"/>
      <c r="K668" s="256"/>
      <c r="L668" s="261"/>
      <c r="M668" s="262"/>
      <c r="N668" s="263"/>
      <c r="O668" s="263"/>
      <c r="P668" s="263"/>
      <c r="Q668" s="263"/>
      <c r="R668" s="263"/>
      <c r="S668" s="263"/>
      <c r="T668" s="26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65" t="s">
        <v>190</v>
      </c>
      <c r="AU668" s="265" t="s">
        <v>179</v>
      </c>
      <c r="AV668" s="14" t="s">
        <v>85</v>
      </c>
      <c r="AW668" s="14" t="s">
        <v>34</v>
      </c>
      <c r="AX668" s="14" t="s">
        <v>76</v>
      </c>
      <c r="AY668" s="265" t="s">
        <v>178</v>
      </c>
    </row>
    <row r="669" s="14" customFormat="1">
      <c r="A669" s="14"/>
      <c r="B669" s="255"/>
      <c r="C669" s="256"/>
      <c r="D669" s="246" t="s">
        <v>190</v>
      </c>
      <c r="E669" s="257" t="s">
        <v>1</v>
      </c>
      <c r="F669" s="258" t="s">
        <v>705</v>
      </c>
      <c r="G669" s="256"/>
      <c r="H669" s="259">
        <v>8.6400000000000006</v>
      </c>
      <c r="I669" s="260"/>
      <c r="J669" s="256"/>
      <c r="K669" s="256"/>
      <c r="L669" s="261"/>
      <c r="M669" s="262"/>
      <c r="N669" s="263"/>
      <c r="O669" s="263"/>
      <c r="P669" s="263"/>
      <c r="Q669" s="263"/>
      <c r="R669" s="263"/>
      <c r="S669" s="263"/>
      <c r="T669" s="26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65" t="s">
        <v>190</v>
      </c>
      <c r="AU669" s="265" t="s">
        <v>179</v>
      </c>
      <c r="AV669" s="14" t="s">
        <v>85</v>
      </c>
      <c r="AW669" s="14" t="s">
        <v>34</v>
      </c>
      <c r="AX669" s="14" t="s">
        <v>76</v>
      </c>
      <c r="AY669" s="265" t="s">
        <v>178</v>
      </c>
    </row>
    <row r="670" s="14" customFormat="1">
      <c r="A670" s="14"/>
      <c r="B670" s="255"/>
      <c r="C670" s="256"/>
      <c r="D670" s="246" t="s">
        <v>190</v>
      </c>
      <c r="E670" s="257" t="s">
        <v>1</v>
      </c>
      <c r="F670" s="258" t="s">
        <v>719</v>
      </c>
      <c r="G670" s="256"/>
      <c r="H670" s="259">
        <v>18.079999999999998</v>
      </c>
      <c r="I670" s="260"/>
      <c r="J670" s="256"/>
      <c r="K670" s="256"/>
      <c r="L670" s="261"/>
      <c r="M670" s="262"/>
      <c r="N670" s="263"/>
      <c r="O670" s="263"/>
      <c r="P670" s="263"/>
      <c r="Q670" s="263"/>
      <c r="R670" s="263"/>
      <c r="S670" s="263"/>
      <c r="T670" s="26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65" t="s">
        <v>190</v>
      </c>
      <c r="AU670" s="265" t="s">
        <v>179</v>
      </c>
      <c r="AV670" s="14" t="s">
        <v>85</v>
      </c>
      <c r="AW670" s="14" t="s">
        <v>34</v>
      </c>
      <c r="AX670" s="14" t="s">
        <v>76</v>
      </c>
      <c r="AY670" s="265" t="s">
        <v>178</v>
      </c>
    </row>
    <row r="671" s="14" customFormat="1">
      <c r="A671" s="14"/>
      <c r="B671" s="255"/>
      <c r="C671" s="256"/>
      <c r="D671" s="246" t="s">
        <v>190</v>
      </c>
      <c r="E671" s="257" t="s">
        <v>1</v>
      </c>
      <c r="F671" s="258" t="s">
        <v>718</v>
      </c>
      <c r="G671" s="256"/>
      <c r="H671" s="259">
        <v>4</v>
      </c>
      <c r="I671" s="260"/>
      <c r="J671" s="256"/>
      <c r="K671" s="256"/>
      <c r="L671" s="261"/>
      <c r="M671" s="262"/>
      <c r="N671" s="263"/>
      <c r="O671" s="263"/>
      <c r="P671" s="263"/>
      <c r="Q671" s="263"/>
      <c r="R671" s="263"/>
      <c r="S671" s="263"/>
      <c r="T671" s="26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65" t="s">
        <v>190</v>
      </c>
      <c r="AU671" s="265" t="s">
        <v>179</v>
      </c>
      <c r="AV671" s="14" t="s">
        <v>85</v>
      </c>
      <c r="AW671" s="14" t="s">
        <v>34</v>
      </c>
      <c r="AX671" s="14" t="s">
        <v>76</v>
      </c>
      <c r="AY671" s="265" t="s">
        <v>178</v>
      </c>
    </row>
    <row r="672" s="2" customFormat="1" ht="33" customHeight="1">
      <c r="A672" s="38"/>
      <c r="B672" s="39"/>
      <c r="C672" s="226" t="s">
        <v>422</v>
      </c>
      <c r="D672" s="226" t="s">
        <v>181</v>
      </c>
      <c r="E672" s="227" t="s">
        <v>720</v>
      </c>
      <c r="F672" s="228" t="s">
        <v>721</v>
      </c>
      <c r="G672" s="229" t="s">
        <v>267</v>
      </c>
      <c r="H672" s="230">
        <v>19.199999999999999</v>
      </c>
      <c r="I672" s="231"/>
      <c r="J672" s="232">
        <f>ROUND(I672*H672,2)</f>
        <v>0</v>
      </c>
      <c r="K672" s="228" t="s">
        <v>185</v>
      </c>
      <c r="L672" s="44"/>
      <c r="M672" s="233" t="s">
        <v>1</v>
      </c>
      <c r="N672" s="234" t="s">
        <v>41</v>
      </c>
      <c r="O672" s="91"/>
      <c r="P672" s="235">
        <f>O672*H672</f>
        <v>0</v>
      </c>
      <c r="Q672" s="235">
        <v>0.22678000000000001</v>
      </c>
      <c r="R672" s="235">
        <f>Q672*H672</f>
        <v>4.3541759999999998</v>
      </c>
      <c r="S672" s="235">
        <v>0</v>
      </c>
      <c r="T672" s="236">
        <f>S672*H672</f>
        <v>0</v>
      </c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R672" s="237" t="s">
        <v>186</v>
      </c>
      <c r="AT672" s="237" t="s">
        <v>181</v>
      </c>
      <c r="AU672" s="237" t="s">
        <v>179</v>
      </c>
      <c r="AY672" s="17" t="s">
        <v>178</v>
      </c>
      <c r="BE672" s="238">
        <f>IF(N672="základní",J672,0)</f>
        <v>0</v>
      </c>
      <c r="BF672" s="238">
        <f>IF(N672="snížená",J672,0)</f>
        <v>0</v>
      </c>
      <c r="BG672" s="238">
        <f>IF(N672="zákl. přenesená",J672,0)</f>
        <v>0</v>
      </c>
      <c r="BH672" s="238">
        <f>IF(N672="sníž. přenesená",J672,0)</f>
        <v>0</v>
      </c>
      <c r="BI672" s="238">
        <f>IF(N672="nulová",J672,0)</f>
        <v>0</v>
      </c>
      <c r="BJ672" s="17" t="s">
        <v>83</v>
      </c>
      <c r="BK672" s="238">
        <f>ROUND(I672*H672,2)</f>
        <v>0</v>
      </c>
      <c r="BL672" s="17" t="s">
        <v>186</v>
      </c>
      <c r="BM672" s="237" t="s">
        <v>722</v>
      </c>
    </row>
    <row r="673" s="2" customFormat="1">
      <c r="A673" s="38"/>
      <c r="B673" s="39"/>
      <c r="C673" s="40"/>
      <c r="D673" s="239" t="s">
        <v>188</v>
      </c>
      <c r="E673" s="40"/>
      <c r="F673" s="240" t="s">
        <v>723</v>
      </c>
      <c r="G673" s="40"/>
      <c r="H673" s="40"/>
      <c r="I673" s="241"/>
      <c r="J673" s="40"/>
      <c r="K673" s="40"/>
      <c r="L673" s="44"/>
      <c r="M673" s="242"/>
      <c r="N673" s="243"/>
      <c r="O673" s="91"/>
      <c r="P673" s="91"/>
      <c r="Q673" s="91"/>
      <c r="R673" s="91"/>
      <c r="S673" s="91"/>
      <c r="T673" s="92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T673" s="17" t="s">
        <v>188</v>
      </c>
      <c r="AU673" s="17" t="s">
        <v>179</v>
      </c>
    </row>
    <row r="674" s="13" customFormat="1">
      <c r="A674" s="13"/>
      <c r="B674" s="244"/>
      <c r="C674" s="245"/>
      <c r="D674" s="246" t="s">
        <v>190</v>
      </c>
      <c r="E674" s="247" t="s">
        <v>1</v>
      </c>
      <c r="F674" s="248" t="s">
        <v>191</v>
      </c>
      <c r="G674" s="245"/>
      <c r="H674" s="247" t="s">
        <v>1</v>
      </c>
      <c r="I674" s="249"/>
      <c r="J674" s="245"/>
      <c r="K674" s="245"/>
      <c r="L674" s="250"/>
      <c r="M674" s="251"/>
      <c r="N674" s="252"/>
      <c r="O674" s="252"/>
      <c r="P674" s="252"/>
      <c r="Q674" s="252"/>
      <c r="R674" s="252"/>
      <c r="S674" s="252"/>
      <c r="T674" s="25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54" t="s">
        <v>190</v>
      </c>
      <c r="AU674" s="254" t="s">
        <v>179</v>
      </c>
      <c r="AV674" s="13" t="s">
        <v>83</v>
      </c>
      <c r="AW674" s="13" t="s">
        <v>34</v>
      </c>
      <c r="AX674" s="13" t="s">
        <v>76</v>
      </c>
      <c r="AY674" s="254" t="s">
        <v>178</v>
      </c>
    </row>
    <row r="675" s="13" customFormat="1">
      <c r="A675" s="13"/>
      <c r="B675" s="244"/>
      <c r="C675" s="245"/>
      <c r="D675" s="246" t="s">
        <v>190</v>
      </c>
      <c r="E675" s="247" t="s">
        <v>1</v>
      </c>
      <c r="F675" s="248" t="s">
        <v>192</v>
      </c>
      <c r="G675" s="245"/>
      <c r="H675" s="247" t="s">
        <v>1</v>
      </c>
      <c r="I675" s="249"/>
      <c r="J675" s="245"/>
      <c r="K675" s="245"/>
      <c r="L675" s="250"/>
      <c r="M675" s="251"/>
      <c r="N675" s="252"/>
      <c r="O675" s="252"/>
      <c r="P675" s="252"/>
      <c r="Q675" s="252"/>
      <c r="R675" s="252"/>
      <c r="S675" s="252"/>
      <c r="T675" s="25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54" t="s">
        <v>190</v>
      </c>
      <c r="AU675" s="254" t="s">
        <v>179</v>
      </c>
      <c r="AV675" s="13" t="s">
        <v>83</v>
      </c>
      <c r="AW675" s="13" t="s">
        <v>34</v>
      </c>
      <c r="AX675" s="13" t="s">
        <v>76</v>
      </c>
      <c r="AY675" s="254" t="s">
        <v>178</v>
      </c>
    </row>
    <row r="676" s="14" customFormat="1">
      <c r="A676" s="14"/>
      <c r="B676" s="255"/>
      <c r="C676" s="256"/>
      <c r="D676" s="246" t="s">
        <v>190</v>
      </c>
      <c r="E676" s="257" t="s">
        <v>1</v>
      </c>
      <c r="F676" s="258" t="s">
        <v>724</v>
      </c>
      <c r="G676" s="256"/>
      <c r="H676" s="259">
        <v>16.400000000000002</v>
      </c>
      <c r="I676" s="260"/>
      <c r="J676" s="256"/>
      <c r="K676" s="256"/>
      <c r="L676" s="261"/>
      <c r="M676" s="262"/>
      <c r="N676" s="263"/>
      <c r="O676" s="263"/>
      <c r="P676" s="263"/>
      <c r="Q676" s="263"/>
      <c r="R676" s="263"/>
      <c r="S676" s="263"/>
      <c r="T676" s="26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T676" s="265" t="s">
        <v>190</v>
      </c>
      <c r="AU676" s="265" t="s">
        <v>179</v>
      </c>
      <c r="AV676" s="14" t="s">
        <v>85</v>
      </c>
      <c r="AW676" s="14" t="s">
        <v>34</v>
      </c>
      <c r="AX676" s="14" t="s">
        <v>76</v>
      </c>
      <c r="AY676" s="265" t="s">
        <v>178</v>
      </c>
    </row>
    <row r="677" s="14" customFormat="1">
      <c r="A677" s="14"/>
      <c r="B677" s="255"/>
      <c r="C677" s="256"/>
      <c r="D677" s="246" t="s">
        <v>190</v>
      </c>
      <c r="E677" s="257" t="s">
        <v>1</v>
      </c>
      <c r="F677" s="258" t="s">
        <v>725</v>
      </c>
      <c r="G677" s="256"/>
      <c r="H677" s="259">
        <v>2.7999999999999998</v>
      </c>
      <c r="I677" s="260"/>
      <c r="J677" s="256"/>
      <c r="K677" s="256"/>
      <c r="L677" s="261"/>
      <c r="M677" s="262"/>
      <c r="N677" s="263"/>
      <c r="O677" s="263"/>
      <c r="P677" s="263"/>
      <c r="Q677" s="263"/>
      <c r="R677" s="263"/>
      <c r="S677" s="263"/>
      <c r="T677" s="26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65" t="s">
        <v>190</v>
      </c>
      <c r="AU677" s="265" t="s">
        <v>179</v>
      </c>
      <c r="AV677" s="14" t="s">
        <v>85</v>
      </c>
      <c r="AW677" s="14" t="s">
        <v>34</v>
      </c>
      <c r="AX677" s="14" t="s">
        <v>76</v>
      </c>
      <c r="AY677" s="265" t="s">
        <v>178</v>
      </c>
    </row>
    <row r="678" s="2" customFormat="1" ht="37.8" customHeight="1">
      <c r="A678" s="38"/>
      <c r="B678" s="39"/>
      <c r="C678" s="226" t="s">
        <v>726</v>
      </c>
      <c r="D678" s="226" t="s">
        <v>181</v>
      </c>
      <c r="E678" s="227" t="s">
        <v>727</v>
      </c>
      <c r="F678" s="228" t="s">
        <v>728</v>
      </c>
      <c r="G678" s="229" t="s">
        <v>267</v>
      </c>
      <c r="H678" s="230">
        <v>3.7999999999999998</v>
      </c>
      <c r="I678" s="231"/>
      <c r="J678" s="232">
        <f>ROUND(I678*H678,2)</f>
        <v>0</v>
      </c>
      <c r="K678" s="228" t="s">
        <v>185</v>
      </c>
      <c r="L678" s="44"/>
      <c r="M678" s="233" t="s">
        <v>1</v>
      </c>
      <c r="N678" s="234" t="s">
        <v>41</v>
      </c>
      <c r="O678" s="91"/>
      <c r="P678" s="235">
        <f>O678*H678</f>
        <v>0</v>
      </c>
      <c r="Q678" s="235">
        <v>0.22678000000000001</v>
      </c>
      <c r="R678" s="235">
        <f>Q678*H678</f>
        <v>0.86176399999999997</v>
      </c>
      <c r="S678" s="235">
        <v>0</v>
      </c>
      <c r="T678" s="236">
        <f>S678*H678</f>
        <v>0</v>
      </c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R678" s="237" t="s">
        <v>186</v>
      </c>
      <c r="AT678" s="237" t="s">
        <v>181</v>
      </c>
      <c r="AU678" s="237" t="s">
        <v>179</v>
      </c>
      <c r="AY678" s="17" t="s">
        <v>178</v>
      </c>
      <c r="BE678" s="238">
        <f>IF(N678="základní",J678,0)</f>
        <v>0</v>
      </c>
      <c r="BF678" s="238">
        <f>IF(N678="snížená",J678,0)</f>
        <v>0</v>
      </c>
      <c r="BG678" s="238">
        <f>IF(N678="zákl. přenesená",J678,0)</f>
        <v>0</v>
      </c>
      <c r="BH678" s="238">
        <f>IF(N678="sníž. přenesená",J678,0)</f>
        <v>0</v>
      </c>
      <c r="BI678" s="238">
        <f>IF(N678="nulová",J678,0)</f>
        <v>0</v>
      </c>
      <c r="BJ678" s="17" t="s">
        <v>83</v>
      </c>
      <c r="BK678" s="238">
        <f>ROUND(I678*H678,2)</f>
        <v>0</v>
      </c>
      <c r="BL678" s="17" t="s">
        <v>186</v>
      </c>
      <c r="BM678" s="237" t="s">
        <v>729</v>
      </c>
    </row>
    <row r="679" s="2" customFormat="1">
      <c r="A679" s="38"/>
      <c r="B679" s="39"/>
      <c r="C679" s="40"/>
      <c r="D679" s="239" t="s">
        <v>188</v>
      </c>
      <c r="E679" s="40"/>
      <c r="F679" s="240" t="s">
        <v>730</v>
      </c>
      <c r="G679" s="40"/>
      <c r="H679" s="40"/>
      <c r="I679" s="241"/>
      <c r="J679" s="40"/>
      <c r="K679" s="40"/>
      <c r="L679" s="44"/>
      <c r="M679" s="242"/>
      <c r="N679" s="243"/>
      <c r="O679" s="91"/>
      <c r="P679" s="91"/>
      <c r="Q679" s="91"/>
      <c r="R679" s="91"/>
      <c r="S679" s="91"/>
      <c r="T679" s="92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T679" s="17" t="s">
        <v>188</v>
      </c>
      <c r="AU679" s="17" t="s">
        <v>179</v>
      </c>
    </row>
    <row r="680" s="13" customFormat="1">
      <c r="A680" s="13"/>
      <c r="B680" s="244"/>
      <c r="C680" s="245"/>
      <c r="D680" s="246" t="s">
        <v>190</v>
      </c>
      <c r="E680" s="247" t="s">
        <v>1</v>
      </c>
      <c r="F680" s="248" t="s">
        <v>191</v>
      </c>
      <c r="G680" s="245"/>
      <c r="H680" s="247" t="s">
        <v>1</v>
      </c>
      <c r="I680" s="249"/>
      <c r="J680" s="245"/>
      <c r="K680" s="245"/>
      <c r="L680" s="250"/>
      <c r="M680" s="251"/>
      <c r="N680" s="252"/>
      <c r="O680" s="252"/>
      <c r="P680" s="252"/>
      <c r="Q680" s="252"/>
      <c r="R680" s="252"/>
      <c r="S680" s="252"/>
      <c r="T680" s="25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54" t="s">
        <v>190</v>
      </c>
      <c r="AU680" s="254" t="s">
        <v>179</v>
      </c>
      <c r="AV680" s="13" t="s">
        <v>83</v>
      </c>
      <c r="AW680" s="13" t="s">
        <v>34</v>
      </c>
      <c r="AX680" s="13" t="s">
        <v>76</v>
      </c>
      <c r="AY680" s="254" t="s">
        <v>178</v>
      </c>
    </row>
    <row r="681" s="13" customFormat="1">
      <c r="A681" s="13"/>
      <c r="B681" s="244"/>
      <c r="C681" s="245"/>
      <c r="D681" s="246" t="s">
        <v>190</v>
      </c>
      <c r="E681" s="247" t="s">
        <v>1</v>
      </c>
      <c r="F681" s="248" t="s">
        <v>192</v>
      </c>
      <c r="G681" s="245"/>
      <c r="H681" s="247" t="s">
        <v>1</v>
      </c>
      <c r="I681" s="249"/>
      <c r="J681" s="245"/>
      <c r="K681" s="245"/>
      <c r="L681" s="250"/>
      <c r="M681" s="251"/>
      <c r="N681" s="252"/>
      <c r="O681" s="252"/>
      <c r="P681" s="252"/>
      <c r="Q681" s="252"/>
      <c r="R681" s="252"/>
      <c r="S681" s="252"/>
      <c r="T681" s="25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54" t="s">
        <v>190</v>
      </c>
      <c r="AU681" s="254" t="s">
        <v>179</v>
      </c>
      <c r="AV681" s="13" t="s">
        <v>83</v>
      </c>
      <c r="AW681" s="13" t="s">
        <v>34</v>
      </c>
      <c r="AX681" s="13" t="s">
        <v>76</v>
      </c>
      <c r="AY681" s="254" t="s">
        <v>178</v>
      </c>
    </row>
    <row r="682" s="14" customFormat="1">
      <c r="A682" s="14"/>
      <c r="B682" s="255"/>
      <c r="C682" s="256"/>
      <c r="D682" s="246" t="s">
        <v>190</v>
      </c>
      <c r="E682" s="257" t="s">
        <v>1</v>
      </c>
      <c r="F682" s="258" t="s">
        <v>731</v>
      </c>
      <c r="G682" s="256"/>
      <c r="H682" s="259">
        <v>3.7999999999999998</v>
      </c>
      <c r="I682" s="260"/>
      <c r="J682" s="256"/>
      <c r="K682" s="256"/>
      <c r="L682" s="261"/>
      <c r="M682" s="262"/>
      <c r="N682" s="263"/>
      <c r="O682" s="263"/>
      <c r="P682" s="263"/>
      <c r="Q682" s="263"/>
      <c r="R682" s="263"/>
      <c r="S682" s="263"/>
      <c r="T682" s="26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65" t="s">
        <v>190</v>
      </c>
      <c r="AU682" s="265" t="s">
        <v>179</v>
      </c>
      <c r="AV682" s="14" t="s">
        <v>85</v>
      </c>
      <c r="AW682" s="14" t="s">
        <v>34</v>
      </c>
      <c r="AX682" s="14" t="s">
        <v>76</v>
      </c>
      <c r="AY682" s="265" t="s">
        <v>178</v>
      </c>
    </row>
    <row r="683" s="2" customFormat="1" ht="24.15" customHeight="1">
      <c r="A683" s="38"/>
      <c r="B683" s="39"/>
      <c r="C683" s="226" t="s">
        <v>732</v>
      </c>
      <c r="D683" s="226" t="s">
        <v>181</v>
      </c>
      <c r="E683" s="227" t="s">
        <v>733</v>
      </c>
      <c r="F683" s="228" t="s">
        <v>734</v>
      </c>
      <c r="G683" s="229" t="s">
        <v>203</v>
      </c>
      <c r="H683" s="230">
        <v>5</v>
      </c>
      <c r="I683" s="231"/>
      <c r="J683" s="232">
        <f>ROUND(I683*H683,2)</f>
        <v>0</v>
      </c>
      <c r="K683" s="228" t="s">
        <v>185</v>
      </c>
      <c r="L683" s="44"/>
      <c r="M683" s="233" t="s">
        <v>1</v>
      </c>
      <c r="N683" s="234" t="s">
        <v>41</v>
      </c>
      <c r="O683" s="91"/>
      <c r="P683" s="235">
        <f>O683*H683</f>
        <v>0</v>
      </c>
      <c r="Q683" s="235">
        <v>0</v>
      </c>
      <c r="R683" s="235">
        <f>Q683*H683</f>
        <v>0</v>
      </c>
      <c r="S683" s="235">
        <v>0.016</v>
      </c>
      <c r="T683" s="236">
        <f>S683*H683</f>
        <v>0.080000000000000002</v>
      </c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R683" s="237" t="s">
        <v>186</v>
      </c>
      <c r="AT683" s="237" t="s">
        <v>181</v>
      </c>
      <c r="AU683" s="237" t="s">
        <v>179</v>
      </c>
      <c r="AY683" s="17" t="s">
        <v>178</v>
      </c>
      <c r="BE683" s="238">
        <f>IF(N683="základní",J683,0)</f>
        <v>0</v>
      </c>
      <c r="BF683" s="238">
        <f>IF(N683="snížená",J683,0)</f>
        <v>0</v>
      </c>
      <c r="BG683" s="238">
        <f>IF(N683="zákl. přenesená",J683,0)</f>
        <v>0</v>
      </c>
      <c r="BH683" s="238">
        <f>IF(N683="sníž. přenesená",J683,0)</f>
        <v>0</v>
      </c>
      <c r="BI683" s="238">
        <f>IF(N683="nulová",J683,0)</f>
        <v>0</v>
      </c>
      <c r="BJ683" s="17" t="s">
        <v>83</v>
      </c>
      <c r="BK683" s="238">
        <f>ROUND(I683*H683,2)</f>
        <v>0</v>
      </c>
      <c r="BL683" s="17" t="s">
        <v>186</v>
      </c>
      <c r="BM683" s="237" t="s">
        <v>735</v>
      </c>
    </row>
    <row r="684" s="2" customFormat="1">
      <c r="A684" s="38"/>
      <c r="B684" s="39"/>
      <c r="C684" s="40"/>
      <c r="D684" s="239" t="s">
        <v>188</v>
      </c>
      <c r="E684" s="40"/>
      <c r="F684" s="240" t="s">
        <v>736</v>
      </c>
      <c r="G684" s="40"/>
      <c r="H684" s="40"/>
      <c r="I684" s="241"/>
      <c r="J684" s="40"/>
      <c r="K684" s="40"/>
      <c r="L684" s="44"/>
      <c r="M684" s="242"/>
      <c r="N684" s="243"/>
      <c r="O684" s="91"/>
      <c r="P684" s="91"/>
      <c r="Q684" s="91"/>
      <c r="R684" s="91"/>
      <c r="S684" s="91"/>
      <c r="T684" s="92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T684" s="17" t="s">
        <v>188</v>
      </c>
      <c r="AU684" s="17" t="s">
        <v>179</v>
      </c>
    </row>
    <row r="685" s="13" customFormat="1">
      <c r="A685" s="13"/>
      <c r="B685" s="244"/>
      <c r="C685" s="245"/>
      <c r="D685" s="246" t="s">
        <v>190</v>
      </c>
      <c r="E685" s="247" t="s">
        <v>1</v>
      </c>
      <c r="F685" s="248" t="s">
        <v>191</v>
      </c>
      <c r="G685" s="245"/>
      <c r="H685" s="247" t="s">
        <v>1</v>
      </c>
      <c r="I685" s="249"/>
      <c r="J685" s="245"/>
      <c r="K685" s="245"/>
      <c r="L685" s="250"/>
      <c r="M685" s="251"/>
      <c r="N685" s="252"/>
      <c r="O685" s="252"/>
      <c r="P685" s="252"/>
      <c r="Q685" s="252"/>
      <c r="R685" s="252"/>
      <c r="S685" s="252"/>
      <c r="T685" s="25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54" t="s">
        <v>190</v>
      </c>
      <c r="AU685" s="254" t="s">
        <v>179</v>
      </c>
      <c r="AV685" s="13" t="s">
        <v>83</v>
      </c>
      <c r="AW685" s="13" t="s">
        <v>34</v>
      </c>
      <c r="AX685" s="13" t="s">
        <v>76</v>
      </c>
      <c r="AY685" s="254" t="s">
        <v>178</v>
      </c>
    </row>
    <row r="686" s="13" customFormat="1">
      <c r="A686" s="13"/>
      <c r="B686" s="244"/>
      <c r="C686" s="245"/>
      <c r="D686" s="246" t="s">
        <v>190</v>
      </c>
      <c r="E686" s="247" t="s">
        <v>1</v>
      </c>
      <c r="F686" s="248" t="s">
        <v>192</v>
      </c>
      <c r="G686" s="245"/>
      <c r="H686" s="247" t="s">
        <v>1</v>
      </c>
      <c r="I686" s="249"/>
      <c r="J686" s="245"/>
      <c r="K686" s="245"/>
      <c r="L686" s="250"/>
      <c r="M686" s="251"/>
      <c r="N686" s="252"/>
      <c r="O686" s="252"/>
      <c r="P686" s="252"/>
      <c r="Q686" s="252"/>
      <c r="R686" s="252"/>
      <c r="S686" s="252"/>
      <c r="T686" s="25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54" t="s">
        <v>190</v>
      </c>
      <c r="AU686" s="254" t="s">
        <v>179</v>
      </c>
      <c r="AV686" s="13" t="s">
        <v>83</v>
      </c>
      <c r="AW686" s="13" t="s">
        <v>34</v>
      </c>
      <c r="AX686" s="13" t="s">
        <v>76</v>
      </c>
      <c r="AY686" s="254" t="s">
        <v>178</v>
      </c>
    </row>
    <row r="687" s="14" customFormat="1">
      <c r="A687" s="14"/>
      <c r="B687" s="255"/>
      <c r="C687" s="256"/>
      <c r="D687" s="246" t="s">
        <v>190</v>
      </c>
      <c r="E687" s="257" t="s">
        <v>1</v>
      </c>
      <c r="F687" s="258" t="s">
        <v>737</v>
      </c>
      <c r="G687" s="256"/>
      <c r="H687" s="259">
        <v>4</v>
      </c>
      <c r="I687" s="260"/>
      <c r="J687" s="256"/>
      <c r="K687" s="256"/>
      <c r="L687" s="261"/>
      <c r="M687" s="262"/>
      <c r="N687" s="263"/>
      <c r="O687" s="263"/>
      <c r="P687" s="263"/>
      <c r="Q687" s="263"/>
      <c r="R687" s="263"/>
      <c r="S687" s="263"/>
      <c r="T687" s="26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65" t="s">
        <v>190</v>
      </c>
      <c r="AU687" s="265" t="s">
        <v>179</v>
      </c>
      <c r="AV687" s="14" t="s">
        <v>85</v>
      </c>
      <c r="AW687" s="14" t="s">
        <v>34</v>
      </c>
      <c r="AX687" s="14" t="s">
        <v>76</v>
      </c>
      <c r="AY687" s="265" t="s">
        <v>178</v>
      </c>
    </row>
    <row r="688" s="14" customFormat="1">
      <c r="A688" s="14"/>
      <c r="B688" s="255"/>
      <c r="C688" s="256"/>
      <c r="D688" s="246" t="s">
        <v>190</v>
      </c>
      <c r="E688" s="257" t="s">
        <v>1</v>
      </c>
      <c r="F688" s="258" t="s">
        <v>738</v>
      </c>
      <c r="G688" s="256"/>
      <c r="H688" s="259">
        <v>1</v>
      </c>
      <c r="I688" s="260"/>
      <c r="J688" s="256"/>
      <c r="K688" s="256"/>
      <c r="L688" s="261"/>
      <c r="M688" s="262"/>
      <c r="N688" s="263"/>
      <c r="O688" s="263"/>
      <c r="P688" s="263"/>
      <c r="Q688" s="263"/>
      <c r="R688" s="263"/>
      <c r="S688" s="263"/>
      <c r="T688" s="26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65" t="s">
        <v>190</v>
      </c>
      <c r="AU688" s="265" t="s">
        <v>179</v>
      </c>
      <c r="AV688" s="14" t="s">
        <v>85</v>
      </c>
      <c r="AW688" s="14" t="s">
        <v>34</v>
      </c>
      <c r="AX688" s="14" t="s">
        <v>76</v>
      </c>
      <c r="AY688" s="265" t="s">
        <v>178</v>
      </c>
    </row>
    <row r="689" s="2" customFormat="1" ht="24.15" customHeight="1">
      <c r="A689" s="38"/>
      <c r="B689" s="39"/>
      <c r="C689" s="226" t="s">
        <v>739</v>
      </c>
      <c r="D689" s="226" t="s">
        <v>181</v>
      </c>
      <c r="E689" s="227" t="s">
        <v>740</v>
      </c>
      <c r="F689" s="228" t="s">
        <v>741</v>
      </c>
      <c r="G689" s="229" t="s">
        <v>203</v>
      </c>
      <c r="H689" s="230">
        <v>3</v>
      </c>
      <c r="I689" s="231"/>
      <c r="J689" s="232">
        <f>ROUND(I689*H689,2)</f>
        <v>0</v>
      </c>
      <c r="K689" s="228" t="s">
        <v>185</v>
      </c>
      <c r="L689" s="44"/>
      <c r="M689" s="233" t="s">
        <v>1</v>
      </c>
      <c r="N689" s="234" t="s">
        <v>41</v>
      </c>
      <c r="O689" s="91"/>
      <c r="P689" s="235">
        <f>O689*H689</f>
        <v>0</v>
      </c>
      <c r="Q689" s="235">
        <v>0</v>
      </c>
      <c r="R689" s="235">
        <f>Q689*H689</f>
        <v>0</v>
      </c>
      <c r="S689" s="235">
        <v>0.41299999999999998</v>
      </c>
      <c r="T689" s="236">
        <f>S689*H689</f>
        <v>1.2389999999999999</v>
      </c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R689" s="237" t="s">
        <v>186</v>
      </c>
      <c r="AT689" s="237" t="s">
        <v>181</v>
      </c>
      <c r="AU689" s="237" t="s">
        <v>179</v>
      </c>
      <c r="AY689" s="17" t="s">
        <v>178</v>
      </c>
      <c r="BE689" s="238">
        <f>IF(N689="základní",J689,0)</f>
        <v>0</v>
      </c>
      <c r="BF689" s="238">
        <f>IF(N689="snížená",J689,0)</f>
        <v>0</v>
      </c>
      <c r="BG689" s="238">
        <f>IF(N689="zákl. přenesená",J689,0)</f>
        <v>0</v>
      </c>
      <c r="BH689" s="238">
        <f>IF(N689="sníž. přenesená",J689,0)</f>
        <v>0</v>
      </c>
      <c r="BI689" s="238">
        <f>IF(N689="nulová",J689,0)</f>
        <v>0</v>
      </c>
      <c r="BJ689" s="17" t="s">
        <v>83</v>
      </c>
      <c r="BK689" s="238">
        <f>ROUND(I689*H689,2)</f>
        <v>0</v>
      </c>
      <c r="BL689" s="17" t="s">
        <v>186</v>
      </c>
      <c r="BM689" s="237" t="s">
        <v>742</v>
      </c>
    </row>
    <row r="690" s="2" customFormat="1">
      <c r="A690" s="38"/>
      <c r="B690" s="39"/>
      <c r="C690" s="40"/>
      <c r="D690" s="239" t="s">
        <v>188</v>
      </c>
      <c r="E690" s="40"/>
      <c r="F690" s="240" t="s">
        <v>743</v>
      </c>
      <c r="G690" s="40"/>
      <c r="H690" s="40"/>
      <c r="I690" s="241"/>
      <c r="J690" s="40"/>
      <c r="K690" s="40"/>
      <c r="L690" s="44"/>
      <c r="M690" s="242"/>
      <c r="N690" s="243"/>
      <c r="O690" s="91"/>
      <c r="P690" s="91"/>
      <c r="Q690" s="91"/>
      <c r="R690" s="91"/>
      <c r="S690" s="91"/>
      <c r="T690" s="92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T690" s="17" t="s">
        <v>188</v>
      </c>
      <c r="AU690" s="17" t="s">
        <v>179</v>
      </c>
    </row>
    <row r="691" s="13" customFormat="1">
      <c r="A691" s="13"/>
      <c r="B691" s="244"/>
      <c r="C691" s="245"/>
      <c r="D691" s="246" t="s">
        <v>190</v>
      </c>
      <c r="E691" s="247" t="s">
        <v>1</v>
      </c>
      <c r="F691" s="248" t="s">
        <v>191</v>
      </c>
      <c r="G691" s="245"/>
      <c r="H691" s="247" t="s">
        <v>1</v>
      </c>
      <c r="I691" s="249"/>
      <c r="J691" s="245"/>
      <c r="K691" s="245"/>
      <c r="L691" s="250"/>
      <c r="M691" s="251"/>
      <c r="N691" s="252"/>
      <c r="O691" s="252"/>
      <c r="P691" s="252"/>
      <c r="Q691" s="252"/>
      <c r="R691" s="252"/>
      <c r="S691" s="252"/>
      <c r="T691" s="25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54" t="s">
        <v>190</v>
      </c>
      <c r="AU691" s="254" t="s">
        <v>179</v>
      </c>
      <c r="AV691" s="13" t="s">
        <v>83</v>
      </c>
      <c r="AW691" s="13" t="s">
        <v>34</v>
      </c>
      <c r="AX691" s="13" t="s">
        <v>76</v>
      </c>
      <c r="AY691" s="254" t="s">
        <v>178</v>
      </c>
    </row>
    <row r="692" s="13" customFormat="1">
      <c r="A692" s="13"/>
      <c r="B692" s="244"/>
      <c r="C692" s="245"/>
      <c r="D692" s="246" t="s">
        <v>190</v>
      </c>
      <c r="E692" s="247" t="s">
        <v>1</v>
      </c>
      <c r="F692" s="248" t="s">
        <v>192</v>
      </c>
      <c r="G692" s="245"/>
      <c r="H692" s="247" t="s">
        <v>1</v>
      </c>
      <c r="I692" s="249"/>
      <c r="J692" s="245"/>
      <c r="K692" s="245"/>
      <c r="L692" s="250"/>
      <c r="M692" s="251"/>
      <c r="N692" s="252"/>
      <c r="O692" s="252"/>
      <c r="P692" s="252"/>
      <c r="Q692" s="252"/>
      <c r="R692" s="252"/>
      <c r="S692" s="252"/>
      <c r="T692" s="25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54" t="s">
        <v>190</v>
      </c>
      <c r="AU692" s="254" t="s">
        <v>179</v>
      </c>
      <c r="AV692" s="13" t="s">
        <v>83</v>
      </c>
      <c r="AW692" s="13" t="s">
        <v>34</v>
      </c>
      <c r="AX692" s="13" t="s">
        <v>76</v>
      </c>
      <c r="AY692" s="254" t="s">
        <v>178</v>
      </c>
    </row>
    <row r="693" s="14" customFormat="1">
      <c r="A693" s="14"/>
      <c r="B693" s="255"/>
      <c r="C693" s="256"/>
      <c r="D693" s="246" t="s">
        <v>190</v>
      </c>
      <c r="E693" s="257" t="s">
        <v>1</v>
      </c>
      <c r="F693" s="258" t="s">
        <v>744</v>
      </c>
      <c r="G693" s="256"/>
      <c r="H693" s="259">
        <v>3</v>
      </c>
      <c r="I693" s="260"/>
      <c r="J693" s="256"/>
      <c r="K693" s="256"/>
      <c r="L693" s="261"/>
      <c r="M693" s="262"/>
      <c r="N693" s="263"/>
      <c r="O693" s="263"/>
      <c r="P693" s="263"/>
      <c r="Q693" s="263"/>
      <c r="R693" s="263"/>
      <c r="S693" s="263"/>
      <c r="T693" s="26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265" t="s">
        <v>190</v>
      </c>
      <c r="AU693" s="265" t="s">
        <v>179</v>
      </c>
      <c r="AV693" s="14" t="s">
        <v>85</v>
      </c>
      <c r="AW693" s="14" t="s">
        <v>34</v>
      </c>
      <c r="AX693" s="14" t="s">
        <v>76</v>
      </c>
      <c r="AY693" s="265" t="s">
        <v>178</v>
      </c>
    </row>
    <row r="694" s="2" customFormat="1" ht="24.15" customHeight="1">
      <c r="A694" s="38"/>
      <c r="B694" s="39"/>
      <c r="C694" s="226" t="s">
        <v>745</v>
      </c>
      <c r="D694" s="226" t="s">
        <v>181</v>
      </c>
      <c r="E694" s="227" t="s">
        <v>746</v>
      </c>
      <c r="F694" s="228" t="s">
        <v>747</v>
      </c>
      <c r="G694" s="229" t="s">
        <v>184</v>
      </c>
      <c r="H694" s="230">
        <v>0.64800000000000002</v>
      </c>
      <c r="I694" s="231"/>
      <c r="J694" s="232">
        <f>ROUND(I694*H694,2)</f>
        <v>0</v>
      </c>
      <c r="K694" s="228" t="s">
        <v>185</v>
      </c>
      <c r="L694" s="44"/>
      <c r="M694" s="233" t="s">
        <v>1</v>
      </c>
      <c r="N694" s="234" t="s">
        <v>41</v>
      </c>
      <c r="O694" s="91"/>
      <c r="P694" s="235">
        <f>O694*H694</f>
        <v>0</v>
      </c>
      <c r="Q694" s="235">
        <v>0</v>
      </c>
      <c r="R694" s="235">
        <f>Q694*H694</f>
        <v>0</v>
      </c>
      <c r="S694" s="235">
        <v>1.8</v>
      </c>
      <c r="T694" s="236">
        <f>S694*H694</f>
        <v>1.1664000000000001</v>
      </c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R694" s="237" t="s">
        <v>186</v>
      </c>
      <c r="AT694" s="237" t="s">
        <v>181</v>
      </c>
      <c r="AU694" s="237" t="s">
        <v>179</v>
      </c>
      <c r="AY694" s="17" t="s">
        <v>178</v>
      </c>
      <c r="BE694" s="238">
        <f>IF(N694="základní",J694,0)</f>
        <v>0</v>
      </c>
      <c r="BF694" s="238">
        <f>IF(N694="snížená",J694,0)</f>
        <v>0</v>
      </c>
      <c r="BG694" s="238">
        <f>IF(N694="zákl. přenesená",J694,0)</f>
        <v>0</v>
      </c>
      <c r="BH694" s="238">
        <f>IF(N694="sníž. přenesená",J694,0)</f>
        <v>0</v>
      </c>
      <c r="BI694" s="238">
        <f>IF(N694="nulová",J694,0)</f>
        <v>0</v>
      </c>
      <c r="BJ694" s="17" t="s">
        <v>83</v>
      </c>
      <c r="BK694" s="238">
        <f>ROUND(I694*H694,2)</f>
        <v>0</v>
      </c>
      <c r="BL694" s="17" t="s">
        <v>186</v>
      </c>
      <c r="BM694" s="237" t="s">
        <v>748</v>
      </c>
    </row>
    <row r="695" s="2" customFormat="1">
      <c r="A695" s="38"/>
      <c r="B695" s="39"/>
      <c r="C695" s="40"/>
      <c r="D695" s="239" t="s">
        <v>188</v>
      </c>
      <c r="E695" s="40"/>
      <c r="F695" s="240" t="s">
        <v>749</v>
      </c>
      <c r="G695" s="40"/>
      <c r="H695" s="40"/>
      <c r="I695" s="241"/>
      <c r="J695" s="40"/>
      <c r="K695" s="40"/>
      <c r="L695" s="44"/>
      <c r="M695" s="242"/>
      <c r="N695" s="243"/>
      <c r="O695" s="91"/>
      <c r="P695" s="91"/>
      <c r="Q695" s="91"/>
      <c r="R695" s="91"/>
      <c r="S695" s="91"/>
      <c r="T695" s="92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T695" s="17" t="s">
        <v>188</v>
      </c>
      <c r="AU695" s="17" t="s">
        <v>179</v>
      </c>
    </row>
    <row r="696" s="13" customFormat="1">
      <c r="A696" s="13"/>
      <c r="B696" s="244"/>
      <c r="C696" s="245"/>
      <c r="D696" s="246" t="s">
        <v>190</v>
      </c>
      <c r="E696" s="247" t="s">
        <v>1</v>
      </c>
      <c r="F696" s="248" t="s">
        <v>191</v>
      </c>
      <c r="G696" s="245"/>
      <c r="H696" s="247" t="s">
        <v>1</v>
      </c>
      <c r="I696" s="249"/>
      <c r="J696" s="245"/>
      <c r="K696" s="245"/>
      <c r="L696" s="250"/>
      <c r="M696" s="251"/>
      <c r="N696" s="252"/>
      <c r="O696" s="252"/>
      <c r="P696" s="252"/>
      <c r="Q696" s="252"/>
      <c r="R696" s="252"/>
      <c r="S696" s="252"/>
      <c r="T696" s="25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54" t="s">
        <v>190</v>
      </c>
      <c r="AU696" s="254" t="s">
        <v>179</v>
      </c>
      <c r="AV696" s="13" t="s">
        <v>83</v>
      </c>
      <c r="AW696" s="13" t="s">
        <v>34</v>
      </c>
      <c r="AX696" s="13" t="s">
        <v>76</v>
      </c>
      <c r="AY696" s="254" t="s">
        <v>178</v>
      </c>
    </row>
    <row r="697" s="13" customFormat="1">
      <c r="A697" s="13"/>
      <c r="B697" s="244"/>
      <c r="C697" s="245"/>
      <c r="D697" s="246" t="s">
        <v>190</v>
      </c>
      <c r="E697" s="247" t="s">
        <v>1</v>
      </c>
      <c r="F697" s="248" t="s">
        <v>192</v>
      </c>
      <c r="G697" s="245"/>
      <c r="H697" s="247" t="s">
        <v>1</v>
      </c>
      <c r="I697" s="249"/>
      <c r="J697" s="245"/>
      <c r="K697" s="245"/>
      <c r="L697" s="250"/>
      <c r="M697" s="251"/>
      <c r="N697" s="252"/>
      <c r="O697" s="252"/>
      <c r="P697" s="252"/>
      <c r="Q697" s="252"/>
      <c r="R697" s="252"/>
      <c r="S697" s="252"/>
      <c r="T697" s="25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54" t="s">
        <v>190</v>
      </c>
      <c r="AU697" s="254" t="s">
        <v>179</v>
      </c>
      <c r="AV697" s="13" t="s">
        <v>83</v>
      </c>
      <c r="AW697" s="13" t="s">
        <v>34</v>
      </c>
      <c r="AX697" s="13" t="s">
        <v>76</v>
      </c>
      <c r="AY697" s="254" t="s">
        <v>178</v>
      </c>
    </row>
    <row r="698" s="14" customFormat="1">
      <c r="A698" s="14"/>
      <c r="B698" s="255"/>
      <c r="C698" s="256"/>
      <c r="D698" s="246" t="s">
        <v>190</v>
      </c>
      <c r="E698" s="257" t="s">
        <v>1</v>
      </c>
      <c r="F698" s="258" t="s">
        <v>750</v>
      </c>
      <c r="G698" s="256"/>
      <c r="H698" s="259">
        <v>0.64800000000000002</v>
      </c>
      <c r="I698" s="260"/>
      <c r="J698" s="256"/>
      <c r="K698" s="256"/>
      <c r="L698" s="261"/>
      <c r="M698" s="262"/>
      <c r="N698" s="263"/>
      <c r="O698" s="263"/>
      <c r="P698" s="263"/>
      <c r="Q698" s="263"/>
      <c r="R698" s="263"/>
      <c r="S698" s="263"/>
      <c r="T698" s="26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265" t="s">
        <v>190</v>
      </c>
      <c r="AU698" s="265" t="s">
        <v>179</v>
      </c>
      <c r="AV698" s="14" t="s">
        <v>85</v>
      </c>
      <c r="AW698" s="14" t="s">
        <v>34</v>
      </c>
      <c r="AX698" s="14" t="s">
        <v>76</v>
      </c>
      <c r="AY698" s="265" t="s">
        <v>178</v>
      </c>
    </row>
    <row r="699" s="2" customFormat="1" ht="24.15" customHeight="1">
      <c r="A699" s="38"/>
      <c r="B699" s="39"/>
      <c r="C699" s="226" t="s">
        <v>751</v>
      </c>
      <c r="D699" s="226" t="s">
        <v>181</v>
      </c>
      <c r="E699" s="227" t="s">
        <v>752</v>
      </c>
      <c r="F699" s="228" t="s">
        <v>753</v>
      </c>
      <c r="G699" s="229" t="s">
        <v>184</v>
      </c>
      <c r="H699" s="230">
        <v>7.6870000000000003</v>
      </c>
      <c r="I699" s="231"/>
      <c r="J699" s="232">
        <f>ROUND(I699*H699,2)</f>
        <v>0</v>
      </c>
      <c r="K699" s="228" t="s">
        <v>185</v>
      </c>
      <c r="L699" s="44"/>
      <c r="M699" s="233" t="s">
        <v>1</v>
      </c>
      <c r="N699" s="234" t="s">
        <v>41</v>
      </c>
      <c r="O699" s="91"/>
      <c r="P699" s="235">
        <f>O699*H699</f>
        <v>0</v>
      </c>
      <c r="Q699" s="235">
        <v>0</v>
      </c>
      <c r="R699" s="235">
        <f>Q699*H699</f>
        <v>0</v>
      </c>
      <c r="S699" s="235">
        <v>1.8</v>
      </c>
      <c r="T699" s="236">
        <f>S699*H699</f>
        <v>13.836600000000001</v>
      </c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R699" s="237" t="s">
        <v>186</v>
      </c>
      <c r="AT699" s="237" t="s">
        <v>181</v>
      </c>
      <c r="AU699" s="237" t="s">
        <v>179</v>
      </c>
      <c r="AY699" s="17" t="s">
        <v>178</v>
      </c>
      <c r="BE699" s="238">
        <f>IF(N699="základní",J699,0)</f>
        <v>0</v>
      </c>
      <c r="BF699" s="238">
        <f>IF(N699="snížená",J699,0)</f>
        <v>0</v>
      </c>
      <c r="BG699" s="238">
        <f>IF(N699="zákl. přenesená",J699,0)</f>
        <v>0</v>
      </c>
      <c r="BH699" s="238">
        <f>IF(N699="sníž. přenesená",J699,0)</f>
        <v>0</v>
      </c>
      <c r="BI699" s="238">
        <f>IF(N699="nulová",J699,0)</f>
        <v>0</v>
      </c>
      <c r="BJ699" s="17" t="s">
        <v>83</v>
      </c>
      <c r="BK699" s="238">
        <f>ROUND(I699*H699,2)</f>
        <v>0</v>
      </c>
      <c r="BL699" s="17" t="s">
        <v>186</v>
      </c>
      <c r="BM699" s="237" t="s">
        <v>754</v>
      </c>
    </row>
    <row r="700" s="2" customFormat="1">
      <c r="A700" s="38"/>
      <c r="B700" s="39"/>
      <c r="C700" s="40"/>
      <c r="D700" s="239" t="s">
        <v>188</v>
      </c>
      <c r="E700" s="40"/>
      <c r="F700" s="240" t="s">
        <v>755</v>
      </c>
      <c r="G700" s="40"/>
      <c r="H700" s="40"/>
      <c r="I700" s="241"/>
      <c r="J700" s="40"/>
      <c r="K700" s="40"/>
      <c r="L700" s="44"/>
      <c r="M700" s="242"/>
      <c r="N700" s="243"/>
      <c r="O700" s="91"/>
      <c r="P700" s="91"/>
      <c r="Q700" s="91"/>
      <c r="R700" s="91"/>
      <c r="S700" s="91"/>
      <c r="T700" s="92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T700" s="17" t="s">
        <v>188</v>
      </c>
      <c r="AU700" s="17" t="s">
        <v>179</v>
      </c>
    </row>
    <row r="701" s="13" customFormat="1">
      <c r="A701" s="13"/>
      <c r="B701" s="244"/>
      <c r="C701" s="245"/>
      <c r="D701" s="246" t="s">
        <v>190</v>
      </c>
      <c r="E701" s="247" t="s">
        <v>1</v>
      </c>
      <c r="F701" s="248" t="s">
        <v>191</v>
      </c>
      <c r="G701" s="245"/>
      <c r="H701" s="247" t="s">
        <v>1</v>
      </c>
      <c r="I701" s="249"/>
      <c r="J701" s="245"/>
      <c r="K701" s="245"/>
      <c r="L701" s="250"/>
      <c r="M701" s="251"/>
      <c r="N701" s="252"/>
      <c r="O701" s="252"/>
      <c r="P701" s="252"/>
      <c r="Q701" s="252"/>
      <c r="R701" s="252"/>
      <c r="S701" s="252"/>
      <c r="T701" s="25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54" t="s">
        <v>190</v>
      </c>
      <c r="AU701" s="254" t="s">
        <v>179</v>
      </c>
      <c r="AV701" s="13" t="s">
        <v>83</v>
      </c>
      <c r="AW701" s="13" t="s">
        <v>34</v>
      </c>
      <c r="AX701" s="13" t="s">
        <v>76</v>
      </c>
      <c r="AY701" s="254" t="s">
        <v>178</v>
      </c>
    </row>
    <row r="702" s="13" customFormat="1">
      <c r="A702" s="13"/>
      <c r="B702" s="244"/>
      <c r="C702" s="245"/>
      <c r="D702" s="246" t="s">
        <v>190</v>
      </c>
      <c r="E702" s="247" t="s">
        <v>1</v>
      </c>
      <c r="F702" s="248" t="s">
        <v>192</v>
      </c>
      <c r="G702" s="245"/>
      <c r="H702" s="247" t="s">
        <v>1</v>
      </c>
      <c r="I702" s="249"/>
      <c r="J702" s="245"/>
      <c r="K702" s="245"/>
      <c r="L702" s="250"/>
      <c r="M702" s="251"/>
      <c r="N702" s="252"/>
      <c r="O702" s="252"/>
      <c r="P702" s="252"/>
      <c r="Q702" s="252"/>
      <c r="R702" s="252"/>
      <c r="S702" s="252"/>
      <c r="T702" s="25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54" t="s">
        <v>190</v>
      </c>
      <c r="AU702" s="254" t="s">
        <v>179</v>
      </c>
      <c r="AV702" s="13" t="s">
        <v>83</v>
      </c>
      <c r="AW702" s="13" t="s">
        <v>34</v>
      </c>
      <c r="AX702" s="13" t="s">
        <v>76</v>
      </c>
      <c r="AY702" s="254" t="s">
        <v>178</v>
      </c>
    </row>
    <row r="703" s="14" customFormat="1">
      <c r="A703" s="14"/>
      <c r="B703" s="255"/>
      <c r="C703" s="256"/>
      <c r="D703" s="246" t="s">
        <v>190</v>
      </c>
      <c r="E703" s="257" t="s">
        <v>1</v>
      </c>
      <c r="F703" s="258" t="s">
        <v>756</v>
      </c>
      <c r="G703" s="256"/>
      <c r="H703" s="259">
        <v>1.7625000000000002</v>
      </c>
      <c r="I703" s="260"/>
      <c r="J703" s="256"/>
      <c r="K703" s="256"/>
      <c r="L703" s="261"/>
      <c r="M703" s="262"/>
      <c r="N703" s="263"/>
      <c r="O703" s="263"/>
      <c r="P703" s="263"/>
      <c r="Q703" s="263"/>
      <c r="R703" s="263"/>
      <c r="S703" s="263"/>
      <c r="T703" s="26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265" t="s">
        <v>190</v>
      </c>
      <c r="AU703" s="265" t="s">
        <v>179</v>
      </c>
      <c r="AV703" s="14" t="s">
        <v>85</v>
      </c>
      <c r="AW703" s="14" t="s">
        <v>34</v>
      </c>
      <c r="AX703" s="14" t="s">
        <v>76</v>
      </c>
      <c r="AY703" s="265" t="s">
        <v>178</v>
      </c>
    </row>
    <row r="704" s="14" customFormat="1">
      <c r="A704" s="14"/>
      <c r="B704" s="255"/>
      <c r="C704" s="256"/>
      <c r="D704" s="246" t="s">
        <v>190</v>
      </c>
      <c r="E704" s="257" t="s">
        <v>1</v>
      </c>
      <c r="F704" s="258" t="s">
        <v>757</v>
      </c>
      <c r="G704" s="256"/>
      <c r="H704" s="259">
        <v>1.8144</v>
      </c>
      <c r="I704" s="260"/>
      <c r="J704" s="256"/>
      <c r="K704" s="256"/>
      <c r="L704" s="261"/>
      <c r="M704" s="262"/>
      <c r="N704" s="263"/>
      <c r="O704" s="263"/>
      <c r="P704" s="263"/>
      <c r="Q704" s="263"/>
      <c r="R704" s="263"/>
      <c r="S704" s="263"/>
      <c r="T704" s="26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65" t="s">
        <v>190</v>
      </c>
      <c r="AU704" s="265" t="s">
        <v>179</v>
      </c>
      <c r="AV704" s="14" t="s">
        <v>85</v>
      </c>
      <c r="AW704" s="14" t="s">
        <v>34</v>
      </c>
      <c r="AX704" s="14" t="s">
        <v>76</v>
      </c>
      <c r="AY704" s="265" t="s">
        <v>178</v>
      </c>
    </row>
    <row r="705" s="14" customFormat="1">
      <c r="A705" s="14"/>
      <c r="B705" s="255"/>
      <c r="C705" s="256"/>
      <c r="D705" s="246" t="s">
        <v>190</v>
      </c>
      <c r="E705" s="257" t="s">
        <v>1</v>
      </c>
      <c r="F705" s="258" t="s">
        <v>758</v>
      </c>
      <c r="G705" s="256"/>
      <c r="H705" s="259">
        <v>2.5920000000000001</v>
      </c>
      <c r="I705" s="260"/>
      <c r="J705" s="256"/>
      <c r="K705" s="256"/>
      <c r="L705" s="261"/>
      <c r="M705" s="262"/>
      <c r="N705" s="263"/>
      <c r="O705" s="263"/>
      <c r="P705" s="263"/>
      <c r="Q705" s="263"/>
      <c r="R705" s="263"/>
      <c r="S705" s="263"/>
      <c r="T705" s="26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65" t="s">
        <v>190</v>
      </c>
      <c r="AU705" s="265" t="s">
        <v>179</v>
      </c>
      <c r="AV705" s="14" t="s">
        <v>85</v>
      </c>
      <c r="AW705" s="14" t="s">
        <v>34</v>
      </c>
      <c r="AX705" s="14" t="s">
        <v>76</v>
      </c>
      <c r="AY705" s="265" t="s">
        <v>178</v>
      </c>
    </row>
    <row r="706" s="14" customFormat="1">
      <c r="A706" s="14"/>
      <c r="B706" s="255"/>
      <c r="C706" s="256"/>
      <c r="D706" s="246" t="s">
        <v>190</v>
      </c>
      <c r="E706" s="257" t="s">
        <v>1</v>
      </c>
      <c r="F706" s="258" t="s">
        <v>759</v>
      </c>
      <c r="G706" s="256"/>
      <c r="H706" s="259">
        <v>1.518</v>
      </c>
      <c r="I706" s="260"/>
      <c r="J706" s="256"/>
      <c r="K706" s="256"/>
      <c r="L706" s="261"/>
      <c r="M706" s="262"/>
      <c r="N706" s="263"/>
      <c r="O706" s="263"/>
      <c r="P706" s="263"/>
      <c r="Q706" s="263"/>
      <c r="R706" s="263"/>
      <c r="S706" s="263"/>
      <c r="T706" s="26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65" t="s">
        <v>190</v>
      </c>
      <c r="AU706" s="265" t="s">
        <v>179</v>
      </c>
      <c r="AV706" s="14" t="s">
        <v>85</v>
      </c>
      <c r="AW706" s="14" t="s">
        <v>34</v>
      </c>
      <c r="AX706" s="14" t="s">
        <v>76</v>
      </c>
      <c r="AY706" s="265" t="s">
        <v>178</v>
      </c>
    </row>
    <row r="707" s="2" customFormat="1" ht="24.15" customHeight="1">
      <c r="A707" s="38"/>
      <c r="B707" s="39"/>
      <c r="C707" s="226" t="s">
        <v>760</v>
      </c>
      <c r="D707" s="226" t="s">
        <v>181</v>
      </c>
      <c r="E707" s="227" t="s">
        <v>761</v>
      </c>
      <c r="F707" s="228" t="s">
        <v>762</v>
      </c>
      <c r="G707" s="229" t="s">
        <v>184</v>
      </c>
      <c r="H707" s="230">
        <v>5.4240000000000004</v>
      </c>
      <c r="I707" s="231"/>
      <c r="J707" s="232">
        <f>ROUND(I707*H707,2)</f>
        <v>0</v>
      </c>
      <c r="K707" s="228" t="s">
        <v>185</v>
      </c>
      <c r="L707" s="44"/>
      <c r="M707" s="233" t="s">
        <v>1</v>
      </c>
      <c r="N707" s="234" t="s">
        <v>41</v>
      </c>
      <c r="O707" s="91"/>
      <c r="P707" s="235">
        <f>O707*H707</f>
        <v>0</v>
      </c>
      <c r="Q707" s="235">
        <v>0</v>
      </c>
      <c r="R707" s="235">
        <f>Q707*H707</f>
        <v>0</v>
      </c>
      <c r="S707" s="235">
        <v>1.8</v>
      </c>
      <c r="T707" s="236">
        <f>S707*H707</f>
        <v>9.7632000000000012</v>
      </c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R707" s="237" t="s">
        <v>186</v>
      </c>
      <c r="AT707" s="237" t="s">
        <v>181</v>
      </c>
      <c r="AU707" s="237" t="s">
        <v>179</v>
      </c>
      <c r="AY707" s="17" t="s">
        <v>178</v>
      </c>
      <c r="BE707" s="238">
        <f>IF(N707="základní",J707,0)</f>
        <v>0</v>
      </c>
      <c r="BF707" s="238">
        <f>IF(N707="snížená",J707,0)</f>
        <v>0</v>
      </c>
      <c r="BG707" s="238">
        <f>IF(N707="zákl. přenesená",J707,0)</f>
        <v>0</v>
      </c>
      <c r="BH707" s="238">
        <f>IF(N707="sníž. přenesená",J707,0)</f>
        <v>0</v>
      </c>
      <c r="BI707" s="238">
        <f>IF(N707="nulová",J707,0)</f>
        <v>0</v>
      </c>
      <c r="BJ707" s="17" t="s">
        <v>83</v>
      </c>
      <c r="BK707" s="238">
        <f>ROUND(I707*H707,2)</f>
        <v>0</v>
      </c>
      <c r="BL707" s="17" t="s">
        <v>186</v>
      </c>
      <c r="BM707" s="237" t="s">
        <v>763</v>
      </c>
    </row>
    <row r="708" s="2" customFormat="1">
      <c r="A708" s="38"/>
      <c r="B708" s="39"/>
      <c r="C708" s="40"/>
      <c r="D708" s="239" t="s">
        <v>188</v>
      </c>
      <c r="E708" s="40"/>
      <c r="F708" s="240" t="s">
        <v>764</v>
      </c>
      <c r="G708" s="40"/>
      <c r="H708" s="40"/>
      <c r="I708" s="241"/>
      <c r="J708" s="40"/>
      <c r="K708" s="40"/>
      <c r="L708" s="44"/>
      <c r="M708" s="242"/>
      <c r="N708" s="243"/>
      <c r="O708" s="91"/>
      <c r="P708" s="91"/>
      <c r="Q708" s="91"/>
      <c r="R708" s="91"/>
      <c r="S708" s="91"/>
      <c r="T708" s="92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T708" s="17" t="s">
        <v>188</v>
      </c>
      <c r="AU708" s="17" t="s">
        <v>179</v>
      </c>
    </row>
    <row r="709" s="13" customFormat="1">
      <c r="A709" s="13"/>
      <c r="B709" s="244"/>
      <c r="C709" s="245"/>
      <c r="D709" s="246" t="s">
        <v>190</v>
      </c>
      <c r="E709" s="247" t="s">
        <v>1</v>
      </c>
      <c r="F709" s="248" t="s">
        <v>191</v>
      </c>
      <c r="G709" s="245"/>
      <c r="H709" s="247" t="s">
        <v>1</v>
      </c>
      <c r="I709" s="249"/>
      <c r="J709" s="245"/>
      <c r="K709" s="245"/>
      <c r="L709" s="250"/>
      <c r="M709" s="251"/>
      <c r="N709" s="252"/>
      <c r="O709" s="252"/>
      <c r="P709" s="252"/>
      <c r="Q709" s="252"/>
      <c r="R709" s="252"/>
      <c r="S709" s="252"/>
      <c r="T709" s="25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54" t="s">
        <v>190</v>
      </c>
      <c r="AU709" s="254" t="s">
        <v>179</v>
      </c>
      <c r="AV709" s="13" t="s">
        <v>83</v>
      </c>
      <c r="AW709" s="13" t="s">
        <v>34</v>
      </c>
      <c r="AX709" s="13" t="s">
        <v>76</v>
      </c>
      <c r="AY709" s="254" t="s">
        <v>178</v>
      </c>
    </row>
    <row r="710" s="13" customFormat="1">
      <c r="A710" s="13"/>
      <c r="B710" s="244"/>
      <c r="C710" s="245"/>
      <c r="D710" s="246" t="s">
        <v>190</v>
      </c>
      <c r="E710" s="247" t="s">
        <v>1</v>
      </c>
      <c r="F710" s="248" t="s">
        <v>192</v>
      </c>
      <c r="G710" s="245"/>
      <c r="H710" s="247" t="s">
        <v>1</v>
      </c>
      <c r="I710" s="249"/>
      <c r="J710" s="245"/>
      <c r="K710" s="245"/>
      <c r="L710" s="250"/>
      <c r="M710" s="251"/>
      <c r="N710" s="252"/>
      <c r="O710" s="252"/>
      <c r="P710" s="252"/>
      <c r="Q710" s="252"/>
      <c r="R710" s="252"/>
      <c r="S710" s="252"/>
      <c r="T710" s="25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54" t="s">
        <v>190</v>
      </c>
      <c r="AU710" s="254" t="s">
        <v>179</v>
      </c>
      <c r="AV710" s="13" t="s">
        <v>83</v>
      </c>
      <c r="AW710" s="13" t="s">
        <v>34</v>
      </c>
      <c r="AX710" s="13" t="s">
        <v>76</v>
      </c>
      <c r="AY710" s="254" t="s">
        <v>178</v>
      </c>
    </row>
    <row r="711" s="14" customFormat="1">
      <c r="A711" s="14"/>
      <c r="B711" s="255"/>
      <c r="C711" s="256"/>
      <c r="D711" s="246" t="s">
        <v>190</v>
      </c>
      <c r="E711" s="257" t="s">
        <v>1</v>
      </c>
      <c r="F711" s="258" t="s">
        <v>765</v>
      </c>
      <c r="G711" s="256"/>
      <c r="H711" s="259">
        <v>5.4240000000000004</v>
      </c>
      <c r="I711" s="260"/>
      <c r="J711" s="256"/>
      <c r="K711" s="256"/>
      <c r="L711" s="261"/>
      <c r="M711" s="262"/>
      <c r="N711" s="263"/>
      <c r="O711" s="263"/>
      <c r="P711" s="263"/>
      <c r="Q711" s="263"/>
      <c r="R711" s="263"/>
      <c r="S711" s="263"/>
      <c r="T711" s="26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65" t="s">
        <v>190</v>
      </c>
      <c r="AU711" s="265" t="s">
        <v>179</v>
      </c>
      <c r="AV711" s="14" t="s">
        <v>85</v>
      </c>
      <c r="AW711" s="14" t="s">
        <v>34</v>
      </c>
      <c r="AX711" s="14" t="s">
        <v>76</v>
      </c>
      <c r="AY711" s="265" t="s">
        <v>178</v>
      </c>
    </row>
    <row r="712" s="2" customFormat="1" ht="24.15" customHeight="1">
      <c r="A712" s="38"/>
      <c r="B712" s="39"/>
      <c r="C712" s="226" t="s">
        <v>766</v>
      </c>
      <c r="D712" s="226" t="s">
        <v>181</v>
      </c>
      <c r="E712" s="227" t="s">
        <v>767</v>
      </c>
      <c r="F712" s="228" t="s">
        <v>768</v>
      </c>
      <c r="G712" s="229" t="s">
        <v>203</v>
      </c>
      <c r="H712" s="230">
        <v>12</v>
      </c>
      <c r="I712" s="231"/>
      <c r="J712" s="232">
        <f>ROUND(I712*H712,2)</f>
        <v>0</v>
      </c>
      <c r="K712" s="228" t="s">
        <v>185</v>
      </c>
      <c r="L712" s="44"/>
      <c r="M712" s="233" t="s">
        <v>1</v>
      </c>
      <c r="N712" s="234" t="s">
        <v>41</v>
      </c>
      <c r="O712" s="91"/>
      <c r="P712" s="235">
        <f>O712*H712</f>
        <v>0</v>
      </c>
      <c r="Q712" s="235">
        <v>0</v>
      </c>
      <c r="R712" s="235">
        <f>Q712*H712</f>
        <v>0</v>
      </c>
      <c r="S712" s="235">
        <v>0.0080000000000000002</v>
      </c>
      <c r="T712" s="236">
        <f>S712*H712</f>
        <v>0.096000000000000002</v>
      </c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R712" s="237" t="s">
        <v>186</v>
      </c>
      <c r="AT712" s="237" t="s">
        <v>181</v>
      </c>
      <c r="AU712" s="237" t="s">
        <v>179</v>
      </c>
      <c r="AY712" s="17" t="s">
        <v>178</v>
      </c>
      <c r="BE712" s="238">
        <f>IF(N712="základní",J712,0)</f>
        <v>0</v>
      </c>
      <c r="BF712" s="238">
        <f>IF(N712="snížená",J712,0)</f>
        <v>0</v>
      </c>
      <c r="BG712" s="238">
        <f>IF(N712="zákl. přenesená",J712,0)</f>
        <v>0</v>
      </c>
      <c r="BH712" s="238">
        <f>IF(N712="sníž. přenesená",J712,0)</f>
        <v>0</v>
      </c>
      <c r="BI712" s="238">
        <f>IF(N712="nulová",J712,0)</f>
        <v>0</v>
      </c>
      <c r="BJ712" s="17" t="s">
        <v>83</v>
      </c>
      <c r="BK712" s="238">
        <f>ROUND(I712*H712,2)</f>
        <v>0</v>
      </c>
      <c r="BL712" s="17" t="s">
        <v>186</v>
      </c>
      <c r="BM712" s="237" t="s">
        <v>769</v>
      </c>
    </row>
    <row r="713" s="2" customFormat="1">
      <c r="A713" s="38"/>
      <c r="B713" s="39"/>
      <c r="C713" s="40"/>
      <c r="D713" s="239" t="s">
        <v>188</v>
      </c>
      <c r="E713" s="40"/>
      <c r="F713" s="240" t="s">
        <v>770</v>
      </c>
      <c r="G713" s="40"/>
      <c r="H713" s="40"/>
      <c r="I713" s="241"/>
      <c r="J713" s="40"/>
      <c r="K713" s="40"/>
      <c r="L713" s="44"/>
      <c r="M713" s="242"/>
      <c r="N713" s="243"/>
      <c r="O713" s="91"/>
      <c r="P713" s="91"/>
      <c r="Q713" s="91"/>
      <c r="R713" s="91"/>
      <c r="S713" s="91"/>
      <c r="T713" s="92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T713" s="17" t="s">
        <v>188</v>
      </c>
      <c r="AU713" s="17" t="s">
        <v>179</v>
      </c>
    </row>
    <row r="714" s="13" customFormat="1">
      <c r="A714" s="13"/>
      <c r="B714" s="244"/>
      <c r="C714" s="245"/>
      <c r="D714" s="246" t="s">
        <v>190</v>
      </c>
      <c r="E714" s="247" t="s">
        <v>1</v>
      </c>
      <c r="F714" s="248" t="s">
        <v>191</v>
      </c>
      <c r="G714" s="245"/>
      <c r="H714" s="247" t="s">
        <v>1</v>
      </c>
      <c r="I714" s="249"/>
      <c r="J714" s="245"/>
      <c r="K714" s="245"/>
      <c r="L714" s="250"/>
      <c r="M714" s="251"/>
      <c r="N714" s="252"/>
      <c r="O714" s="252"/>
      <c r="P714" s="252"/>
      <c r="Q714" s="252"/>
      <c r="R714" s="252"/>
      <c r="S714" s="252"/>
      <c r="T714" s="25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54" t="s">
        <v>190</v>
      </c>
      <c r="AU714" s="254" t="s">
        <v>179</v>
      </c>
      <c r="AV714" s="13" t="s">
        <v>83</v>
      </c>
      <c r="AW714" s="13" t="s">
        <v>34</v>
      </c>
      <c r="AX714" s="13" t="s">
        <v>76</v>
      </c>
      <c r="AY714" s="254" t="s">
        <v>178</v>
      </c>
    </row>
    <row r="715" s="13" customFormat="1">
      <c r="A715" s="13"/>
      <c r="B715" s="244"/>
      <c r="C715" s="245"/>
      <c r="D715" s="246" t="s">
        <v>190</v>
      </c>
      <c r="E715" s="247" t="s">
        <v>1</v>
      </c>
      <c r="F715" s="248" t="s">
        <v>192</v>
      </c>
      <c r="G715" s="245"/>
      <c r="H715" s="247" t="s">
        <v>1</v>
      </c>
      <c r="I715" s="249"/>
      <c r="J715" s="245"/>
      <c r="K715" s="245"/>
      <c r="L715" s="250"/>
      <c r="M715" s="251"/>
      <c r="N715" s="252"/>
      <c r="O715" s="252"/>
      <c r="P715" s="252"/>
      <c r="Q715" s="252"/>
      <c r="R715" s="252"/>
      <c r="S715" s="252"/>
      <c r="T715" s="25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54" t="s">
        <v>190</v>
      </c>
      <c r="AU715" s="254" t="s">
        <v>179</v>
      </c>
      <c r="AV715" s="13" t="s">
        <v>83</v>
      </c>
      <c r="AW715" s="13" t="s">
        <v>34</v>
      </c>
      <c r="AX715" s="13" t="s">
        <v>76</v>
      </c>
      <c r="AY715" s="254" t="s">
        <v>178</v>
      </c>
    </row>
    <row r="716" s="13" customFormat="1">
      <c r="A716" s="13"/>
      <c r="B716" s="244"/>
      <c r="C716" s="245"/>
      <c r="D716" s="246" t="s">
        <v>190</v>
      </c>
      <c r="E716" s="247" t="s">
        <v>1</v>
      </c>
      <c r="F716" s="248" t="s">
        <v>381</v>
      </c>
      <c r="G716" s="245"/>
      <c r="H716" s="247" t="s">
        <v>1</v>
      </c>
      <c r="I716" s="249"/>
      <c r="J716" s="245"/>
      <c r="K716" s="245"/>
      <c r="L716" s="250"/>
      <c r="M716" s="251"/>
      <c r="N716" s="252"/>
      <c r="O716" s="252"/>
      <c r="P716" s="252"/>
      <c r="Q716" s="252"/>
      <c r="R716" s="252"/>
      <c r="S716" s="252"/>
      <c r="T716" s="25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54" t="s">
        <v>190</v>
      </c>
      <c r="AU716" s="254" t="s">
        <v>179</v>
      </c>
      <c r="AV716" s="13" t="s">
        <v>83</v>
      </c>
      <c r="AW716" s="13" t="s">
        <v>34</v>
      </c>
      <c r="AX716" s="13" t="s">
        <v>76</v>
      </c>
      <c r="AY716" s="254" t="s">
        <v>178</v>
      </c>
    </row>
    <row r="717" s="14" customFormat="1">
      <c r="A717" s="14"/>
      <c r="B717" s="255"/>
      <c r="C717" s="256"/>
      <c r="D717" s="246" t="s">
        <v>190</v>
      </c>
      <c r="E717" s="257" t="s">
        <v>1</v>
      </c>
      <c r="F717" s="258" t="s">
        <v>8</v>
      </c>
      <c r="G717" s="256"/>
      <c r="H717" s="259">
        <v>12</v>
      </c>
      <c r="I717" s="260"/>
      <c r="J717" s="256"/>
      <c r="K717" s="256"/>
      <c r="L717" s="261"/>
      <c r="M717" s="262"/>
      <c r="N717" s="263"/>
      <c r="O717" s="263"/>
      <c r="P717" s="263"/>
      <c r="Q717" s="263"/>
      <c r="R717" s="263"/>
      <c r="S717" s="263"/>
      <c r="T717" s="26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65" t="s">
        <v>190</v>
      </c>
      <c r="AU717" s="265" t="s">
        <v>179</v>
      </c>
      <c r="AV717" s="14" t="s">
        <v>85</v>
      </c>
      <c r="AW717" s="14" t="s">
        <v>34</v>
      </c>
      <c r="AX717" s="14" t="s">
        <v>76</v>
      </c>
      <c r="AY717" s="265" t="s">
        <v>178</v>
      </c>
    </row>
    <row r="718" s="2" customFormat="1" ht="24.15" customHeight="1">
      <c r="A718" s="38"/>
      <c r="B718" s="39"/>
      <c r="C718" s="226" t="s">
        <v>771</v>
      </c>
      <c r="D718" s="226" t="s">
        <v>181</v>
      </c>
      <c r="E718" s="227" t="s">
        <v>772</v>
      </c>
      <c r="F718" s="228" t="s">
        <v>773</v>
      </c>
      <c r="G718" s="229" t="s">
        <v>203</v>
      </c>
      <c r="H718" s="230">
        <v>7</v>
      </c>
      <c r="I718" s="231"/>
      <c r="J718" s="232">
        <f>ROUND(I718*H718,2)</f>
        <v>0</v>
      </c>
      <c r="K718" s="228" t="s">
        <v>185</v>
      </c>
      <c r="L718" s="44"/>
      <c r="M718" s="233" t="s">
        <v>1</v>
      </c>
      <c r="N718" s="234" t="s">
        <v>41</v>
      </c>
      <c r="O718" s="91"/>
      <c r="P718" s="235">
        <f>O718*H718</f>
        <v>0</v>
      </c>
      <c r="Q718" s="235">
        <v>0</v>
      </c>
      <c r="R718" s="235">
        <f>Q718*H718</f>
        <v>0</v>
      </c>
      <c r="S718" s="235">
        <v>0.034000000000000002</v>
      </c>
      <c r="T718" s="236">
        <f>S718*H718</f>
        <v>0.23800000000000002</v>
      </c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R718" s="237" t="s">
        <v>186</v>
      </c>
      <c r="AT718" s="237" t="s">
        <v>181</v>
      </c>
      <c r="AU718" s="237" t="s">
        <v>179</v>
      </c>
      <c r="AY718" s="17" t="s">
        <v>178</v>
      </c>
      <c r="BE718" s="238">
        <f>IF(N718="základní",J718,0)</f>
        <v>0</v>
      </c>
      <c r="BF718" s="238">
        <f>IF(N718="snížená",J718,0)</f>
        <v>0</v>
      </c>
      <c r="BG718" s="238">
        <f>IF(N718="zákl. přenesená",J718,0)</f>
        <v>0</v>
      </c>
      <c r="BH718" s="238">
        <f>IF(N718="sníž. přenesená",J718,0)</f>
        <v>0</v>
      </c>
      <c r="BI718" s="238">
        <f>IF(N718="nulová",J718,0)</f>
        <v>0</v>
      </c>
      <c r="BJ718" s="17" t="s">
        <v>83</v>
      </c>
      <c r="BK718" s="238">
        <f>ROUND(I718*H718,2)</f>
        <v>0</v>
      </c>
      <c r="BL718" s="17" t="s">
        <v>186</v>
      </c>
      <c r="BM718" s="237" t="s">
        <v>774</v>
      </c>
    </row>
    <row r="719" s="2" customFormat="1">
      <c r="A719" s="38"/>
      <c r="B719" s="39"/>
      <c r="C719" s="40"/>
      <c r="D719" s="239" t="s">
        <v>188</v>
      </c>
      <c r="E719" s="40"/>
      <c r="F719" s="240" t="s">
        <v>775</v>
      </c>
      <c r="G719" s="40"/>
      <c r="H719" s="40"/>
      <c r="I719" s="241"/>
      <c r="J719" s="40"/>
      <c r="K719" s="40"/>
      <c r="L719" s="44"/>
      <c r="M719" s="242"/>
      <c r="N719" s="243"/>
      <c r="O719" s="91"/>
      <c r="P719" s="91"/>
      <c r="Q719" s="91"/>
      <c r="R719" s="91"/>
      <c r="S719" s="91"/>
      <c r="T719" s="92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T719" s="17" t="s">
        <v>188</v>
      </c>
      <c r="AU719" s="17" t="s">
        <v>179</v>
      </c>
    </row>
    <row r="720" s="13" customFormat="1">
      <c r="A720" s="13"/>
      <c r="B720" s="244"/>
      <c r="C720" s="245"/>
      <c r="D720" s="246" t="s">
        <v>190</v>
      </c>
      <c r="E720" s="247" t="s">
        <v>1</v>
      </c>
      <c r="F720" s="248" t="s">
        <v>191</v>
      </c>
      <c r="G720" s="245"/>
      <c r="H720" s="247" t="s">
        <v>1</v>
      </c>
      <c r="I720" s="249"/>
      <c r="J720" s="245"/>
      <c r="K720" s="245"/>
      <c r="L720" s="250"/>
      <c r="M720" s="251"/>
      <c r="N720" s="252"/>
      <c r="O720" s="252"/>
      <c r="P720" s="252"/>
      <c r="Q720" s="252"/>
      <c r="R720" s="252"/>
      <c r="S720" s="252"/>
      <c r="T720" s="25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54" t="s">
        <v>190</v>
      </c>
      <c r="AU720" s="254" t="s">
        <v>179</v>
      </c>
      <c r="AV720" s="13" t="s">
        <v>83</v>
      </c>
      <c r="AW720" s="13" t="s">
        <v>34</v>
      </c>
      <c r="AX720" s="13" t="s">
        <v>76</v>
      </c>
      <c r="AY720" s="254" t="s">
        <v>178</v>
      </c>
    </row>
    <row r="721" s="13" customFormat="1">
      <c r="A721" s="13"/>
      <c r="B721" s="244"/>
      <c r="C721" s="245"/>
      <c r="D721" s="246" t="s">
        <v>190</v>
      </c>
      <c r="E721" s="247" t="s">
        <v>1</v>
      </c>
      <c r="F721" s="248" t="s">
        <v>192</v>
      </c>
      <c r="G721" s="245"/>
      <c r="H721" s="247" t="s">
        <v>1</v>
      </c>
      <c r="I721" s="249"/>
      <c r="J721" s="245"/>
      <c r="K721" s="245"/>
      <c r="L721" s="250"/>
      <c r="M721" s="251"/>
      <c r="N721" s="252"/>
      <c r="O721" s="252"/>
      <c r="P721" s="252"/>
      <c r="Q721" s="252"/>
      <c r="R721" s="252"/>
      <c r="S721" s="252"/>
      <c r="T721" s="25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54" t="s">
        <v>190</v>
      </c>
      <c r="AU721" s="254" t="s">
        <v>179</v>
      </c>
      <c r="AV721" s="13" t="s">
        <v>83</v>
      </c>
      <c r="AW721" s="13" t="s">
        <v>34</v>
      </c>
      <c r="AX721" s="13" t="s">
        <v>76</v>
      </c>
      <c r="AY721" s="254" t="s">
        <v>178</v>
      </c>
    </row>
    <row r="722" s="13" customFormat="1">
      <c r="A722" s="13"/>
      <c r="B722" s="244"/>
      <c r="C722" s="245"/>
      <c r="D722" s="246" t="s">
        <v>190</v>
      </c>
      <c r="E722" s="247" t="s">
        <v>1</v>
      </c>
      <c r="F722" s="248" t="s">
        <v>381</v>
      </c>
      <c r="G722" s="245"/>
      <c r="H722" s="247" t="s">
        <v>1</v>
      </c>
      <c r="I722" s="249"/>
      <c r="J722" s="245"/>
      <c r="K722" s="245"/>
      <c r="L722" s="250"/>
      <c r="M722" s="251"/>
      <c r="N722" s="252"/>
      <c r="O722" s="252"/>
      <c r="P722" s="252"/>
      <c r="Q722" s="252"/>
      <c r="R722" s="252"/>
      <c r="S722" s="252"/>
      <c r="T722" s="25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54" t="s">
        <v>190</v>
      </c>
      <c r="AU722" s="254" t="s">
        <v>179</v>
      </c>
      <c r="AV722" s="13" t="s">
        <v>83</v>
      </c>
      <c r="AW722" s="13" t="s">
        <v>34</v>
      </c>
      <c r="AX722" s="13" t="s">
        <v>76</v>
      </c>
      <c r="AY722" s="254" t="s">
        <v>178</v>
      </c>
    </row>
    <row r="723" s="14" customFormat="1">
      <c r="A723" s="14"/>
      <c r="B723" s="255"/>
      <c r="C723" s="256"/>
      <c r="D723" s="246" t="s">
        <v>190</v>
      </c>
      <c r="E723" s="257" t="s">
        <v>1</v>
      </c>
      <c r="F723" s="258" t="s">
        <v>255</v>
      </c>
      <c r="G723" s="256"/>
      <c r="H723" s="259">
        <v>7</v>
      </c>
      <c r="I723" s="260"/>
      <c r="J723" s="256"/>
      <c r="K723" s="256"/>
      <c r="L723" s="261"/>
      <c r="M723" s="262"/>
      <c r="N723" s="263"/>
      <c r="O723" s="263"/>
      <c r="P723" s="263"/>
      <c r="Q723" s="263"/>
      <c r="R723" s="263"/>
      <c r="S723" s="263"/>
      <c r="T723" s="26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65" t="s">
        <v>190</v>
      </c>
      <c r="AU723" s="265" t="s">
        <v>179</v>
      </c>
      <c r="AV723" s="14" t="s">
        <v>85</v>
      </c>
      <c r="AW723" s="14" t="s">
        <v>34</v>
      </c>
      <c r="AX723" s="14" t="s">
        <v>76</v>
      </c>
      <c r="AY723" s="265" t="s">
        <v>178</v>
      </c>
    </row>
    <row r="724" s="2" customFormat="1" ht="24.15" customHeight="1">
      <c r="A724" s="38"/>
      <c r="B724" s="39"/>
      <c r="C724" s="226" t="s">
        <v>776</v>
      </c>
      <c r="D724" s="226" t="s">
        <v>181</v>
      </c>
      <c r="E724" s="227" t="s">
        <v>777</v>
      </c>
      <c r="F724" s="228" t="s">
        <v>778</v>
      </c>
      <c r="G724" s="229" t="s">
        <v>203</v>
      </c>
      <c r="H724" s="230">
        <v>2</v>
      </c>
      <c r="I724" s="231"/>
      <c r="J724" s="232">
        <f>ROUND(I724*H724,2)</f>
        <v>0</v>
      </c>
      <c r="K724" s="228" t="s">
        <v>185</v>
      </c>
      <c r="L724" s="44"/>
      <c r="M724" s="233" t="s">
        <v>1</v>
      </c>
      <c r="N724" s="234" t="s">
        <v>41</v>
      </c>
      <c r="O724" s="91"/>
      <c r="P724" s="235">
        <f>O724*H724</f>
        <v>0</v>
      </c>
      <c r="Q724" s="235">
        <v>0</v>
      </c>
      <c r="R724" s="235">
        <f>Q724*H724</f>
        <v>0</v>
      </c>
      <c r="S724" s="235">
        <v>0.092999999999999999</v>
      </c>
      <c r="T724" s="236">
        <f>S724*H724</f>
        <v>0.186</v>
      </c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R724" s="237" t="s">
        <v>186</v>
      </c>
      <c r="AT724" s="237" t="s">
        <v>181</v>
      </c>
      <c r="AU724" s="237" t="s">
        <v>179</v>
      </c>
      <c r="AY724" s="17" t="s">
        <v>178</v>
      </c>
      <c r="BE724" s="238">
        <f>IF(N724="základní",J724,0)</f>
        <v>0</v>
      </c>
      <c r="BF724" s="238">
        <f>IF(N724="snížená",J724,0)</f>
        <v>0</v>
      </c>
      <c r="BG724" s="238">
        <f>IF(N724="zákl. přenesená",J724,0)</f>
        <v>0</v>
      </c>
      <c r="BH724" s="238">
        <f>IF(N724="sníž. přenesená",J724,0)</f>
        <v>0</v>
      </c>
      <c r="BI724" s="238">
        <f>IF(N724="nulová",J724,0)</f>
        <v>0</v>
      </c>
      <c r="BJ724" s="17" t="s">
        <v>83</v>
      </c>
      <c r="BK724" s="238">
        <f>ROUND(I724*H724,2)</f>
        <v>0</v>
      </c>
      <c r="BL724" s="17" t="s">
        <v>186</v>
      </c>
      <c r="BM724" s="237" t="s">
        <v>779</v>
      </c>
    </row>
    <row r="725" s="2" customFormat="1">
      <c r="A725" s="38"/>
      <c r="B725" s="39"/>
      <c r="C725" s="40"/>
      <c r="D725" s="239" t="s">
        <v>188</v>
      </c>
      <c r="E725" s="40"/>
      <c r="F725" s="240" t="s">
        <v>780</v>
      </c>
      <c r="G725" s="40"/>
      <c r="H725" s="40"/>
      <c r="I725" s="241"/>
      <c r="J725" s="40"/>
      <c r="K725" s="40"/>
      <c r="L725" s="44"/>
      <c r="M725" s="242"/>
      <c r="N725" s="243"/>
      <c r="O725" s="91"/>
      <c r="P725" s="91"/>
      <c r="Q725" s="91"/>
      <c r="R725" s="91"/>
      <c r="S725" s="91"/>
      <c r="T725" s="92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T725" s="17" t="s">
        <v>188</v>
      </c>
      <c r="AU725" s="17" t="s">
        <v>179</v>
      </c>
    </row>
    <row r="726" s="13" customFormat="1">
      <c r="A726" s="13"/>
      <c r="B726" s="244"/>
      <c r="C726" s="245"/>
      <c r="D726" s="246" t="s">
        <v>190</v>
      </c>
      <c r="E726" s="247" t="s">
        <v>1</v>
      </c>
      <c r="F726" s="248" t="s">
        <v>191</v>
      </c>
      <c r="G726" s="245"/>
      <c r="H726" s="247" t="s">
        <v>1</v>
      </c>
      <c r="I726" s="249"/>
      <c r="J726" s="245"/>
      <c r="K726" s="245"/>
      <c r="L726" s="250"/>
      <c r="M726" s="251"/>
      <c r="N726" s="252"/>
      <c r="O726" s="252"/>
      <c r="P726" s="252"/>
      <c r="Q726" s="252"/>
      <c r="R726" s="252"/>
      <c r="S726" s="252"/>
      <c r="T726" s="25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54" t="s">
        <v>190</v>
      </c>
      <c r="AU726" s="254" t="s">
        <v>179</v>
      </c>
      <c r="AV726" s="13" t="s">
        <v>83</v>
      </c>
      <c r="AW726" s="13" t="s">
        <v>34</v>
      </c>
      <c r="AX726" s="13" t="s">
        <v>76</v>
      </c>
      <c r="AY726" s="254" t="s">
        <v>178</v>
      </c>
    </row>
    <row r="727" s="13" customFormat="1">
      <c r="A727" s="13"/>
      <c r="B727" s="244"/>
      <c r="C727" s="245"/>
      <c r="D727" s="246" t="s">
        <v>190</v>
      </c>
      <c r="E727" s="247" t="s">
        <v>1</v>
      </c>
      <c r="F727" s="248" t="s">
        <v>192</v>
      </c>
      <c r="G727" s="245"/>
      <c r="H727" s="247" t="s">
        <v>1</v>
      </c>
      <c r="I727" s="249"/>
      <c r="J727" s="245"/>
      <c r="K727" s="245"/>
      <c r="L727" s="250"/>
      <c r="M727" s="251"/>
      <c r="N727" s="252"/>
      <c r="O727" s="252"/>
      <c r="P727" s="252"/>
      <c r="Q727" s="252"/>
      <c r="R727" s="252"/>
      <c r="S727" s="252"/>
      <c r="T727" s="25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54" t="s">
        <v>190</v>
      </c>
      <c r="AU727" s="254" t="s">
        <v>179</v>
      </c>
      <c r="AV727" s="13" t="s">
        <v>83</v>
      </c>
      <c r="AW727" s="13" t="s">
        <v>34</v>
      </c>
      <c r="AX727" s="13" t="s">
        <v>76</v>
      </c>
      <c r="AY727" s="254" t="s">
        <v>178</v>
      </c>
    </row>
    <row r="728" s="13" customFormat="1">
      <c r="A728" s="13"/>
      <c r="B728" s="244"/>
      <c r="C728" s="245"/>
      <c r="D728" s="246" t="s">
        <v>190</v>
      </c>
      <c r="E728" s="247" t="s">
        <v>1</v>
      </c>
      <c r="F728" s="248" t="s">
        <v>381</v>
      </c>
      <c r="G728" s="245"/>
      <c r="H728" s="247" t="s">
        <v>1</v>
      </c>
      <c r="I728" s="249"/>
      <c r="J728" s="245"/>
      <c r="K728" s="245"/>
      <c r="L728" s="250"/>
      <c r="M728" s="251"/>
      <c r="N728" s="252"/>
      <c r="O728" s="252"/>
      <c r="P728" s="252"/>
      <c r="Q728" s="252"/>
      <c r="R728" s="252"/>
      <c r="S728" s="252"/>
      <c r="T728" s="25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54" t="s">
        <v>190</v>
      </c>
      <c r="AU728" s="254" t="s">
        <v>179</v>
      </c>
      <c r="AV728" s="13" t="s">
        <v>83</v>
      </c>
      <c r="AW728" s="13" t="s">
        <v>34</v>
      </c>
      <c r="AX728" s="13" t="s">
        <v>76</v>
      </c>
      <c r="AY728" s="254" t="s">
        <v>178</v>
      </c>
    </row>
    <row r="729" s="14" customFormat="1">
      <c r="A729" s="14"/>
      <c r="B729" s="255"/>
      <c r="C729" s="256"/>
      <c r="D729" s="246" t="s">
        <v>190</v>
      </c>
      <c r="E729" s="257" t="s">
        <v>1</v>
      </c>
      <c r="F729" s="258" t="s">
        <v>85</v>
      </c>
      <c r="G729" s="256"/>
      <c r="H729" s="259">
        <v>2</v>
      </c>
      <c r="I729" s="260"/>
      <c r="J729" s="256"/>
      <c r="K729" s="256"/>
      <c r="L729" s="261"/>
      <c r="M729" s="262"/>
      <c r="N729" s="263"/>
      <c r="O729" s="263"/>
      <c r="P729" s="263"/>
      <c r="Q729" s="263"/>
      <c r="R729" s="263"/>
      <c r="S729" s="263"/>
      <c r="T729" s="26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T729" s="265" t="s">
        <v>190</v>
      </c>
      <c r="AU729" s="265" t="s">
        <v>179</v>
      </c>
      <c r="AV729" s="14" t="s">
        <v>85</v>
      </c>
      <c r="AW729" s="14" t="s">
        <v>34</v>
      </c>
      <c r="AX729" s="14" t="s">
        <v>76</v>
      </c>
      <c r="AY729" s="265" t="s">
        <v>178</v>
      </c>
    </row>
    <row r="730" s="2" customFormat="1" ht="24.15" customHeight="1">
      <c r="A730" s="38"/>
      <c r="B730" s="39"/>
      <c r="C730" s="226" t="s">
        <v>781</v>
      </c>
      <c r="D730" s="226" t="s">
        <v>181</v>
      </c>
      <c r="E730" s="227" t="s">
        <v>782</v>
      </c>
      <c r="F730" s="228" t="s">
        <v>783</v>
      </c>
      <c r="G730" s="229" t="s">
        <v>203</v>
      </c>
      <c r="H730" s="230">
        <v>8</v>
      </c>
      <c r="I730" s="231"/>
      <c r="J730" s="232">
        <f>ROUND(I730*H730,2)</f>
        <v>0</v>
      </c>
      <c r="K730" s="228" t="s">
        <v>185</v>
      </c>
      <c r="L730" s="44"/>
      <c r="M730" s="233" t="s">
        <v>1</v>
      </c>
      <c r="N730" s="234" t="s">
        <v>41</v>
      </c>
      <c r="O730" s="91"/>
      <c r="P730" s="235">
        <f>O730*H730</f>
        <v>0</v>
      </c>
      <c r="Q730" s="235">
        <v>0</v>
      </c>
      <c r="R730" s="235">
        <f>Q730*H730</f>
        <v>0</v>
      </c>
      <c r="S730" s="235">
        <v>0.017000000000000001</v>
      </c>
      <c r="T730" s="236">
        <f>S730*H730</f>
        <v>0.13600000000000001</v>
      </c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R730" s="237" t="s">
        <v>186</v>
      </c>
      <c r="AT730" s="237" t="s">
        <v>181</v>
      </c>
      <c r="AU730" s="237" t="s">
        <v>179</v>
      </c>
      <c r="AY730" s="17" t="s">
        <v>178</v>
      </c>
      <c r="BE730" s="238">
        <f>IF(N730="základní",J730,0)</f>
        <v>0</v>
      </c>
      <c r="BF730" s="238">
        <f>IF(N730="snížená",J730,0)</f>
        <v>0</v>
      </c>
      <c r="BG730" s="238">
        <f>IF(N730="zákl. přenesená",J730,0)</f>
        <v>0</v>
      </c>
      <c r="BH730" s="238">
        <f>IF(N730="sníž. přenesená",J730,0)</f>
        <v>0</v>
      </c>
      <c r="BI730" s="238">
        <f>IF(N730="nulová",J730,0)</f>
        <v>0</v>
      </c>
      <c r="BJ730" s="17" t="s">
        <v>83</v>
      </c>
      <c r="BK730" s="238">
        <f>ROUND(I730*H730,2)</f>
        <v>0</v>
      </c>
      <c r="BL730" s="17" t="s">
        <v>186</v>
      </c>
      <c r="BM730" s="237" t="s">
        <v>784</v>
      </c>
    </row>
    <row r="731" s="2" customFormat="1">
      <c r="A731" s="38"/>
      <c r="B731" s="39"/>
      <c r="C731" s="40"/>
      <c r="D731" s="239" t="s">
        <v>188</v>
      </c>
      <c r="E731" s="40"/>
      <c r="F731" s="240" t="s">
        <v>785</v>
      </c>
      <c r="G731" s="40"/>
      <c r="H731" s="40"/>
      <c r="I731" s="241"/>
      <c r="J731" s="40"/>
      <c r="K731" s="40"/>
      <c r="L731" s="44"/>
      <c r="M731" s="242"/>
      <c r="N731" s="243"/>
      <c r="O731" s="91"/>
      <c r="P731" s="91"/>
      <c r="Q731" s="91"/>
      <c r="R731" s="91"/>
      <c r="S731" s="91"/>
      <c r="T731" s="92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T731" s="17" t="s">
        <v>188</v>
      </c>
      <c r="AU731" s="17" t="s">
        <v>179</v>
      </c>
    </row>
    <row r="732" s="13" customFormat="1">
      <c r="A732" s="13"/>
      <c r="B732" s="244"/>
      <c r="C732" s="245"/>
      <c r="D732" s="246" t="s">
        <v>190</v>
      </c>
      <c r="E732" s="247" t="s">
        <v>1</v>
      </c>
      <c r="F732" s="248" t="s">
        <v>191</v>
      </c>
      <c r="G732" s="245"/>
      <c r="H732" s="247" t="s">
        <v>1</v>
      </c>
      <c r="I732" s="249"/>
      <c r="J732" s="245"/>
      <c r="K732" s="245"/>
      <c r="L732" s="250"/>
      <c r="M732" s="251"/>
      <c r="N732" s="252"/>
      <c r="O732" s="252"/>
      <c r="P732" s="252"/>
      <c r="Q732" s="252"/>
      <c r="R732" s="252"/>
      <c r="S732" s="252"/>
      <c r="T732" s="25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54" t="s">
        <v>190</v>
      </c>
      <c r="AU732" s="254" t="s">
        <v>179</v>
      </c>
      <c r="AV732" s="13" t="s">
        <v>83</v>
      </c>
      <c r="AW732" s="13" t="s">
        <v>34</v>
      </c>
      <c r="AX732" s="13" t="s">
        <v>76</v>
      </c>
      <c r="AY732" s="254" t="s">
        <v>178</v>
      </c>
    </row>
    <row r="733" s="13" customFormat="1">
      <c r="A733" s="13"/>
      <c r="B733" s="244"/>
      <c r="C733" s="245"/>
      <c r="D733" s="246" t="s">
        <v>190</v>
      </c>
      <c r="E733" s="247" t="s">
        <v>1</v>
      </c>
      <c r="F733" s="248" t="s">
        <v>192</v>
      </c>
      <c r="G733" s="245"/>
      <c r="H733" s="247" t="s">
        <v>1</v>
      </c>
      <c r="I733" s="249"/>
      <c r="J733" s="245"/>
      <c r="K733" s="245"/>
      <c r="L733" s="250"/>
      <c r="M733" s="251"/>
      <c r="N733" s="252"/>
      <c r="O733" s="252"/>
      <c r="P733" s="252"/>
      <c r="Q733" s="252"/>
      <c r="R733" s="252"/>
      <c r="S733" s="252"/>
      <c r="T733" s="25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54" t="s">
        <v>190</v>
      </c>
      <c r="AU733" s="254" t="s">
        <v>179</v>
      </c>
      <c r="AV733" s="13" t="s">
        <v>83</v>
      </c>
      <c r="AW733" s="13" t="s">
        <v>34</v>
      </c>
      <c r="AX733" s="13" t="s">
        <v>76</v>
      </c>
      <c r="AY733" s="254" t="s">
        <v>178</v>
      </c>
    </row>
    <row r="734" s="13" customFormat="1">
      <c r="A734" s="13"/>
      <c r="B734" s="244"/>
      <c r="C734" s="245"/>
      <c r="D734" s="246" t="s">
        <v>190</v>
      </c>
      <c r="E734" s="247" t="s">
        <v>1</v>
      </c>
      <c r="F734" s="248" t="s">
        <v>381</v>
      </c>
      <c r="G734" s="245"/>
      <c r="H734" s="247" t="s">
        <v>1</v>
      </c>
      <c r="I734" s="249"/>
      <c r="J734" s="245"/>
      <c r="K734" s="245"/>
      <c r="L734" s="250"/>
      <c r="M734" s="251"/>
      <c r="N734" s="252"/>
      <c r="O734" s="252"/>
      <c r="P734" s="252"/>
      <c r="Q734" s="252"/>
      <c r="R734" s="252"/>
      <c r="S734" s="252"/>
      <c r="T734" s="25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54" t="s">
        <v>190</v>
      </c>
      <c r="AU734" s="254" t="s">
        <v>179</v>
      </c>
      <c r="AV734" s="13" t="s">
        <v>83</v>
      </c>
      <c r="AW734" s="13" t="s">
        <v>34</v>
      </c>
      <c r="AX734" s="13" t="s">
        <v>76</v>
      </c>
      <c r="AY734" s="254" t="s">
        <v>178</v>
      </c>
    </row>
    <row r="735" s="14" customFormat="1">
      <c r="A735" s="14"/>
      <c r="B735" s="255"/>
      <c r="C735" s="256"/>
      <c r="D735" s="246" t="s">
        <v>190</v>
      </c>
      <c r="E735" s="257" t="s">
        <v>1</v>
      </c>
      <c r="F735" s="258" t="s">
        <v>264</v>
      </c>
      <c r="G735" s="256"/>
      <c r="H735" s="259">
        <v>8</v>
      </c>
      <c r="I735" s="260"/>
      <c r="J735" s="256"/>
      <c r="K735" s="256"/>
      <c r="L735" s="261"/>
      <c r="M735" s="262"/>
      <c r="N735" s="263"/>
      <c r="O735" s="263"/>
      <c r="P735" s="263"/>
      <c r="Q735" s="263"/>
      <c r="R735" s="263"/>
      <c r="S735" s="263"/>
      <c r="T735" s="26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65" t="s">
        <v>190</v>
      </c>
      <c r="AU735" s="265" t="s">
        <v>179</v>
      </c>
      <c r="AV735" s="14" t="s">
        <v>85</v>
      </c>
      <c r="AW735" s="14" t="s">
        <v>34</v>
      </c>
      <c r="AX735" s="14" t="s">
        <v>76</v>
      </c>
      <c r="AY735" s="265" t="s">
        <v>178</v>
      </c>
    </row>
    <row r="736" s="2" customFormat="1" ht="24.15" customHeight="1">
      <c r="A736" s="38"/>
      <c r="B736" s="39"/>
      <c r="C736" s="226" t="s">
        <v>786</v>
      </c>
      <c r="D736" s="226" t="s">
        <v>181</v>
      </c>
      <c r="E736" s="227" t="s">
        <v>787</v>
      </c>
      <c r="F736" s="228" t="s">
        <v>788</v>
      </c>
      <c r="G736" s="229" t="s">
        <v>203</v>
      </c>
      <c r="H736" s="230">
        <v>2</v>
      </c>
      <c r="I736" s="231"/>
      <c r="J736" s="232">
        <f>ROUND(I736*H736,2)</f>
        <v>0</v>
      </c>
      <c r="K736" s="228" t="s">
        <v>185</v>
      </c>
      <c r="L736" s="44"/>
      <c r="M736" s="233" t="s">
        <v>1</v>
      </c>
      <c r="N736" s="234" t="s">
        <v>41</v>
      </c>
      <c r="O736" s="91"/>
      <c r="P736" s="235">
        <f>O736*H736</f>
        <v>0</v>
      </c>
      <c r="Q736" s="235">
        <v>0</v>
      </c>
      <c r="R736" s="235">
        <f>Q736*H736</f>
        <v>0</v>
      </c>
      <c r="S736" s="235">
        <v>0.058999999999999997</v>
      </c>
      <c r="T736" s="236">
        <f>S736*H736</f>
        <v>0.11799999999999999</v>
      </c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R736" s="237" t="s">
        <v>186</v>
      </c>
      <c r="AT736" s="237" t="s">
        <v>181</v>
      </c>
      <c r="AU736" s="237" t="s">
        <v>179</v>
      </c>
      <c r="AY736" s="17" t="s">
        <v>178</v>
      </c>
      <c r="BE736" s="238">
        <f>IF(N736="základní",J736,0)</f>
        <v>0</v>
      </c>
      <c r="BF736" s="238">
        <f>IF(N736="snížená",J736,0)</f>
        <v>0</v>
      </c>
      <c r="BG736" s="238">
        <f>IF(N736="zákl. přenesená",J736,0)</f>
        <v>0</v>
      </c>
      <c r="BH736" s="238">
        <f>IF(N736="sníž. přenesená",J736,0)</f>
        <v>0</v>
      </c>
      <c r="BI736" s="238">
        <f>IF(N736="nulová",J736,0)</f>
        <v>0</v>
      </c>
      <c r="BJ736" s="17" t="s">
        <v>83</v>
      </c>
      <c r="BK736" s="238">
        <f>ROUND(I736*H736,2)</f>
        <v>0</v>
      </c>
      <c r="BL736" s="17" t="s">
        <v>186</v>
      </c>
      <c r="BM736" s="237" t="s">
        <v>789</v>
      </c>
    </row>
    <row r="737" s="2" customFormat="1">
      <c r="A737" s="38"/>
      <c r="B737" s="39"/>
      <c r="C737" s="40"/>
      <c r="D737" s="239" t="s">
        <v>188</v>
      </c>
      <c r="E737" s="40"/>
      <c r="F737" s="240" t="s">
        <v>790</v>
      </c>
      <c r="G737" s="40"/>
      <c r="H737" s="40"/>
      <c r="I737" s="241"/>
      <c r="J737" s="40"/>
      <c r="K737" s="40"/>
      <c r="L737" s="44"/>
      <c r="M737" s="242"/>
      <c r="N737" s="243"/>
      <c r="O737" s="91"/>
      <c r="P737" s="91"/>
      <c r="Q737" s="91"/>
      <c r="R737" s="91"/>
      <c r="S737" s="91"/>
      <c r="T737" s="92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T737" s="17" t="s">
        <v>188</v>
      </c>
      <c r="AU737" s="17" t="s">
        <v>179</v>
      </c>
    </row>
    <row r="738" s="13" customFormat="1">
      <c r="A738" s="13"/>
      <c r="B738" s="244"/>
      <c r="C738" s="245"/>
      <c r="D738" s="246" t="s">
        <v>190</v>
      </c>
      <c r="E738" s="247" t="s">
        <v>1</v>
      </c>
      <c r="F738" s="248" t="s">
        <v>191</v>
      </c>
      <c r="G738" s="245"/>
      <c r="H738" s="247" t="s">
        <v>1</v>
      </c>
      <c r="I738" s="249"/>
      <c r="J738" s="245"/>
      <c r="K738" s="245"/>
      <c r="L738" s="250"/>
      <c r="M738" s="251"/>
      <c r="N738" s="252"/>
      <c r="O738" s="252"/>
      <c r="P738" s="252"/>
      <c r="Q738" s="252"/>
      <c r="R738" s="252"/>
      <c r="S738" s="252"/>
      <c r="T738" s="25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54" t="s">
        <v>190</v>
      </c>
      <c r="AU738" s="254" t="s">
        <v>179</v>
      </c>
      <c r="AV738" s="13" t="s">
        <v>83</v>
      </c>
      <c r="AW738" s="13" t="s">
        <v>34</v>
      </c>
      <c r="AX738" s="13" t="s">
        <v>76</v>
      </c>
      <c r="AY738" s="254" t="s">
        <v>178</v>
      </c>
    </row>
    <row r="739" s="13" customFormat="1">
      <c r="A739" s="13"/>
      <c r="B739" s="244"/>
      <c r="C739" s="245"/>
      <c r="D739" s="246" t="s">
        <v>190</v>
      </c>
      <c r="E739" s="247" t="s">
        <v>1</v>
      </c>
      <c r="F739" s="248" t="s">
        <v>192</v>
      </c>
      <c r="G739" s="245"/>
      <c r="H739" s="247" t="s">
        <v>1</v>
      </c>
      <c r="I739" s="249"/>
      <c r="J739" s="245"/>
      <c r="K739" s="245"/>
      <c r="L739" s="250"/>
      <c r="M739" s="251"/>
      <c r="N739" s="252"/>
      <c r="O739" s="252"/>
      <c r="P739" s="252"/>
      <c r="Q739" s="252"/>
      <c r="R739" s="252"/>
      <c r="S739" s="252"/>
      <c r="T739" s="25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54" t="s">
        <v>190</v>
      </c>
      <c r="AU739" s="254" t="s">
        <v>179</v>
      </c>
      <c r="AV739" s="13" t="s">
        <v>83</v>
      </c>
      <c r="AW739" s="13" t="s">
        <v>34</v>
      </c>
      <c r="AX739" s="13" t="s">
        <v>76</v>
      </c>
      <c r="AY739" s="254" t="s">
        <v>178</v>
      </c>
    </row>
    <row r="740" s="13" customFormat="1">
      <c r="A740" s="13"/>
      <c r="B740" s="244"/>
      <c r="C740" s="245"/>
      <c r="D740" s="246" t="s">
        <v>190</v>
      </c>
      <c r="E740" s="247" t="s">
        <v>1</v>
      </c>
      <c r="F740" s="248" t="s">
        <v>381</v>
      </c>
      <c r="G740" s="245"/>
      <c r="H740" s="247" t="s">
        <v>1</v>
      </c>
      <c r="I740" s="249"/>
      <c r="J740" s="245"/>
      <c r="K740" s="245"/>
      <c r="L740" s="250"/>
      <c r="M740" s="251"/>
      <c r="N740" s="252"/>
      <c r="O740" s="252"/>
      <c r="P740" s="252"/>
      <c r="Q740" s="252"/>
      <c r="R740" s="252"/>
      <c r="S740" s="252"/>
      <c r="T740" s="25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54" t="s">
        <v>190</v>
      </c>
      <c r="AU740" s="254" t="s">
        <v>179</v>
      </c>
      <c r="AV740" s="13" t="s">
        <v>83</v>
      </c>
      <c r="AW740" s="13" t="s">
        <v>34</v>
      </c>
      <c r="AX740" s="13" t="s">
        <v>76</v>
      </c>
      <c r="AY740" s="254" t="s">
        <v>178</v>
      </c>
    </row>
    <row r="741" s="14" customFormat="1">
      <c r="A741" s="14"/>
      <c r="B741" s="255"/>
      <c r="C741" s="256"/>
      <c r="D741" s="246" t="s">
        <v>190</v>
      </c>
      <c r="E741" s="257" t="s">
        <v>1</v>
      </c>
      <c r="F741" s="258" t="s">
        <v>85</v>
      </c>
      <c r="G741" s="256"/>
      <c r="H741" s="259">
        <v>2</v>
      </c>
      <c r="I741" s="260"/>
      <c r="J741" s="256"/>
      <c r="K741" s="256"/>
      <c r="L741" s="261"/>
      <c r="M741" s="262"/>
      <c r="N741" s="263"/>
      <c r="O741" s="263"/>
      <c r="P741" s="263"/>
      <c r="Q741" s="263"/>
      <c r="R741" s="263"/>
      <c r="S741" s="263"/>
      <c r="T741" s="26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265" t="s">
        <v>190</v>
      </c>
      <c r="AU741" s="265" t="s">
        <v>179</v>
      </c>
      <c r="AV741" s="14" t="s">
        <v>85</v>
      </c>
      <c r="AW741" s="14" t="s">
        <v>34</v>
      </c>
      <c r="AX741" s="14" t="s">
        <v>76</v>
      </c>
      <c r="AY741" s="265" t="s">
        <v>178</v>
      </c>
    </row>
    <row r="742" s="2" customFormat="1" ht="24.15" customHeight="1">
      <c r="A742" s="38"/>
      <c r="B742" s="39"/>
      <c r="C742" s="226" t="s">
        <v>791</v>
      </c>
      <c r="D742" s="226" t="s">
        <v>181</v>
      </c>
      <c r="E742" s="227" t="s">
        <v>792</v>
      </c>
      <c r="F742" s="228" t="s">
        <v>793</v>
      </c>
      <c r="G742" s="229" t="s">
        <v>203</v>
      </c>
      <c r="H742" s="230">
        <v>1</v>
      </c>
      <c r="I742" s="231"/>
      <c r="J742" s="232">
        <f>ROUND(I742*H742,2)</f>
        <v>0</v>
      </c>
      <c r="K742" s="228" t="s">
        <v>185</v>
      </c>
      <c r="L742" s="44"/>
      <c r="M742" s="233" t="s">
        <v>1</v>
      </c>
      <c r="N742" s="234" t="s">
        <v>41</v>
      </c>
      <c r="O742" s="91"/>
      <c r="P742" s="235">
        <f>O742*H742</f>
        <v>0</v>
      </c>
      <c r="Q742" s="235">
        <v>0</v>
      </c>
      <c r="R742" s="235">
        <f>Q742*H742</f>
        <v>0</v>
      </c>
      <c r="S742" s="235">
        <v>0.187</v>
      </c>
      <c r="T742" s="236">
        <f>S742*H742</f>
        <v>0.187</v>
      </c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R742" s="237" t="s">
        <v>186</v>
      </c>
      <c r="AT742" s="237" t="s">
        <v>181</v>
      </c>
      <c r="AU742" s="237" t="s">
        <v>179</v>
      </c>
      <c r="AY742" s="17" t="s">
        <v>178</v>
      </c>
      <c r="BE742" s="238">
        <f>IF(N742="základní",J742,0)</f>
        <v>0</v>
      </c>
      <c r="BF742" s="238">
        <f>IF(N742="snížená",J742,0)</f>
        <v>0</v>
      </c>
      <c r="BG742" s="238">
        <f>IF(N742="zákl. přenesená",J742,0)</f>
        <v>0</v>
      </c>
      <c r="BH742" s="238">
        <f>IF(N742="sníž. přenesená",J742,0)</f>
        <v>0</v>
      </c>
      <c r="BI742" s="238">
        <f>IF(N742="nulová",J742,0)</f>
        <v>0</v>
      </c>
      <c r="BJ742" s="17" t="s">
        <v>83</v>
      </c>
      <c r="BK742" s="238">
        <f>ROUND(I742*H742,2)</f>
        <v>0</v>
      </c>
      <c r="BL742" s="17" t="s">
        <v>186</v>
      </c>
      <c r="BM742" s="237" t="s">
        <v>794</v>
      </c>
    </row>
    <row r="743" s="2" customFormat="1">
      <c r="A743" s="38"/>
      <c r="B743" s="39"/>
      <c r="C743" s="40"/>
      <c r="D743" s="239" t="s">
        <v>188</v>
      </c>
      <c r="E743" s="40"/>
      <c r="F743" s="240" t="s">
        <v>795</v>
      </c>
      <c r="G743" s="40"/>
      <c r="H743" s="40"/>
      <c r="I743" s="241"/>
      <c r="J743" s="40"/>
      <c r="K743" s="40"/>
      <c r="L743" s="44"/>
      <c r="M743" s="242"/>
      <c r="N743" s="243"/>
      <c r="O743" s="91"/>
      <c r="P743" s="91"/>
      <c r="Q743" s="91"/>
      <c r="R743" s="91"/>
      <c r="S743" s="91"/>
      <c r="T743" s="92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T743" s="17" t="s">
        <v>188</v>
      </c>
      <c r="AU743" s="17" t="s">
        <v>179</v>
      </c>
    </row>
    <row r="744" s="13" customFormat="1">
      <c r="A744" s="13"/>
      <c r="B744" s="244"/>
      <c r="C744" s="245"/>
      <c r="D744" s="246" t="s">
        <v>190</v>
      </c>
      <c r="E744" s="247" t="s">
        <v>1</v>
      </c>
      <c r="F744" s="248" t="s">
        <v>191</v>
      </c>
      <c r="G744" s="245"/>
      <c r="H744" s="247" t="s">
        <v>1</v>
      </c>
      <c r="I744" s="249"/>
      <c r="J744" s="245"/>
      <c r="K744" s="245"/>
      <c r="L744" s="250"/>
      <c r="M744" s="251"/>
      <c r="N744" s="252"/>
      <c r="O744" s="252"/>
      <c r="P744" s="252"/>
      <c r="Q744" s="252"/>
      <c r="R744" s="252"/>
      <c r="S744" s="252"/>
      <c r="T744" s="25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54" t="s">
        <v>190</v>
      </c>
      <c r="AU744" s="254" t="s">
        <v>179</v>
      </c>
      <c r="AV744" s="13" t="s">
        <v>83</v>
      </c>
      <c r="AW744" s="13" t="s">
        <v>34</v>
      </c>
      <c r="AX744" s="13" t="s">
        <v>76</v>
      </c>
      <c r="AY744" s="254" t="s">
        <v>178</v>
      </c>
    </row>
    <row r="745" s="13" customFormat="1">
      <c r="A745" s="13"/>
      <c r="B745" s="244"/>
      <c r="C745" s="245"/>
      <c r="D745" s="246" t="s">
        <v>190</v>
      </c>
      <c r="E745" s="247" t="s">
        <v>1</v>
      </c>
      <c r="F745" s="248" t="s">
        <v>192</v>
      </c>
      <c r="G745" s="245"/>
      <c r="H745" s="247" t="s">
        <v>1</v>
      </c>
      <c r="I745" s="249"/>
      <c r="J745" s="245"/>
      <c r="K745" s="245"/>
      <c r="L745" s="250"/>
      <c r="M745" s="251"/>
      <c r="N745" s="252"/>
      <c r="O745" s="252"/>
      <c r="P745" s="252"/>
      <c r="Q745" s="252"/>
      <c r="R745" s="252"/>
      <c r="S745" s="252"/>
      <c r="T745" s="25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54" t="s">
        <v>190</v>
      </c>
      <c r="AU745" s="254" t="s">
        <v>179</v>
      </c>
      <c r="AV745" s="13" t="s">
        <v>83</v>
      </c>
      <c r="AW745" s="13" t="s">
        <v>34</v>
      </c>
      <c r="AX745" s="13" t="s">
        <v>76</v>
      </c>
      <c r="AY745" s="254" t="s">
        <v>178</v>
      </c>
    </row>
    <row r="746" s="13" customFormat="1">
      <c r="A746" s="13"/>
      <c r="B746" s="244"/>
      <c r="C746" s="245"/>
      <c r="D746" s="246" t="s">
        <v>190</v>
      </c>
      <c r="E746" s="247" t="s">
        <v>1</v>
      </c>
      <c r="F746" s="248" t="s">
        <v>381</v>
      </c>
      <c r="G746" s="245"/>
      <c r="H746" s="247" t="s">
        <v>1</v>
      </c>
      <c r="I746" s="249"/>
      <c r="J746" s="245"/>
      <c r="K746" s="245"/>
      <c r="L746" s="250"/>
      <c r="M746" s="251"/>
      <c r="N746" s="252"/>
      <c r="O746" s="252"/>
      <c r="P746" s="252"/>
      <c r="Q746" s="252"/>
      <c r="R746" s="252"/>
      <c r="S746" s="252"/>
      <c r="T746" s="25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54" t="s">
        <v>190</v>
      </c>
      <c r="AU746" s="254" t="s">
        <v>179</v>
      </c>
      <c r="AV746" s="13" t="s">
        <v>83</v>
      </c>
      <c r="AW746" s="13" t="s">
        <v>34</v>
      </c>
      <c r="AX746" s="13" t="s">
        <v>76</v>
      </c>
      <c r="AY746" s="254" t="s">
        <v>178</v>
      </c>
    </row>
    <row r="747" s="14" customFormat="1">
      <c r="A747" s="14"/>
      <c r="B747" s="255"/>
      <c r="C747" s="256"/>
      <c r="D747" s="246" t="s">
        <v>190</v>
      </c>
      <c r="E747" s="257" t="s">
        <v>1</v>
      </c>
      <c r="F747" s="258" t="s">
        <v>83</v>
      </c>
      <c r="G747" s="256"/>
      <c r="H747" s="259">
        <v>1</v>
      </c>
      <c r="I747" s="260"/>
      <c r="J747" s="256"/>
      <c r="K747" s="256"/>
      <c r="L747" s="261"/>
      <c r="M747" s="262"/>
      <c r="N747" s="263"/>
      <c r="O747" s="263"/>
      <c r="P747" s="263"/>
      <c r="Q747" s="263"/>
      <c r="R747" s="263"/>
      <c r="S747" s="263"/>
      <c r="T747" s="26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T747" s="265" t="s">
        <v>190</v>
      </c>
      <c r="AU747" s="265" t="s">
        <v>179</v>
      </c>
      <c r="AV747" s="14" t="s">
        <v>85</v>
      </c>
      <c r="AW747" s="14" t="s">
        <v>34</v>
      </c>
      <c r="AX747" s="14" t="s">
        <v>76</v>
      </c>
      <c r="AY747" s="265" t="s">
        <v>178</v>
      </c>
    </row>
    <row r="748" s="2" customFormat="1" ht="24.15" customHeight="1">
      <c r="A748" s="38"/>
      <c r="B748" s="39"/>
      <c r="C748" s="226" t="s">
        <v>796</v>
      </c>
      <c r="D748" s="226" t="s">
        <v>181</v>
      </c>
      <c r="E748" s="227" t="s">
        <v>797</v>
      </c>
      <c r="F748" s="228" t="s">
        <v>798</v>
      </c>
      <c r="G748" s="229" t="s">
        <v>267</v>
      </c>
      <c r="H748" s="230">
        <v>25</v>
      </c>
      <c r="I748" s="231"/>
      <c r="J748" s="232">
        <f>ROUND(I748*H748,2)</f>
        <v>0</v>
      </c>
      <c r="K748" s="228" t="s">
        <v>185</v>
      </c>
      <c r="L748" s="44"/>
      <c r="M748" s="233" t="s">
        <v>1</v>
      </c>
      <c r="N748" s="234" t="s">
        <v>41</v>
      </c>
      <c r="O748" s="91"/>
      <c r="P748" s="235">
        <f>O748*H748</f>
        <v>0</v>
      </c>
      <c r="Q748" s="235">
        <v>0</v>
      </c>
      <c r="R748" s="235">
        <f>Q748*H748</f>
        <v>0</v>
      </c>
      <c r="S748" s="235">
        <v>0.002</v>
      </c>
      <c r="T748" s="236">
        <f>S748*H748</f>
        <v>0.050000000000000003</v>
      </c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R748" s="237" t="s">
        <v>186</v>
      </c>
      <c r="AT748" s="237" t="s">
        <v>181</v>
      </c>
      <c r="AU748" s="237" t="s">
        <v>179</v>
      </c>
      <c r="AY748" s="17" t="s">
        <v>178</v>
      </c>
      <c r="BE748" s="238">
        <f>IF(N748="základní",J748,0)</f>
        <v>0</v>
      </c>
      <c r="BF748" s="238">
        <f>IF(N748="snížená",J748,0)</f>
        <v>0</v>
      </c>
      <c r="BG748" s="238">
        <f>IF(N748="zákl. přenesená",J748,0)</f>
        <v>0</v>
      </c>
      <c r="BH748" s="238">
        <f>IF(N748="sníž. přenesená",J748,0)</f>
        <v>0</v>
      </c>
      <c r="BI748" s="238">
        <f>IF(N748="nulová",J748,0)</f>
        <v>0</v>
      </c>
      <c r="BJ748" s="17" t="s">
        <v>83</v>
      </c>
      <c r="BK748" s="238">
        <f>ROUND(I748*H748,2)</f>
        <v>0</v>
      </c>
      <c r="BL748" s="17" t="s">
        <v>186</v>
      </c>
      <c r="BM748" s="237" t="s">
        <v>799</v>
      </c>
    </row>
    <row r="749" s="2" customFormat="1">
      <c r="A749" s="38"/>
      <c r="B749" s="39"/>
      <c r="C749" s="40"/>
      <c r="D749" s="239" t="s">
        <v>188</v>
      </c>
      <c r="E749" s="40"/>
      <c r="F749" s="240" t="s">
        <v>800</v>
      </c>
      <c r="G749" s="40"/>
      <c r="H749" s="40"/>
      <c r="I749" s="241"/>
      <c r="J749" s="40"/>
      <c r="K749" s="40"/>
      <c r="L749" s="44"/>
      <c r="M749" s="242"/>
      <c r="N749" s="243"/>
      <c r="O749" s="91"/>
      <c r="P749" s="91"/>
      <c r="Q749" s="91"/>
      <c r="R749" s="91"/>
      <c r="S749" s="91"/>
      <c r="T749" s="92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T749" s="17" t="s">
        <v>188</v>
      </c>
      <c r="AU749" s="17" t="s">
        <v>179</v>
      </c>
    </row>
    <row r="750" s="13" customFormat="1">
      <c r="A750" s="13"/>
      <c r="B750" s="244"/>
      <c r="C750" s="245"/>
      <c r="D750" s="246" t="s">
        <v>190</v>
      </c>
      <c r="E750" s="247" t="s">
        <v>1</v>
      </c>
      <c r="F750" s="248" t="s">
        <v>191</v>
      </c>
      <c r="G750" s="245"/>
      <c r="H750" s="247" t="s">
        <v>1</v>
      </c>
      <c r="I750" s="249"/>
      <c r="J750" s="245"/>
      <c r="K750" s="245"/>
      <c r="L750" s="250"/>
      <c r="M750" s="251"/>
      <c r="N750" s="252"/>
      <c r="O750" s="252"/>
      <c r="P750" s="252"/>
      <c r="Q750" s="252"/>
      <c r="R750" s="252"/>
      <c r="S750" s="252"/>
      <c r="T750" s="25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54" t="s">
        <v>190</v>
      </c>
      <c r="AU750" s="254" t="s">
        <v>179</v>
      </c>
      <c r="AV750" s="13" t="s">
        <v>83</v>
      </c>
      <c r="AW750" s="13" t="s">
        <v>34</v>
      </c>
      <c r="AX750" s="13" t="s">
        <v>76</v>
      </c>
      <c r="AY750" s="254" t="s">
        <v>178</v>
      </c>
    </row>
    <row r="751" s="13" customFormat="1">
      <c r="A751" s="13"/>
      <c r="B751" s="244"/>
      <c r="C751" s="245"/>
      <c r="D751" s="246" t="s">
        <v>190</v>
      </c>
      <c r="E751" s="247" t="s">
        <v>1</v>
      </c>
      <c r="F751" s="248" t="s">
        <v>192</v>
      </c>
      <c r="G751" s="245"/>
      <c r="H751" s="247" t="s">
        <v>1</v>
      </c>
      <c r="I751" s="249"/>
      <c r="J751" s="245"/>
      <c r="K751" s="245"/>
      <c r="L751" s="250"/>
      <c r="M751" s="251"/>
      <c r="N751" s="252"/>
      <c r="O751" s="252"/>
      <c r="P751" s="252"/>
      <c r="Q751" s="252"/>
      <c r="R751" s="252"/>
      <c r="S751" s="252"/>
      <c r="T751" s="25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54" t="s">
        <v>190</v>
      </c>
      <c r="AU751" s="254" t="s">
        <v>179</v>
      </c>
      <c r="AV751" s="13" t="s">
        <v>83</v>
      </c>
      <c r="AW751" s="13" t="s">
        <v>34</v>
      </c>
      <c r="AX751" s="13" t="s">
        <v>76</v>
      </c>
      <c r="AY751" s="254" t="s">
        <v>178</v>
      </c>
    </row>
    <row r="752" s="13" customFormat="1">
      <c r="A752" s="13"/>
      <c r="B752" s="244"/>
      <c r="C752" s="245"/>
      <c r="D752" s="246" t="s">
        <v>190</v>
      </c>
      <c r="E752" s="247" t="s">
        <v>1</v>
      </c>
      <c r="F752" s="248" t="s">
        <v>381</v>
      </c>
      <c r="G752" s="245"/>
      <c r="H752" s="247" t="s">
        <v>1</v>
      </c>
      <c r="I752" s="249"/>
      <c r="J752" s="245"/>
      <c r="K752" s="245"/>
      <c r="L752" s="250"/>
      <c r="M752" s="251"/>
      <c r="N752" s="252"/>
      <c r="O752" s="252"/>
      <c r="P752" s="252"/>
      <c r="Q752" s="252"/>
      <c r="R752" s="252"/>
      <c r="S752" s="252"/>
      <c r="T752" s="25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54" t="s">
        <v>190</v>
      </c>
      <c r="AU752" s="254" t="s">
        <v>179</v>
      </c>
      <c r="AV752" s="13" t="s">
        <v>83</v>
      </c>
      <c r="AW752" s="13" t="s">
        <v>34</v>
      </c>
      <c r="AX752" s="13" t="s">
        <v>76</v>
      </c>
      <c r="AY752" s="254" t="s">
        <v>178</v>
      </c>
    </row>
    <row r="753" s="14" customFormat="1">
      <c r="A753" s="14"/>
      <c r="B753" s="255"/>
      <c r="C753" s="256"/>
      <c r="D753" s="246" t="s">
        <v>190</v>
      </c>
      <c r="E753" s="257" t="s">
        <v>1</v>
      </c>
      <c r="F753" s="258" t="s">
        <v>435</v>
      </c>
      <c r="G753" s="256"/>
      <c r="H753" s="259">
        <v>25</v>
      </c>
      <c r="I753" s="260"/>
      <c r="J753" s="256"/>
      <c r="K753" s="256"/>
      <c r="L753" s="261"/>
      <c r="M753" s="262"/>
      <c r="N753" s="263"/>
      <c r="O753" s="263"/>
      <c r="P753" s="263"/>
      <c r="Q753" s="263"/>
      <c r="R753" s="263"/>
      <c r="S753" s="263"/>
      <c r="T753" s="26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65" t="s">
        <v>190</v>
      </c>
      <c r="AU753" s="265" t="s">
        <v>179</v>
      </c>
      <c r="AV753" s="14" t="s">
        <v>85</v>
      </c>
      <c r="AW753" s="14" t="s">
        <v>34</v>
      </c>
      <c r="AX753" s="14" t="s">
        <v>76</v>
      </c>
      <c r="AY753" s="265" t="s">
        <v>178</v>
      </c>
    </row>
    <row r="754" s="2" customFormat="1" ht="24.15" customHeight="1">
      <c r="A754" s="38"/>
      <c r="B754" s="39"/>
      <c r="C754" s="226" t="s">
        <v>801</v>
      </c>
      <c r="D754" s="226" t="s">
        <v>181</v>
      </c>
      <c r="E754" s="227" t="s">
        <v>802</v>
      </c>
      <c r="F754" s="228" t="s">
        <v>803</v>
      </c>
      <c r="G754" s="229" t="s">
        <v>184</v>
      </c>
      <c r="H754" s="230">
        <v>0.090999999999999998</v>
      </c>
      <c r="I754" s="231"/>
      <c r="J754" s="232">
        <f>ROUND(I754*H754,2)</f>
        <v>0</v>
      </c>
      <c r="K754" s="228" t="s">
        <v>185</v>
      </c>
      <c r="L754" s="44"/>
      <c r="M754" s="233" t="s">
        <v>1</v>
      </c>
      <c r="N754" s="234" t="s">
        <v>41</v>
      </c>
      <c r="O754" s="91"/>
      <c r="P754" s="235">
        <f>O754*H754</f>
        <v>0</v>
      </c>
      <c r="Q754" s="235">
        <v>0</v>
      </c>
      <c r="R754" s="235">
        <f>Q754*H754</f>
        <v>0</v>
      </c>
      <c r="S754" s="235">
        <v>1.8</v>
      </c>
      <c r="T754" s="236">
        <f>S754*H754</f>
        <v>0.1638</v>
      </c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R754" s="237" t="s">
        <v>186</v>
      </c>
      <c r="AT754" s="237" t="s">
        <v>181</v>
      </c>
      <c r="AU754" s="237" t="s">
        <v>179</v>
      </c>
      <c r="AY754" s="17" t="s">
        <v>178</v>
      </c>
      <c r="BE754" s="238">
        <f>IF(N754="základní",J754,0)</f>
        <v>0</v>
      </c>
      <c r="BF754" s="238">
        <f>IF(N754="snížená",J754,0)</f>
        <v>0</v>
      </c>
      <c r="BG754" s="238">
        <f>IF(N754="zákl. přenesená",J754,0)</f>
        <v>0</v>
      </c>
      <c r="BH754" s="238">
        <f>IF(N754="sníž. přenesená",J754,0)</f>
        <v>0</v>
      </c>
      <c r="BI754" s="238">
        <f>IF(N754="nulová",J754,0)</f>
        <v>0</v>
      </c>
      <c r="BJ754" s="17" t="s">
        <v>83</v>
      </c>
      <c r="BK754" s="238">
        <f>ROUND(I754*H754,2)</f>
        <v>0</v>
      </c>
      <c r="BL754" s="17" t="s">
        <v>186</v>
      </c>
      <c r="BM754" s="237" t="s">
        <v>804</v>
      </c>
    </row>
    <row r="755" s="2" customFormat="1">
      <c r="A755" s="38"/>
      <c r="B755" s="39"/>
      <c r="C755" s="40"/>
      <c r="D755" s="239" t="s">
        <v>188</v>
      </c>
      <c r="E755" s="40"/>
      <c r="F755" s="240" t="s">
        <v>805</v>
      </c>
      <c r="G755" s="40"/>
      <c r="H755" s="40"/>
      <c r="I755" s="241"/>
      <c r="J755" s="40"/>
      <c r="K755" s="40"/>
      <c r="L755" s="44"/>
      <c r="M755" s="242"/>
      <c r="N755" s="243"/>
      <c r="O755" s="91"/>
      <c r="P755" s="91"/>
      <c r="Q755" s="91"/>
      <c r="R755" s="91"/>
      <c r="S755" s="91"/>
      <c r="T755" s="92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T755" s="17" t="s">
        <v>188</v>
      </c>
      <c r="AU755" s="17" t="s">
        <v>179</v>
      </c>
    </row>
    <row r="756" s="13" customFormat="1">
      <c r="A756" s="13"/>
      <c r="B756" s="244"/>
      <c r="C756" s="245"/>
      <c r="D756" s="246" t="s">
        <v>190</v>
      </c>
      <c r="E756" s="247" t="s">
        <v>1</v>
      </c>
      <c r="F756" s="248" t="s">
        <v>191</v>
      </c>
      <c r="G756" s="245"/>
      <c r="H756" s="247" t="s">
        <v>1</v>
      </c>
      <c r="I756" s="249"/>
      <c r="J756" s="245"/>
      <c r="K756" s="245"/>
      <c r="L756" s="250"/>
      <c r="M756" s="251"/>
      <c r="N756" s="252"/>
      <c r="O756" s="252"/>
      <c r="P756" s="252"/>
      <c r="Q756" s="252"/>
      <c r="R756" s="252"/>
      <c r="S756" s="252"/>
      <c r="T756" s="25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54" t="s">
        <v>190</v>
      </c>
      <c r="AU756" s="254" t="s">
        <v>179</v>
      </c>
      <c r="AV756" s="13" t="s">
        <v>83</v>
      </c>
      <c r="AW756" s="13" t="s">
        <v>34</v>
      </c>
      <c r="AX756" s="13" t="s">
        <v>76</v>
      </c>
      <c r="AY756" s="254" t="s">
        <v>178</v>
      </c>
    </row>
    <row r="757" s="13" customFormat="1">
      <c r="A757" s="13"/>
      <c r="B757" s="244"/>
      <c r="C757" s="245"/>
      <c r="D757" s="246" t="s">
        <v>190</v>
      </c>
      <c r="E757" s="247" t="s">
        <v>1</v>
      </c>
      <c r="F757" s="248" t="s">
        <v>192</v>
      </c>
      <c r="G757" s="245"/>
      <c r="H757" s="247" t="s">
        <v>1</v>
      </c>
      <c r="I757" s="249"/>
      <c r="J757" s="245"/>
      <c r="K757" s="245"/>
      <c r="L757" s="250"/>
      <c r="M757" s="251"/>
      <c r="N757" s="252"/>
      <c r="O757" s="252"/>
      <c r="P757" s="252"/>
      <c r="Q757" s="252"/>
      <c r="R757" s="252"/>
      <c r="S757" s="252"/>
      <c r="T757" s="25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54" t="s">
        <v>190</v>
      </c>
      <c r="AU757" s="254" t="s">
        <v>179</v>
      </c>
      <c r="AV757" s="13" t="s">
        <v>83</v>
      </c>
      <c r="AW757" s="13" t="s">
        <v>34</v>
      </c>
      <c r="AX757" s="13" t="s">
        <v>76</v>
      </c>
      <c r="AY757" s="254" t="s">
        <v>178</v>
      </c>
    </row>
    <row r="758" s="14" customFormat="1">
      <c r="A758" s="14"/>
      <c r="B758" s="255"/>
      <c r="C758" s="256"/>
      <c r="D758" s="246" t="s">
        <v>190</v>
      </c>
      <c r="E758" s="257" t="s">
        <v>1</v>
      </c>
      <c r="F758" s="258" t="s">
        <v>806</v>
      </c>
      <c r="G758" s="256"/>
      <c r="H758" s="259">
        <v>0.090999999999999998</v>
      </c>
      <c r="I758" s="260"/>
      <c r="J758" s="256"/>
      <c r="K758" s="256"/>
      <c r="L758" s="261"/>
      <c r="M758" s="262"/>
      <c r="N758" s="263"/>
      <c r="O758" s="263"/>
      <c r="P758" s="263"/>
      <c r="Q758" s="263"/>
      <c r="R758" s="263"/>
      <c r="S758" s="263"/>
      <c r="T758" s="26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65" t="s">
        <v>190</v>
      </c>
      <c r="AU758" s="265" t="s">
        <v>179</v>
      </c>
      <c r="AV758" s="14" t="s">
        <v>85</v>
      </c>
      <c r="AW758" s="14" t="s">
        <v>34</v>
      </c>
      <c r="AX758" s="14" t="s">
        <v>76</v>
      </c>
      <c r="AY758" s="265" t="s">
        <v>178</v>
      </c>
    </row>
    <row r="759" s="2" customFormat="1" ht="24.15" customHeight="1">
      <c r="A759" s="38"/>
      <c r="B759" s="39"/>
      <c r="C759" s="226" t="s">
        <v>807</v>
      </c>
      <c r="D759" s="226" t="s">
        <v>181</v>
      </c>
      <c r="E759" s="227" t="s">
        <v>808</v>
      </c>
      <c r="F759" s="228" t="s">
        <v>809</v>
      </c>
      <c r="G759" s="229" t="s">
        <v>267</v>
      </c>
      <c r="H759" s="230">
        <v>190</v>
      </c>
      <c r="I759" s="231"/>
      <c r="J759" s="232">
        <f>ROUND(I759*H759,2)</f>
        <v>0</v>
      </c>
      <c r="K759" s="228" t="s">
        <v>185</v>
      </c>
      <c r="L759" s="44"/>
      <c r="M759" s="233" t="s">
        <v>1</v>
      </c>
      <c r="N759" s="234" t="s">
        <v>41</v>
      </c>
      <c r="O759" s="91"/>
      <c r="P759" s="235">
        <f>O759*H759</f>
        <v>0</v>
      </c>
      <c r="Q759" s="235">
        <v>0</v>
      </c>
      <c r="R759" s="235">
        <f>Q759*H759</f>
        <v>0</v>
      </c>
      <c r="S759" s="235">
        <v>0.002</v>
      </c>
      <c r="T759" s="236">
        <f>S759*H759</f>
        <v>0.38</v>
      </c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R759" s="237" t="s">
        <v>186</v>
      </c>
      <c r="AT759" s="237" t="s">
        <v>181</v>
      </c>
      <c r="AU759" s="237" t="s">
        <v>179</v>
      </c>
      <c r="AY759" s="17" t="s">
        <v>178</v>
      </c>
      <c r="BE759" s="238">
        <f>IF(N759="základní",J759,0)</f>
        <v>0</v>
      </c>
      <c r="BF759" s="238">
        <f>IF(N759="snížená",J759,0)</f>
        <v>0</v>
      </c>
      <c r="BG759" s="238">
        <f>IF(N759="zákl. přenesená",J759,0)</f>
        <v>0</v>
      </c>
      <c r="BH759" s="238">
        <f>IF(N759="sníž. přenesená",J759,0)</f>
        <v>0</v>
      </c>
      <c r="BI759" s="238">
        <f>IF(N759="nulová",J759,0)</f>
        <v>0</v>
      </c>
      <c r="BJ759" s="17" t="s">
        <v>83</v>
      </c>
      <c r="BK759" s="238">
        <f>ROUND(I759*H759,2)</f>
        <v>0</v>
      </c>
      <c r="BL759" s="17" t="s">
        <v>186</v>
      </c>
      <c r="BM759" s="237" t="s">
        <v>810</v>
      </c>
    </row>
    <row r="760" s="2" customFormat="1">
      <c r="A760" s="38"/>
      <c r="B760" s="39"/>
      <c r="C760" s="40"/>
      <c r="D760" s="239" t="s">
        <v>188</v>
      </c>
      <c r="E760" s="40"/>
      <c r="F760" s="240" t="s">
        <v>811</v>
      </c>
      <c r="G760" s="40"/>
      <c r="H760" s="40"/>
      <c r="I760" s="241"/>
      <c r="J760" s="40"/>
      <c r="K760" s="40"/>
      <c r="L760" s="44"/>
      <c r="M760" s="242"/>
      <c r="N760" s="243"/>
      <c r="O760" s="91"/>
      <c r="P760" s="91"/>
      <c r="Q760" s="91"/>
      <c r="R760" s="91"/>
      <c r="S760" s="91"/>
      <c r="T760" s="92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T760" s="17" t="s">
        <v>188</v>
      </c>
      <c r="AU760" s="17" t="s">
        <v>179</v>
      </c>
    </row>
    <row r="761" s="13" customFormat="1">
      <c r="A761" s="13"/>
      <c r="B761" s="244"/>
      <c r="C761" s="245"/>
      <c r="D761" s="246" t="s">
        <v>190</v>
      </c>
      <c r="E761" s="247" t="s">
        <v>1</v>
      </c>
      <c r="F761" s="248" t="s">
        <v>191</v>
      </c>
      <c r="G761" s="245"/>
      <c r="H761" s="247" t="s">
        <v>1</v>
      </c>
      <c r="I761" s="249"/>
      <c r="J761" s="245"/>
      <c r="K761" s="245"/>
      <c r="L761" s="250"/>
      <c r="M761" s="251"/>
      <c r="N761" s="252"/>
      <c r="O761" s="252"/>
      <c r="P761" s="252"/>
      <c r="Q761" s="252"/>
      <c r="R761" s="252"/>
      <c r="S761" s="252"/>
      <c r="T761" s="25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54" t="s">
        <v>190</v>
      </c>
      <c r="AU761" s="254" t="s">
        <v>179</v>
      </c>
      <c r="AV761" s="13" t="s">
        <v>83</v>
      </c>
      <c r="AW761" s="13" t="s">
        <v>34</v>
      </c>
      <c r="AX761" s="13" t="s">
        <v>76</v>
      </c>
      <c r="AY761" s="254" t="s">
        <v>178</v>
      </c>
    </row>
    <row r="762" s="13" customFormat="1">
      <c r="A762" s="13"/>
      <c r="B762" s="244"/>
      <c r="C762" s="245"/>
      <c r="D762" s="246" t="s">
        <v>190</v>
      </c>
      <c r="E762" s="247" t="s">
        <v>1</v>
      </c>
      <c r="F762" s="248" t="s">
        <v>192</v>
      </c>
      <c r="G762" s="245"/>
      <c r="H762" s="247" t="s">
        <v>1</v>
      </c>
      <c r="I762" s="249"/>
      <c r="J762" s="245"/>
      <c r="K762" s="245"/>
      <c r="L762" s="250"/>
      <c r="M762" s="251"/>
      <c r="N762" s="252"/>
      <c r="O762" s="252"/>
      <c r="P762" s="252"/>
      <c r="Q762" s="252"/>
      <c r="R762" s="252"/>
      <c r="S762" s="252"/>
      <c r="T762" s="25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54" t="s">
        <v>190</v>
      </c>
      <c r="AU762" s="254" t="s">
        <v>179</v>
      </c>
      <c r="AV762" s="13" t="s">
        <v>83</v>
      </c>
      <c r="AW762" s="13" t="s">
        <v>34</v>
      </c>
      <c r="AX762" s="13" t="s">
        <v>76</v>
      </c>
      <c r="AY762" s="254" t="s">
        <v>178</v>
      </c>
    </row>
    <row r="763" s="13" customFormat="1">
      <c r="A763" s="13"/>
      <c r="B763" s="244"/>
      <c r="C763" s="245"/>
      <c r="D763" s="246" t="s">
        <v>190</v>
      </c>
      <c r="E763" s="247" t="s">
        <v>1</v>
      </c>
      <c r="F763" s="248" t="s">
        <v>381</v>
      </c>
      <c r="G763" s="245"/>
      <c r="H763" s="247" t="s">
        <v>1</v>
      </c>
      <c r="I763" s="249"/>
      <c r="J763" s="245"/>
      <c r="K763" s="245"/>
      <c r="L763" s="250"/>
      <c r="M763" s="251"/>
      <c r="N763" s="252"/>
      <c r="O763" s="252"/>
      <c r="P763" s="252"/>
      <c r="Q763" s="252"/>
      <c r="R763" s="252"/>
      <c r="S763" s="252"/>
      <c r="T763" s="25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54" t="s">
        <v>190</v>
      </c>
      <c r="AU763" s="254" t="s">
        <v>179</v>
      </c>
      <c r="AV763" s="13" t="s">
        <v>83</v>
      </c>
      <c r="AW763" s="13" t="s">
        <v>34</v>
      </c>
      <c r="AX763" s="13" t="s">
        <v>76</v>
      </c>
      <c r="AY763" s="254" t="s">
        <v>178</v>
      </c>
    </row>
    <row r="764" s="14" customFormat="1">
      <c r="A764" s="14"/>
      <c r="B764" s="255"/>
      <c r="C764" s="256"/>
      <c r="D764" s="246" t="s">
        <v>190</v>
      </c>
      <c r="E764" s="257" t="s">
        <v>1</v>
      </c>
      <c r="F764" s="258" t="s">
        <v>812</v>
      </c>
      <c r="G764" s="256"/>
      <c r="H764" s="259">
        <v>190</v>
      </c>
      <c r="I764" s="260"/>
      <c r="J764" s="256"/>
      <c r="K764" s="256"/>
      <c r="L764" s="261"/>
      <c r="M764" s="262"/>
      <c r="N764" s="263"/>
      <c r="O764" s="263"/>
      <c r="P764" s="263"/>
      <c r="Q764" s="263"/>
      <c r="R764" s="263"/>
      <c r="S764" s="263"/>
      <c r="T764" s="26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65" t="s">
        <v>190</v>
      </c>
      <c r="AU764" s="265" t="s">
        <v>179</v>
      </c>
      <c r="AV764" s="14" t="s">
        <v>85</v>
      </c>
      <c r="AW764" s="14" t="s">
        <v>34</v>
      </c>
      <c r="AX764" s="14" t="s">
        <v>76</v>
      </c>
      <c r="AY764" s="265" t="s">
        <v>178</v>
      </c>
    </row>
    <row r="765" s="2" customFormat="1" ht="24.15" customHeight="1">
      <c r="A765" s="38"/>
      <c r="B765" s="39"/>
      <c r="C765" s="226" t="s">
        <v>813</v>
      </c>
      <c r="D765" s="226" t="s">
        <v>181</v>
      </c>
      <c r="E765" s="227" t="s">
        <v>814</v>
      </c>
      <c r="F765" s="228" t="s">
        <v>815</v>
      </c>
      <c r="G765" s="229" t="s">
        <v>267</v>
      </c>
      <c r="H765" s="230">
        <v>88</v>
      </c>
      <c r="I765" s="231"/>
      <c r="J765" s="232">
        <f>ROUND(I765*H765,2)</f>
        <v>0</v>
      </c>
      <c r="K765" s="228" t="s">
        <v>185</v>
      </c>
      <c r="L765" s="44"/>
      <c r="M765" s="233" t="s">
        <v>1</v>
      </c>
      <c r="N765" s="234" t="s">
        <v>41</v>
      </c>
      <c r="O765" s="91"/>
      <c r="P765" s="235">
        <f>O765*H765</f>
        <v>0</v>
      </c>
      <c r="Q765" s="235">
        <v>0</v>
      </c>
      <c r="R765" s="235">
        <f>Q765*H765</f>
        <v>0</v>
      </c>
      <c r="S765" s="235">
        <v>0.0089999999999999993</v>
      </c>
      <c r="T765" s="236">
        <f>S765*H765</f>
        <v>0.79199999999999993</v>
      </c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R765" s="237" t="s">
        <v>186</v>
      </c>
      <c r="AT765" s="237" t="s">
        <v>181</v>
      </c>
      <c r="AU765" s="237" t="s">
        <v>179</v>
      </c>
      <c r="AY765" s="17" t="s">
        <v>178</v>
      </c>
      <c r="BE765" s="238">
        <f>IF(N765="základní",J765,0)</f>
        <v>0</v>
      </c>
      <c r="BF765" s="238">
        <f>IF(N765="snížená",J765,0)</f>
        <v>0</v>
      </c>
      <c r="BG765" s="238">
        <f>IF(N765="zákl. přenesená",J765,0)</f>
        <v>0</v>
      </c>
      <c r="BH765" s="238">
        <f>IF(N765="sníž. přenesená",J765,0)</f>
        <v>0</v>
      </c>
      <c r="BI765" s="238">
        <f>IF(N765="nulová",J765,0)</f>
        <v>0</v>
      </c>
      <c r="BJ765" s="17" t="s">
        <v>83</v>
      </c>
      <c r="BK765" s="238">
        <f>ROUND(I765*H765,2)</f>
        <v>0</v>
      </c>
      <c r="BL765" s="17" t="s">
        <v>186</v>
      </c>
      <c r="BM765" s="237" t="s">
        <v>816</v>
      </c>
    </row>
    <row r="766" s="2" customFormat="1">
      <c r="A766" s="38"/>
      <c r="B766" s="39"/>
      <c r="C766" s="40"/>
      <c r="D766" s="239" t="s">
        <v>188</v>
      </c>
      <c r="E766" s="40"/>
      <c r="F766" s="240" t="s">
        <v>817</v>
      </c>
      <c r="G766" s="40"/>
      <c r="H766" s="40"/>
      <c r="I766" s="241"/>
      <c r="J766" s="40"/>
      <c r="K766" s="40"/>
      <c r="L766" s="44"/>
      <c r="M766" s="242"/>
      <c r="N766" s="243"/>
      <c r="O766" s="91"/>
      <c r="P766" s="91"/>
      <c r="Q766" s="91"/>
      <c r="R766" s="91"/>
      <c r="S766" s="91"/>
      <c r="T766" s="92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T766" s="17" t="s">
        <v>188</v>
      </c>
      <c r="AU766" s="17" t="s">
        <v>179</v>
      </c>
    </row>
    <row r="767" s="13" customFormat="1">
      <c r="A767" s="13"/>
      <c r="B767" s="244"/>
      <c r="C767" s="245"/>
      <c r="D767" s="246" t="s">
        <v>190</v>
      </c>
      <c r="E767" s="247" t="s">
        <v>1</v>
      </c>
      <c r="F767" s="248" t="s">
        <v>191</v>
      </c>
      <c r="G767" s="245"/>
      <c r="H767" s="247" t="s">
        <v>1</v>
      </c>
      <c r="I767" s="249"/>
      <c r="J767" s="245"/>
      <c r="K767" s="245"/>
      <c r="L767" s="250"/>
      <c r="M767" s="251"/>
      <c r="N767" s="252"/>
      <c r="O767" s="252"/>
      <c r="P767" s="252"/>
      <c r="Q767" s="252"/>
      <c r="R767" s="252"/>
      <c r="S767" s="252"/>
      <c r="T767" s="25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54" t="s">
        <v>190</v>
      </c>
      <c r="AU767" s="254" t="s">
        <v>179</v>
      </c>
      <c r="AV767" s="13" t="s">
        <v>83</v>
      </c>
      <c r="AW767" s="13" t="s">
        <v>34</v>
      </c>
      <c r="AX767" s="13" t="s">
        <v>76</v>
      </c>
      <c r="AY767" s="254" t="s">
        <v>178</v>
      </c>
    </row>
    <row r="768" s="13" customFormat="1">
      <c r="A768" s="13"/>
      <c r="B768" s="244"/>
      <c r="C768" s="245"/>
      <c r="D768" s="246" t="s">
        <v>190</v>
      </c>
      <c r="E768" s="247" t="s">
        <v>1</v>
      </c>
      <c r="F768" s="248" t="s">
        <v>192</v>
      </c>
      <c r="G768" s="245"/>
      <c r="H768" s="247" t="s">
        <v>1</v>
      </c>
      <c r="I768" s="249"/>
      <c r="J768" s="245"/>
      <c r="K768" s="245"/>
      <c r="L768" s="250"/>
      <c r="M768" s="251"/>
      <c r="N768" s="252"/>
      <c r="O768" s="252"/>
      <c r="P768" s="252"/>
      <c r="Q768" s="252"/>
      <c r="R768" s="252"/>
      <c r="S768" s="252"/>
      <c r="T768" s="25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54" t="s">
        <v>190</v>
      </c>
      <c r="AU768" s="254" t="s">
        <v>179</v>
      </c>
      <c r="AV768" s="13" t="s">
        <v>83</v>
      </c>
      <c r="AW768" s="13" t="s">
        <v>34</v>
      </c>
      <c r="AX768" s="13" t="s">
        <v>76</v>
      </c>
      <c r="AY768" s="254" t="s">
        <v>178</v>
      </c>
    </row>
    <row r="769" s="13" customFormat="1">
      <c r="A769" s="13"/>
      <c r="B769" s="244"/>
      <c r="C769" s="245"/>
      <c r="D769" s="246" t="s">
        <v>190</v>
      </c>
      <c r="E769" s="247" t="s">
        <v>1</v>
      </c>
      <c r="F769" s="248" t="s">
        <v>818</v>
      </c>
      <c r="G769" s="245"/>
      <c r="H769" s="247" t="s">
        <v>1</v>
      </c>
      <c r="I769" s="249"/>
      <c r="J769" s="245"/>
      <c r="K769" s="245"/>
      <c r="L769" s="250"/>
      <c r="M769" s="251"/>
      <c r="N769" s="252"/>
      <c r="O769" s="252"/>
      <c r="P769" s="252"/>
      <c r="Q769" s="252"/>
      <c r="R769" s="252"/>
      <c r="S769" s="252"/>
      <c r="T769" s="25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54" t="s">
        <v>190</v>
      </c>
      <c r="AU769" s="254" t="s">
        <v>179</v>
      </c>
      <c r="AV769" s="13" t="s">
        <v>83</v>
      </c>
      <c r="AW769" s="13" t="s">
        <v>34</v>
      </c>
      <c r="AX769" s="13" t="s">
        <v>76</v>
      </c>
      <c r="AY769" s="254" t="s">
        <v>178</v>
      </c>
    </row>
    <row r="770" s="14" customFormat="1">
      <c r="A770" s="14"/>
      <c r="B770" s="255"/>
      <c r="C770" s="256"/>
      <c r="D770" s="246" t="s">
        <v>190</v>
      </c>
      <c r="E770" s="257" t="s">
        <v>1</v>
      </c>
      <c r="F770" s="258" t="s">
        <v>819</v>
      </c>
      <c r="G770" s="256"/>
      <c r="H770" s="259">
        <v>88</v>
      </c>
      <c r="I770" s="260"/>
      <c r="J770" s="256"/>
      <c r="K770" s="256"/>
      <c r="L770" s="261"/>
      <c r="M770" s="262"/>
      <c r="N770" s="263"/>
      <c r="O770" s="263"/>
      <c r="P770" s="263"/>
      <c r="Q770" s="263"/>
      <c r="R770" s="263"/>
      <c r="S770" s="263"/>
      <c r="T770" s="26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T770" s="265" t="s">
        <v>190</v>
      </c>
      <c r="AU770" s="265" t="s">
        <v>179</v>
      </c>
      <c r="AV770" s="14" t="s">
        <v>85</v>
      </c>
      <c r="AW770" s="14" t="s">
        <v>34</v>
      </c>
      <c r="AX770" s="14" t="s">
        <v>76</v>
      </c>
      <c r="AY770" s="265" t="s">
        <v>178</v>
      </c>
    </row>
    <row r="771" s="2" customFormat="1" ht="24.15" customHeight="1">
      <c r="A771" s="38"/>
      <c r="B771" s="39"/>
      <c r="C771" s="226" t="s">
        <v>820</v>
      </c>
      <c r="D771" s="226" t="s">
        <v>181</v>
      </c>
      <c r="E771" s="227" t="s">
        <v>821</v>
      </c>
      <c r="F771" s="228" t="s">
        <v>822</v>
      </c>
      <c r="G771" s="229" t="s">
        <v>267</v>
      </c>
      <c r="H771" s="230">
        <v>55</v>
      </c>
      <c r="I771" s="231"/>
      <c r="J771" s="232">
        <f>ROUND(I771*H771,2)</f>
        <v>0</v>
      </c>
      <c r="K771" s="228" t="s">
        <v>185</v>
      </c>
      <c r="L771" s="44"/>
      <c r="M771" s="233" t="s">
        <v>1</v>
      </c>
      <c r="N771" s="234" t="s">
        <v>41</v>
      </c>
      <c r="O771" s="91"/>
      <c r="P771" s="235">
        <f>O771*H771</f>
        <v>0</v>
      </c>
      <c r="Q771" s="235">
        <v>0</v>
      </c>
      <c r="R771" s="235">
        <f>Q771*H771</f>
        <v>0</v>
      </c>
      <c r="S771" s="235">
        <v>0.0089999999999999993</v>
      </c>
      <c r="T771" s="236">
        <f>S771*H771</f>
        <v>0.49499999999999994</v>
      </c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R771" s="237" t="s">
        <v>186</v>
      </c>
      <c r="AT771" s="237" t="s">
        <v>181</v>
      </c>
      <c r="AU771" s="237" t="s">
        <v>179</v>
      </c>
      <c r="AY771" s="17" t="s">
        <v>178</v>
      </c>
      <c r="BE771" s="238">
        <f>IF(N771="základní",J771,0)</f>
        <v>0</v>
      </c>
      <c r="BF771" s="238">
        <f>IF(N771="snížená",J771,0)</f>
        <v>0</v>
      </c>
      <c r="BG771" s="238">
        <f>IF(N771="zákl. přenesená",J771,0)</f>
        <v>0</v>
      </c>
      <c r="BH771" s="238">
        <f>IF(N771="sníž. přenesená",J771,0)</f>
        <v>0</v>
      </c>
      <c r="BI771" s="238">
        <f>IF(N771="nulová",J771,0)</f>
        <v>0</v>
      </c>
      <c r="BJ771" s="17" t="s">
        <v>83</v>
      </c>
      <c r="BK771" s="238">
        <f>ROUND(I771*H771,2)</f>
        <v>0</v>
      </c>
      <c r="BL771" s="17" t="s">
        <v>186</v>
      </c>
      <c r="BM771" s="237" t="s">
        <v>823</v>
      </c>
    </row>
    <row r="772" s="2" customFormat="1">
      <c r="A772" s="38"/>
      <c r="B772" s="39"/>
      <c r="C772" s="40"/>
      <c r="D772" s="239" t="s">
        <v>188</v>
      </c>
      <c r="E772" s="40"/>
      <c r="F772" s="240" t="s">
        <v>824</v>
      </c>
      <c r="G772" s="40"/>
      <c r="H772" s="40"/>
      <c r="I772" s="241"/>
      <c r="J772" s="40"/>
      <c r="K772" s="40"/>
      <c r="L772" s="44"/>
      <c r="M772" s="242"/>
      <c r="N772" s="243"/>
      <c r="O772" s="91"/>
      <c r="P772" s="91"/>
      <c r="Q772" s="91"/>
      <c r="R772" s="91"/>
      <c r="S772" s="91"/>
      <c r="T772" s="92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T772" s="17" t="s">
        <v>188</v>
      </c>
      <c r="AU772" s="17" t="s">
        <v>179</v>
      </c>
    </row>
    <row r="773" s="13" customFormat="1">
      <c r="A773" s="13"/>
      <c r="B773" s="244"/>
      <c r="C773" s="245"/>
      <c r="D773" s="246" t="s">
        <v>190</v>
      </c>
      <c r="E773" s="247" t="s">
        <v>1</v>
      </c>
      <c r="F773" s="248" t="s">
        <v>191</v>
      </c>
      <c r="G773" s="245"/>
      <c r="H773" s="247" t="s">
        <v>1</v>
      </c>
      <c r="I773" s="249"/>
      <c r="J773" s="245"/>
      <c r="K773" s="245"/>
      <c r="L773" s="250"/>
      <c r="M773" s="251"/>
      <c r="N773" s="252"/>
      <c r="O773" s="252"/>
      <c r="P773" s="252"/>
      <c r="Q773" s="252"/>
      <c r="R773" s="252"/>
      <c r="S773" s="252"/>
      <c r="T773" s="25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54" t="s">
        <v>190</v>
      </c>
      <c r="AU773" s="254" t="s">
        <v>179</v>
      </c>
      <c r="AV773" s="13" t="s">
        <v>83</v>
      </c>
      <c r="AW773" s="13" t="s">
        <v>34</v>
      </c>
      <c r="AX773" s="13" t="s">
        <v>76</v>
      </c>
      <c r="AY773" s="254" t="s">
        <v>178</v>
      </c>
    </row>
    <row r="774" s="13" customFormat="1">
      <c r="A774" s="13"/>
      <c r="B774" s="244"/>
      <c r="C774" s="245"/>
      <c r="D774" s="246" t="s">
        <v>190</v>
      </c>
      <c r="E774" s="247" t="s">
        <v>1</v>
      </c>
      <c r="F774" s="248" t="s">
        <v>192</v>
      </c>
      <c r="G774" s="245"/>
      <c r="H774" s="247" t="s">
        <v>1</v>
      </c>
      <c r="I774" s="249"/>
      <c r="J774" s="245"/>
      <c r="K774" s="245"/>
      <c r="L774" s="250"/>
      <c r="M774" s="251"/>
      <c r="N774" s="252"/>
      <c r="O774" s="252"/>
      <c r="P774" s="252"/>
      <c r="Q774" s="252"/>
      <c r="R774" s="252"/>
      <c r="S774" s="252"/>
      <c r="T774" s="25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54" t="s">
        <v>190</v>
      </c>
      <c r="AU774" s="254" t="s">
        <v>179</v>
      </c>
      <c r="AV774" s="13" t="s">
        <v>83</v>
      </c>
      <c r="AW774" s="13" t="s">
        <v>34</v>
      </c>
      <c r="AX774" s="13" t="s">
        <v>76</v>
      </c>
      <c r="AY774" s="254" t="s">
        <v>178</v>
      </c>
    </row>
    <row r="775" s="13" customFormat="1">
      <c r="A775" s="13"/>
      <c r="B775" s="244"/>
      <c r="C775" s="245"/>
      <c r="D775" s="246" t="s">
        <v>190</v>
      </c>
      <c r="E775" s="247" t="s">
        <v>1</v>
      </c>
      <c r="F775" s="248" t="s">
        <v>381</v>
      </c>
      <c r="G775" s="245"/>
      <c r="H775" s="247" t="s">
        <v>1</v>
      </c>
      <c r="I775" s="249"/>
      <c r="J775" s="245"/>
      <c r="K775" s="245"/>
      <c r="L775" s="250"/>
      <c r="M775" s="251"/>
      <c r="N775" s="252"/>
      <c r="O775" s="252"/>
      <c r="P775" s="252"/>
      <c r="Q775" s="252"/>
      <c r="R775" s="252"/>
      <c r="S775" s="252"/>
      <c r="T775" s="25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54" t="s">
        <v>190</v>
      </c>
      <c r="AU775" s="254" t="s">
        <v>179</v>
      </c>
      <c r="AV775" s="13" t="s">
        <v>83</v>
      </c>
      <c r="AW775" s="13" t="s">
        <v>34</v>
      </c>
      <c r="AX775" s="13" t="s">
        <v>76</v>
      </c>
      <c r="AY775" s="254" t="s">
        <v>178</v>
      </c>
    </row>
    <row r="776" s="14" customFormat="1">
      <c r="A776" s="14"/>
      <c r="B776" s="255"/>
      <c r="C776" s="256"/>
      <c r="D776" s="246" t="s">
        <v>190</v>
      </c>
      <c r="E776" s="257" t="s">
        <v>1</v>
      </c>
      <c r="F776" s="258" t="s">
        <v>825</v>
      </c>
      <c r="G776" s="256"/>
      <c r="H776" s="259">
        <v>55</v>
      </c>
      <c r="I776" s="260"/>
      <c r="J776" s="256"/>
      <c r="K776" s="256"/>
      <c r="L776" s="261"/>
      <c r="M776" s="262"/>
      <c r="N776" s="263"/>
      <c r="O776" s="263"/>
      <c r="P776" s="263"/>
      <c r="Q776" s="263"/>
      <c r="R776" s="263"/>
      <c r="S776" s="263"/>
      <c r="T776" s="26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T776" s="265" t="s">
        <v>190</v>
      </c>
      <c r="AU776" s="265" t="s">
        <v>179</v>
      </c>
      <c r="AV776" s="14" t="s">
        <v>85</v>
      </c>
      <c r="AW776" s="14" t="s">
        <v>34</v>
      </c>
      <c r="AX776" s="14" t="s">
        <v>76</v>
      </c>
      <c r="AY776" s="265" t="s">
        <v>178</v>
      </c>
    </row>
    <row r="777" s="2" customFormat="1" ht="24.15" customHeight="1">
      <c r="A777" s="38"/>
      <c r="B777" s="39"/>
      <c r="C777" s="226" t="s">
        <v>826</v>
      </c>
      <c r="D777" s="226" t="s">
        <v>181</v>
      </c>
      <c r="E777" s="227" t="s">
        <v>827</v>
      </c>
      <c r="F777" s="228" t="s">
        <v>828</v>
      </c>
      <c r="G777" s="229" t="s">
        <v>267</v>
      </c>
      <c r="H777" s="230">
        <v>103</v>
      </c>
      <c r="I777" s="231"/>
      <c r="J777" s="232">
        <f>ROUND(I777*H777,2)</f>
        <v>0</v>
      </c>
      <c r="K777" s="228" t="s">
        <v>185</v>
      </c>
      <c r="L777" s="44"/>
      <c r="M777" s="233" t="s">
        <v>1</v>
      </c>
      <c r="N777" s="234" t="s">
        <v>41</v>
      </c>
      <c r="O777" s="91"/>
      <c r="P777" s="235">
        <f>O777*H777</f>
        <v>0</v>
      </c>
      <c r="Q777" s="235">
        <v>0</v>
      </c>
      <c r="R777" s="235">
        <f>Q777*H777</f>
        <v>0</v>
      </c>
      <c r="S777" s="235">
        <v>0.019</v>
      </c>
      <c r="T777" s="236">
        <f>S777*H777</f>
        <v>1.9569999999999999</v>
      </c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R777" s="237" t="s">
        <v>186</v>
      </c>
      <c r="AT777" s="237" t="s">
        <v>181</v>
      </c>
      <c r="AU777" s="237" t="s">
        <v>179</v>
      </c>
      <c r="AY777" s="17" t="s">
        <v>178</v>
      </c>
      <c r="BE777" s="238">
        <f>IF(N777="základní",J777,0)</f>
        <v>0</v>
      </c>
      <c r="BF777" s="238">
        <f>IF(N777="snížená",J777,0)</f>
        <v>0</v>
      </c>
      <c r="BG777" s="238">
        <f>IF(N777="zákl. přenesená",J777,0)</f>
        <v>0</v>
      </c>
      <c r="BH777" s="238">
        <f>IF(N777="sníž. přenesená",J777,0)</f>
        <v>0</v>
      </c>
      <c r="BI777" s="238">
        <f>IF(N777="nulová",J777,0)</f>
        <v>0</v>
      </c>
      <c r="BJ777" s="17" t="s">
        <v>83</v>
      </c>
      <c r="BK777" s="238">
        <f>ROUND(I777*H777,2)</f>
        <v>0</v>
      </c>
      <c r="BL777" s="17" t="s">
        <v>186</v>
      </c>
      <c r="BM777" s="237" t="s">
        <v>829</v>
      </c>
    </row>
    <row r="778" s="2" customFormat="1">
      <c r="A778" s="38"/>
      <c r="B778" s="39"/>
      <c r="C778" s="40"/>
      <c r="D778" s="239" t="s">
        <v>188</v>
      </c>
      <c r="E778" s="40"/>
      <c r="F778" s="240" t="s">
        <v>830</v>
      </c>
      <c r="G778" s="40"/>
      <c r="H778" s="40"/>
      <c r="I778" s="241"/>
      <c r="J778" s="40"/>
      <c r="K778" s="40"/>
      <c r="L778" s="44"/>
      <c r="M778" s="242"/>
      <c r="N778" s="243"/>
      <c r="O778" s="91"/>
      <c r="P778" s="91"/>
      <c r="Q778" s="91"/>
      <c r="R778" s="91"/>
      <c r="S778" s="91"/>
      <c r="T778" s="92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T778" s="17" t="s">
        <v>188</v>
      </c>
      <c r="AU778" s="17" t="s">
        <v>179</v>
      </c>
    </row>
    <row r="779" s="13" customFormat="1">
      <c r="A779" s="13"/>
      <c r="B779" s="244"/>
      <c r="C779" s="245"/>
      <c r="D779" s="246" t="s">
        <v>190</v>
      </c>
      <c r="E779" s="247" t="s">
        <v>1</v>
      </c>
      <c r="F779" s="248" t="s">
        <v>191</v>
      </c>
      <c r="G779" s="245"/>
      <c r="H779" s="247" t="s">
        <v>1</v>
      </c>
      <c r="I779" s="249"/>
      <c r="J779" s="245"/>
      <c r="K779" s="245"/>
      <c r="L779" s="250"/>
      <c r="M779" s="251"/>
      <c r="N779" s="252"/>
      <c r="O779" s="252"/>
      <c r="P779" s="252"/>
      <c r="Q779" s="252"/>
      <c r="R779" s="252"/>
      <c r="S779" s="252"/>
      <c r="T779" s="25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54" t="s">
        <v>190</v>
      </c>
      <c r="AU779" s="254" t="s">
        <v>179</v>
      </c>
      <c r="AV779" s="13" t="s">
        <v>83</v>
      </c>
      <c r="AW779" s="13" t="s">
        <v>34</v>
      </c>
      <c r="AX779" s="13" t="s">
        <v>76</v>
      </c>
      <c r="AY779" s="254" t="s">
        <v>178</v>
      </c>
    </row>
    <row r="780" s="13" customFormat="1">
      <c r="A780" s="13"/>
      <c r="B780" s="244"/>
      <c r="C780" s="245"/>
      <c r="D780" s="246" t="s">
        <v>190</v>
      </c>
      <c r="E780" s="247" t="s">
        <v>1</v>
      </c>
      <c r="F780" s="248" t="s">
        <v>192</v>
      </c>
      <c r="G780" s="245"/>
      <c r="H780" s="247" t="s">
        <v>1</v>
      </c>
      <c r="I780" s="249"/>
      <c r="J780" s="245"/>
      <c r="K780" s="245"/>
      <c r="L780" s="250"/>
      <c r="M780" s="251"/>
      <c r="N780" s="252"/>
      <c r="O780" s="252"/>
      <c r="P780" s="252"/>
      <c r="Q780" s="252"/>
      <c r="R780" s="252"/>
      <c r="S780" s="252"/>
      <c r="T780" s="25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54" t="s">
        <v>190</v>
      </c>
      <c r="AU780" s="254" t="s">
        <v>179</v>
      </c>
      <c r="AV780" s="13" t="s">
        <v>83</v>
      </c>
      <c r="AW780" s="13" t="s">
        <v>34</v>
      </c>
      <c r="AX780" s="13" t="s">
        <v>76</v>
      </c>
      <c r="AY780" s="254" t="s">
        <v>178</v>
      </c>
    </row>
    <row r="781" s="13" customFormat="1">
      <c r="A781" s="13"/>
      <c r="B781" s="244"/>
      <c r="C781" s="245"/>
      <c r="D781" s="246" t="s">
        <v>190</v>
      </c>
      <c r="E781" s="247" t="s">
        <v>1</v>
      </c>
      <c r="F781" s="248" t="s">
        <v>381</v>
      </c>
      <c r="G781" s="245"/>
      <c r="H781" s="247" t="s">
        <v>1</v>
      </c>
      <c r="I781" s="249"/>
      <c r="J781" s="245"/>
      <c r="K781" s="245"/>
      <c r="L781" s="250"/>
      <c r="M781" s="251"/>
      <c r="N781" s="252"/>
      <c r="O781" s="252"/>
      <c r="P781" s="252"/>
      <c r="Q781" s="252"/>
      <c r="R781" s="252"/>
      <c r="S781" s="252"/>
      <c r="T781" s="25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54" t="s">
        <v>190</v>
      </c>
      <c r="AU781" s="254" t="s">
        <v>179</v>
      </c>
      <c r="AV781" s="13" t="s">
        <v>83</v>
      </c>
      <c r="AW781" s="13" t="s">
        <v>34</v>
      </c>
      <c r="AX781" s="13" t="s">
        <v>76</v>
      </c>
      <c r="AY781" s="254" t="s">
        <v>178</v>
      </c>
    </row>
    <row r="782" s="14" customFormat="1">
      <c r="A782" s="14"/>
      <c r="B782" s="255"/>
      <c r="C782" s="256"/>
      <c r="D782" s="246" t="s">
        <v>190</v>
      </c>
      <c r="E782" s="257" t="s">
        <v>1</v>
      </c>
      <c r="F782" s="258" t="s">
        <v>831</v>
      </c>
      <c r="G782" s="256"/>
      <c r="H782" s="259">
        <v>103</v>
      </c>
      <c r="I782" s="260"/>
      <c r="J782" s="256"/>
      <c r="K782" s="256"/>
      <c r="L782" s="261"/>
      <c r="M782" s="262"/>
      <c r="N782" s="263"/>
      <c r="O782" s="263"/>
      <c r="P782" s="263"/>
      <c r="Q782" s="263"/>
      <c r="R782" s="263"/>
      <c r="S782" s="263"/>
      <c r="T782" s="26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T782" s="265" t="s">
        <v>190</v>
      </c>
      <c r="AU782" s="265" t="s">
        <v>179</v>
      </c>
      <c r="AV782" s="14" t="s">
        <v>85</v>
      </c>
      <c r="AW782" s="14" t="s">
        <v>34</v>
      </c>
      <c r="AX782" s="14" t="s">
        <v>76</v>
      </c>
      <c r="AY782" s="265" t="s">
        <v>178</v>
      </c>
    </row>
    <row r="783" s="2" customFormat="1" ht="24.15" customHeight="1">
      <c r="A783" s="38"/>
      <c r="B783" s="39"/>
      <c r="C783" s="226" t="s">
        <v>832</v>
      </c>
      <c r="D783" s="226" t="s">
        <v>181</v>
      </c>
      <c r="E783" s="227" t="s">
        <v>833</v>
      </c>
      <c r="F783" s="228" t="s">
        <v>834</v>
      </c>
      <c r="G783" s="229" t="s">
        <v>267</v>
      </c>
      <c r="H783" s="230">
        <v>45</v>
      </c>
      <c r="I783" s="231"/>
      <c r="J783" s="232">
        <f>ROUND(I783*H783,2)</f>
        <v>0</v>
      </c>
      <c r="K783" s="228" t="s">
        <v>185</v>
      </c>
      <c r="L783" s="44"/>
      <c r="M783" s="233" t="s">
        <v>1</v>
      </c>
      <c r="N783" s="234" t="s">
        <v>41</v>
      </c>
      <c r="O783" s="91"/>
      <c r="P783" s="235">
        <f>O783*H783</f>
        <v>0</v>
      </c>
      <c r="Q783" s="235">
        <v>0</v>
      </c>
      <c r="R783" s="235">
        <f>Q783*H783</f>
        <v>0</v>
      </c>
      <c r="S783" s="235">
        <v>0.027</v>
      </c>
      <c r="T783" s="236">
        <f>S783*H783</f>
        <v>1.2150000000000001</v>
      </c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R783" s="237" t="s">
        <v>186</v>
      </c>
      <c r="AT783" s="237" t="s">
        <v>181</v>
      </c>
      <c r="AU783" s="237" t="s">
        <v>179</v>
      </c>
      <c r="AY783" s="17" t="s">
        <v>178</v>
      </c>
      <c r="BE783" s="238">
        <f>IF(N783="základní",J783,0)</f>
        <v>0</v>
      </c>
      <c r="BF783" s="238">
        <f>IF(N783="snížená",J783,0)</f>
        <v>0</v>
      </c>
      <c r="BG783" s="238">
        <f>IF(N783="zákl. přenesená",J783,0)</f>
        <v>0</v>
      </c>
      <c r="BH783" s="238">
        <f>IF(N783="sníž. přenesená",J783,0)</f>
        <v>0</v>
      </c>
      <c r="BI783" s="238">
        <f>IF(N783="nulová",J783,0)</f>
        <v>0</v>
      </c>
      <c r="BJ783" s="17" t="s">
        <v>83</v>
      </c>
      <c r="BK783" s="238">
        <f>ROUND(I783*H783,2)</f>
        <v>0</v>
      </c>
      <c r="BL783" s="17" t="s">
        <v>186</v>
      </c>
      <c r="BM783" s="237" t="s">
        <v>835</v>
      </c>
    </row>
    <row r="784" s="2" customFormat="1">
      <c r="A784" s="38"/>
      <c r="B784" s="39"/>
      <c r="C784" s="40"/>
      <c r="D784" s="239" t="s">
        <v>188</v>
      </c>
      <c r="E784" s="40"/>
      <c r="F784" s="240" t="s">
        <v>836</v>
      </c>
      <c r="G784" s="40"/>
      <c r="H784" s="40"/>
      <c r="I784" s="241"/>
      <c r="J784" s="40"/>
      <c r="K784" s="40"/>
      <c r="L784" s="44"/>
      <c r="M784" s="242"/>
      <c r="N784" s="243"/>
      <c r="O784" s="91"/>
      <c r="P784" s="91"/>
      <c r="Q784" s="91"/>
      <c r="R784" s="91"/>
      <c r="S784" s="91"/>
      <c r="T784" s="92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T784" s="17" t="s">
        <v>188</v>
      </c>
      <c r="AU784" s="17" t="s">
        <v>179</v>
      </c>
    </row>
    <row r="785" s="13" customFormat="1">
      <c r="A785" s="13"/>
      <c r="B785" s="244"/>
      <c r="C785" s="245"/>
      <c r="D785" s="246" t="s">
        <v>190</v>
      </c>
      <c r="E785" s="247" t="s">
        <v>1</v>
      </c>
      <c r="F785" s="248" t="s">
        <v>191</v>
      </c>
      <c r="G785" s="245"/>
      <c r="H785" s="247" t="s">
        <v>1</v>
      </c>
      <c r="I785" s="249"/>
      <c r="J785" s="245"/>
      <c r="K785" s="245"/>
      <c r="L785" s="250"/>
      <c r="M785" s="251"/>
      <c r="N785" s="252"/>
      <c r="O785" s="252"/>
      <c r="P785" s="252"/>
      <c r="Q785" s="252"/>
      <c r="R785" s="252"/>
      <c r="S785" s="252"/>
      <c r="T785" s="25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54" t="s">
        <v>190</v>
      </c>
      <c r="AU785" s="254" t="s">
        <v>179</v>
      </c>
      <c r="AV785" s="13" t="s">
        <v>83</v>
      </c>
      <c r="AW785" s="13" t="s">
        <v>34</v>
      </c>
      <c r="AX785" s="13" t="s">
        <v>76</v>
      </c>
      <c r="AY785" s="254" t="s">
        <v>178</v>
      </c>
    </row>
    <row r="786" s="13" customFormat="1">
      <c r="A786" s="13"/>
      <c r="B786" s="244"/>
      <c r="C786" s="245"/>
      <c r="D786" s="246" t="s">
        <v>190</v>
      </c>
      <c r="E786" s="247" t="s">
        <v>1</v>
      </c>
      <c r="F786" s="248" t="s">
        <v>192</v>
      </c>
      <c r="G786" s="245"/>
      <c r="H786" s="247" t="s">
        <v>1</v>
      </c>
      <c r="I786" s="249"/>
      <c r="J786" s="245"/>
      <c r="K786" s="245"/>
      <c r="L786" s="250"/>
      <c r="M786" s="251"/>
      <c r="N786" s="252"/>
      <c r="O786" s="252"/>
      <c r="P786" s="252"/>
      <c r="Q786" s="252"/>
      <c r="R786" s="252"/>
      <c r="S786" s="252"/>
      <c r="T786" s="25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54" t="s">
        <v>190</v>
      </c>
      <c r="AU786" s="254" t="s">
        <v>179</v>
      </c>
      <c r="AV786" s="13" t="s">
        <v>83</v>
      </c>
      <c r="AW786" s="13" t="s">
        <v>34</v>
      </c>
      <c r="AX786" s="13" t="s">
        <v>76</v>
      </c>
      <c r="AY786" s="254" t="s">
        <v>178</v>
      </c>
    </row>
    <row r="787" s="13" customFormat="1">
      <c r="A787" s="13"/>
      <c r="B787" s="244"/>
      <c r="C787" s="245"/>
      <c r="D787" s="246" t="s">
        <v>190</v>
      </c>
      <c r="E787" s="247" t="s">
        <v>1</v>
      </c>
      <c r="F787" s="248" t="s">
        <v>381</v>
      </c>
      <c r="G787" s="245"/>
      <c r="H787" s="247" t="s">
        <v>1</v>
      </c>
      <c r="I787" s="249"/>
      <c r="J787" s="245"/>
      <c r="K787" s="245"/>
      <c r="L787" s="250"/>
      <c r="M787" s="251"/>
      <c r="N787" s="252"/>
      <c r="O787" s="252"/>
      <c r="P787" s="252"/>
      <c r="Q787" s="252"/>
      <c r="R787" s="252"/>
      <c r="S787" s="252"/>
      <c r="T787" s="25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54" t="s">
        <v>190</v>
      </c>
      <c r="AU787" s="254" t="s">
        <v>179</v>
      </c>
      <c r="AV787" s="13" t="s">
        <v>83</v>
      </c>
      <c r="AW787" s="13" t="s">
        <v>34</v>
      </c>
      <c r="AX787" s="13" t="s">
        <v>76</v>
      </c>
      <c r="AY787" s="254" t="s">
        <v>178</v>
      </c>
    </row>
    <row r="788" s="14" customFormat="1">
      <c r="A788" s="14"/>
      <c r="B788" s="255"/>
      <c r="C788" s="256"/>
      <c r="D788" s="246" t="s">
        <v>190</v>
      </c>
      <c r="E788" s="257" t="s">
        <v>1</v>
      </c>
      <c r="F788" s="258" t="s">
        <v>837</v>
      </c>
      <c r="G788" s="256"/>
      <c r="H788" s="259">
        <v>45</v>
      </c>
      <c r="I788" s="260"/>
      <c r="J788" s="256"/>
      <c r="K788" s="256"/>
      <c r="L788" s="261"/>
      <c r="M788" s="262"/>
      <c r="N788" s="263"/>
      <c r="O788" s="263"/>
      <c r="P788" s="263"/>
      <c r="Q788" s="263"/>
      <c r="R788" s="263"/>
      <c r="S788" s="263"/>
      <c r="T788" s="26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65" t="s">
        <v>190</v>
      </c>
      <c r="AU788" s="265" t="s">
        <v>179</v>
      </c>
      <c r="AV788" s="14" t="s">
        <v>85</v>
      </c>
      <c r="AW788" s="14" t="s">
        <v>34</v>
      </c>
      <c r="AX788" s="14" t="s">
        <v>76</v>
      </c>
      <c r="AY788" s="265" t="s">
        <v>178</v>
      </c>
    </row>
    <row r="789" s="2" customFormat="1" ht="24.15" customHeight="1">
      <c r="A789" s="38"/>
      <c r="B789" s="39"/>
      <c r="C789" s="226" t="s">
        <v>838</v>
      </c>
      <c r="D789" s="226" t="s">
        <v>181</v>
      </c>
      <c r="E789" s="227" t="s">
        <v>839</v>
      </c>
      <c r="F789" s="228" t="s">
        <v>840</v>
      </c>
      <c r="G789" s="229" t="s">
        <v>267</v>
      </c>
      <c r="H789" s="230">
        <v>27</v>
      </c>
      <c r="I789" s="231"/>
      <c r="J789" s="232">
        <f>ROUND(I789*H789,2)</f>
        <v>0</v>
      </c>
      <c r="K789" s="228" t="s">
        <v>185</v>
      </c>
      <c r="L789" s="44"/>
      <c r="M789" s="233" t="s">
        <v>1</v>
      </c>
      <c r="N789" s="234" t="s">
        <v>41</v>
      </c>
      <c r="O789" s="91"/>
      <c r="P789" s="235">
        <f>O789*H789</f>
        <v>0</v>
      </c>
      <c r="Q789" s="235">
        <v>0</v>
      </c>
      <c r="R789" s="235">
        <f>Q789*H789</f>
        <v>0</v>
      </c>
      <c r="S789" s="235">
        <v>0.037999999999999999</v>
      </c>
      <c r="T789" s="236">
        <f>S789*H789</f>
        <v>1.026</v>
      </c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R789" s="237" t="s">
        <v>186</v>
      </c>
      <c r="AT789" s="237" t="s">
        <v>181</v>
      </c>
      <c r="AU789" s="237" t="s">
        <v>179</v>
      </c>
      <c r="AY789" s="17" t="s">
        <v>178</v>
      </c>
      <c r="BE789" s="238">
        <f>IF(N789="základní",J789,0)</f>
        <v>0</v>
      </c>
      <c r="BF789" s="238">
        <f>IF(N789="snížená",J789,0)</f>
        <v>0</v>
      </c>
      <c r="BG789" s="238">
        <f>IF(N789="zákl. přenesená",J789,0)</f>
        <v>0</v>
      </c>
      <c r="BH789" s="238">
        <f>IF(N789="sníž. přenesená",J789,0)</f>
        <v>0</v>
      </c>
      <c r="BI789" s="238">
        <f>IF(N789="nulová",J789,0)</f>
        <v>0</v>
      </c>
      <c r="BJ789" s="17" t="s">
        <v>83</v>
      </c>
      <c r="BK789" s="238">
        <f>ROUND(I789*H789,2)</f>
        <v>0</v>
      </c>
      <c r="BL789" s="17" t="s">
        <v>186</v>
      </c>
      <c r="BM789" s="237" t="s">
        <v>841</v>
      </c>
    </row>
    <row r="790" s="2" customFormat="1">
      <c r="A790" s="38"/>
      <c r="B790" s="39"/>
      <c r="C790" s="40"/>
      <c r="D790" s="239" t="s">
        <v>188</v>
      </c>
      <c r="E790" s="40"/>
      <c r="F790" s="240" t="s">
        <v>842</v>
      </c>
      <c r="G790" s="40"/>
      <c r="H790" s="40"/>
      <c r="I790" s="241"/>
      <c r="J790" s="40"/>
      <c r="K790" s="40"/>
      <c r="L790" s="44"/>
      <c r="M790" s="242"/>
      <c r="N790" s="243"/>
      <c r="O790" s="91"/>
      <c r="P790" s="91"/>
      <c r="Q790" s="91"/>
      <c r="R790" s="91"/>
      <c r="S790" s="91"/>
      <c r="T790" s="92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T790" s="17" t="s">
        <v>188</v>
      </c>
      <c r="AU790" s="17" t="s">
        <v>179</v>
      </c>
    </row>
    <row r="791" s="13" customFormat="1">
      <c r="A791" s="13"/>
      <c r="B791" s="244"/>
      <c r="C791" s="245"/>
      <c r="D791" s="246" t="s">
        <v>190</v>
      </c>
      <c r="E791" s="247" t="s">
        <v>1</v>
      </c>
      <c r="F791" s="248" t="s">
        <v>191</v>
      </c>
      <c r="G791" s="245"/>
      <c r="H791" s="247" t="s">
        <v>1</v>
      </c>
      <c r="I791" s="249"/>
      <c r="J791" s="245"/>
      <c r="K791" s="245"/>
      <c r="L791" s="250"/>
      <c r="M791" s="251"/>
      <c r="N791" s="252"/>
      <c r="O791" s="252"/>
      <c r="P791" s="252"/>
      <c r="Q791" s="252"/>
      <c r="R791" s="252"/>
      <c r="S791" s="252"/>
      <c r="T791" s="25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54" t="s">
        <v>190</v>
      </c>
      <c r="AU791" s="254" t="s">
        <v>179</v>
      </c>
      <c r="AV791" s="13" t="s">
        <v>83</v>
      </c>
      <c r="AW791" s="13" t="s">
        <v>34</v>
      </c>
      <c r="AX791" s="13" t="s">
        <v>76</v>
      </c>
      <c r="AY791" s="254" t="s">
        <v>178</v>
      </c>
    </row>
    <row r="792" s="13" customFormat="1">
      <c r="A792" s="13"/>
      <c r="B792" s="244"/>
      <c r="C792" s="245"/>
      <c r="D792" s="246" t="s">
        <v>190</v>
      </c>
      <c r="E792" s="247" t="s">
        <v>1</v>
      </c>
      <c r="F792" s="248" t="s">
        <v>192</v>
      </c>
      <c r="G792" s="245"/>
      <c r="H792" s="247" t="s">
        <v>1</v>
      </c>
      <c r="I792" s="249"/>
      <c r="J792" s="245"/>
      <c r="K792" s="245"/>
      <c r="L792" s="250"/>
      <c r="M792" s="251"/>
      <c r="N792" s="252"/>
      <c r="O792" s="252"/>
      <c r="P792" s="252"/>
      <c r="Q792" s="252"/>
      <c r="R792" s="252"/>
      <c r="S792" s="252"/>
      <c r="T792" s="25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54" t="s">
        <v>190</v>
      </c>
      <c r="AU792" s="254" t="s">
        <v>179</v>
      </c>
      <c r="AV792" s="13" t="s">
        <v>83</v>
      </c>
      <c r="AW792" s="13" t="s">
        <v>34</v>
      </c>
      <c r="AX792" s="13" t="s">
        <v>76</v>
      </c>
      <c r="AY792" s="254" t="s">
        <v>178</v>
      </c>
    </row>
    <row r="793" s="13" customFormat="1">
      <c r="A793" s="13"/>
      <c r="B793" s="244"/>
      <c r="C793" s="245"/>
      <c r="D793" s="246" t="s">
        <v>190</v>
      </c>
      <c r="E793" s="247" t="s">
        <v>1</v>
      </c>
      <c r="F793" s="248" t="s">
        <v>381</v>
      </c>
      <c r="G793" s="245"/>
      <c r="H793" s="247" t="s">
        <v>1</v>
      </c>
      <c r="I793" s="249"/>
      <c r="J793" s="245"/>
      <c r="K793" s="245"/>
      <c r="L793" s="250"/>
      <c r="M793" s="251"/>
      <c r="N793" s="252"/>
      <c r="O793" s="252"/>
      <c r="P793" s="252"/>
      <c r="Q793" s="252"/>
      <c r="R793" s="252"/>
      <c r="S793" s="252"/>
      <c r="T793" s="25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54" t="s">
        <v>190</v>
      </c>
      <c r="AU793" s="254" t="s">
        <v>179</v>
      </c>
      <c r="AV793" s="13" t="s">
        <v>83</v>
      </c>
      <c r="AW793" s="13" t="s">
        <v>34</v>
      </c>
      <c r="AX793" s="13" t="s">
        <v>76</v>
      </c>
      <c r="AY793" s="254" t="s">
        <v>178</v>
      </c>
    </row>
    <row r="794" s="14" customFormat="1">
      <c r="A794" s="14"/>
      <c r="B794" s="255"/>
      <c r="C794" s="256"/>
      <c r="D794" s="246" t="s">
        <v>190</v>
      </c>
      <c r="E794" s="257" t="s">
        <v>1</v>
      </c>
      <c r="F794" s="258" t="s">
        <v>843</v>
      </c>
      <c r="G794" s="256"/>
      <c r="H794" s="259">
        <v>27</v>
      </c>
      <c r="I794" s="260"/>
      <c r="J794" s="256"/>
      <c r="K794" s="256"/>
      <c r="L794" s="261"/>
      <c r="M794" s="262"/>
      <c r="N794" s="263"/>
      <c r="O794" s="263"/>
      <c r="P794" s="263"/>
      <c r="Q794" s="263"/>
      <c r="R794" s="263"/>
      <c r="S794" s="263"/>
      <c r="T794" s="26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65" t="s">
        <v>190</v>
      </c>
      <c r="AU794" s="265" t="s">
        <v>179</v>
      </c>
      <c r="AV794" s="14" t="s">
        <v>85</v>
      </c>
      <c r="AW794" s="14" t="s">
        <v>34</v>
      </c>
      <c r="AX794" s="14" t="s">
        <v>76</v>
      </c>
      <c r="AY794" s="265" t="s">
        <v>178</v>
      </c>
    </row>
    <row r="795" s="2" customFormat="1" ht="24.15" customHeight="1">
      <c r="A795" s="38"/>
      <c r="B795" s="39"/>
      <c r="C795" s="226" t="s">
        <v>844</v>
      </c>
      <c r="D795" s="226" t="s">
        <v>181</v>
      </c>
      <c r="E795" s="227" t="s">
        <v>845</v>
      </c>
      <c r="F795" s="228" t="s">
        <v>846</v>
      </c>
      <c r="G795" s="229" t="s">
        <v>267</v>
      </c>
      <c r="H795" s="230">
        <v>110.90000000000001</v>
      </c>
      <c r="I795" s="231"/>
      <c r="J795" s="232">
        <f>ROUND(I795*H795,2)</f>
        <v>0</v>
      </c>
      <c r="K795" s="228" t="s">
        <v>185</v>
      </c>
      <c r="L795" s="44"/>
      <c r="M795" s="233" t="s">
        <v>1</v>
      </c>
      <c r="N795" s="234" t="s">
        <v>41</v>
      </c>
      <c r="O795" s="91"/>
      <c r="P795" s="235">
        <f>O795*H795</f>
        <v>0</v>
      </c>
      <c r="Q795" s="235">
        <v>0</v>
      </c>
      <c r="R795" s="235">
        <f>Q795*H795</f>
        <v>0</v>
      </c>
      <c r="S795" s="235">
        <v>0.065000000000000002</v>
      </c>
      <c r="T795" s="236">
        <f>S795*H795</f>
        <v>7.2085000000000008</v>
      </c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R795" s="237" t="s">
        <v>186</v>
      </c>
      <c r="AT795" s="237" t="s">
        <v>181</v>
      </c>
      <c r="AU795" s="237" t="s">
        <v>179</v>
      </c>
      <c r="AY795" s="17" t="s">
        <v>178</v>
      </c>
      <c r="BE795" s="238">
        <f>IF(N795="základní",J795,0)</f>
        <v>0</v>
      </c>
      <c r="BF795" s="238">
        <f>IF(N795="snížená",J795,0)</f>
        <v>0</v>
      </c>
      <c r="BG795" s="238">
        <f>IF(N795="zákl. přenesená",J795,0)</f>
        <v>0</v>
      </c>
      <c r="BH795" s="238">
        <f>IF(N795="sníž. přenesená",J795,0)</f>
        <v>0</v>
      </c>
      <c r="BI795" s="238">
        <f>IF(N795="nulová",J795,0)</f>
        <v>0</v>
      </c>
      <c r="BJ795" s="17" t="s">
        <v>83</v>
      </c>
      <c r="BK795" s="238">
        <f>ROUND(I795*H795,2)</f>
        <v>0</v>
      </c>
      <c r="BL795" s="17" t="s">
        <v>186</v>
      </c>
      <c r="BM795" s="237" t="s">
        <v>847</v>
      </c>
    </row>
    <row r="796" s="2" customFormat="1">
      <c r="A796" s="38"/>
      <c r="B796" s="39"/>
      <c r="C796" s="40"/>
      <c r="D796" s="239" t="s">
        <v>188</v>
      </c>
      <c r="E796" s="40"/>
      <c r="F796" s="240" t="s">
        <v>848</v>
      </c>
      <c r="G796" s="40"/>
      <c r="H796" s="40"/>
      <c r="I796" s="241"/>
      <c r="J796" s="40"/>
      <c r="K796" s="40"/>
      <c r="L796" s="44"/>
      <c r="M796" s="242"/>
      <c r="N796" s="243"/>
      <c r="O796" s="91"/>
      <c r="P796" s="91"/>
      <c r="Q796" s="91"/>
      <c r="R796" s="91"/>
      <c r="S796" s="91"/>
      <c r="T796" s="92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T796" s="17" t="s">
        <v>188</v>
      </c>
      <c r="AU796" s="17" t="s">
        <v>179</v>
      </c>
    </row>
    <row r="797" s="13" customFormat="1">
      <c r="A797" s="13"/>
      <c r="B797" s="244"/>
      <c r="C797" s="245"/>
      <c r="D797" s="246" t="s">
        <v>190</v>
      </c>
      <c r="E797" s="247" t="s">
        <v>1</v>
      </c>
      <c r="F797" s="248" t="s">
        <v>191</v>
      </c>
      <c r="G797" s="245"/>
      <c r="H797" s="247" t="s">
        <v>1</v>
      </c>
      <c r="I797" s="249"/>
      <c r="J797" s="245"/>
      <c r="K797" s="245"/>
      <c r="L797" s="250"/>
      <c r="M797" s="251"/>
      <c r="N797" s="252"/>
      <c r="O797" s="252"/>
      <c r="P797" s="252"/>
      <c r="Q797" s="252"/>
      <c r="R797" s="252"/>
      <c r="S797" s="252"/>
      <c r="T797" s="25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54" t="s">
        <v>190</v>
      </c>
      <c r="AU797" s="254" t="s">
        <v>179</v>
      </c>
      <c r="AV797" s="13" t="s">
        <v>83</v>
      </c>
      <c r="AW797" s="13" t="s">
        <v>34</v>
      </c>
      <c r="AX797" s="13" t="s">
        <v>76</v>
      </c>
      <c r="AY797" s="254" t="s">
        <v>178</v>
      </c>
    </row>
    <row r="798" s="13" customFormat="1">
      <c r="A798" s="13"/>
      <c r="B798" s="244"/>
      <c r="C798" s="245"/>
      <c r="D798" s="246" t="s">
        <v>190</v>
      </c>
      <c r="E798" s="247" t="s">
        <v>1</v>
      </c>
      <c r="F798" s="248" t="s">
        <v>192</v>
      </c>
      <c r="G798" s="245"/>
      <c r="H798" s="247" t="s">
        <v>1</v>
      </c>
      <c r="I798" s="249"/>
      <c r="J798" s="245"/>
      <c r="K798" s="245"/>
      <c r="L798" s="250"/>
      <c r="M798" s="251"/>
      <c r="N798" s="252"/>
      <c r="O798" s="252"/>
      <c r="P798" s="252"/>
      <c r="Q798" s="252"/>
      <c r="R798" s="252"/>
      <c r="S798" s="252"/>
      <c r="T798" s="25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54" t="s">
        <v>190</v>
      </c>
      <c r="AU798" s="254" t="s">
        <v>179</v>
      </c>
      <c r="AV798" s="13" t="s">
        <v>83</v>
      </c>
      <c r="AW798" s="13" t="s">
        <v>34</v>
      </c>
      <c r="AX798" s="13" t="s">
        <v>76</v>
      </c>
      <c r="AY798" s="254" t="s">
        <v>178</v>
      </c>
    </row>
    <row r="799" s="14" customFormat="1">
      <c r="A799" s="14"/>
      <c r="B799" s="255"/>
      <c r="C799" s="256"/>
      <c r="D799" s="246" t="s">
        <v>190</v>
      </c>
      <c r="E799" s="257" t="s">
        <v>1</v>
      </c>
      <c r="F799" s="258" t="s">
        <v>849</v>
      </c>
      <c r="G799" s="256"/>
      <c r="H799" s="259">
        <v>7.5999999999999996</v>
      </c>
      <c r="I799" s="260"/>
      <c r="J799" s="256"/>
      <c r="K799" s="256"/>
      <c r="L799" s="261"/>
      <c r="M799" s="262"/>
      <c r="N799" s="263"/>
      <c r="O799" s="263"/>
      <c r="P799" s="263"/>
      <c r="Q799" s="263"/>
      <c r="R799" s="263"/>
      <c r="S799" s="263"/>
      <c r="T799" s="26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T799" s="265" t="s">
        <v>190</v>
      </c>
      <c r="AU799" s="265" t="s">
        <v>179</v>
      </c>
      <c r="AV799" s="14" t="s">
        <v>85</v>
      </c>
      <c r="AW799" s="14" t="s">
        <v>34</v>
      </c>
      <c r="AX799" s="14" t="s">
        <v>76</v>
      </c>
      <c r="AY799" s="265" t="s">
        <v>178</v>
      </c>
    </row>
    <row r="800" s="14" customFormat="1">
      <c r="A800" s="14"/>
      <c r="B800" s="255"/>
      <c r="C800" s="256"/>
      <c r="D800" s="246" t="s">
        <v>190</v>
      </c>
      <c r="E800" s="257" t="s">
        <v>1</v>
      </c>
      <c r="F800" s="258" t="s">
        <v>850</v>
      </c>
      <c r="G800" s="256"/>
      <c r="H800" s="259">
        <v>5.7999999999999998</v>
      </c>
      <c r="I800" s="260"/>
      <c r="J800" s="256"/>
      <c r="K800" s="256"/>
      <c r="L800" s="261"/>
      <c r="M800" s="262"/>
      <c r="N800" s="263"/>
      <c r="O800" s="263"/>
      <c r="P800" s="263"/>
      <c r="Q800" s="263"/>
      <c r="R800" s="263"/>
      <c r="S800" s="263"/>
      <c r="T800" s="26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65" t="s">
        <v>190</v>
      </c>
      <c r="AU800" s="265" t="s">
        <v>179</v>
      </c>
      <c r="AV800" s="14" t="s">
        <v>85</v>
      </c>
      <c r="AW800" s="14" t="s">
        <v>34</v>
      </c>
      <c r="AX800" s="14" t="s">
        <v>76</v>
      </c>
      <c r="AY800" s="265" t="s">
        <v>178</v>
      </c>
    </row>
    <row r="801" s="14" customFormat="1">
      <c r="A801" s="14"/>
      <c r="B801" s="255"/>
      <c r="C801" s="256"/>
      <c r="D801" s="246" t="s">
        <v>190</v>
      </c>
      <c r="E801" s="257" t="s">
        <v>1</v>
      </c>
      <c r="F801" s="258" t="s">
        <v>851</v>
      </c>
      <c r="G801" s="256"/>
      <c r="H801" s="259">
        <v>3</v>
      </c>
      <c r="I801" s="260"/>
      <c r="J801" s="256"/>
      <c r="K801" s="256"/>
      <c r="L801" s="261"/>
      <c r="M801" s="262"/>
      <c r="N801" s="263"/>
      <c r="O801" s="263"/>
      <c r="P801" s="263"/>
      <c r="Q801" s="263"/>
      <c r="R801" s="263"/>
      <c r="S801" s="263"/>
      <c r="T801" s="26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65" t="s">
        <v>190</v>
      </c>
      <c r="AU801" s="265" t="s">
        <v>179</v>
      </c>
      <c r="AV801" s="14" t="s">
        <v>85</v>
      </c>
      <c r="AW801" s="14" t="s">
        <v>34</v>
      </c>
      <c r="AX801" s="14" t="s">
        <v>76</v>
      </c>
      <c r="AY801" s="265" t="s">
        <v>178</v>
      </c>
    </row>
    <row r="802" s="14" customFormat="1">
      <c r="A802" s="14"/>
      <c r="B802" s="255"/>
      <c r="C802" s="256"/>
      <c r="D802" s="246" t="s">
        <v>190</v>
      </c>
      <c r="E802" s="257" t="s">
        <v>1</v>
      </c>
      <c r="F802" s="258" t="s">
        <v>852</v>
      </c>
      <c r="G802" s="256"/>
      <c r="H802" s="259">
        <v>3.2000000000000002</v>
      </c>
      <c r="I802" s="260"/>
      <c r="J802" s="256"/>
      <c r="K802" s="256"/>
      <c r="L802" s="261"/>
      <c r="M802" s="262"/>
      <c r="N802" s="263"/>
      <c r="O802" s="263"/>
      <c r="P802" s="263"/>
      <c r="Q802" s="263"/>
      <c r="R802" s="263"/>
      <c r="S802" s="263"/>
      <c r="T802" s="26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65" t="s">
        <v>190</v>
      </c>
      <c r="AU802" s="265" t="s">
        <v>179</v>
      </c>
      <c r="AV802" s="14" t="s">
        <v>85</v>
      </c>
      <c r="AW802" s="14" t="s">
        <v>34</v>
      </c>
      <c r="AX802" s="14" t="s">
        <v>76</v>
      </c>
      <c r="AY802" s="265" t="s">
        <v>178</v>
      </c>
    </row>
    <row r="803" s="14" customFormat="1">
      <c r="A803" s="14"/>
      <c r="B803" s="255"/>
      <c r="C803" s="256"/>
      <c r="D803" s="246" t="s">
        <v>190</v>
      </c>
      <c r="E803" s="257" t="s">
        <v>1</v>
      </c>
      <c r="F803" s="258" t="s">
        <v>853</v>
      </c>
      <c r="G803" s="256"/>
      <c r="H803" s="259">
        <v>3.3000000000000003</v>
      </c>
      <c r="I803" s="260"/>
      <c r="J803" s="256"/>
      <c r="K803" s="256"/>
      <c r="L803" s="261"/>
      <c r="M803" s="262"/>
      <c r="N803" s="263"/>
      <c r="O803" s="263"/>
      <c r="P803" s="263"/>
      <c r="Q803" s="263"/>
      <c r="R803" s="263"/>
      <c r="S803" s="263"/>
      <c r="T803" s="26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T803" s="265" t="s">
        <v>190</v>
      </c>
      <c r="AU803" s="265" t="s">
        <v>179</v>
      </c>
      <c r="AV803" s="14" t="s">
        <v>85</v>
      </c>
      <c r="AW803" s="14" t="s">
        <v>34</v>
      </c>
      <c r="AX803" s="14" t="s">
        <v>76</v>
      </c>
      <c r="AY803" s="265" t="s">
        <v>178</v>
      </c>
    </row>
    <row r="804" s="14" customFormat="1">
      <c r="A804" s="14"/>
      <c r="B804" s="255"/>
      <c r="C804" s="256"/>
      <c r="D804" s="246" t="s">
        <v>190</v>
      </c>
      <c r="E804" s="257" t="s">
        <v>1</v>
      </c>
      <c r="F804" s="258" t="s">
        <v>854</v>
      </c>
      <c r="G804" s="256"/>
      <c r="H804" s="259">
        <v>2.7000000000000002</v>
      </c>
      <c r="I804" s="260"/>
      <c r="J804" s="256"/>
      <c r="K804" s="256"/>
      <c r="L804" s="261"/>
      <c r="M804" s="262"/>
      <c r="N804" s="263"/>
      <c r="O804" s="263"/>
      <c r="P804" s="263"/>
      <c r="Q804" s="263"/>
      <c r="R804" s="263"/>
      <c r="S804" s="263"/>
      <c r="T804" s="26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T804" s="265" t="s">
        <v>190</v>
      </c>
      <c r="AU804" s="265" t="s">
        <v>179</v>
      </c>
      <c r="AV804" s="14" t="s">
        <v>85</v>
      </c>
      <c r="AW804" s="14" t="s">
        <v>34</v>
      </c>
      <c r="AX804" s="14" t="s">
        <v>76</v>
      </c>
      <c r="AY804" s="265" t="s">
        <v>178</v>
      </c>
    </row>
    <row r="805" s="14" customFormat="1">
      <c r="A805" s="14"/>
      <c r="B805" s="255"/>
      <c r="C805" s="256"/>
      <c r="D805" s="246" t="s">
        <v>190</v>
      </c>
      <c r="E805" s="257" t="s">
        <v>1</v>
      </c>
      <c r="F805" s="258" t="s">
        <v>855</v>
      </c>
      <c r="G805" s="256"/>
      <c r="H805" s="259">
        <v>10</v>
      </c>
      <c r="I805" s="260"/>
      <c r="J805" s="256"/>
      <c r="K805" s="256"/>
      <c r="L805" s="261"/>
      <c r="M805" s="262"/>
      <c r="N805" s="263"/>
      <c r="O805" s="263"/>
      <c r="P805" s="263"/>
      <c r="Q805" s="263"/>
      <c r="R805" s="263"/>
      <c r="S805" s="263"/>
      <c r="T805" s="26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65" t="s">
        <v>190</v>
      </c>
      <c r="AU805" s="265" t="s">
        <v>179</v>
      </c>
      <c r="AV805" s="14" t="s">
        <v>85</v>
      </c>
      <c r="AW805" s="14" t="s">
        <v>34</v>
      </c>
      <c r="AX805" s="14" t="s">
        <v>76</v>
      </c>
      <c r="AY805" s="265" t="s">
        <v>178</v>
      </c>
    </row>
    <row r="806" s="14" customFormat="1">
      <c r="A806" s="14"/>
      <c r="B806" s="255"/>
      <c r="C806" s="256"/>
      <c r="D806" s="246" t="s">
        <v>190</v>
      </c>
      <c r="E806" s="257" t="s">
        <v>1</v>
      </c>
      <c r="F806" s="258" t="s">
        <v>856</v>
      </c>
      <c r="G806" s="256"/>
      <c r="H806" s="259">
        <v>4.8000000000000007</v>
      </c>
      <c r="I806" s="260"/>
      <c r="J806" s="256"/>
      <c r="K806" s="256"/>
      <c r="L806" s="261"/>
      <c r="M806" s="262"/>
      <c r="N806" s="263"/>
      <c r="O806" s="263"/>
      <c r="P806" s="263"/>
      <c r="Q806" s="263"/>
      <c r="R806" s="263"/>
      <c r="S806" s="263"/>
      <c r="T806" s="26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T806" s="265" t="s">
        <v>190</v>
      </c>
      <c r="AU806" s="265" t="s">
        <v>179</v>
      </c>
      <c r="AV806" s="14" t="s">
        <v>85</v>
      </c>
      <c r="AW806" s="14" t="s">
        <v>34</v>
      </c>
      <c r="AX806" s="14" t="s">
        <v>76</v>
      </c>
      <c r="AY806" s="265" t="s">
        <v>178</v>
      </c>
    </row>
    <row r="807" s="14" customFormat="1">
      <c r="A807" s="14"/>
      <c r="B807" s="255"/>
      <c r="C807" s="256"/>
      <c r="D807" s="246" t="s">
        <v>190</v>
      </c>
      <c r="E807" s="257" t="s">
        <v>1</v>
      </c>
      <c r="F807" s="258" t="s">
        <v>857</v>
      </c>
      <c r="G807" s="256"/>
      <c r="H807" s="259">
        <v>22.799999999999997</v>
      </c>
      <c r="I807" s="260"/>
      <c r="J807" s="256"/>
      <c r="K807" s="256"/>
      <c r="L807" s="261"/>
      <c r="M807" s="262"/>
      <c r="N807" s="263"/>
      <c r="O807" s="263"/>
      <c r="P807" s="263"/>
      <c r="Q807" s="263"/>
      <c r="R807" s="263"/>
      <c r="S807" s="263"/>
      <c r="T807" s="26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65" t="s">
        <v>190</v>
      </c>
      <c r="AU807" s="265" t="s">
        <v>179</v>
      </c>
      <c r="AV807" s="14" t="s">
        <v>85</v>
      </c>
      <c r="AW807" s="14" t="s">
        <v>34</v>
      </c>
      <c r="AX807" s="14" t="s">
        <v>76</v>
      </c>
      <c r="AY807" s="265" t="s">
        <v>178</v>
      </c>
    </row>
    <row r="808" s="14" customFormat="1">
      <c r="A808" s="14"/>
      <c r="B808" s="255"/>
      <c r="C808" s="256"/>
      <c r="D808" s="246" t="s">
        <v>190</v>
      </c>
      <c r="E808" s="257" t="s">
        <v>1</v>
      </c>
      <c r="F808" s="258" t="s">
        <v>858</v>
      </c>
      <c r="G808" s="256"/>
      <c r="H808" s="259">
        <v>12</v>
      </c>
      <c r="I808" s="260"/>
      <c r="J808" s="256"/>
      <c r="K808" s="256"/>
      <c r="L808" s="261"/>
      <c r="M808" s="262"/>
      <c r="N808" s="263"/>
      <c r="O808" s="263"/>
      <c r="P808" s="263"/>
      <c r="Q808" s="263"/>
      <c r="R808" s="263"/>
      <c r="S808" s="263"/>
      <c r="T808" s="26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T808" s="265" t="s">
        <v>190</v>
      </c>
      <c r="AU808" s="265" t="s">
        <v>179</v>
      </c>
      <c r="AV808" s="14" t="s">
        <v>85</v>
      </c>
      <c r="AW808" s="14" t="s">
        <v>34</v>
      </c>
      <c r="AX808" s="14" t="s">
        <v>76</v>
      </c>
      <c r="AY808" s="265" t="s">
        <v>178</v>
      </c>
    </row>
    <row r="809" s="14" customFormat="1">
      <c r="A809" s="14"/>
      <c r="B809" s="255"/>
      <c r="C809" s="256"/>
      <c r="D809" s="246" t="s">
        <v>190</v>
      </c>
      <c r="E809" s="257" t="s">
        <v>1</v>
      </c>
      <c r="F809" s="258" t="s">
        <v>859</v>
      </c>
      <c r="G809" s="256"/>
      <c r="H809" s="259">
        <v>12.299999999999999</v>
      </c>
      <c r="I809" s="260"/>
      <c r="J809" s="256"/>
      <c r="K809" s="256"/>
      <c r="L809" s="261"/>
      <c r="M809" s="262"/>
      <c r="N809" s="263"/>
      <c r="O809" s="263"/>
      <c r="P809" s="263"/>
      <c r="Q809" s="263"/>
      <c r="R809" s="263"/>
      <c r="S809" s="263"/>
      <c r="T809" s="26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T809" s="265" t="s">
        <v>190</v>
      </c>
      <c r="AU809" s="265" t="s">
        <v>179</v>
      </c>
      <c r="AV809" s="14" t="s">
        <v>85</v>
      </c>
      <c r="AW809" s="14" t="s">
        <v>34</v>
      </c>
      <c r="AX809" s="14" t="s">
        <v>76</v>
      </c>
      <c r="AY809" s="265" t="s">
        <v>178</v>
      </c>
    </row>
    <row r="810" s="14" customFormat="1">
      <c r="A810" s="14"/>
      <c r="B810" s="255"/>
      <c r="C810" s="256"/>
      <c r="D810" s="246" t="s">
        <v>190</v>
      </c>
      <c r="E810" s="257" t="s">
        <v>1</v>
      </c>
      <c r="F810" s="258" t="s">
        <v>860</v>
      </c>
      <c r="G810" s="256"/>
      <c r="H810" s="259">
        <v>3.3000000000000003</v>
      </c>
      <c r="I810" s="260"/>
      <c r="J810" s="256"/>
      <c r="K810" s="256"/>
      <c r="L810" s="261"/>
      <c r="M810" s="262"/>
      <c r="N810" s="263"/>
      <c r="O810" s="263"/>
      <c r="P810" s="263"/>
      <c r="Q810" s="263"/>
      <c r="R810" s="263"/>
      <c r="S810" s="263"/>
      <c r="T810" s="26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65" t="s">
        <v>190</v>
      </c>
      <c r="AU810" s="265" t="s">
        <v>179</v>
      </c>
      <c r="AV810" s="14" t="s">
        <v>85</v>
      </c>
      <c r="AW810" s="14" t="s">
        <v>34</v>
      </c>
      <c r="AX810" s="14" t="s">
        <v>76</v>
      </c>
      <c r="AY810" s="265" t="s">
        <v>178</v>
      </c>
    </row>
    <row r="811" s="14" customFormat="1">
      <c r="A811" s="14"/>
      <c r="B811" s="255"/>
      <c r="C811" s="256"/>
      <c r="D811" s="246" t="s">
        <v>190</v>
      </c>
      <c r="E811" s="257" t="s">
        <v>1</v>
      </c>
      <c r="F811" s="258" t="s">
        <v>861</v>
      </c>
      <c r="G811" s="256"/>
      <c r="H811" s="259">
        <v>3.3000000000000003</v>
      </c>
      <c r="I811" s="260"/>
      <c r="J811" s="256"/>
      <c r="K811" s="256"/>
      <c r="L811" s="261"/>
      <c r="M811" s="262"/>
      <c r="N811" s="263"/>
      <c r="O811" s="263"/>
      <c r="P811" s="263"/>
      <c r="Q811" s="263"/>
      <c r="R811" s="263"/>
      <c r="S811" s="263"/>
      <c r="T811" s="26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65" t="s">
        <v>190</v>
      </c>
      <c r="AU811" s="265" t="s">
        <v>179</v>
      </c>
      <c r="AV811" s="14" t="s">
        <v>85</v>
      </c>
      <c r="AW811" s="14" t="s">
        <v>34</v>
      </c>
      <c r="AX811" s="14" t="s">
        <v>76</v>
      </c>
      <c r="AY811" s="265" t="s">
        <v>178</v>
      </c>
    </row>
    <row r="812" s="13" customFormat="1">
      <c r="A812" s="13"/>
      <c r="B812" s="244"/>
      <c r="C812" s="245"/>
      <c r="D812" s="246" t="s">
        <v>190</v>
      </c>
      <c r="E812" s="247" t="s">
        <v>1</v>
      </c>
      <c r="F812" s="248" t="s">
        <v>192</v>
      </c>
      <c r="G812" s="245"/>
      <c r="H812" s="247" t="s">
        <v>1</v>
      </c>
      <c r="I812" s="249"/>
      <c r="J812" s="245"/>
      <c r="K812" s="245"/>
      <c r="L812" s="250"/>
      <c r="M812" s="251"/>
      <c r="N812" s="252"/>
      <c r="O812" s="252"/>
      <c r="P812" s="252"/>
      <c r="Q812" s="252"/>
      <c r="R812" s="252"/>
      <c r="S812" s="252"/>
      <c r="T812" s="25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54" t="s">
        <v>190</v>
      </c>
      <c r="AU812" s="254" t="s">
        <v>179</v>
      </c>
      <c r="AV812" s="13" t="s">
        <v>83</v>
      </c>
      <c r="AW812" s="13" t="s">
        <v>34</v>
      </c>
      <c r="AX812" s="13" t="s">
        <v>76</v>
      </c>
      <c r="AY812" s="254" t="s">
        <v>178</v>
      </c>
    </row>
    <row r="813" s="14" customFormat="1">
      <c r="A813" s="14"/>
      <c r="B813" s="255"/>
      <c r="C813" s="256"/>
      <c r="D813" s="246" t="s">
        <v>190</v>
      </c>
      <c r="E813" s="257" t="s">
        <v>1</v>
      </c>
      <c r="F813" s="258" t="s">
        <v>862</v>
      </c>
      <c r="G813" s="256"/>
      <c r="H813" s="259">
        <v>6.3000000000000007</v>
      </c>
      <c r="I813" s="260"/>
      <c r="J813" s="256"/>
      <c r="K813" s="256"/>
      <c r="L813" s="261"/>
      <c r="M813" s="262"/>
      <c r="N813" s="263"/>
      <c r="O813" s="263"/>
      <c r="P813" s="263"/>
      <c r="Q813" s="263"/>
      <c r="R813" s="263"/>
      <c r="S813" s="263"/>
      <c r="T813" s="26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T813" s="265" t="s">
        <v>190</v>
      </c>
      <c r="AU813" s="265" t="s">
        <v>179</v>
      </c>
      <c r="AV813" s="14" t="s">
        <v>85</v>
      </c>
      <c r="AW813" s="14" t="s">
        <v>34</v>
      </c>
      <c r="AX813" s="14" t="s">
        <v>76</v>
      </c>
      <c r="AY813" s="265" t="s">
        <v>178</v>
      </c>
    </row>
    <row r="814" s="14" customFormat="1">
      <c r="A814" s="14"/>
      <c r="B814" s="255"/>
      <c r="C814" s="256"/>
      <c r="D814" s="246" t="s">
        <v>190</v>
      </c>
      <c r="E814" s="257" t="s">
        <v>1</v>
      </c>
      <c r="F814" s="258" t="s">
        <v>863</v>
      </c>
      <c r="G814" s="256"/>
      <c r="H814" s="259">
        <v>5.6999999999999993</v>
      </c>
      <c r="I814" s="260"/>
      <c r="J814" s="256"/>
      <c r="K814" s="256"/>
      <c r="L814" s="261"/>
      <c r="M814" s="262"/>
      <c r="N814" s="263"/>
      <c r="O814" s="263"/>
      <c r="P814" s="263"/>
      <c r="Q814" s="263"/>
      <c r="R814" s="263"/>
      <c r="S814" s="263"/>
      <c r="T814" s="26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T814" s="265" t="s">
        <v>190</v>
      </c>
      <c r="AU814" s="265" t="s">
        <v>179</v>
      </c>
      <c r="AV814" s="14" t="s">
        <v>85</v>
      </c>
      <c r="AW814" s="14" t="s">
        <v>34</v>
      </c>
      <c r="AX814" s="14" t="s">
        <v>76</v>
      </c>
      <c r="AY814" s="265" t="s">
        <v>178</v>
      </c>
    </row>
    <row r="815" s="14" customFormat="1">
      <c r="A815" s="14"/>
      <c r="B815" s="255"/>
      <c r="C815" s="256"/>
      <c r="D815" s="246" t="s">
        <v>190</v>
      </c>
      <c r="E815" s="257" t="s">
        <v>1</v>
      </c>
      <c r="F815" s="258" t="s">
        <v>864</v>
      </c>
      <c r="G815" s="256"/>
      <c r="H815" s="259">
        <v>4.8000000000000007</v>
      </c>
      <c r="I815" s="260"/>
      <c r="J815" s="256"/>
      <c r="K815" s="256"/>
      <c r="L815" s="261"/>
      <c r="M815" s="262"/>
      <c r="N815" s="263"/>
      <c r="O815" s="263"/>
      <c r="P815" s="263"/>
      <c r="Q815" s="263"/>
      <c r="R815" s="263"/>
      <c r="S815" s="263"/>
      <c r="T815" s="26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65" t="s">
        <v>190</v>
      </c>
      <c r="AU815" s="265" t="s">
        <v>179</v>
      </c>
      <c r="AV815" s="14" t="s">
        <v>85</v>
      </c>
      <c r="AW815" s="14" t="s">
        <v>34</v>
      </c>
      <c r="AX815" s="14" t="s">
        <v>76</v>
      </c>
      <c r="AY815" s="265" t="s">
        <v>178</v>
      </c>
    </row>
    <row r="816" s="2" customFormat="1" ht="24.15" customHeight="1">
      <c r="A816" s="38"/>
      <c r="B816" s="39"/>
      <c r="C816" s="226" t="s">
        <v>865</v>
      </c>
      <c r="D816" s="226" t="s">
        <v>181</v>
      </c>
      <c r="E816" s="227" t="s">
        <v>866</v>
      </c>
      <c r="F816" s="228" t="s">
        <v>867</v>
      </c>
      <c r="G816" s="229" t="s">
        <v>267</v>
      </c>
      <c r="H816" s="230">
        <v>44</v>
      </c>
      <c r="I816" s="231"/>
      <c r="J816" s="232">
        <f>ROUND(I816*H816,2)</f>
        <v>0</v>
      </c>
      <c r="K816" s="228" t="s">
        <v>185</v>
      </c>
      <c r="L816" s="44"/>
      <c r="M816" s="233" t="s">
        <v>1</v>
      </c>
      <c r="N816" s="234" t="s">
        <v>41</v>
      </c>
      <c r="O816" s="91"/>
      <c r="P816" s="235">
        <f>O816*H816</f>
        <v>0</v>
      </c>
      <c r="Q816" s="235">
        <v>0</v>
      </c>
      <c r="R816" s="235">
        <f>Q816*H816</f>
        <v>0</v>
      </c>
      <c r="S816" s="235">
        <v>0.021999999999999999</v>
      </c>
      <c r="T816" s="236">
        <f>S816*H816</f>
        <v>0.96799999999999997</v>
      </c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R816" s="237" t="s">
        <v>186</v>
      </c>
      <c r="AT816" s="237" t="s">
        <v>181</v>
      </c>
      <c r="AU816" s="237" t="s">
        <v>179</v>
      </c>
      <c r="AY816" s="17" t="s">
        <v>178</v>
      </c>
      <c r="BE816" s="238">
        <f>IF(N816="základní",J816,0)</f>
        <v>0</v>
      </c>
      <c r="BF816" s="238">
        <f>IF(N816="snížená",J816,0)</f>
        <v>0</v>
      </c>
      <c r="BG816" s="238">
        <f>IF(N816="zákl. přenesená",J816,0)</f>
        <v>0</v>
      </c>
      <c r="BH816" s="238">
        <f>IF(N816="sníž. přenesená",J816,0)</f>
        <v>0</v>
      </c>
      <c r="BI816" s="238">
        <f>IF(N816="nulová",J816,0)</f>
        <v>0</v>
      </c>
      <c r="BJ816" s="17" t="s">
        <v>83</v>
      </c>
      <c r="BK816" s="238">
        <f>ROUND(I816*H816,2)</f>
        <v>0</v>
      </c>
      <c r="BL816" s="17" t="s">
        <v>186</v>
      </c>
      <c r="BM816" s="237" t="s">
        <v>868</v>
      </c>
    </row>
    <row r="817" s="2" customFormat="1">
      <c r="A817" s="38"/>
      <c r="B817" s="39"/>
      <c r="C817" s="40"/>
      <c r="D817" s="239" t="s">
        <v>188</v>
      </c>
      <c r="E817" s="40"/>
      <c r="F817" s="240" t="s">
        <v>869</v>
      </c>
      <c r="G817" s="40"/>
      <c r="H817" s="40"/>
      <c r="I817" s="241"/>
      <c r="J817" s="40"/>
      <c r="K817" s="40"/>
      <c r="L817" s="44"/>
      <c r="M817" s="242"/>
      <c r="N817" s="243"/>
      <c r="O817" s="91"/>
      <c r="P817" s="91"/>
      <c r="Q817" s="91"/>
      <c r="R817" s="91"/>
      <c r="S817" s="91"/>
      <c r="T817" s="92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T817" s="17" t="s">
        <v>188</v>
      </c>
      <c r="AU817" s="17" t="s">
        <v>179</v>
      </c>
    </row>
    <row r="818" s="13" customFormat="1">
      <c r="A818" s="13"/>
      <c r="B818" s="244"/>
      <c r="C818" s="245"/>
      <c r="D818" s="246" t="s">
        <v>190</v>
      </c>
      <c r="E818" s="247" t="s">
        <v>1</v>
      </c>
      <c r="F818" s="248" t="s">
        <v>191</v>
      </c>
      <c r="G818" s="245"/>
      <c r="H818" s="247" t="s">
        <v>1</v>
      </c>
      <c r="I818" s="249"/>
      <c r="J818" s="245"/>
      <c r="K818" s="245"/>
      <c r="L818" s="250"/>
      <c r="M818" s="251"/>
      <c r="N818" s="252"/>
      <c r="O818" s="252"/>
      <c r="P818" s="252"/>
      <c r="Q818" s="252"/>
      <c r="R818" s="252"/>
      <c r="S818" s="252"/>
      <c r="T818" s="25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54" t="s">
        <v>190</v>
      </c>
      <c r="AU818" s="254" t="s">
        <v>179</v>
      </c>
      <c r="AV818" s="13" t="s">
        <v>83</v>
      </c>
      <c r="AW818" s="13" t="s">
        <v>34</v>
      </c>
      <c r="AX818" s="13" t="s">
        <v>76</v>
      </c>
      <c r="AY818" s="254" t="s">
        <v>178</v>
      </c>
    </row>
    <row r="819" s="13" customFormat="1">
      <c r="A819" s="13"/>
      <c r="B819" s="244"/>
      <c r="C819" s="245"/>
      <c r="D819" s="246" t="s">
        <v>190</v>
      </c>
      <c r="E819" s="247" t="s">
        <v>1</v>
      </c>
      <c r="F819" s="248" t="s">
        <v>192</v>
      </c>
      <c r="G819" s="245"/>
      <c r="H819" s="247" t="s">
        <v>1</v>
      </c>
      <c r="I819" s="249"/>
      <c r="J819" s="245"/>
      <c r="K819" s="245"/>
      <c r="L819" s="250"/>
      <c r="M819" s="251"/>
      <c r="N819" s="252"/>
      <c r="O819" s="252"/>
      <c r="P819" s="252"/>
      <c r="Q819" s="252"/>
      <c r="R819" s="252"/>
      <c r="S819" s="252"/>
      <c r="T819" s="25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54" t="s">
        <v>190</v>
      </c>
      <c r="AU819" s="254" t="s">
        <v>179</v>
      </c>
      <c r="AV819" s="13" t="s">
        <v>83</v>
      </c>
      <c r="AW819" s="13" t="s">
        <v>34</v>
      </c>
      <c r="AX819" s="13" t="s">
        <v>76</v>
      </c>
      <c r="AY819" s="254" t="s">
        <v>178</v>
      </c>
    </row>
    <row r="820" s="13" customFormat="1">
      <c r="A820" s="13"/>
      <c r="B820" s="244"/>
      <c r="C820" s="245"/>
      <c r="D820" s="246" t="s">
        <v>190</v>
      </c>
      <c r="E820" s="247" t="s">
        <v>1</v>
      </c>
      <c r="F820" s="248" t="s">
        <v>381</v>
      </c>
      <c r="G820" s="245"/>
      <c r="H820" s="247" t="s">
        <v>1</v>
      </c>
      <c r="I820" s="249"/>
      <c r="J820" s="245"/>
      <c r="K820" s="245"/>
      <c r="L820" s="250"/>
      <c r="M820" s="251"/>
      <c r="N820" s="252"/>
      <c r="O820" s="252"/>
      <c r="P820" s="252"/>
      <c r="Q820" s="252"/>
      <c r="R820" s="252"/>
      <c r="S820" s="252"/>
      <c r="T820" s="25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54" t="s">
        <v>190</v>
      </c>
      <c r="AU820" s="254" t="s">
        <v>179</v>
      </c>
      <c r="AV820" s="13" t="s">
        <v>83</v>
      </c>
      <c r="AW820" s="13" t="s">
        <v>34</v>
      </c>
      <c r="AX820" s="13" t="s">
        <v>76</v>
      </c>
      <c r="AY820" s="254" t="s">
        <v>178</v>
      </c>
    </row>
    <row r="821" s="14" customFormat="1">
      <c r="A821" s="14"/>
      <c r="B821" s="255"/>
      <c r="C821" s="256"/>
      <c r="D821" s="246" t="s">
        <v>190</v>
      </c>
      <c r="E821" s="257" t="s">
        <v>1</v>
      </c>
      <c r="F821" s="258" t="s">
        <v>870</v>
      </c>
      <c r="G821" s="256"/>
      <c r="H821" s="259">
        <v>44</v>
      </c>
      <c r="I821" s="260"/>
      <c r="J821" s="256"/>
      <c r="K821" s="256"/>
      <c r="L821" s="261"/>
      <c r="M821" s="262"/>
      <c r="N821" s="263"/>
      <c r="O821" s="263"/>
      <c r="P821" s="263"/>
      <c r="Q821" s="263"/>
      <c r="R821" s="263"/>
      <c r="S821" s="263"/>
      <c r="T821" s="26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65" t="s">
        <v>190</v>
      </c>
      <c r="AU821" s="265" t="s">
        <v>179</v>
      </c>
      <c r="AV821" s="14" t="s">
        <v>85</v>
      </c>
      <c r="AW821" s="14" t="s">
        <v>34</v>
      </c>
      <c r="AX821" s="14" t="s">
        <v>76</v>
      </c>
      <c r="AY821" s="265" t="s">
        <v>178</v>
      </c>
    </row>
    <row r="822" s="2" customFormat="1" ht="24.15" customHeight="1">
      <c r="A822" s="38"/>
      <c r="B822" s="39"/>
      <c r="C822" s="226" t="s">
        <v>871</v>
      </c>
      <c r="D822" s="226" t="s">
        <v>181</v>
      </c>
      <c r="E822" s="227" t="s">
        <v>872</v>
      </c>
      <c r="F822" s="228" t="s">
        <v>873</v>
      </c>
      <c r="G822" s="229" t="s">
        <v>267</v>
      </c>
      <c r="H822" s="230">
        <v>30</v>
      </c>
      <c r="I822" s="231"/>
      <c r="J822" s="232">
        <f>ROUND(I822*H822,2)</f>
        <v>0</v>
      </c>
      <c r="K822" s="228" t="s">
        <v>185</v>
      </c>
      <c r="L822" s="44"/>
      <c r="M822" s="233" t="s">
        <v>1</v>
      </c>
      <c r="N822" s="234" t="s">
        <v>41</v>
      </c>
      <c r="O822" s="91"/>
      <c r="P822" s="235">
        <f>O822*H822</f>
        <v>0</v>
      </c>
      <c r="Q822" s="235">
        <v>0</v>
      </c>
      <c r="R822" s="235">
        <f>Q822*H822</f>
        <v>0</v>
      </c>
      <c r="S822" s="235">
        <v>0.033000000000000002</v>
      </c>
      <c r="T822" s="236">
        <f>S822*H822</f>
        <v>0.98999999999999999</v>
      </c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R822" s="237" t="s">
        <v>186</v>
      </c>
      <c r="AT822" s="237" t="s">
        <v>181</v>
      </c>
      <c r="AU822" s="237" t="s">
        <v>179</v>
      </c>
      <c r="AY822" s="17" t="s">
        <v>178</v>
      </c>
      <c r="BE822" s="238">
        <f>IF(N822="základní",J822,0)</f>
        <v>0</v>
      </c>
      <c r="BF822" s="238">
        <f>IF(N822="snížená",J822,0)</f>
        <v>0</v>
      </c>
      <c r="BG822" s="238">
        <f>IF(N822="zákl. přenesená",J822,0)</f>
        <v>0</v>
      </c>
      <c r="BH822" s="238">
        <f>IF(N822="sníž. přenesená",J822,0)</f>
        <v>0</v>
      </c>
      <c r="BI822" s="238">
        <f>IF(N822="nulová",J822,0)</f>
        <v>0</v>
      </c>
      <c r="BJ822" s="17" t="s">
        <v>83</v>
      </c>
      <c r="BK822" s="238">
        <f>ROUND(I822*H822,2)</f>
        <v>0</v>
      </c>
      <c r="BL822" s="17" t="s">
        <v>186</v>
      </c>
      <c r="BM822" s="237" t="s">
        <v>874</v>
      </c>
    </row>
    <row r="823" s="2" customFormat="1">
      <c r="A823" s="38"/>
      <c r="B823" s="39"/>
      <c r="C823" s="40"/>
      <c r="D823" s="239" t="s">
        <v>188</v>
      </c>
      <c r="E823" s="40"/>
      <c r="F823" s="240" t="s">
        <v>875</v>
      </c>
      <c r="G823" s="40"/>
      <c r="H823" s="40"/>
      <c r="I823" s="241"/>
      <c r="J823" s="40"/>
      <c r="K823" s="40"/>
      <c r="L823" s="44"/>
      <c r="M823" s="242"/>
      <c r="N823" s="243"/>
      <c r="O823" s="91"/>
      <c r="P823" s="91"/>
      <c r="Q823" s="91"/>
      <c r="R823" s="91"/>
      <c r="S823" s="91"/>
      <c r="T823" s="92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T823" s="17" t="s">
        <v>188</v>
      </c>
      <c r="AU823" s="17" t="s">
        <v>179</v>
      </c>
    </row>
    <row r="824" s="13" customFormat="1">
      <c r="A824" s="13"/>
      <c r="B824" s="244"/>
      <c r="C824" s="245"/>
      <c r="D824" s="246" t="s">
        <v>190</v>
      </c>
      <c r="E824" s="247" t="s">
        <v>1</v>
      </c>
      <c r="F824" s="248" t="s">
        <v>191</v>
      </c>
      <c r="G824" s="245"/>
      <c r="H824" s="247" t="s">
        <v>1</v>
      </c>
      <c r="I824" s="249"/>
      <c r="J824" s="245"/>
      <c r="K824" s="245"/>
      <c r="L824" s="250"/>
      <c r="M824" s="251"/>
      <c r="N824" s="252"/>
      <c r="O824" s="252"/>
      <c r="P824" s="252"/>
      <c r="Q824" s="252"/>
      <c r="R824" s="252"/>
      <c r="S824" s="252"/>
      <c r="T824" s="25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54" t="s">
        <v>190</v>
      </c>
      <c r="AU824" s="254" t="s">
        <v>179</v>
      </c>
      <c r="AV824" s="13" t="s">
        <v>83</v>
      </c>
      <c r="AW824" s="13" t="s">
        <v>34</v>
      </c>
      <c r="AX824" s="13" t="s">
        <v>76</v>
      </c>
      <c r="AY824" s="254" t="s">
        <v>178</v>
      </c>
    </row>
    <row r="825" s="13" customFormat="1">
      <c r="A825" s="13"/>
      <c r="B825" s="244"/>
      <c r="C825" s="245"/>
      <c r="D825" s="246" t="s">
        <v>190</v>
      </c>
      <c r="E825" s="247" t="s">
        <v>1</v>
      </c>
      <c r="F825" s="248" t="s">
        <v>192</v>
      </c>
      <c r="G825" s="245"/>
      <c r="H825" s="247" t="s">
        <v>1</v>
      </c>
      <c r="I825" s="249"/>
      <c r="J825" s="245"/>
      <c r="K825" s="245"/>
      <c r="L825" s="250"/>
      <c r="M825" s="251"/>
      <c r="N825" s="252"/>
      <c r="O825" s="252"/>
      <c r="P825" s="252"/>
      <c r="Q825" s="252"/>
      <c r="R825" s="252"/>
      <c r="S825" s="252"/>
      <c r="T825" s="25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54" t="s">
        <v>190</v>
      </c>
      <c r="AU825" s="254" t="s">
        <v>179</v>
      </c>
      <c r="AV825" s="13" t="s">
        <v>83</v>
      </c>
      <c r="AW825" s="13" t="s">
        <v>34</v>
      </c>
      <c r="AX825" s="13" t="s">
        <v>76</v>
      </c>
      <c r="AY825" s="254" t="s">
        <v>178</v>
      </c>
    </row>
    <row r="826" s="13" customFormat="1">
      <c r="A826" s="13"/>
      <c r="B826" s="244"/>
      <c r="C826" s="245"/>
      <c r="D826" s="246" t="s">
        <v>190</v>
      </c>
      <c r="E826" s="247" t="s">
        <v>1</v>
      </c>
      <c r="F826" s="248" t="s">
        <v>381</v>
      </c>
      <c r="G826" s="245"/>
      <c r="H826" s="247" t="s">
        <v>1</v>
      </c>
      <c r="I826" s="249"/>
      <c r="J826" s="245"/>
      <c r="K826" s="245"/>
      <c r="L826" s="250"/>
      <c r="M826" s="251"/>
      <c r="N826" s="252"/>
      <c r="O826" s="252"/>
      <c r="P826" s="252"/>
      <c r="Q826" s="252"/>
      <c r="R826" s="252"/>
      <c r="S826" s="252"/>
      <c r="T826" s="25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T826" s="254" t="s">
        <v>190</v>
      </c>
      <c r="AU826" s="254" t="s">
        <v>179</v>
      </c>
      <c r="AV826" s="13" t="s">
        <v>83</v>
      </c>
      <c r="AW826" s="13" t="s">
        <v>34</v>
      </c>
      <c r="AX826" s="13" t="s">
        <v>76</v>
      </c>
      <c r="AY826" s="254" t="s">
        <v>178</v>
      </c>
    </row>
    <row r="827" s="14" customFormat="1">
      <c r="A827" s="14"/>
      <c r="B827" s="255"/>
      <c r="C827" s="256"/>
      <c r="D827" s="246" t="s">
        <v>190</v>
      </c>
      <c r="E827" s="257" t="s">
        <v>1</v>
      </c>
      <c r="F827" s="258" t="s">
        <v>876</v>
      </c>
      <c r="G827" s="256"/>
      <c r="H827" s="259">
        <v>30</v>
      </c>
      <c r="I827" s="260"/>
      <c r="J827" s="256"/>
      <c r="K827" s="256"/>
      <c r="L827" s="261"/>
      <c r="M827" s="262"/>
      <c r="N827" s="263"/>
      <c r="O827" s="263"/>
      <c r="P827" s="263"/>
      <c r="Q827" s="263"/>
      <c r="R827" s="263"/>
      <c r="S827" s="263"/>
      <c r="T827" s="26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65" t="s">
        <v>190</v>
      </c>
      <c r="AU827" s="265" t="s">
        <v>179</v>
      </c>
      <c r="AV827" s="14" t="s">
        <v>85</v>
      </c>
      <c r="AW827" s="14" t="s">
        <v>34</v>
      </c>
      <c r="AX827" s="14" t="s">
        <v>76</v>
      </c>
      <c r="AY827" s="265" t="s">
        <v>178</v>
      </c>
    </row>
    <row r="828" s="2" customFormat="1" ht="24.15" customHeight="1">
      <c r="A828" s="38"/>
      <c r="B828" s="39"/>
      <c r="C828" s="226" t="s">
        <v>877</v>
      </c>
      <c r="D828" s="226" t="s">
        <v>181</v>
      </c>
      <c r="E828" s="227" t="s">
        <v>878</v>
      </c>
      <c r="F828" s="228" t="s">
        <v>879</v>
      </c>
      <c r="G828" s="229" t="s">
        <v>267</v>
      </c>
      <c r="H828" s="230">
        <v>23</v>
      </c>
      <c r="I828" s="231"/>
      <c r="J828" s="232">
        <f>ROUND(I828*H828,2)</f>
        <v>0</v>
      </c>
      <c r="K828" s="228" t="s">
        <v>185</v>
      </c>
      <c r="L828" s="44"/>
      <c r="M828" s="233" t="s">
        <v>1</v>
      </c>
      <c r="N828" s="234" t="s">
        <v>41</v>
      </c>
      <c r="O828" s="91"/>
      <c r="P828" s="235">
        <f>O828*H828</f>
        <v>0</v>
      </c>
      <c r="Q828" s="235">
        <v>0.00097000000000000005</v>
      </c>
      <c r="R828" s="235">
        <f>Q828*H828</f>
        <v>0.02231</v>
      </c>
      <c r="S828" s="235">
        <v>0.0043</v>
      </c>
      <c r="T828" s="236">
        <f>S828*H828</f>
        <v>0.098900000000000002</v>
      </c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R828" s="237" t="s">
        <v>186</v>
      </c>
      <c r="AT828" s="237" t="s">
        <v>181</v>
      </c>
      <c r="AU828" s="237" t="s">
        <v>179</v>
      </c>
      <c r="AY828" s="17" t="s">
        <v>178</v>
      </c>
      <c r="BE828" s="238">
        <f>IF(N828="základní",J828,0)</f>
        <v>0</v>
      </c>
      <c r="BF828" s="238">
        <f>IF(N828="snížená",J828,0)</f>
        <v>0</v>
      </c>
      <c r="BG828" s="238">
        <f>IF(N828="zákl. přenesená",J828,0)</f>
        <v>0</v>
      </c>
      <c r="BH828" s="238">
        <f>IF(N828="sníž. přenesená",J828,0)</f>
        <v>0</v>
      </c>
      <c r="BI828" s="238">
        <f>IF(N828="nulová",J828,0)</f>
        <v>0</v>
      </c>
      <c r="BJ828" s="17" t="s">
        <v>83</v>
      </c>
      <c r="BK828" s="238">
        <f>ROUND(I828*H828,2)</f>
        <v>0</v>
      </c>
      <c r="BL828" s="17" t="s">
        <v>186</v>
      </c>
      <c r="BM828" s="237" t="s">
        <v>880</v>
      </c>
    </row>
    <row r="829" s="2" customFormat="1">
      <c r="A829" s="38"/>
      <c r="B829" s="39"/>
      <c r="C829" s="40"/>
      <c r="D829" s="239" t="s">
        <v>188</v>
      </c>
      <c r="E829" s="40"/>
      <c r="F829" s="240" t="s">
        <v>881</v>
      </c>
      <c r="G829" s="40"/>
      <c r="H829" s="40"/>
      <c r="I829" s="241"/>
      <c r="J829" s="40"/>
      <c r="K829" s="40"/>
      <c r="L829" s="44"/>
      <c r="M829" s="242"/>
      <c r="N829" s="243"/>
      <c r="O829" s="91"/>
      <c r="P829" s="91"/>
      <c r="Q829" s="91"/>
      <c r="R829" s="91"/>
      <c r="S829" s="91"/>
      <c r="T829" s="92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T829" s="17" t="s">
        <v>188</v>
      </c>
      <c r="AU829" s="17" t="s">
        <v>179</v>
      </c>
    </row>
    <row r="830" s="13" customFormat="1">
      <c r="A830" s="13"/>
      <c r="B830" s="244"/>
      <c r="C830" s="245"/>
      <c r="D830" s="246" t="s">
        <v>190</v>
      </c>
      <c r="E830" s="247" t="s">
        <v>1</v>
      </c>
      <c r="F830" s="248" t="s">
        <v>191</v>
      </c>
      <c r="G830" s="245"/>
      <c r="H830" s="247" t="s">
        <v>1</v>
      </c>
      <c r="I830" s="249"/>
      <c r="J830" s="245"/>
      <c r="K830" s="245"/>
      <c r="L830" s="250"/>
      <c r="M830" s="251"/>
      <c r="N830" s="252"/>
      <c r="O830" s="252"/>
      <c r="P830" s="252"/>
      <c r="Q830" s="252"/>
      <c r="R830" s="252"/>
      <c r="S830" s="252"/>
      <c r="T830" s="25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54" t="s">
        <v>190</v>
      </c>
      <c r="AU830" s="254" t="s">
        <v>179</v>
      </c>
      <c r="AV830" s="13" t="s">
        <v>83</v>
      </c>
      <c r="AW830" s="13" t="s">
        <v>34</v>
      </c>
      <c r="AX830" s="13" t="s">
        <v>76</v>
      </c>
      <c r="AY830" s="254" t="s">
        <v>178</v>
      </c>
    </row>
    <row r="831" s="13" customFormat="1">
      <c r="A831" s="13"/>
      <c r="B831" s="244"/>
      <c r="C831" s="245"/>
      <c r="D831" s="246" t="s">
        <v>190</v>
      </c>
      <c r="E831" s="247" t="s">
        <v>1</v>
      </c>
      <c r="F831" s="248" t="s">
        <v>192</v>
      </c>
      <c r="G831" s="245"/>
      <c r="H831" s="247" t="s">
        <v>1</v>
      </c>
      <c r="I831" s="249"/>
      <c r="J831" s="245"/>
      <c r="K831" s="245"/>
      <c r="L831" s="250"/>
      <c r="M831" s="251"/>
      <c r="N831" s="252"/>
      <c r="O831" s="252"/>
      <c r="P831" s="252"/>
      <c r="Q831" s="252"/>
      <c r="R831" s="252"/>
      <c r="S831" s="252"/>
      <c r="T831" s="25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54" t="s">
        <v>190</v>
      </c>
      <c r="AU831" s="254" t="s">
        <v>179</v>
      </c>
      <c r="AV831" s="13" t="s">
        <v>83</v>
      </c>
      <c r="AW831" s="13" t="s">
        <v>34</v>
      </c>
      <c r="AX831" s="13" t="s">
        <v>76</v>
      </c>
      <c r="AY831" s="254" t="s">
        <v>178</v>
      </c>
    </row>
    <row r="832" s="14" customFormat="1">
      <c r="A832" s="14"/>
      <c r="B832" s="255"/>
      <c r="C832" s="256"/>
      <c r="D832" s="246" t="s">
        <v>190</v>
      </c>
      <c r="E832" s="257" t="s">
        <v>1</v>
      </c>
      <c r="F832" s="258" t="s">
        <v>882</v>
      </c>
      <c r="G832" s="256"/>
      <c r="H832" s="259">
        <v>12</v>
      </c>
      <c r="I832" s="260"/>
      <c r="J832" s="256"/>
      <c r="K832" s="256"/>
      <c r="L832" s="261"/>
      <c r="M832" s="262"/>
      <c r="N832" s="263"/>
      <c r="O832" s="263"/>
      <c r="P832" s="263"/>
      <c r="Q832" s="263"/>
      <c r="R832" s="263"/>
      <c r="S832" s="263"/>
      <c r="T832" s="26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65" t="s">
        <v>190</v>
      </c>
      <c r="AU832" s="265" t="s">
        <v>179</v>
      </c>
      <c r="AV832" s="14" t="s">
        <v>85</v>
      </c>
      <c r="AW832" s="14" t="s">
        <v>34</v>
      </c>
      <c r="AX832" s="14" t="s">
        <v>76</v>
      </c>
      <c r="AY832" s="265" t="s">
        <v>178</v>
      </c>
    </row>
    <row r="833" s="14" customFormat="1">
      <c r="A833" s="14"/>
      <c r="B833" s="255"/>
      <c r="C833" s="256"/>
      <c r="D833" s="246" t="s">
        <v>190</v>
      </c>
      <c r="E833" s="257" t="s">
        <v>1</v>
      </c>
      <c r="F833" s="258" t="s">
        <v>883</v>
      </c>
      <c r="G833" s="256"/>
      <c r="H833" s="259">
        <v>11</v>
      </c>
      <c r="I833" s="260"/>
      <c r="J833" s="256"/>
      <c r="K833" s="256"/>
      <c r="L833" s="261"/>
      <c r="M833" s="262"/>
      <c r="N833" s="263"/>
      <c r="O833" s="263"/>
      <c r="P833" s="263"/>
      <c r="Q833" s="263"/>
      <c r="R833" s="263"/>
      <c r="S833" s="263"/>
      <c r="T833" s="26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T833" s="265" t="s">
        <v>190</v>
      </c>
      <c r="AU833" s="265" t="s">
        <v>179</v>
      </c>
      <c r="AV833" s="14" t="s">
        <v>85</v>
      </c>
      <c r="AW833" s="14" t="s">
        <v>34</v>
      </c>
      <c r="AX833" s="14" t="s">
        <v>76</v>
      </c>
      <c r="AY833" s="265" t="s">
        <v>178</v>
      </c>
    </row>
    <row r="834" s="2" customFormat="1" ht="24.15" customHeight="1">
      <c r="A834" s="38"/>
      <c r="B834" s="39"/>
      <c r="C834" s="226" t="s">
        <v>884</v>
      </c>
      <c r="D834" s="226" t="s">
        <v>181</v>
      </c>
      <c r="E834" s="227" t="s">
        <v>885</v>
      </c>
      <c r="F834" s="228" t="s">
        <v>886</v>
      </c>
      <c r="G834" s="229" t="s">
        <v>267</v>
      </c>
      <c r="H834" s="230">
        <v>25.149999999999999</v>
      </c>
      <c r="I834" s="231"/>
      <c r="J834" s="232">
        <f>ROUND(I834*H834,2)</f>
        <v>0</v>
      </c>
      <c r="K834" s="228" t="s">
        <v>185</v>
      </c>
      <c r="L834" s="44"/>
      <c r="M834" s="233" t="s">
        <v>1</v>
      </c>
      <c r="N834" s="234" t="s">
        <v>41</v>
      </c>
      <c r="O834" s="91"/>
      <c r="P834" s="235">
        <f>O834*H834</f>
        <v>0</v>
      </c>
      <c r="Q834" s="235">
        <v>0.00123</v>
      </c>
      <c r="R834" s="235">
        <f>Q834*H834</f>
        <v>0.030934499999999997</v>
      </c>
      <c r="S834" s="235">
        <v>0.017000000000000001</v>
      </c>
      <c r="T834" s="236">
        <f>S834*H834</f>
        <v>0.42754999999999999</v>
      </c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R834" s="237" t="s">
        <v>186</v>
      </c>
      <c r="AT834" s="237" t="s">
        <v>181</v>
      </c>
      <c r="AU834" s="237" t="s">
        <v>179</v>
      </c>
      <c r="AY834" s="17" t="s">
        <v>178</v>
      </c>
      <c r="BE834" s="238">
        <f>IF(N834="základní",J834,0)</f>
        <v>0</v>
      </c>
      <c r="BF834" s="238">
        <f>IF(N834="snížená",J834,0)</f>
        <v>0</v>
      </c>
      <c r="BG834" s="238">
        <f>IF(N834="zákl. přenesená",J834,0)</f>
        <v>0</v>
      </c>
      <c r="BH834" s="238">
        <f>IF(N834="sníž. přenesená",J834,0)</f>
        <v>0</v>
      </c>
      <c r="BI834" s="238">
        <f>IF(N834="nulová",J834,0)</f>
        <v>0</v>
      </c>
      <c r="BJ834" s="17" t="s">
        <v>83</v>
      </c>
      <c r="BK834" s="238">
        <f>ROUND(I834*H834,2)</f>
        <v>0</v>
      </c>
      <c r="BL834" s="17" t="s">
        <v>186</v>
      </c>
      <c r="BM834" s="237" t="s">
        <v>887</v>
      </c>
    </row>
    <row r="835" s="2" customFormat="1">
      <c r="A835" s="38"/>
      <c r="B835" s="39"/>
      <c r="C835" s="40"/>
      <c r="D835" s="239" t="s">
        <v>188</v>
      </c>
      <c r="E835" s="40"/>
      <c r="F835" s="240" t="s">
        <v>888</v>
      </c>
      <c r="G835" s="40"/>
      <c r="H835" s="40"/>
      <c r="I835" s="241"/>
      <c r="J835" s="40"/>
      <c r="K835" s="40"/>
      <c r="L835" s="44"/>
      <c r="M835" s="242"/>
      <c r="N835" s="243"/>
      <c r="O835" s="91"/>
      <c r="P835" s="91"/>
      <c r="Q835" s="91"/>
      <c r="R835" s="91"/>
      <c r="S835" s="91"/>
      <c r="T835" s="92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T835" s="17" t="s">
        <v>188</v>
      </c>
      <c r="AU835" s="17" t="s">
        <v>179</v>
      </c>
    </row>
    <row r="836" s="13" customFormat="1">
      <c r="A836" s="13"/>
      <c r="B836" s="244"/>
      <c r="C836" s="245"/>
      <c r="D836" s="246" t="s">
        <v>190</v>
      </c>
      <c r="E836" s="247" t="s">
        <v>1</v>
      </c>
      <c r="F836" s="248" t="s">
        <v>191</v>
      </c>
      <c r="G836" s="245"/>
      <c r="H836" s="247" t="s">
        <v>1</v>
      </c>
      <c r="I836" s="249"/>
      <c r="J836" s="245"/>
      <c r="K836" s="245"/>
      <c r="L836" s="250"/>
      <c r="M836" s="251"/>
      <c r="N836" s="252"/>
      <c r="O836" s="252"/>
      <c r="P836" s="252"/>
      <c r="Q836" s="252"/>
      <c r="R836" s="252"/>
      <c r="S836" s="252"/>
      <c r="T836" s="25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54" t="s">
        <v>190</v>
      </c>
      <c r="AU836" s="254" t="s">
        <v>179</v>
      </c>
      <c r="AV836" s="13" t="s">
        <v>83</v>
      </c>
      <c r="AW836" s="13" t="s">
        <v>34</v>
      </c>
      <c r="AX836" s="13" t="s">
        <v>76</v>
      </c>
      <c r="AY836" s="254" t="s">
        <v>178</v>
      </c>
    </row>
    <row r="837" s="13" customFormat="1">
      <c r="A837" s="13"/>
      <c r="B837" s="244"/>
      <c r="C837" s="245"/>
      <c r="D837" s="246" t="s">
        <v>190</v>
      </c>
      <c r="E837" s="247" t="s">
        <v>1</v>
      </c>
      <c r="F837" s="248" t="s">
        <v>192</v>
      </c>
      <c r="G837" s="245"/>
      <c r="H837" s="247" t="s">
        <v>1</v>
      </c>
      <c r="I837" s="249"/>
      <c r="J837" s="245"/>
      <c r="K837" s="245"/>
      <c r="L837" s="250"/>
      <c r="M837" s="251"/>
      <c r="N837" s="252"/>
      <c r="O837" s="252"/>
      <c r="P837" s="252"/>
      <c r="Q837" s="252"/>
      <c r="R837" s="252"/>
      <c r="S837" s="252"/>
      <c r="T837" s="25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54" t="s">
        <v>190</v>
      </c>
      <c r="AU837" s="254" t="s">
        <v>179</v>
      </c>
      <c r="AV837" s="13" t="s">
        <v>83</v>
      </c>
      <c r="AW837" s="13" t="s">
        <v>34</v>
      </c>
      <c r="AX837" s="13" t="s">
        <v>76</v>
      </c>
      <c r="AY837" s="254" t="s">
        <v>178</v>
      </c>
    </row>
    <row r="838" s="14" customFormat="1">
      <c r="A838" s="14"/>
      <c r="B838" s="255"/>
      <c r="C838" s="256"/>
      <c r="D838" s="246" t="s">
        <v>190</v>
      </c>
      <c r="E838" s="257" t="s">
        <v>1</v>
      </c>
      <c r="F838" s="258" t="s">
        <v>889</v>
      </c>
      <c r="G838" s="256"/>
      <c r="H838" s="259">
        <v>2.1000000000000001</v>
      </c>
      <c r="I838" s="260"/>
      <c r="J838" s="256"/>
      <c r="K838" s="256"/>
      <c r="L838" s="261"/>
      <c r="M838" s="262"/>
      <c r="N838" s="263"/>
      <c r="O838" s="263"/>
      <c r="P838" s="263"/>
      <c r="Q838" s="263"/>
      <c r="R838" s="263"/>
      <c r="S838" s="263"/>
      <c r="T838" s="26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265" t="s">
        <v>190</v>
      </c>
      <c r="AU838" s="265" t="s">
        <v>179</v>
      </c>
      <c r="AV838" s="14" t="s">
        <v>85</v>
      </c>
      <c r="AW838" s="14" t="s">
        <v>34</v>
      </c>
      <c r="AX838" s="14" t="s">
        <v>76</v>
      </c>
      <c r="AY838" s="265" t="s">
        <v>178</v>
      </c>
    </row>
    <row r="839" s="14" customFormat="1">
      <c r="A839" s="14"/>
      <c r="B839" s="255"/>
      <c r="C839" s="256"/>
      <c r="D839" s="246" t="s">
        <v>190</v>
      </c>
      <c r="E839" s="257" t="s">
        <v>1</v>
      </c>
      <c r="F839" s="258" t="s">
        <v>890</v>
      </c>
      <c r="G839" s="256"/>
      <c r="H839" s="259">
        <v>7.0499999999999998</v>
      </c>
      <c r="I839" s="260"/>
      <c r="J839" s="256"/>
      <c r="K839" s="256"/>
      <c r="L839" s="261"/>
      <c r="M839" s="262"/>
      <c r="N839" s="263"/>
      <c r="O839" s="263"/>
      <c r="P839" s="263"/>
      <c r="Q839" s="263"/>
      <c r="R839" s="263"/>
      <c r="S839" s="263"/>
      <c r="T839" s="26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T839" s="265" t="s">
        <v>190</v>
      </c>
      <c r="AU839" s="265" t="s">
        <v>179</v>
      </c>
      <c r="AV839" s="14" t="s">
        <v>85</v>
      </c>
      <c r="AW839" s="14" t="s">
        <v>34</v>
      </c>
      <c r="AX839" s="14" t="s">
        <v>76</v>
      </c>
      <c r="AY839" s="265" t="s">
        <v>178</v>
      </c>
    </row>
    <row r="840" s="14" customFormat="1">
      <c r="A840" s="14"/>
      <c r="B840" s="255"/>
      <c r="C840" s="256"/>
      <c r="D840" s="246" t="s">
        <v>190</v>
      </c>
      <c r="E840" s="257" t="s">
        <v>1</v>
      </c>
      <c r="F840" s="258" t="s">
        <v>891</v>
      </c>
      <c r="G840" s="256"/>
      <c r="H840" s="259">
        <v>12</v>
      </c>
      <c r="I840" s="260"/>
      <c r="J840" s="256"/>
      <c r="K840" s="256"/>
      <c r="L840" s="261"/>
      <c r="M840" s="262"/>
      <c r="N840" s="263"/>
      <c r="O840" s="263"/>
      <c r="P840" s="263"/>
      <c r="Q840" s="263"/>
      <c r="R840" s="263"/>
      <c r="S840" s="263"/>
      <c r="T840" s="26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T840" s="265" t="s">
        <v>190</v>
      </c>
      <c r="AU840" s="265" t="s">
        <v>179</v>
      </c>
      <c r="AV840" s="14" t="s">
        <v>85</v>
      </c>
      <c r="AW840" s="14" t="s">
        <v>34</v>
      </c>
      <c r="AX840" s="14" t="s">
        <v>76</v>
      </c>
      <c r="AY840" s="265" t="s">
        <v>178</v>
      </c>
    </row>
    <row r="841" s="14" customFormat="1">
      <c r="A841" s="14"/>
      <c r="B841" s="255"/>
      <c r="C841" s="256"/>
      <c r="D841" s="246" t="s">
        <v>190</v>
      </c>
      <c r="E841" s="257" t="s">
        <v>1</v>
      </c>
      <c r="F841" s="258" t="s">
        <v>892</v>
      </c>
      <c r="G841" s="256"/>
      <c r="H841" s="259">
        <v>4</v>
      </c>
      <c r="I841" s="260"/>
      <c r="J841" s="256"/>
      <c r="K841" s="256"/>
      <c r="L841" s="261"/>
      <c r="M841" s="262"/>
      <c r="N841" s="263"/>
      <c r="O841" s="263"/>
      <c r="P841" s="263"/>
      <c r="Q841" s="263"/>
      <c r="R841" s="263"/>
      <c r="S841" s="263"/>
      <c r="T841" s="26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T841" s="265" t="s">
        <v>190</v>
      </c>
      <c r="AU841" s="265" t="s">
        <v>179</v>
      </c>
      <c r="AV841" s="14" t="s">
        <v>85</v>
      </c>
      <c r="AW841" s="14" t="s">
        <v>34</v>
      </c>
      <c r="AX841" s="14" t="s">
        <v>76</v>
      </c>
      <c r="AY841" s="265" t="s">
        <v>178</v>
      </c>
    </row>
    <row r="842" s="2" customFormat="1" ht="24.15" customHeight="1">
      <c r="A842" s="38"/>
      <c r="B842" s="39"/>
      <c r="C842" s="226" t="s">
        <v>893</v>
      </c>
      <c r="D842" s="226" t="s">
        <v>181</v>
      </c>
      <c r="E842" s="227" t="s">
        <v>894</v>
      </c>
      <c r="F842" s="228" t="s">
        <v>895</v>
      </c>
      <c r="G842" s="229" t="s">
        <v>267</v>
      </c>
      <c r="H842" s="230">
        <v>8.4000000000000004</v>
      </c>
      <c r="I842" s="231"/>
      <c r="J842" s="232">
        <f>ROUND(I842*H842,2)</f>
        <v>0</v>
      </c>
      <c r="K842" s="228" t="s">
        <v>185</v>
      </c>
      <c r="L842" s="44"/>
      <c r="M842" s="233" t="s">
        <v>1</v>
      </c>
      <c r="N842" s="234" t="s">
        <v>41</v>
      </c>
      <c r="O842" s="91"/>
      <c r="P842" s="235">
        <f>O842*H842</f>
        <v>0</v>
      </c>
      <c r="Q842" s="235">
        <v>0.00142</v>
      </c>
      <c r="R842" s="235">
        <f>Q842*H842</f>
        <v>0.011928000000000001</v>
      </c>
      <c r="S842" s="235">
        <v>0.029000000000000001</v>
      </c>
      <c r="T842" s="236">
        <f>S842*H842</f>
        <v>0.24360000000000001</v>
      </c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R842" s="237" t="s">
        <v>186</v>
      </c>
      <c r="AT842" s="237" t="s">
        <v>181</v>
      </c>
      <c r="AU842" s="237" t="s">
        <v>179</v>
      </c>
      <c r="AY842" s="17" t="s">
        <v>178</v>
      </c>
      <c r="BE842" s="238">
        <f>IF(N842="základní",J842,0)</f>
        <v>0</v>
      </c>
      <c r="BF842" s="238">
        <f>IF(N842="snížená",J842,0)</f>
        <v>0</v>
      </c>
      <c r="BG842" s="238">
        <f>IF(N842="zákl. přenesená",J842,0)</f>
        <v>0</v>
      </c>
      <c r="BH842" s="238">
        <f>IF(N842="sníž. přenesená",J842,0)</f>
        <v>0</v>
      </c>
      <c r="BI842" s="238">
        <f>IF(N842="nulová",J842,0)</f>
        <v>0</v>
      </c>
      <c r="BJ842" s="17" t="s">
        <v>83</v>
      </c>
      <c r="BK842" s="238">
        <f>ROUND(I842*H842,2)</f>
        <v>0</v>
      </c>
      <c r="BL842" s="17" t="s">
        <v>186</v>
      </c>
      <c r="BM842" s="237" t="s">
        <v>896</v>
      </c>
    </row>
    <row r="843" s="2" customFormat="1">
      <c r="A843" s="38"/>
      <c r="B843" s="39"/>
      <c r="C843" s="40"/>
      <c r="D843" s="239" t="s">
        <v>188</v>
      </c>
      <c r="E843" s="40"/>
      <c r="F843" s="240" t="s">
        <v>897</v>
      </c>
      <c r="G843" s="40"/>
      <c r="H843" s="40"/>
      <c r="I843" s="241"/>
      <c r="J843" s="40"/>
      <c r="K843" s="40"/>
      <c r="L843" s="44"/>
      <c r="M843" s="242"/>
      <c r="N843" s="243"/>
      <c r="O843" s="91"/>
      <c r="P843" s="91"/>
      <c r="Q843" s="91"/>
      <c r="R843" s="91"/>
      <c r="S843" s="91"/>
      <c r="T843" s="92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T843" s="17" t="s">
        <v>188</v>
      </c>
      <c r="AU843" s="17" t="s">
        <v>179</v>
      </c>
    </row>
    <row r="844" s="13" customFormat="1">
      <c r="A844" s="13"/>
      <c r="B844" s="244"/>
      <c r="C844" s="245"/>
      <c r="D844" s="246" t="s">
        <v>190</v>
      </c>
      <c r="E844" s="247" t="s">
        <v>1</v>
      </c>
      <c r="F844" s="248" t="s">
        <v>191</v>
      </c>
      <c r="G844" s="245"/>
      <c r="H844" s="247" t="s">
        <v>1</v>
      </c>
      <c r="I844" s="249"/>
      <c r="J844" s="245"/>
      <c r="K844" s="245"/>
      <c r="L844" s="250"/>
      <c r="M844" s="251"/>
      <c r="N844" s="252"/>
      <c r="O844" s="252"/>
      <c r="P844" s="252"/>
      <c r="Q844" s="252"/>
      <c r="R844" s="252"/>
      <c r="S844" s="252"/>
      <c r="T844" s="25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54" t="s">
        <v>190</v>
      </c>
      <c r="AU844" s="254" t="s">
        <v>179</v>
      </c>
      <c r="AV844" s="13" t="s">
        <v>83</v>
      </c>
      <c r="AW844" s="13" t="s">
        <v>34</v>
      </c>
      <c r="AX844" s="13" t="s">
        <v>76</v>
      </c>
      <c r="AY844" s="254" t="s">
        <v>178</v>
      </c>
    </row>
    <row r="845" s="13" customFormat="1">
      <c r="A845" s="13"/>
      <c r="B845" s="244"/>
      <c r="C845" s="245"/>
      <c r="D845" s="246" t="s">
        <v>190</v>
      </c>
      <c r="E845" s="247" t="s">
        <v>1</v>
      </c>
      <c r="F845" s="248" t="s">
        <v>192</v>
      </c>
      <c r="G845" s="245"/>
      <c r="H845" s="247" t="s">
        <v>1</v>
      </c>
      <c r="I845" s="249"/>
      <c r="J845" s="245"/>
      <c r="K845" s="245"/>
      <c r="L845" s="250"/>
      <c r="M845" s="251"/>
      <c r="N845" s="252"/>
      <c r="O845" s="252"/>
      <c r="P845" s="252"/>
      <c r="Q845" s="252"/>
      <c r="R845" s="252"/>
      <c r="S845" s="252"/>
      <c r="T845" s="25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54" t="s">
        <v>190</v>
      </c>
      <c r="AU845" s="254" t="s">
        <v>179</v>
      </c>
      <c r="AV845" s="13" t="s">
        <v>83</v>
      </c>
      <c r="AW845" s="13" t="s">
        <v>34</v>
      </c>
      <c r="AX845" s="13" t="s">
        <v>76</v>
      </c>
      <c r="AY845" s="254" t="s">
        <v>178</v>
      </c>
    </row>
    <row r="846" s="13" customFormat="1">
      <c r="A846" s="13"/>
      <c r="B846" s="244"/>
      <c r="C846" s="245"/>
      <c r="D846" s="246" t="s">
        <v>190</v>
      </c>
      <c r="E846" s="247" t="s">
        <v>1</v>
      </c>
      <c r="F846" s="248" t="s">
        <v>818</v>
      </c>
      <c r="G846" s="245"/>
      <c r="H846" s="247" t="s">
        <v>1</v>
      </c>
      <c r="I846" s="249"/>
      <c r="J846" s="245"/>
      <c r="K846" s="245"/>
      <c r="L846" s="250"/>
      <c r="M846" s="251"/>
      <c r="N846" s="252"/>
      <c r="O846" s="252"/>
      <c r="P846" s="252"/>
      <c r="Q846" s="252"/>
      <c r="R846" s="252"/>
      <c r="S846" s="252"/>
      <c r="T846" s="25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54" t="s">
        <v>190</v>
      </c>
      <c r="AU846" s="254" t="s">
        <v>179</v>
      </c>
      <c r="AV846" s="13" t="s">
        <v>83</v>
      </c>
      <c r="AW846" s="13" t="s">
        <v>34</v>
      </c>
      <c r="AX846" s="13" t="s">
        <v>76</v>
      </c>
      <c r="AY846" s="254" t="s">
        <v>178</v>
      </c>
    </row>
    <row r="847" s="14" customFormat="1">
      <c r="A847" s="14"/>
      <c r="B847" s="255"/>
      <c r="C847" s="256"/>
      <c r="D847" s="246" t="s">
        <v>190</v>
      </c>
      <c r="E847" s="257" t="s">
        <v>1</v>
      </c>
      <c r="F847" s="258" t="s">
        <v>898</v>
      </c>
      <c r="G847" s="256"/>
      <c r="H847" s="259">
        <v>8.4000000000000004</v>
      </c>
      <c r="I847" s="260"/>
      <c r="J847" s="256"/>
      <c r="K847" s="256"/>
      <c r="L847" s="261"/>
      <c r="M847" s="262"/>
      <c r="N847" s="263"/>
      <c r="O847" s="263"/>
      <c r="P847" s="263"/>
      <c r="Q847" s="263"/>
      <c r="R847" s="263"/>
      <c r="S847" s="263"/>
      <c r="T847" s="26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65" t="s">
        <v>190</v>
      </c>
      <c r="AU847" s="265" t="s">
        <v>179</v>
      </c>
      <c r="AV847" s="14" t="s">
        <v>85</v>
      </c>
      <c r="AW847" s="14" t="s">
        <v>34</v>
      </c>
      <c r="AX847" s="14" t="s">
        <v>76</v>
      </c>
      <c r="AY847" s="265" t="s">
        <v>178</v>
      </c>
    </row>
    <row r="848" s="2" customFormat="1" ht="24.15" customHeight="1">
      <c r="A848" s="38"/>
      <c r="B848" s="39"/>
      <c r="C848" s="226" t="s">
        <v>899</v>
      </c>
      <c r="D848" s="226" t="s">
        <v>181</v>
      </c>
      <c r="E848" s="227" t="s">
        <v>900</v>
      </c>
      <c r="F848" s="228" t="s">
        <v>901</v>
      </c>
      <c r="G848" s="229" t="s">
        <v>267</v>
      </c>
      <c r="H848" s="230">
        <v>5.9000000000000004</v>
      </c>
      <c r="I848" s="231"/>
      <c r="J848" s="232">
        <f>ROUND(I848*H848,2)</f>
        <v>0</v>
      </c>
      <c r="K848" s="228" t="s">
        <v>185</v>
      </c>
      <c r="L848" s="44"/>
      <c r="M848" s="233" t="s">
        <v>1</v>
      </c>
      <c r="N848" s="234" t="s">
        <v>41</v>
      </c>
      <c r="O848" s="91"/>
      <c r="P848" s="235">
        <f>O848*H848</f>
        <v>0</v>
      </c>
      <c r="Q848" s="235">
        <v>0.00147</v>
      </c>
      <c r="R848" s="235">
        <f>Q848*H848</f>
        <v>0.0086730000000000002</v>
      </c>
      <c r="S848" s="235">
        <v>0.039</v>
      </c>
      <c r="T848" s="236">
        <f>S848*H848</f>
        <v>0.23010000000000003</v>
      </c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R848" s="237" t="s">
        <v>186</v>
      </c>
      <c r="AT848" s="237" t="s">
        <v>181</v>
      </c>
      <c r="AU848" s="237" t="s">
        <v>179</v>
      </c>
      <c r="AY848" s="17" t="s">
        <v>178</v>
      </c>
      <c r="BE848" s="238">
        <f>IF(N848="základní",J848,0)</f>
        <v>0</v>
      </c>
      <c r="BF848" s="238">
        <f>IF(N848="snížená",J848,0)</f>
        <v>0</v>
      </c>
      <c r="BG848" s="238">
        <f>IF(N848="zákl. přenesená",J848,0)</f>
        <v>0</v>
      </c>
      <c r="BH848" s="238">
        <f>IF(N848="sníž. přenesená",J848,0)</f>
        <v>0</v>
      </c>
      <c r="BI848" s="238">
        <f>IF(N848="nulová",J848,0)</f>
        <v>0</v>
      </c>
      <c r="BJ848" s="17" t="s">
        <v>83</v>
      </c>
      <c r="BK848" s="238">
        <f>ROUND(I848*H848,2)</f>
        <v>0</v>
      </c>
      <c r="BL848" s="17" t="s">
        <v>186</v>
      </c>
      <c r="BM848" s="237" t="s">
        <v>902</v>
      </c>
    </row>
    <row r="849" s="2" customFormat="1">
      <c r="A849" s="38"/>
      <c r="B849" s="39"/>
      <c r="C849" s="40"/>
      <c r="D849" s="239" t="s">
        <v>188</v>
      </c>
      <c r="E849" s="40"/>
      <c r="F849" s="240" t="s">
        <v>903</v>
      </c>
      <c r="G849" s="40"/>
      <c r="H849" s="40"/>
      <c r="I849" s="241"/>
      <c r="J849" s="40"/>
      <c r="K849" s="40"/>
      <c r="L849" s="44"/>
      <c r="M849" s="242"/>
      <c r="N849" s="243"/>
      <c r="O849" s="91"/>
      <c r="P849" s="91"/>
      <c r="Q849" s="91"/>
      <c r="R849" s="91"/>
      <c r="S849" s="91"/>
      <c r="T849" s="92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T849" s="17" t="s">
        <v>188</v>
      </c>
      <c r="AU849" s="17" t="s">
        <v>179</v>
      </c>
    </row>
    <row r="850" s="13" customFormat="1">
      <c r="A850" s="13"/>
      <c r="B850" s="244"/>
      <c r="C850" s="245"/>
      <c r="D850" s="246" t="s">
        <v>190</v>
      </c>
      <c r="E850" s="247" t="s">
        <v>1</v>
      </c>
      <c r="F850" s="248" t="s">
        <v>191</v>
      </c>
      <c r="G850" s="245"/>
      <c r="H850" s="247" t="s">
        <v>1</v>
      </c>
      <c r="I850" s="249"/>
      <c r="J850" s="245"/>
      <c r="K850" s="245"/>
      <c r="L850" s="250"/>
      <c r="M850" s="251"/>
      <c r="N850" s="252"/>
      <c r="O850" s="252"/>
      <c r="P850" s="252"/>
      <c r="Q850" s="252"/>
      <c r="R850" s="252"/>
      <c r="S850" s="252"/>
      <c r="T850" s="25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54" t="s">
        <v>190</v>
      </c>
      <c r="AU850" s="254" t="s">
        <v>179</v>
      </c>
      <c r="AV850" s="13" t="s">
        <v>83</v>
      </c>
      <c r="AW850" s="13" t="s">
        <v>34</v>
      </c>
      <c r="AX850" s="13" t="s">
        <v>76</v>
      </c>
      <c r="AY850" s="254" t="s">
        <v>178</v>
      </c>
    </row>
    <row r="851" s="13" customFormat="1">
      <c r="A851" s="13"/>
      <c r="B851" s="244"/>
      <c r="C851" s="245"/>
      <c r="D851" s="246" t="s">
        <v>190</v>
      </c>
      <c r="E851" s="247" t="s">
        <v>1</v>
      </c>
      <c r="F851" s="248" t="s">
        <v>192</v>
      </c>
      <c r="G851" s="245"/>
      <c r="H851" s="247" t="s">
        <v>1</v>
      </c>
      <c r="I851" s="249"/>
      <c r="J851" s="245"/>
      <c r="K851" s="245"/>
      <c r="L851" s="250"/>
      <c r="M851" s="251"/>
      <c r="N851" s="252"/>
      <c r="O851" s="252"/>
      <c r="P851" s="252"/>
      <c r="Q851" s="252"/>
      <c r="R851" s="252"/>
      <c r="S851" s="252"/>
      <c r="T851" s="25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54" t="s">
        <v>190</v>
      </c>
      <c r="AU851" s="254" t="s">
        <v>179</v>
      </c>
      <c r="AV851" s="13" t="s">
        <v>83</v>
      </c>
      <c r="AW851" s="13" t="s">
        <v>34</v>
      </c>
      <c r="AX851" s="13" t="s">
        <v>76</v>
      </c>
      <c r="AY851" s="254" t="s">
        <v>178</v>
      </c>
    </row>
    <row r="852" s="14" customFormat="1">
      <c r="A852" s="14"/>
      <c r="B852" s="255"/>
      <c r="C852" s="256"/>
      <c r="D852" s="246" t="s">
        <v>190</v>
      </c>
      <c r="E852" s="257" t="s">
        <v>1</v>
      </c>
      <c r="F852" s="258" t="s">
        <v>904</v>
      </c>
      <c r="G852" s="256"/>
      <c r="H852" s="259">
        <v>1.1000000000000001</v>
      </c>
      <c r="I852" s="260"/>
      <c r="J852" s="256"/>
      <c r="K852" s="256"/>
      <c r="L852" s="261"/>
      <c r="M852" s="262"/>
      <c r="N852" s="263"/>
      <c r="O852" s="263"/>
      <c r="P852" s="263"/>
      <c r="Q852" s="263"/>
      <c r="R852" s="263"/>
      <c r="S852" s="263"/>
      <c r="T852" s="26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T852" s="265" t="s">
        <v>190</v>
      </c>
      <c r="AU852" s="265" t="s">
        <v>179</v>
      </c>
      <c r="AV852" s="14" t="s">
        <v>85</v>
      </c>
      <c r="AW852" s="14" t="s">
        <v>34</v>
      </c>
      <c r="AX852" s="14" t="s">
        <v>76</v>
      </c>
      <c r="AY852" s="265" t="s">
        <v>178</v>
      </c>
    </row>
    <row r="853" s="14" customFormat="1">
      <c r="A853" s="14"/>
      <c r="B853" s="255"/>
      <c r="C853" s="256"/>
      <c r="D853" s="246" t="s">
        <v>190</v>
      </c>
      <c r="E853" s="257" t="s">
        <v>1</v>
      </c>
      <c r="F853" s="258" t="s">
        <v>905</v>
      </c>
      <c r="G853" s="256"/>
      <c r="H853" s="259">
        <v>4.7999999999999998</v>
      </c>
      <c r="I853" s="260"/>
      <c r="J853" s="256"/>
      <c r="K853" s="256"/>
      <c r="L853" s="261"/>
      <c r="M853" s="262"/>
      <c r="N853" s="263"/>
      <c r="O853" s="263"/>
      <c r="P853" s="263"/>
      <c r="Q853" s="263"/>
      <c r="R853" s="263"/>
      <c r="S853" s="263"/>
      <c r="T853" s="26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T853" s="265" t="s">
        <v>190</v>
      </c>
      <c r="AU853" s="265" t="s">
        <v>179</v>
      </c>
      <c r="AV853" s="14" t="s">
        <v>85</v>
      </c>
      <c r="AW853" s="14" t="s">
        <v>34</v>
      </c>
      <c r="AX853" s="14" t="s">
        <v>76</v>
      </c>
      <c r="AY853" s="265" t="s">
        <v>178</v>
      </c>
    </row>
    <row r="854" s="2" customFormat="1" ht="24.15" customHeight="1">
      <c r="A854" s="38"/>
      <c r="B854" s="39"/>
      <c r="C854" s="226" t="s">
        <v>906</v>
      </c>
      <c r="D854" s="226" t="s">
        <v>181</v>
      </c>
      <c r="E854" s="227" t="s">
        <v>907</v>
      </c>
      <c r="F854" s="228" t="s">
        <v>908</v>
      </c>
      <c r="G854" s="229" t="s">
        <v>267</v>
      </c>
      <c r="H854" s="230">
        <v>1</v>
      </c>
      <c r="I854" s="231"/>
      <c r="J854" s="232">
        <f>ROUND(I854*H854,2)</f>
        <v>0</v>
      </c>
      <c r="K854" s="228" t="s">
        <v>185</v>
      </c>
      <c r="L854" s="44"/>
      <c r="M854" s="233" t="s">
        <v>1</v>
      </c>
      <c r="N854" s="234" t="s">
        <v>41</v>
      </c>
      <c r="O854" s="91"/>
      <c r="P854" s="235">
        <f>O854*H854</f>
        <v>0</v>
      </c>
      <c r="Q854" s="235">
        <v>0.0024399999999999999</v>
      </c>
      <c r="R854" s="235">
        <f>Q854*H854</f>
        <v>0.0024399999999999999</v>
      </c>
      <c r="S854" s="235">
        <v>0.056000000000000001</v>
      </c>
      <c r="T854" s="236">
        <f>S854*H854</f>
        <v>0.056000000000000001</v>
      </c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R854" s="237" t="s">
        <v>186</v>
      </c>
      <c r="AT854" s="237" t="s">
        <v>181</v>
      </c>
      <c r="AU854" s="237" t="s">
        <v>179</v>
      </c>
      <c r="AY854" s="17" t="s">
        <v>178</v>
      </c>
      <c r="BE854" s="238">
        <f>IF(N854="základní",J854,0)</f>
        <v>0</v>
      </c>
      <c r="BF854" s="238">
        <f>IF(N854="snížená",J854,0)</f>
        <v>0</v>
      </c>
      <c r="BG854" s="238">
        <f>IF(N854="zákl. přenesená",J854,0)</f>
        <v>0</v>
      </c>
      <c r="BH854" s="238">
        <f>IF(N854="sníž. přenesená",J854,0)</f>
        <v>0</v>
      </c>
      <c r="BI854" s="238">
        <f>IF(N854="nulová",J854,0)</f>
        <v>0</v>
      </c>
      <c r="BJ854" s="17" t="s">
        <v>83</v>
      </c>
      <c r="BK854" s="238">
        <f>ROUND(I854*H854,2)</f>
        <v>0</v>
      </c>
      <c r="BL854" s="17" t="s">
        <v>186</v>
      </c>
      <c r="BM854" s="237" t="s">
        <v>909</v>
      </c>
    </row>
    <row r="855" s="2" customFormat="1">
      <c r="A855" s="38"/>
      <c r="B855" s="39"/>
      <c r="C855" s="40"/>
      <c r="D855" s="239" t="s">
        <v>188</v>
      </c>
      <c r="E855" s="40"/>
      <c r="F855" s="240" t="s">
        <v>910</v>
      </c>
      <c r="G855" s="40"/>
      <c r="H855" s="40"/>
      <c r="I855" s="241"/>
      <c r="J855" s="40"/>
      <c r="K855" s="40"/>
      <c r="L855" s="44"/>
      <c r="M855" s="242"/>
      <c r="N855" s="243"/>
      <c r="O855" s="91"/>
      <c r="P855" s="91"/>
      <c r="Q855" s="91"/>
      <c r="R855" s="91"/>
      <c r="S855" s="91"/>
      <c r="T855" s="92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T855" s="17" t="s">
        <v>188</v>
      </c>
      <c r="AU855" s="17" t="s">
        <v>179</v>
      </c>
    </row>
    <row r="856" s="13" customFormat="1">
      <c r="A856" s="13"/>
      <c r="B856" s="244"/>
      <c r="C856" s="245"/>
      <c r="D856" s="246" t="s">
        <v>190</v>
      </c>
      <c r="E856" s="247" t="s">
        <v>1</v>
      </c>
      <c r="F856" s="248" t="s">
        <v>191</v>
      </c>
      <c r="G856" s="245"/>
      <c r="H856" s="247" t="s">
        <v>1</v>
      </c>
      <c r="I856" s="249"/>
      <c r="J856" s="245"/>
      <c r="K856" s="245"/>
      <c r="L856" s="250"/>
      <c r="M856" s="251"/>
      <c r="N856" s="252"/>
      <c r="O856" s="252"/>
      <c r="P856" s="252"/>
      <c r="Q856" s="252"/>
      <c r="R856" s="252"/>
      <c r="S856" s="252"/>
      <c r="T856" s="25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54" t="s">
        <v>190</v>
      </c>
      <c r="AU856" s="254" t="s">
        <v>179</v>
      </c>
      <c r="AV856" s="13" t="s">
        <v>83</v>
      </c>
      <c r="AW856" s="13" t="s">
        <v>34</v>
      </c>
      <c r="AX856" s="13" t="s">
        <v>76</v>
      </c>
      <c r="AY856" s="254" t="s">
        <v>178</v>
      </c>
    </row>
    <row r="857" s="13" customFormat="1">
      <c r="A857" s="13"/>
      <c r="B857" s="244"/>
      <c r="C857" s="245"/>
      <c r="D857" s="246" t="s">
        <v>190</v>
      </c>
      <c r="E857" s="247" t="s">
        <v>1</v>
      </c>
      <c r="F857" s="248" t="s">
        <v>192</v>
      </c>
      <c r="G857" s="245"/>
      <c r="H857" s="247" t="s">
        <v>1</v>
      </c>
      <c r="I857" s="249"/>
      <c r="J857" s="245"/>
      <c r="K857" s="245"/>
      <c r="L857" s="250"/>
      <c r="M857" s="251"/>
      <c r="N857" s="252"/>
      <c r="O857" s="252"/>
      <c r="P857" s="252"/>
      <c r="Q857" s="252"/>
      <c r="R857" s="252"/>
      <c r="S857" s="252"/>
      <c r="T857" s="25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54" t="s">
        <v>190</v>
      </c>
      <c r="AU857" s="254" t="s">
        <v>179</v>
      </c>
      <c r="AV857" s="13" t="s">
        <v>83</v>
      </c>
      <c r="AW857" s="13" t="s">
        <v>34</v>
      </c>
      <c r="AX857" s="13" t="s">
        <v>76</v>
      </c>
      <c r="AY857" s="254" t="s">
        <v>178</v>
      </c>
    </row>
    <row r="858" s="13" customFormat="1">
      <c r="A858" s="13"/>
      <c r="B858" s="244"/>
      <c r="C858" s="245"/>
      <c r="D858" s="246" t="s">
        <v>190</v>
      </c>
      <c r="E858" s="247" t="s">
        <v>1</v>
      </c>
      <c r="F858" s="248" t="s">
        <v>818</v>
      </c>
      <c r="G858" s="245"/>
      <c r="H858" s="247" t="s">
        <v>1</v>
      </c>
      <c r="I858" s="249"/>
      <c r="J858" s="245"/>
      <c r="K858" s="245"/>
      <c r="L858" s="250"/>
      <c r="M858" s="251"/>
      <c r="N858" s="252"/>
      <c r="O858" s="252"/>
      <c r="P858" s="252"/>
      <c r="Q858" s="252"/>
      <c r="R858" s="252"/>
      <c r="S858" s="252"/>
      <c r="T858" s="25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54" t="s">
        <v>190</v>
      </c>
      <c r="AU858" s="254" t="s">
        <v>179</v>
      </c>
      <c r="AV858" s="13" t="s">
        <v>83</v>
      </c>
      <c r="AW858" s="13" t="s">
        <v>34</v>
      </c>
      <c r="AX858" s="13" t="s">
        <v>76</v>
      </c>
      <c r="AY858" s="254" t="s">
        <v>178</v>
      </c>
    </row>
    <row r="859" s="14" customFormat="1">
      <c r="A859" s="14"/>
      <c r="B859" s="255"/>
      <c r="C859" s="256"/>
      <c r="D859" s="246" t="s">
        <v>190</v>
      </c>
      <c r="E859" s="257" t="s">
        <v>1</v>
      </c>
      <c r="F859" s="258" t="s">
        <v>911</v>
      </c>
      <c r="G859" s="256"/>
      <c r="H859" s="259">
        <v>1</v>
      </c>
      <c r="I859" s="260"/>
      <c r="J859" s="256"/>
      <c r="K859" s="256"/>
      <c r="L859" s="261"/>
      <c r="M859" s="262"/>
      <c r="N859" s="263"/>
      <c r="O859" s="263"/>
      <c r="P859" s="263"/>
      <c r="Q859" s="263"/>
      <c r="R859" s="263"/>
      <c r="S859" s="263"/>
      <c r="T859" s="26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T859" s="265" t="s">
        <v>190</v>
      </c>
      <c r="AU859" s="265" t="s">
        <v>179</v>
      </c>
      <c r="AV859" s="14" t="s">
        <v>85</v>
      </c>
      <c r="AW859" s="14" t="s">
        <v>34</v>
      </c>
      <c r="AX859" s="14" t="s">
        <v>76</v>
      </c>
      <c r="AY859" s="265" t="s">
        <v>178</v>
      </c>
    </row>
    <row r="860" s="2" customFormat="1" ht="24.15" customHeight="1">
      <c r="A860" s="38"/>
      <c r="B860" s="39"/>
      <c r="C860" s="226" t="s">
        <v>912</v>
      </c>
      <c r="D860" s="226" t="s">
        <v>181</v>
      </c>
      <c r="E860" s="227" t="s">
        <v>913</v>
      </c>
      <c r="F860" s="228" t="s">
        <v>914</v>
      </c>
      <c r="G860" s="229" t="s">
        <v>267</v>
      </c>
      <c r="H860" s="230">
        <v>0.80000000000000004</v>
      </c>
      <c r="I860" s="231"/>
      <c r="J860" s="232">
        <f>ROUND(I860*H860,2)</f>
        <v>0</v>
      </c>
      <c r="K860" s="228" t="s">
        <v>185</v>
      </c>
      <c r="L860" s="44"/>
      <c r="M860" s="233" t="s">
        <v>1</v>
      </c>
      <c r="N860" s="234" t="s">
        <v>41</v>
      </c>
      <c r="O860" s="91"/>
      <c r="P860" s="235">
        <f>O860*H860</f>
        <v>0</v>
      </c>
      <c r="Q860" s="235">
        <v>0.0030999999999999999</v>
      </c>
      <c r="R860" s="235">
        <f>Q860*H860</f>
        <v>0.00248</v>
      </c>
      <c r="S860" s="235">
        <v>0.086999999999999994</v>
      </c>
      <c r="T860" s="236">
        <f>S860*H860</f>
        <v>0.069599999999999995</v>
      </c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R860" s="237" t="s">
        <v>186</v>
      </c>
      <c r="AT860" s="237" t="s">
        <v>181</v>
      </c>
      <c r="AU860" s="237" t="s">
        <v>179</v>
      </c>
      <c r="AY860" s="17" t="s">
        <v>178</v>
      </c>
      <c r="BE860" s="238">
        <f>IF(N860="základní",J860,0)</f>
        <v>0</v>
      </c>
      <c r="BF860" s="238">
        <f>IF(N860="snížená",J860,0)</f>
        <v>0</v>
      </c>
      <c r="BG860" s="238">
        <f>IF(N860="zákl. přenesená",J860,0)</f>
        <v>0</v>
      </c>
      <c r="BH860" s="238">
        <f>IF(N860="sníž. přenesená",J860,0)</f>
        <v>0</v>
      </c>
      <c r="BI860" s="238">
        <f>IF(N860="nulová",J860,0)</f>
        <v>0</v>
      </c>
      <c r="BJ860" s="17" t="s">
        <v>83</v>
      </c>
      <c r="BK860" s="238">
        <f>ROUND(I860*H860,2)</f>
        <v>0</v>
      </c>
      <c r="BL860" s="17" t="s">
        <v>186</v>
      </c>
      <c r="BM860" s="237" t="s">
        <v>915</v>
      </c>
    </row>
    <row r="861" s="2" customFormat="1">
      <c r="A861" s="38"/>
      <c r="B861" s="39"/>
      <c r="C861" s="40"/>
      <c r="D861" s="239" t="s">
        <v>188</v>
      </c>
      <c r="E861" s="40"/>
      <c r="F861" s="240" t="s">
        <v>916</v>
      </c>
      <c r="G861" s="40"/>
      <c r="H861" s="40"/>
      <c r="I861" s="241"/>
      <c r="J861" s="40"/>
      <c r="K861" s="40"/>
      <c r="L861" s="44"/>
      <c r="M861" s="242"/>
      <c r="N861" s="243"/>
      <c r="O861" s="91"/>
      <c r="P861" s="91"/>
      <c r="Q861" s="91"/>
      <c r="R861" s="91"/>
      <c r="S861" s="91"/>
      <c r="T861" s="92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T861" s="17" t="s">
        <v>188</v>
      </c>
      <c r="AU861" s="17" t="s">
        <v>179</v>
      </c>
    </row>
    <row r="862" s="13" customFormat="1">
      <c r="A862" s="13"/>
      <c r="B862" s="244"/>
      <c r="C862" s="245"/>
      <c r="D862" s="246" t="s">
        <v>190</v>
      </c>
      <c r="E862" s="247" t="s">
        <v>1</v>
      </c>
      <c r="F862" s="248" t="s">
        <v>191</v>
      </c>
      <c r="G862" s="245"/>
      <c r="H862" s="247" t="s">
        <v>1</v>
      </c>
      <c r="I862" s="249"/>
      <c r="J862" s="245"/>
      <c r="K862" s="245"/>
      <c r="L862" s="250"/>
      <c r="M862" s="251"/>
      <c r="N862" s="252"/>
      <c r="O862" s="252"/>
      <c r="P862" s="252"/>
      <c r="Q862" s="252"/>
      <c r="R862" s="252"/>
      <c r="S862" s="252"/>
      <c r="T862" s="25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T862" s="254" t="s">
        <v>190</v>
      </c>
      <c r="AU862" s="254" t="s">
        <v>179</v>
      </c>
      <c r="AV862" s="13" t="s">
        <v>83</v>
      </c>
      <c r="AW862" s="13" t="s">
        <v>34</v>
      </c>
      <c r="AX862" s="13" t="s">
        <v>76</v>
      </c>
      <c r="AY862" s="254" t="s">
        <v>178</v>
      </c>
    </row>
    <row r="863" s="13" customFormat="1">
      <c r="A863" s="13"/>
      <c r="B863" s="244"/>
      <c r="C863" s="245"/>
      <c r="D863" s="246" t="s">
        <v>190</v>
      </c>
      <c r="E863" s="247" t="s">
        <v>1</v>
      </c>
      <c r="F863" s="248" t="s">
        <v>192</v>
      </c>
      <c r="G863" s="245"/>
      <c r="H863" s="247" t="s">
        <v>1</v>
      </c>
      <c r="I863" s="249"/>
      <c r="J863" s="245"/>
      <c r="K863" s="245"/>
      <c r="L863" s="250"/>
      <c r="M863" s="251"/>
      <c r="N863" s="252"/>
      <c r="O863" s="252"/>
      <c r="P863" s="252"/>
      <c r="Q863" s="252"/>
      <c r="R863" s="252"/>
      <c r="S863" s="252"/>
      <c r="T863" s="25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54" t="s">
        <v>190</v>
      </c>
      <c r="AU863" s="254" t="s">
        <v>179</v>
      </c>
      <c r="AV863" s="13" t="s">
        <v>83</v>
      </c>
      <c r="AW863" s="13" t="s">
        <v>34</v>
      </c>
      <c r="AX863" s="13" t="s">
        <v>76</v>
      </c>
      <c r="AY863" s="254" t="s">
        <v>178</v>
      </c>
    </row>
    <row r="864" s="13" customFormat="1">
      <c r="A864" s="13"/>
      <c r="B864" s="244"/>
      <c r="C864" s="245"/>
      <c r="D864" s="246" t="s">
        <v>190</v>
      </c>
      <c r="E864" s="247" t="s">
        <v>1</v>
      </c>
      <c r="F864" s="248" t="s">
        <v>818</v>
      </c>
      <c r="G864" s="245"/>
      <c r="H864" s="247" t="s">
        <v>1</v>
      </c>
      <c r="I864" s="249"/>
      <c r="J864" s="245"/>
      <c r="K864" s="245"/>
      <c r="L864" s="250"/>
      <c r="M864" s="251"/>
      <c r="N864" s="252"/>
      <c r="O864" s="252"/>
      <c r="P864" s="252"/>
      <c r="Q864" s="252"/>
      <c r="R864" s="252"/>
      <c r="S864" s="252"/>
      <c r="T864" s="25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54" t="s">
        <v>190</v>
      </c>
      <c r="AU864" s="254" t="s">
        <v>179</v>
      </c>
      <c r="AV864" s="13" t="s">
        <v>83</v>
      </c>
      <c r="AW864" s="13" t="s">
        <v>34</v>
      </c>
      <c r="AX864" s="13" t="s">
        <v>76</v>
      </c>
      <c r="AY864" s="254" t="s">
        <v>178</v>
      </c>
    </row>
    <row r="865" s="14" customFormat="1">
      <c r="A865" s="14"/>
      <c r="B865" s="255"/>
      <c r="C865" s="256"/>
      <c r="D865" s="246" t="s">
        <v>190</v>
      </c>
      <c r="E865" s="257" t="s">
        <v>1</v>
      </c>
      <c r="F865" s="258" t="s">
        <v>917</v>
      </c>
      <c r="G865" s="256"/>
      <c r="H865" s="259">
        <v>0.80000000000000004</v>
      </c>
      <c r="I865" s="260"/>
      <c r="J865" s="256"/>
      <c r="K865" s="256"/>
      <c r="L865" s="261"/>
      <c r="M865" s="262"/>
      <c r="N865" s="263"/>
      <c r="O865" s="263"/>
      <c r="P865" s="263"/>
      <c r="Q865" s="263"/>
      <c r="R865" s="263"/>
      <c r="S865" s="263"/>
      <c r="T865" s="26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T865" s="265" t="s">
        <v>190</v>
      </c>
      <c r="AU865" s="265" t="s">
        <v>179</v>
      </c>
      <c r="AV865" s="14" t="s">
        <v>85</v>
      </c>
      <c r="AW865" s="14" t="s">
        <v>34</v>
      </c>
      <c r="AX865" s="14" t="s">
        <v>76</v>
      </c>
      <c r="AY865" s="265" t="s">
        <v>178</v>
      </c>
    </row>
    <row r="866" s="2" customFormat="1" ht="24.15" customHeight="1">
      <c r="A866" s="38"/>
      <c r="B866" s="39"/>
      <c r="C866" s="226" t="s">
        <v>918</v>
      </c>
      <c r="D866" s="226" t="s">
        <v>181</v>
      </c>
      <c r="E866" s="227" t="s">
        <v>919</v>
      </c>
      <c r="F866" s="228" t="s">
        <v>920</v>
      </c>
      <c r="G866" s="229" t="s">
        <v>267</v>
      </c>
      <c r="H866" s="230">
        <v>4.5</v>
      </c>
      <c r="I866" s="231"/>
      <c r="J866" s="232">
        <f>ROUND(I866*H866,2)</f>
        <v>0</v>
      </c>
      <c r="K866" s="228" t="s">
        <v>185</v>
      </c>
      <c r="L866" s="44"/>
      <c r="M866" s="233" t="s">
        <v>1</v>
      </c>
      <c r="N866" s="234" t="s">
        <v>41</v>
      </c>
      <c r="O866" s="91"/>
      <c r="P866" s="235">
        <f>O866*H866</f>
        <v>0</v>
      </c>
      <c r="Q866" s="235">
        <v>0.0033</v>
      </c>
      <c r="R866" s="235">
        <f>Q866*H866</f>
        <v>0.01485</v>
      </c>
      <c r="S866" s="235">
        <v>0.11</v>
      </c>
      <c r="T866" s="236">
        <f>S866*H866</f>
        <v>0.495</v>
      </c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R866" s="237" t="s">
        <v>186</v>
      </c>
      <c r="AT866" s="237" t="s">
        <v>181</v>
      </c>
      <c r="AU866" s="237" t="s">
        <v>179</v>
      </c>
      <c r="AY866" s="17" t="s">
        <v>178</v>
      </c>
      <c r="BE866" s="238">
        <f>IF(N866="základní",J866,0)</f>
        <v>0</v>
      </c>
      <c r="BF866" s="238">
        <f>IF(N866="snížená",J866,0)</f>
        <v>0</v>
      </c>
      <c r="BG866" s="238">
        <f>IF(N866="zákl. přenesená",J866,0)</f>
        <v>0</v>
      </c>
      <c r="BH866" s="238">
        <f>IF(N866="sníž. přenesená",J866,0)</f>
        <v>0</v>
      </c>
      <c r="BI866" s="238">
        <f>IF(N866="nulová",J866,0)</f>
        <v>0</v>
      </c>
      <c r="BJ866" s="17" t="s">
        <v>83</v>
      </c>
      <c r="BK866" s="238">
        <f>ROUND(I866*H866,2)</f>
        <v>0</v>
      </c>
      <c r="BL866" s="17" t="s">
        <v>186</v>
      </c>
      <c r="BM866" s="237" t="s">
        <v>921</v>
      </c>
    </row>
    <row r="867" s="2" customFormat="1">
      <c r="A867" s="38"/>
      <c r="B867" s="39"/>
      <c r="C867" s="40"/>
      <c r="D867" s="239" t="s">
        <v>188</v>
      </c>
      <c r="E867" s="40"/>
      <c r="F867" s="240" t="s">
        <v>922</v>
      </c>
      <c r="G867" s="40"/>
      <c r="H867" s="40"/>
      <c r="I867" s="241"/>
      <c r="J867" s="40"/>
      <c r="K867" s="40"/>
      <c r="L867" s="44"/>
      <c r="M867" s="242"/>
      <c r="N867" s="243"/>
      <c r="O867" s="91"/>
      <c r="P867" s="91"/>
      <c r="Q867" s="91"/>
      <c r="R867" s="91"/>
      <c r="S867" s="91"/>
      <c r="T867" s="92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T867" s="17" t="s">
        <v>188</v>
      </c>
      <c r="AU867" s="17" t="s">
        <v>179</v>
      </c>
    </row>
    <row r="868" s="13" customFormat="1">
      <c r="A868" s="13"/>
      <c r="B868" s="244"/>
      <c r="C868" s="245"/>
      <c r="D868" s="246" t="s">
        <v>190</v>
      </c>
      <c r="E868" s="247" t="s">
        <v>1</v>
      </c>
      <c r="F868" s="248" t="s">
        <v>191</v>
      </c>
      <c r="G868" s="245"/>
      <c r="H868" s="247" t="s">
        <v>1</v>
      </c>
      <c r="I868" s="249"/>
      <c r="J868" s="245"/>
      <c r="K868" s="245"/>
      <c r="L868" s="250"/>
      <c r="M868" s="251"/>
      <c r="N868" s="252"/>
      <c r="O868" s="252"/>
      <c r="P868" s="252"/>
      <c r="Q868" s="252"/>
      <c r="R868" s="252"/>
      <c r="S868" s="252"/>
      <c r="T868" s="25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54" t="s">
        <v>190</v>
      </c>
      <c r="AU868" s="254" t="s">
        <v>179</v>
      </c>
      <c r="AV868" s="13" t="s">
        <v>83</v>
      </c>
      <c r="AW868" s="13" t="s">
        <v>34</v>
      </c>
      <c r="AX868" s="13" t="s">
        <v>76</v>
      </c>
      <c r="AY868" s="254" t="s">
        <v>178</v>
      </c>
    </row>
    <row r="869" s="13" customFormat="1">
      <c r="A869" s="13"/>
      <c r="B869" s="244"/>
      <c r="C869" s="245"/>
      <c r="D869" s="246" t="s">
        <v>190</v>
      </c>
      <c r="E869" s="247" t="s">
        <v>1</v>
      </c>
      <c r="F869" s="248" t="s">
        <v>192</v>
      </c>
      <c r="G869" s="245"/>
      <c r="H869" s="247" t="s">
        <v>1</v>
      </c>
      <c r="I869" s="249"/>
      <c r="J869" s="245"/>
      <c r="K869" s="245"/>
      <c r="L869" s="250"/>
      <c r="M869" s="251"/>
      <c r="N869" s="252"/>
      <c r="O869" s="252"/>
      <c r="P869" s="252"/>
      <c r="Q869" s="252"/>
      <c r="R869" s="252"/>
      <c r="S869" s="252"/>
      <c r="T869" s="25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54" t="s">
        <v>190</v>
      </c>
      <c r="AU869" s="254" t="s">
        <v>179</v>
      </c>
      <c r="AV869" s="13" t="s">
        <v>83</v>
      </c>
      <c r="AW869" s="13" t="s">
        <v>34</v>
      </c>
      <c r="AX869" s="13" t="s">
        <v>76</v>
      </c>
      <c r="AY869" s="254" t="s">
        <v>178</v>
      </c>
    </row>
    <row r="870" s="14" customFormat="1">
      <c r="A870" s="14"/>
      <c r="B870" s="255"/>
      <c r="C870" s="256"/>
      <c r="D870" s="246" t="s">
        <v>190</v>
      </c>
      <c r="E870" s="257" t="s">
        <v>1</v>
      </c>
      <c r="F870" s="258" t="s">
        <v>923</v>
      </c>
      <c r="G870" s="256"/>
      <c r="H870" s="259">
        <v>3.5</v>
      </c>
      <c r="I870" s="260"/>
      <c r="J870" s="256"/>
      <c r="K870" s="256"/>
      <c r="L870" s="261"/>
      <c r="M870" s="262"/>
      <c r="N870" s="263"/>
      <c r="O870" s="263"/>
      <c r="P870" s="263"/>
      <c r="Q870" s="263"/>
      <c r="R870" s="263"/>
      <c r="S870" s="263"/>
      <c r="T870" s="26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T870" s="265" t="s">
        <v>190</v>
      </c>
      <c r="AU870" s="265" t="s">
        <v>179</v>
      </c>
      <c r="AV870" s="14" t="s">
        <v>85</v>
      </c>
      <c r="AW870" s="14" t="s">
        <v>34</v>
      </c>
      <c r="AX870" s="14" t="s">
        <v>76</v>
      </c>
      <c r="AY870" s="265" t="s">
        <v>178</v>
      </c>
    </row>
    <row r="871" s="14" customFormat="1">
      <c r="A871" s="14"/>
      <c r="B871" s="255"/>
      <c r="C871" s="256"/>
      <c r="D871" s="246" t="s">
        <v>190</v>
      </c>
      <c r="E871" s="257" t="s">
        <v>1</v>
      </c>
      <c r="F871" s="258" t="s">
        <v>924</v>
      </c>
      <c r="G871" s="256"/>
      <c r="H871" s="259">
        <v>1</v>
      </c>
      <c r="I871" s="260"/>
      <c r="J871" s="256"/>
      <c r="K871" s="256"/>
      <c r="L871" s="261"/>
      <c r="M871" s="262"/>
      <c r="N871" s="263"/>
      <c r="O871" s="263"/>
      <c r="P871" s="263"/>
      <c r="Q871" s="263"/>
      <c r="R871" s="263"/>
      <c r="S871" s="263"/>
      <c r="T871" s="26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T871" s="265" t="s">
        <v>190</v>
      </c>
      <c r="AU871" s="265" t="s">
        <v>179</v>
      </c>
      <c r="AV871" s="14" t="s">
        <v>85</v>
      </c>
      <c r="AW871" s="14" t="s">
        <v>34</v>
      </c>
      <c r="AX871" s="14" t="s">
        <v>76</v>
      </c>
      <c r="AY871" s="265" t="s">
        <v>178</v>
      </c>
    </row>
    <row r="872" s="2" customFormat="1" ht="24.15" customHeight="1">
      <c r="A872" s="38"/>
      <c r="B872" s="39"/>
      <c r="C872" s="226" t="s">
        <v>464</v>
      </c>
      <c r="D872" s="226" t="s">
        <v>181</v>
      </c>
      <c r="E872" s="227" t="s">
        <v>925</v>
      </c>
      <c r="F872" s="228" t="s">
        <v>926</v>
      </c>
      <c r="G872" s="229" t="s">
        <v>267</v>
      </c>
      <c r="H872" s="230">
        <v>6.2999999999999998</v>
      </c>
      <c r="I872" s="231"/>
      <c r="J872" s="232">
        <f>ROUND(I872*H872,2)</f>
        <v>0</v>
      </c>
      <c r="K872" s="228" t="s">
        <v>185</v>
      </c>
      <c r="L872" s="44"/>
      <c r="M872" s="233" t="s">
        <v>1</v>
      </c>
      <c r="N872" s="234" t="s">
        <v>41</v>
      </c>
      <c r="O872" s="91"/>
      <c r="P872" s="235">
        <f>O872*H872</f>
        <v>0</v>
      </c>
      <c r="Q872" s="235">
        <v>0.0035999999999999999</v>
      </c>
      <c r="R872" s="235">
        <f>Q872*H872</f>
        <v>0.022679999999999999</v>
      </c>
      <c r="S872" s="235">
        <v>0.16</v>
      </c>
      <c r="T872" s="236">
        <f>S872*H872</f>
        <v>1.008</v>
      </c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R872" s="237" t="s">
        <v>186</v>
      </c>
      <c r="AT872" s="237" t="s">
        <v>181</v>
      </c>
      <c r="AU872" s="237" t="s">
        <v>179</v>
      </c>
      <c r="AY872" s="17" t="s">
        <v>178</v>
      </c>
      <c r="BE872" s="238">
        <f>IF(N872="základní",J872,0)</f>
        <v>0</v>
      </c>
      <c r="BF872" s="238">
        <f>IF(N872="snížená",J872,0)</f>
        <v>0</v>
      </c>
      <c r="BG872" s="238">
        <f>IF(N872="zákl. přenesená",J872,0)</f>
        <v>0</v>
      </c>
      <c r="BH872" s="238">
        <f>IF(N872="sníž. přenesená",J872,0)</f>
        <v>0</v>
      </c>
      <c r="BI872" s="238">
        <f>IF(N872="nulová",J872,0)</f>
        <v>0</v>
      </c>
      <c r="BJ872" s="17" t="s">
        <v>83</v>
      </c>
      <c r="BK872" s="238">
        <f>ROUND(I872*H872,2)</f>
        <v>0</v>
      </c>
      <c r="BL872" s="17" t="s">
        <v>186</v>
      </c>
      <c r="BM872" s="237" t="s">
        <v>927</v>
      </c>
    </row>
    <row r="873" s="2" customFormat="1">
      <c r="A873" s="38"/>
      <c r="B873" s="39"/>
      <c r="C873" s="40"/>
      <c r="D873" s="239" t="s">
        <v>188</v>
      </c>
      <c r="E873" s="40"/>
      <c r="F873" s="240" t="s">
        <v>928</v>
      </c>
      <c r="G873" s="40"/>
      <c r="H873" s="40"/>
      <c r="I873" s="241"/>
      <c r="J873" s="40"/>
      <c r="K873" s="40"/>
      <c r="L873" s="44"/>
      <c r="M873" s="242"/>
      <c r="N873" s="243"/>
      <c r="O873" s="91"/>
      <c r="P873" s="91"/>
      <c r="Q873" s="91"/>
      <c r="R873" s="91"/>
      <c r="S873" s="91"/>
      <c r="T873" s="92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T873" s="17" t="s">
        <v>188</v>
      </c>
      <c r="AU873" s="17" t="s">
        <v>179</v>
      </c>
    </row>
    <row r="874" s="13" customFormat="1">
      <c r="A874" s="13"/>
      <c r="B874" s="244"/>
      <c r="C874" s="245"/>
      <c r="D874" s="246" t="s">
        <v>190</v>
      </c>
      <c r="E874" s="247" t="s">
        <v>1</v>
      </c>
      <c r="F874" s="248" t="s">
        <v>191</v>
      </c>
      <c r="G874" s="245"/>
      <c r="H874" s="247" t="s">
        <v>1</v>
      </c>
      <c r="I874" s="249"/>
      <c r="J874" s="245"/>
      <c r="K874" s="245"/>
      <c r="L874" s="250"/>
      <c r="M874" s="251"/>
      <c r="N874" s="252"/>
      <c r="O874" s="252"/>
      <c r="P874" s="252"/>
      <c r="Q874" s="252"/>
      <c r="R874" s="252"/>
      <c r="S874" s="252"/>
      <c r="T874" s="25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54" t="s">
        <v>190</v>
      </c>
      <c r="AU874" s="254" t="s">
        <v>179</v>
      </c>
      <c r="AV874" s="13" t="s">
        <v>83</v>
      </c>
      <c r="AW874" s="13" t="s">
        <v>34</v>
      </c>
      <c r="AX874" s="13" t="s">
        <v>76</v>
      </c>
      <c r="AY874" s="254" t="s">
        <v>178</v>
      </c>
    </row>
    <row r="875" s="13" customFormat="1">
      <c r="A875" s="13"/>
      <c r="B875" s="244"/>
      <c r="C875" s="245"/>
      <c r="D875" s="246" t="s">
        <v>190</v>
      </c>
      <c r="E875" s="247" t="s">
        <v>1</v>
      </c>
      <c r="F875" s="248" t="s">
        <v>192</v>
      </c>
      <c r="G875" s="245"/>
      <c r="H875" s="247" t="s">
        <v>1</v>
      </c>
      <c r="I875" s="249"/>
      <c r="J875" s="245"/>
      <c r="K875" s="245"/>
      <c r="L875" s="250"/>
      <c r="M875" s="251"/>
      <c r="N875" s="252"/>
      <c r="O875" s="252"/>
      <c r="P875" s="252"/>
      <c r="Q875" s="252"/>
      <c r="R875" s="252"/>
      <c r="S875" s="252"/>
      <c r="T875" s="25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54" t="s">
        <v>190</v>
      </c>
      <c r="AU875" s="254" t="s">
        <v>179</v>
      </c>
      <c r="AV875" s="13" t="s">
        <v>83</v>
      </c>
      <c r="AW875" s="13" t="s">
        <v>34</v>
      </c>
      <c r="AX875" s="13" t="s">
        <v>76</v>
      </c>
      <c r="AY875" s="254" t="s">
        <v>178</v>
      </c>
    </row>
    <row r="876" s="14" customFormat="1">
      <c r="A876" s="14"/>
      <c r="B876" s="255"/>
      <c r="C876" s="256"/>
      <c r="D876" s="246" t="s">
        <v>190</v>
      </c>
      <c r="E876" s="257" t="s">
        <v>1</v>
      </c>
      <c r="F876" s="258" t="s">
        <v>929</v>
      </c>
      <c r="G876" s="256"/>
      <c r="H876" s="259">
        <v>5.5</v>
      </c>
      <c r="I876" s="260"/>
      <c r="J876" s="256"/>
      <c r="K876" s="256"/>
      <c r="L876" s="261"/>
      <c r="M876" s="262"/>
      <c r="N876" s="263"/>
      <c r="O876" s="263"/>
      <c r="P876" s="263"/>
      <c r="Q876" s="263"/>
      <c r="R876" s="263"/>
      <c r="S876" s="263"/>
      <c r="T876" s="26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T876" s="265" t="s">
        <v>190</v>
      </c>
      <c r="AU876" s="265" t="s">
        <v>179</v>
      </c>
      <c r="AV876" s="14" t="s">
        <v>85</v>
      </c>
      <c r="AW876" s="14" t="s">
        <v>34</v>
      </c>
      <c r="AX876" s="14" t="s">
        <v>76</v>
      </c>
      <c r="AY876" s="265" t="s">
        <v>178</v>
      </c>
    </row>
    <row r="877" s="14" customFormat="1">
      <c r="A877" s="14"/>
      <c r="B877" s="255"/>
      <c r="C877" s="256"/>
      <c r="D877" s="246" t="s">
        <v>190</v>
      </c>
      <c r="E877" s="257" t="s">
        <v>1</v>
      </c>
      <c r="F877" s="258" t="s">
        <v>930</v>
      </c>
      <c r="G877" s="256"/>
      <c r="H877" s="259">
        <v>0.80000000000000004</v>
      </c>
      <c r="I877" s="260"/>
      <c r="J877" s="256"/>
      <c r="K877" s="256"/>
      <c r="L877" s="261"/>
      <c r="M877" s="262"/>
      <c r="N877" s="263"/>
      <c r="O877" s="263"/>
      <c r="P877" s="263"/>
      <c r="Q877" s="263"/>
      <c r="R877" s="263"/>
      <c r="S877" s="263"/>
      <c r="T877" s="26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T877" s="265" t="s">
        <v>190</v>
      </c>
      <c r="AU877" s="265" t="s">
        <v>179</v>
      </c>
      <c r="AV877" s="14" t="s">
        <v>85</v>
      </c>
      <c r="AW877" s="14" t="s">
        <v>34</v>
      </c>
      <c r="AX877" s="14" t="s">
        <v>76</v>
      </c>
      <c r="AY877" s="265" t="s">
        <v>178</v>
      </c>
    </row>
    <row r="878" s="2" customFormat="1" ht="24.15" customHeight="1">
      <c r="A878" s="38"/>
      <c r="B878" s="39"/>
      <c r="C878" s="226" t="s">
        <v>496</v>
      </c>
      <c r="D878" s="226" t="s">
        <v>181</v>
      </c>
      <c r="E878" s="227" t="s">
        <v>931</v>
      </c>
      <c r="F878" s="228" t="s">
        <v>932</v>
      </c>
      <c r="G878" s="229" t="s">
        <v>267</v>
      </c>
      <c r="H878" s="230">
        <v>1.2</v>
      </c>
      <c r="I878" s="231"/>
      <c r="J878" s="232">
        <f>ROUND(I878*H878,2)</f>
        <v>0</v>
      </c>
      <c r="K878" s="228" t="s">
        <v>185</v>
      </c>
      <c r="L878" s="44"/>
      <c r="M878" s="233" t="s">
        <v>1</v>
      </c>
      <c r="N878" s="234" t="s">
        <v>41</v>
      </c>
      <c r="O878" s="91"/>
      <c r="P878" s="235">
        <f>O878*H878</f>
        <v>0</v>
      </c>
      <c r="Q878" s="235">
        <v>0.0014499999999999999</v>
      </c>
      <c r="R878" s="235">
        <f>Q878*H878</f>
        <v>0.0017399999999999998</v>
      </c>
      <c r="S878" s="235">
        <v>0.017000000000000001</v>
      </c>
      <c r="T878" s="236">
        <f>S878*H878</f>
        <v>0.020400000000000001</v>
      </c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R878" s="237" t="s">
        <v>186</v>
      </c>
      <c r="AT878" s="237" t="s">
        <v>181</v>
      </c>
      <c r="AU878" s="237" t="s">
        <v>179</v>
      </c>
      <c r="AY878" s="17" t="s">
        <v>178</v>
      </c>
      <c r="BE878" s="238">
        <f>IF(N878="základní",J878,0)</f>
        <v>0</v>
      </c>
      <c r="BF878" s="238">
        <f>IF(N878="snížená",J878,0)</f>
        <v>0</v>
      </c>
      <c r="BG878" s="238">
        <f>IF(N878="zákl. přenesená",J878,0)</f>
        <v>0</v>
      </c>
      <c r="BH878" s="238">
        <f>IF(N878="sníž. přenesená",J878,0)</f>
        <v>0</v>
      </c>
      <c r="BI878" s="238">
        <f>IF(N878="nulová",J878,0)</f>
        <v>0</v>
      </c>
      <c r="BJ878" s="17" t="s">
        <v>83</v>
      </c>
      <c r="BK878" s="238">
        <f>ROUND(I878*H878,2)</f>
        <v>0</v>
      </c>
      <c r="BL878" s="17" t="s">
        <v>186</v>
      </c>
      <c r="BM878" s="237" t="s">
        <v>933</v>
      </c>
    </row>
    <row r="879" s="2" customFormat="1">
      <c r="A879" s="38"/>
      <c r="B879" s="39"/>
      <c r="C879" s="40"/>
      <c r="D879" s="239" t="s">
        <v>188</v>
      </c>
      <c r="E879" s="40"/>
      <c r="F879" s="240" t="s">
        <v>934</v>
      </c>
      <c r="G879" s="40"/>
      <c r="H879" s="40"/>
      <c r="I879" s="241"/>
      <c r="J879" s="40"/>
      <c r="K879" s="40"/>
      <c r="L879" s="44"/>
      <c r="M879" s="242"/>
      <c r="N879" s="243"/>
      <c r="O879" s="91"/>
      <c r="P879" s="91"/>
      <c r="Q879" s="91"/>
      <c r="R879" s="91"/>
      <c r="S879" s="91"/>
      <c r="T879" s="92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T879" s="17" t="s">
        <v>188</v>
      </c>
      <c r="AU879" s="17" t="s">
        <v>179</v>
      </c>
    </row>
    <row r="880" s="13" customFormat="1">
      <c r="A880" s="13"/>
      <c r="B880" s="244"/>
      <c r="C880" s="245"/>
      <c r="D880" s="246" t="s">
        <v>190</v>
      </c>
      <c r="E880" s="247" t="s">
        <v>1</v>
      </c>
      <c r="F880" s="248" t="s">
        <v>191</v>
      </c>
      <c r="G880" s="245"/>
      <c r="H880" s="247" t="s">
        <v>1</v>
      </c>
      <c r="I880" s="249"/>
      <c r="J880" s="245"/>
      <c r="K880" s="245"/>
      <c r="L880" s="250"/>
      <c r="M880" s="251"/>
      <c r="N880" s="252"/>
      <c r="O880" s="252"/>
      <c r="P880" s="252"/>
      <c r="Q880" s="252"/>
      <c r="R880" s="252"/>
      <c r="S880" s="252"/>
      <c r="T880" s="25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54" t="s">
        <v>190</v>
      </c>
      <c r="AU880" s="254" t="s">
        <v>179</v>
      </c>
      <c r="AV880" s="13" t="s">
        <v>83</v>
      </c>
      <c r="AW880" s="13" t="s">
        <v>34</v>
      </c>
      <c r="AX880" s="13" t="s">
        <v>76</v>
      </c>
      <c r="AY880" s="254" t="s">
        <v>178</v>
      </c>
    </row>
    <row r="881" s="13" customFormat="1">
      <c r="A881" s="13"/>
      <c r="B881" s="244"/>
      <c r="C881" s="245"/>
      <c r="D881" s="246" t="s">
        <v>190</v>
      </c>
      <c r="E881" s="247" t="s">
        <v>1</v>
      </c>
      <c r="F881" s="248" t="s">
        <v>192</v>
      </c>
      <c r="G881" s="245"/>
      <c r="H881" s="247" t="s">
        <v>1</v>
      </c>
      <c r="I881" s="249"/>
      <c r="J881" s="245"/>
      <c r="K881" s="245"/>
      <c r="L881" s="250"/>
      <c r="M881" s="251"/>
      <c r="N881" s="252"/>
      <c r="O881" s="252"/>
      <c r="P881" s="252"/>
      <c r="Q881" s="252"/>
      <c r="R881" s="252"/>
      <c r="S881" s="252"/>
      <c r="T881" s="25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54" t="s">
        <v>190</v>
      </c>
      <c r="AU881" s="254" t="s">
        <v>179</v>
      </c>
      <c r="AV881" s="13" t="s">
        <v>83</v>
      </c>
      <c r="AW881" s="13" t="s">
        <v>34</v>
      </c>
      <c r="AX881" s="13" t="s">
        <v>76</v>
      </c>
      <c r="AY881" s="254" t="s">
        <v>178</v>
      </c>
    </row>
    <row r="882" s="13" customFormat="1">
      <c r="A882" s="13"/>
      <c r="B882" s="244"/>
      <c r="C882" s="245"/>
      <c r="D882" s="246" t="s">
        <v>190</v>
      </c>
      <c r="E882" s="247" t="s">
        <v>1</v>
      </c>
      <c r="F882" s="248" t="s">
        <v>381</v>
      </c>
      <c r="G882" s="245"/>
      <c r="H882" s="247" t="s">
        <v>1</v>
      </c>
      <c r="I882" s="249"/>
      <c r="J882" s="245"/>
      <c r="K882" s="245"/>
      <c r="L882" s="250"/>
      <c r="M882" s="251"/>
      <c r="N882" s="252"/>
      <c r="O882" s="252"/>
      <c r="P882" s="252"/>
      <c r="Q882" s="252"/>
      <c r="R882" s="252"/>
      <c r="S882" s="252"/>
      <c r="T882" s="25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54" t="s">
        <v>190</v>
      </c>
      <c r="AU882" s="254" t="s">
        <v>179</v>
      </c>
      <c r="AV882" s="13" t="s">
        <v>83</v>
      </c>
      <c r="AW882" s="13" t="s">
        <v>34</v>
      </c>
      <c r="AX882" s="13" t="s">
        <v>76</v>
      </c>
      <c r="AY882" s="254" t="s">
        <v>178</v>
      </c>
    </row>
    <row r="883" s="14" customFormat="1">
      <c r="A883" s="14"/>
      <c r="B883" s="255"/>
      <c r="C883" s="256"/>
      <c r="D883" s="246" t="s">
        <v>190</v>
      </c>
      <c r="E883" s="257" t="s">
        <v>1</v>
      </c>
      <c r="F883" s="258" t="s">
        <v>935</v>
      </c>
      <c r="G883" s="256"/>
      <c r="H883" s="259">
        <v>1.2</v>
      </c>
      <c r="I883" s="260"/>
      <c r="J883" s="256"/>
      <c r="K883" s="256"/>
      <c r="L883" s="261"/>
      <c r="M883" s="262"/>
      <c r="N883" s="263"/>
      <c r="O883" s="263"/>
      <c r="P883" s="263"/>
      <c r="Q883" s="263"/>
      <c r="R883" s="263"/>
      <c r="S883" s="263"/>
      <c r="T883" s="26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T883" s="265" t="s">
        <v>190</v>
      </c>
      <c r="AU883" s="265" t="s">
        <v>179</v>
      </c>
      <c r="AV883" s="14" t="s">
        <v>85</v>
      </c>
      <c r="AW883" s="14" t="s">
        <v>34</v>
      </c>
      <c r="AX883" s="14" t="s">
        <v>76</v>
      </c>
      <c r="AY883" s="265" t="s">
        <v>178</v>
      </c>
    </row>
    <row r="884" s="2" customFormat="1" ht="24.15" customHeight="1">
      <c r="A884" s="38"/>
      <c r="B884" s="39"/>
      <c r="C884" s="226" t="s">
        <v>504</v>
      </c>
      <c r="D884" s="226" t="s">
        <v>181</v>
      </c>
      <c r="E884" s="227" t="s">
        <v>936</v>
      </c>
      <c r="F884" s="228" t="s">
        <v>937</v>
      </c>
      <c r="G884" s="229" t="s">
        <v>267</v>
      </c>
      <c r="H884" s="230">
        <v>1.2</v>
      </c>
      <c r="I884" s="231"/>
      <c r="J884" s="232">
        <f>ROUND(I884*H884,2)</f>
        <v>0</v>
      </c>
      <c r="K884" s="228" t="s">
        <v>185</v>
      </c>
      <c r="L884" s="44"/>
      <c r="M884" s="233" t="s">
        <v>1</v>
      </c>
      <c r="N884" s="234" t="s">
        <v>41</v>
      </c>
      <c r="O884" s="91"/>
      <c r="P884" s="235">
        <f>O884*H884</f>
        <v>0</v>
      </c>
      <c r="Q884" s="235">
        <v>0.0016199999999999999</v>
      </c>
      <c r="R884" s="235">
        <f>Q884*H884</f>
        <v>0.0019439999999999998</v>
      </c>
      <c r="S884" s="235">
        <v>0.029000000000000001</v>
      </c>
      <c r="T884" s="236">
        <f>S884*H884</f>
        <v>0.034799999999999998</v>
      </c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R884" s="237" t="s">
        <v>186</v>
      </c>
      <c r="AT884" s="237" t="s">
        <v>181</v>
      </c>
      <c r="AU884" s="237" t="s">
        <v>179</v>
      </c>
      <c r="AY884" s="17" t="s">
        <v>178</v>
      </c>
      <c r="BE884" s="238">
        <f>IF(N884="základní",J884,0)</f>
        <v>0</v>
      </c>
      <c r="BF884" s="238">
        <f>IF(N884="snížená",J884,0)</f>
        <v>0</v>
      </c>
      <c r="BG884" s="238">
        <f>IF(N884="zákl. přenesená",J884,0)</f>
        <v>0</v>
      </c>
      <c r="BH884" s="238">
        <f>IF(N884="sníž. přenesená",J884,0)</f>
        <v>0</v>
      </c>
      <c r="BI884" s="238">
        <f>IF(N884="nulová",J884,0)</f>
        <v>0</v>
      </c>
      <c r="BJ884" s="17" t="s">
        <v>83</v>
      </c>
      <c r="BK884" s="238">
        <f>ROUND(I884*H884,2)</f>
        <v>0</v>
      </c>
      <c r="BL884" s="17" t="s">
        <v>186</v>
      </c>
      <c r="BM884" s="237" t="s">
        <v>938</v>
      </c>
    </row>
    <row r="885" s="2" customFormat="1">
      <c r="A885" s="38"/>
      <c r="B885" s="39"/>
      <c r="C885" s="40"/>
      <c r="D885" s="239" t="s">
        <v>188</v>
      </c>
      <c r="E885" s="40"/>
      <c r="F885" s="240" t="s">
        <v>939</v>
      </c>
      <c r="G885" s="40"/>
      <c r="H885" s="40"/>
      <c r="I885" s="241"/>
      <c r="J885" s="40"/>
      <c r="K885" s="40"/>
      <c r="L885" s="44"/>
      <c r="M885" s="242"/>
      <c r="N885" s="243"/>
      <c r="O885" s="91"/>
      <c r="P885" s="91"/>
      <c r="Q885" s="91"/>
      <c r="R885" s="91"/>
      <c r="S885" s="91"/>
      <c r="T885" s="92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T885" s="17" t="s">
        <v>188</v>
      </c>
      <c r="AU885" s="17" t="s">
        <v>179</v>
      </c>
    </row>
    <row r="886" s="13" customFormat="1">
      <c r="A886" s="13"/>
      <c r="B886" s="244"/>
      <c r="C886" s="245"/>
      <c r="D886" s="246" t="s">
        <v>190</v>
      </c>
      <c r="E886" s="247" t="s">
        <v>1</v>
      </c>
      <c r="F886" s="248" t="s">
        <v>191</v>
      </c>
      <c r="G886" s="245"/>
      <c r="H886" s="247" t="s">
        <v>1</v>
      </c>
      <c r="I886" s="249"/>
      <c r="J886" s="245"/>
      <c r="K886" s="245"/>
      <c r="L886" s="250"/>
      <c r="M886" s="251"/>
      <c r="N886" s="252"/>
      <c r="O886" s="252"/>
      <c r="P886" s="252"/>
      <c r="Q886" s="252"/>
      <c r="R886" s="252"/>
      <c r="S886" s="252"/>
      <c r="T886" s="25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54" t="s">
        <v>190</v>
      </c>
      <c r="AU886" s="254" t="s">
        <v>179</v>
      </c>
      <c r="AV886" s="13" t="s">
        <v>83</v>
      </c>
      <c r="AW886" s="13" t="s">
        <v>34</v>
      </c>
      <c r="AX886" s="13" t="s">
        <v>76</v>
      </c>
      <c r="AY886" s="254" t="s">
        <v>178</v>
      </c>
    </row>
    <row r="887" s="13" customFormat="1">
      <c r="A887" s="13"/>
      <c r="B887" s="244"/>
      <c r="C887" s="245"/>
      <c r="D887" s="246" t="s">
        <v>190</v>
      </c>
      <c r="E887" s="247" t="s">
        <v>1</v>
      </c>
      <c r="F887" s="248" t="s">
        <v>192</v>
      </c>
      <c r="G887" s="245"/>
      <c r="H887" s="247" t="s">
        <v>1</v>
      </c>
      <c r="I887" s="249"/>
      <c r="J887" s="245"/>
      <c r="K887" s="245"/>
      <c r="L887" s="250"/>
      <c r="M887" s="251"/>
      <c r="N887" s="252"/>
      <c r="O887" s="252"/>
      <c r="P887" s="252"/>
      <c r="Q887" s="252"/>
      <c r="R887" s="252"/>
      <c r="S887" s="252"/>
      <c r="T887" s="25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54" t="s">
        <v>190</v>
      </c>
      <c r="AU887" s="254" t="s">
        <v>179</v>
      </c>
      <c r="AV887" s="13" t="s">
        <v>83</v>
      </c>
      <c r="AW887" s="13" t="s">
        <v>34</v>
      </c>
      <c r="AX887" s="13" t="s">
        <v>76</v>
      </c>
      <c r="AY887" s="254" t="s">
        <v>178</v>
      </c>
    </row>
    <row r="888" s="13" customFormat="1">
      <c r="A888" s="13"/>
      <c r="B888" s="244"/>
      <c r="C888" s="245"/>
      <c r="D888" s="246" t="s">
        <v>190</v>
      </c>
      <c r="E888" s="247" t="s">
        <v>1</v>
      </c>
      <c r="F888" s="248" t="s">
        <v>818</v>
      </c>
      <c r="G888" s="245"/>
      <c r="H888" s="247" t="s">
        <v>1</v>
      </c>
      <c r="I888" s="249"/>
      <c r="J888" s="245"/>
      <c r="K888" s="245"/>
      <c r="L888" s="250"/>
      <c r="M888" s="251"/>
      <c r="N888" s="252"/>
      <c r="O888" s="252"/>
      <c r="P888" s="252"/>
      <c r="Q888" s="252"/>
      <c r="R888" s="252"/>
      <c r="S888" s="252"/>
      <c r="T888" s="25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54" t="s">
        <v>190</v>
      </c>
      <c r="AU888" s="254" t="s">
        <v>179</v>
      </c>
      <c r="AV888" s="13" t="s">
        <v>83</v>
      </c>
      <c r="AW888" s="13" t="s">
        <v>34</v>
      </c>
      <c r="AX888" s="13" t="s">
        <v>76</v>
      </c>
      <c r="AY888" s="254" t="s">
        <v>178</v>
      </c>
    </row>
    <row r="889" s="14" customFormat="1">
      <c r="A889" s="14"/>
      <c r="B889" s="255"/>
      <c r="C889" s="256"/>
      <c r="D889" s="246" t="s">
        <v>190</v>
      </c>
      <c r="E889" s="257" t="s">
        <v>1</v>
      </c>
      <c r="F889" s="258" t="s">
        <v>935</v>
      </c>
      <c r="G889" s="256"/>
      <c r="H889" s="259">
        <v>1.2</v>
      </c>
      <c r="I889" s="260"/>
      <c r="J889" s="256"/>
      <c r="K889" s="256"/>
      <c r="L889" s="261"/>
      <c r="M889" s="262"/>
      <c r="N889" s="263"/>
      <c r="O889" s="263"/>
      <c r="P889" s="263"/>
      <c r="Q889" s="263"/>
      <c r="R889" s="263"/>
      <c r="S889" s="263"/>
      <c r="T889" s="26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T889" s="265" t="s">
        <v>190</v>
      </c>
      <c r="AU889" s="265" t="s">
        <v>179</v>
      </c>
      <c r="AV889" s="14" t="s">
        <v>85</v>
      </c>
      <c r="AW889" s="14" t="s">
        <v>34</v>
      </c>
      <c r="AX889" s="14" t="s">
        <v>76</v>
      </c>
      <c r="AY889" s="265" t="s">
        <v>178</v>
      </c>
    </row>
    <row r="890" s="2" customFormat="1" ht="24.15" customHeight="1">
      <c r="A890" s="38"/>
      <c r="B890" s="39"/>
      <c r="C890" s="226" t="s">
        <v>940</v>
      </c>
      <c r="D890" s="226" t="s">
        <v>181</v>
      </c>
      <c r="E890" s="227" t="s">
        <v>941</v>
      </c>
      <c r="F890" s="228" t="s">
        <v>942</v>
      </c>
      <c r="G890" s="229" t="s">
        <v>267</v>
      </c>
      <c r="H890" s="230">
        <v>0.80000000000000004</v>
      </c>
      <c r="I890" s="231"/>
      <c r="J890" s="232">
        <f>ROUND(I890*H890,2)</f>
        <v>0</v>
      </c>
      <c r="K890" s="228" t="s">
        <v>185</v>
      </c>
      <c r="L890" s="44"/>
      <c r="M890" s="233" t="s">
        <v>1</v>
      </c>
      <c r="N890" s="234" t="s">
        <v>41</v>
      </c>
      <c r="O890" s="91"/>
      <c r="P890" s="235">
        <f>O890*H890</f>
        <v>0</v>
      </c>
      <c r="Q890" s="235">
        <v>0.00173</v>
      </c>
      <c r="R890" s="235">
        <f>Q890*H890</f>
        <v>0.001384</v>
      </c>
      <c r="S890" s="235">
        <v>0.039</v>
      </c>
      <c r="T890" s="236">
        <f>S890*H890</f>
        <v>0.031200000000000002</v>
      </c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R890" s="237" t="s">
        <v>186</v>
      </c>
      <c r="AT890" s="237" t="s">
        <v>181</v>
      </c>
      <c r="AU890" s="237" t="s">
        <v>179</v>
      </c>
      <c r="AY890" s="17" t="s">
        <v>178</v>
      </c>
      <c r="BE890" s="238">
        <f>IF(N890="základní",J890,0)</f>
        <v>0</v>
      </c>
      <c r="BF890" s="238">
        <f>IF(N890="snížená",J890,0)</f>
        <v>0</v>
      </c>
      <c r="BG890" s="238">
        <f>IF(N890="zákl. přenesená",J890,0)</f>
        <v>0</v>
      </c>
      <c r="BH890" s="238">
        <f>IF(N890="sníž. přenesená",J890,0)</f>
        <v>0</v>
      </c>
      <c r="BI890" s="238">
        <f>IF(N890="nulová",J890,0)</f>
        <v>0</v>
      </c>
      <c r="BJ890" s="17" t="s">
        <v>83</v>
      </c>
      <c r="BK890" s="238">
        <f>ROUND(I890*H890,2)</f>
        <v>0</v>
      </c>
      <c r="BL890" s="17" t="s">
        <v>186</v>
      </c>
      <c r="BM890" s="237" t="s">
        <v>943</v>
      </c>
    </row>
    <row r="891" s="2" customFormat="1">
      <c r="A891" s="38"/>
      <c r="B891" s="39"/>
      <c r="C891" s="40"/>
      <c r="D891" s="239" t="s">
        <v>188</v>
      </c>
      <c r="E891" s="40"/>
      <c r="F891" s="240" t="s">
        <v>944</v>
      </c>
      <c r="G891" s="40"/>
      <c r="H891" s="40"/>
      <c r="I891" s="241"/>
      <c r="J891" s="40"/>
      <c r="K891" s="40"/>
      <c r="L891" s="44"/>
      <c r="M891" s="242"/>
      <c r="N891" s="243"/>
      <c r="O891" s="91"/>
      <c r="P891" s="91"/>
      <c r="Q891" s="91"/>
      <c r="R891" s="91"/>
      <c r="S891" s="91"/>
      <c r="T891" s="92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T891" s="17" t="s">
        <v>188</v>
      </c>
      <c r="AU891" s="17" t="s">
        <v>179</v>
      </c>
    </row>
    <row r="892" s="13" customFormat="1">
      <c r="A892" s="13"/>
      <c r="B892" s="244"/>
      <c r="C892" s="245"/>
      <c r="D892" s="246" t="s">
        <v>190</v>
      </c>
      <c r="E892" s="247" t="s">
        <v>1</v>
      </c>
      <c r="F892" s="248" t="s">
        <v>191</v>
      </c>
      <c r="G892" s="245"/>
      <c r="H892" s="247" t="s">
        <v>1</v>
      </c>
      <c r="I892" s="249"/>
      <c r="J892" s="245"/>
      <c r="K892" s="245"/>
      <c r="L892" s="250"/>
      <c r="M892" s="251"/>
      <c r="N892" s="252"/>
      <c r="O892" s="252"/>
      <c r="P892" s="252"/>
      <c r="Q892" s="252"/>
      <c r="R892" s="252"/>
      <c r="S892" s="252"/>
      <c r="T892" s="25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54" t="s">
        <v>190</v>
      </c>
      <c r="AU892" s="254" t="s">
        <v>179</v>
      </c>
      <c r="AV892" s="13" t="s">
        <v>83</v>
      </c>
      <c r="AW892" s="13" t="s">
        <v>34</v>
      </c>
      <c r="AX892" s="13" t="s">
        <v>76</v>
      </c>
      <c r="AY892" s="254" t="s">
        <v>178</v>
      </c>
    </row>
    <row r="893" s="13" customFormat="1">
      <c r="A893" s="13"/>
      <c r="B893" s="244"/>
      <c r="C893" s="245"/>
      <c r="D893" s="246" t="s">
        <v>190</v>
      </c>
      <c r="E893" s="247" t="s">
        <v>1</v>
      </c>
      <c r="F893" s="248" t="s">
        <v>192</v>
      </c>
      <c r="G893" s="245"/>
      <c r="H893" s="247" t="s">
        <v>1</v>
      </c>
      <c r="I893" s="249"/>
      <c r="J893" s="245"/>
      <c r="K893" s="245"/>
      <c r="L893" s="250"/>
      <c r="M893" s="251"/>
      <c r="N893" s="252"/>
      <c r="O893" s="252"/>
      <c r="P893" s="252"/>
      <c r="Q893" s="252"/>
      <c r="R893" s="252"/>
      <c r="S893" s="252"/>
      <c r="T893" s="25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54" t="s">
        <v>190</v>
      </c>
      <c r="AU893" s="254" t="s">
        <v>179</v>
      </c>
      <c r="AV893" s="13" t="s">
        <v>83</v>
      </c>
      <c r="AW893" s="13" t="s">
        <v>34</v>
      </c>
      <c r="AX893" s="13" t="s">
        <v>76</v>
      </c>
      <c r="AY893" s="254" t="s">
        <v>178</v>
      </c>
    </row>
    <row r="894" s="13" customFormat="1">
      <c r="A894" s="13"/>
      <c r="B894" s="244"/>
      <c r="C894" s="245"/>
      <c r="D894" s="246" t="s">
        <v>190</v>
      </c>
      <c r="E894" s="247" t="s">
        <v>1</v>
      </c>
      <c r="F894" s="248" t="s">
        <v>818</v>
      </c>
      <c r="G894" s="245"/>
      <c r="H894" s="247" t="s">
        <v>1</v>
      </c>
      <c r="I894" s="249"/>
      <c r="J894" s="245"/>
      <c r="K894" s="245"/>
      <c r="L894" s="250"/>
      <c r="M894" s="251"/>
      <c r="N894" s="252"/>
      <c r="O894" s="252"/>
      <c r="P894" s="252"/>
      <c r="Q894" s="252"/>
      <c r="R894" s="252"/>
      <c r="S894" s="252"/>
      <c r="T894" s="25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T894" s="254" t="s">
        <v>190</v>
      </c>
      <c r="AU894" s="254" t="s">
        <v>179</v>
      </c>
      <c r="AV894" s="13" t="s">
        <v>83</v>
      </c>
      <c r="AW894" s="13" t="s">
        <v>34</v>
      </c>
      <c r="AX894" s="13" t="s">
        <v>76</v>
      </c>
      <c r="AY894" s="254" t="s">
        <v>178</v>
      </c>
    </row>
    <row r="895" s="14" customFormat="1">
      <c r="A895" s="14"/>
      <c r="B895" s="255"/>
      <c r="C895" s="256"/>
      <c r="D895" s="246" t="s">
        <v>190</v>
      </c>
      <c r="E895" s="257" t="s">
        <v>1</v>
      </c>
      <c r="F895" s="258" t="s">
        <v>917</v>
      </c>
      <c r="G895" s="256"/>
      <c r="H895" s="259">
        <v>0.80000000000000004</v>
      </c>
      <c r="I895" s="260"/>
      <c r="J895" s="256"/>
      <c r="K895" s="256"/>
      <c r="L895" s="261"/>
      <c r="M895" s="262"/>
      <c r="N895" s="263"/>
      <c r="O895" s="263"/>
      <c r="P895" s="263"/>
      <c r="Q895" s="263"/>
      <c r="R895" s="263"/>
      <c r="S895" s="263"/>
      <c r="T895" s="26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T895" s="265" t="s">
        <v>190</v>
      </c>
      <c r="AU895" s="265" t="s">
        <v>179</v>
      </c>
      <c r="AV895" s="14" t="s">
        <v>85</v>
      </c>
      <c r="AW895" s="14" t="s">
        <v>34</v>
      </c>
      <c r="AX895" s="14" t="s">
        <v>76</v>
      </c>
      <c r="AY895" s="265" t="s">
        <v>178</v>
      </c>
    </row>
    <row r="896" s="2" customFormat="1" ht="24.15" customHeight="1">
      <c r="A896" s="38"/>
      <c r="B896" s="39"/>
      <c r="C896" s="226" t="s">
        <v>945</v>
      </c>
      <c r="D896" s="226" t="s">
        <v>181</v>
      </c>
      <c r="E896" s="227" t="s">
        <v>946</v>
      </c>
      <c r="F896" s="228" t="s">
        <v>947</v>
      </c>
      <c r="G896" s="229" t="s">
        <v>258</v>
      </c>
      <c r="H896" s="230">
        <v>1251.367</v>
      </c>
      <c r="I896" s="231"/>
      <c r="J896" s="232">
        <f>ROUND(I896*H896,2)</f>
        <v>0</v>
      </c>
      <c r="K896" s="228" t="s">
        <v>185</v>
      </c>
      <c r="L896" s="44"/>
      <c r="M896" s="233" t="s">
        <v>1</v>
      </c>
      <c r="N896" s="234" t="s">
        <v>41</v>
      </c>
      <c r="O896" s="91"/>
      <c r="P896" s="235">
        <f>O896*H896</f>
        <v>0</v>
      </c>
      <c r="Q896" s="235">
        <v>0</v>
      </c>
      <c r="R896" s="235">
        <f>Q896*H896</f>
        <v>0</v>
      </c>
      <c r="S896" s="235">
        <v>0.0025999999999999999</v>
      </c>
      <c r="T896" s="236">
        <f>S896*H896</f>
        <v>3.2535542</v>
      </c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R896" s="237" t="s">
        <v>186</v>
      </c>
      <c r="AT896" s="237" t="s">
        <v>181</v>
      </c>
      <c r="AU896" s="237" t="s">
        <v>179</v>
      </c>
      <c r="AY896" s="17" t="s">
        <v>178</v>
      </c>
      <c r="BE896" s="238">
        <f>IF(N896="základní",J896,0)</f>
        <v>0</v>
      </c>
      <c r="BF896" s="238">
        <f>IF(N896="snížená",J896,0)</f>
        <v>0</v>
      </c>
      <c r="BG896" s="238">
        <f>IF(N896="zákl. přenesená",J896,0)</f>
        <v>0</v>
      </c>
      <c r="BH896" s="238">
        <f>IF(N896="sníž. přenesená",J896,0)</f>
        <v>0</v>
      </c>
      <c r="BI896" s="238">
        <f>IF(N896="nulová",J896,0)</f>
        <v>0</v>
      </c>
      <c r="BJ896" s="17" t="s">
        <v>83</v>
      </c>
      <c r="BK896" s="238">
        <f>ROUND(I896*H896,2)</f>
        <v>0</v>
      </c>
      <c r="BL896" s="17" t="s">
        <v>186</v>
      </c>
      <c r="BM896" s="237" t="s">
        <v>948</v>
      </c>
    </row>
    <row r="897" s="2" customFormat="1">
      <c r="A897" s="38"/>
      <c r="B897" s="39"/>
      <c r="C897" s="40"/>
      <c r="D897" s="239" t="s">
        <v>188</v>
      </c>
      <c r="E897" s="40"/>
      <c r="F897" s="240" t="s">
        <v>949</v>
      </c>
      <c r="G897" s="40"/>
      <c r="H897" s="40"/>
      <c r="I897" s="241"/>
      <c r="J897" s="40"/>
      <c r="K897" s="40"/>
      <c r="L897" s="44"/>
      <c r="M897" s="242"/>
      <c r="N897" s="243"/>
      <c r="O897" s="91"/>
      <c r="P897" s="91"/>
      <c r="Q897" s="91"/>
      <c r="R897" s="91"/>
      <c r="S897" s="91"/>
      <c r="T897" s="92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T897" s="17" t="s">
        <v>188</v>
      </c>
      <c r="AU897" s="17" t="s">
        <v>179</v>
      </c>
    </row>
    <row r="898" s="13" customFormat="1">
      <c r="A898" s="13"/>
      <c r="B898" s="244"/>
      <c r="C898" s="245"/>
      <c r="D898" s="246" t="s">
        <v>190</v>
      </c>
      <c r="E898" s="247" t="s">
        <v>1</v>
      </c>
      <c r="F898" s="248" t="s">
        <v>191</v>
      </c>
      <c r="G898" s="245"/>
      <c r="H898" s="247" t="s">
        <v>1</v>
      </c>
      <c r="I898" s="249"/>
      <c r="J898" s="245"/>
      <c r="K898" s="245"/>
      <c r="L898" s="250"/>
      <c r="M898" s="251"/>
      <c r="N898" s="252"/>
      <c r="O898" s="252"/>
      <c r="P898" s="252"/>
      <c r="Q898" s="252"/>
      <c r="R898" s="252"/>
      <c r="S898" s="252"/>
      <c r="T898" s="25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54" t="s">
        <v>190</v>
      </c>
      <c r="AU898" s="254" t="s">
        <v>179</v>
      </c>
      <c r="AV898" s="13" t="s">
        <v>83</v>
      </c>
      <c r="AW898" s="13" t="s">
        <v>34</v>
      </c>
      <c r="AX898" s="13" t="s">
        <v>76</v>
      </c>
      <c r="AY898" s="254" t="s">
        <v>178</v>
      </c>
    </row>
    <row r="899" s="13" customFormat="1">
      <c r="A899" s="13"/>
      <c r="B899" s="244"/>
      <c r="C899" s="245"/>
      <c r="D899" s="246" t="s">
        <v>190</v>
      </c>
      <c r="E899" s="247" t="s">
        <v>1</v>
      </c>
      <c r="F899" s="248" t="s">
        <v>192</v>
      </c>
      <c r="G899" s="245"/>
      <c r="H899" s="247" t="s">
        <v>1</v>
      </c>
      <c r="I899" s="249"/>
      <c r="J899" s="245"/>
      <c r="K899" s="245"/>
      <c r="L899" s="250"/>
      <c r="M899" s="251"/>
      <c r="N899" s="252"/>
      <c r="O899" s="252"/>
      <c r="P899" s="252"/>
      <c r="Q899" s="252"/>
      <c r="R899" s="252"/>
      <c r="S899" s="252"/>
      <c r="T899" s="25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54" t="s">
        <v>190</v>
      </c>
      <c r="AU899" s="254" t="s">
        <v>179</v>
      </c>
      <c r="AV899" s="13" t="s">
        <v>83</v>
      </c>
      <c r="AW899" s="13" t="s">
        <v>34</v>
      </c>
      <c r="AX899" s="13" t="s">
        <v>76</v>
      </c>
      <c r="AY899" s="254" t="s">
        <v>178</v>
      </c>
    </row>
    <row r="900" s="14" customFormat="1">
      <c r="A900" s="14"/>
      <c r="B900" s="255"/>
      <c r="C900" s="256"/>
      <c r="D900" s="246" t="s">
        <v>190</v>
      </c>
      <c r="E900" s="257" t="s">
        <v>1</v>
      </c>
      <c r="F900" s="258" t="s">
        <v>950</v>
      </c>
      <c r="G900" s="256"/>
      <c r="H900" s="259">
        <v>3.2769999999999997</v>
      </c>
      <c r="I900" s="260"/>
      <c r="J900" s="256"/>
      <c r="K900" s="256"/>
      <c r="L900" s="261"/>
      <c r="M900" s="262"/>
      <c r="N900" s="263"/>
      <c r="O900" s="263"/>
      <c r="P900" s="263"/>
      <c r="Q900" s="263"/>
      <c r="R900" s="263"/>
      <c r="S900" s="263"/>
      <c r="T900" s="26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265" t="s">
        <v>190</v>
      </c>
      <c r="AU900" s="265" t="s">
        <v>179</v>
      </c>
      <c r="AV900" s="14" t="s">
        <v>85</v>
      </c>
      <c r="AW900" s="14" t="s">
        <v>34</v>
      </c>
      <c r="AX900" s="14" t="s">
        <v>76</v>
      </c>
      <c r="AY900" s="265" t="s">
        <v>178</v>
      </c>
    </row>
    <row r="901" s="14" customFormat="1">
      <c r="A901" s="14"/>
      <c r="B901" s="255"/>
      <c r="C901" s="256"/>
      <c r="D901" s="246" t="s">
        <v>190</v>
      </c>
      <c r="E901" s="257" t="s">
        <v>1</v>
      </c>
      <c r="F901" s="258" t="s">
        <v>951</v>
      </c>
      <c r="G901" s="256"/>
      <c r="H901" s="259">
        <v>8.8817999999999984</v>
      </c>
      <c r="I901" s="260"/>
      <c r="J901" s="256"/>
      <c r="K901" s="256"/>
      <c r="L901" s="261"/>
      <c r="M901" s="262"/>
      <c r="N901" s="263"/>
      <c r="O901" s="263"/>
      <c r="P901" s="263"/>
      <c r="Q901" s="263"/>
      <c r="R901" s="263"/>
      <c r="S901" s="263"/>
      <c r="T901" s="26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T901" s="265" t="s">
        <v>190</v>
      </c>
      <c r="AU901" s="265" t="s">
        <v>179</v>
      </c>
      <c r="AV901" s="14" t="s">
        <v>85</v>
      </c>
      <c r="AW901" s="14" t="s">
        <v>34</v>
      </c>
      <c r="AX901" s="14" t="s">
        <v>76</v>
      </c>
      <c r="AY901" s="265" t="s">
        <v>178</v>
      </c>
    </row>
    <row r="902" s="14" customFormat="1">
      <c r="A902" s="14"/>
      <c r="B902" s="255"/>
      <c r="C902" s="256"/>
      <c r="D902" s="246" t="s">
        <v>190</v>
      </c>
      <c r="E902" s="257" t="s">
        <v>1</v>
      </c>
      <c r="F902" s="258" t="s">
        <v>952</v>
      </c>
      <c r="G902" s="256"/>
      <c r="H902" s="259">
        <v>78.436399999999992</v>
      </c>
      <c r="I902" s="260"/>
      <c r="J902" s="256"/>
      <c r="K902" s="256"/>
      <c r="L902" s="261"/>
      <c r="M902" s="262"/>
      <c r="N902" s="263"/>
      <c r="O902" s="263"/>
      <c r="P902" s="263"/>
      <c r="Q902" s="263"/>
      <c r="R902" s="263"/>
      <c r="S902" s="263"/>
      <c r="T902" s="26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65" t="s">
        <v>190</v>
      </c>
      <c r="AU902" s="265" t="s">
        <v>179</v>
      </c>
      <c r="AV902" s="14" t="s">
        <v>85</v>
      </c>
      <c r="AW902" s="14" t="s">
        <v>34</v>
      </c>
      <c r="AX902" s="14" t="s">
        <v>76</v>
      </c>
      <c r="AY902" s="265" t="s">
        <v>178</v>
      </c>
    </row>
    <row r="903" s="14" customFormat="1">
      <c r="A903" s="14"/>
      <c r="B903" s="255"/>
      <c r="C903" s="256"/>
      <c r="D903" s="246" t="s">
        <v>190</v>
      </c>
      <c r="E903" s="257" t="s">
        <v>1</v>
      </c>
      <c r="F903" s="258" t="s">
        <v>953</v>
      </c>
      <c r="G903" s="256"/>
      <c r="H903" s="259">
        <v>26.596</v>
      </c>
      <c r="I903" s="260"/>
      <c r="J903" s="256"/>
      <c r="K903" s="256"/>
      <c r="L903" s="261"/>
      <c r="M903" s="262"/>
      <c r="N903" s="263"/>
      <c r="O903" s="263"/>
      <c r="P903" s="263"/>
      <c r="Q903" s="263"/>
      <c r="R903" s="263"/>
      <c r="S903" s="263"/>
      <c r="T903" s="26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65" t="s">
        <v>190</v>
      </c>
      <c r="AU903" s="265" t="s">
        <v>179</v>
      </c>
      <c r="AV903" s="14" t="s">
        <v>85</v>
      </c>
      <c r="AW903" s="14" t="s">
        <v>34</v>
      </c>
      <c r="AX903" s="14" t="s">
        <v>76</v>
      </c>
      <c r="AY903" s="265" t="s">
        <v>178</v>
      </c>
    </row>
    <row r="904" s="14" customFormat="1">
      <c r="A904" s="14"/>
      <c r="B904" s="255"/>
      <c r="C904" s="256"/>
      <c r="D904" s="246" t="s">
        <v>190</v>
      </c>
      <c r="E904" s="257" t="s">
        <v>1</v>
      </c>
      <c r="F904" s="258" t="s">
        <v>954</v>
      </c>
      <c r="G904" s="256"/>
      <c r="H904" s="259">
        <v>64.091999999999999</v>
      </c>
      <c r="I904" s="260"/>
      <c r="J904" s="256"/>
      <c r="K904" s="256"/>
      <c r="L904" s="261"/>
      <c r="M904" s="262"/>
      <c r="N904" s="263"/>
      <c r="O904" s="263"/>
      <c r="P904" s="263"/>
      <c r="Q904" s="263"/>
      <c r="R904" s="263"/>
      <c r="S904" s="263"/>
      <c r="T904" s="26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T904" s="265" t="s">
        <v>190</v>
      </c>
      <c r="AU904" s="265" t="s">
        <v>179</v>
      </c>
      <c r="AV904" s="14" t="s">
        <v>85</v>
      </c>
      <c r="AW904" s="14" t="s">
        <v>34</v>
      </c>
      <c r="AX904" s="14" t="s">
        <v>76</v>
      </c>
      <c r="AY904" s="265" t="s">
        <v>178</v>
      </c>
    </row>
    <row r="905" s="14" customFormat="1">
      <c r="A905" s="14"/>
      <c r="B905" s="255"/>
      <c r="C905" s="256"/>
      <c r="D905" s="246" t="s">
        <v>190</v>
      </c>
      <c r="E905" s="257" t="s">
        <v>1</v>
      </c>
      <c r="F905" s="258" t="s">
        <v>955</v>
      </c>
      <c r="G905" s="256"/>
      <c r="H905" s="259">
        <v>41.158400000000007</v>
      </c>
      <c r="I905" s="260"/>
      <c r="J905" s="256"/>
      <c r="K905" s="256"/>
      <c r="L905" s="261"/>
      <c r="M905" s="262"/>
      <c r="N905" s="263"/>
      <c r="O905" s="263"/>
      <c r="P905" s="263"/>
      <c r="Q905" s="263"/>
      <c r="R905" s="263"/>
      <c r="S905" s="263"/>
      <c r="T905" s="26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T905" s="265" t="s">
        <v>190</v>
      </c>
      <c r="AU905" s="265" t="s">
        <v>179</v>
      </c>
      <c r="AV905" s="14" t="s">
        <v>85</v>
      </c>
      <c r="AW905" s="14" t="s">
        <v>34</v>
      </c>
      <c r="AX905" s="14" t="s">
        <v>76</v>
      </c>
      <c r="AY905" s="265" t="s">
        <v>178</v>
      </c>
    </row>
    <row r="906" s="14" customFormat="1">
      <c r="A906" s="14"/>
      <c r="B906" s="255"/>
      <c r="C906" s="256"/>
      <c r="D906" s="246" t="s">
        <v>190</v>
      </c>
      <c r="E906" s="257" t="s">
        <v>1</v>
      </c>
      <c r="F906" s="258" t="s">
        <v>956</v>
      </c>
      <c r="G906" s="256"/>
      <c r="H906" s="259">
        <v>38.411600000000007</v>
      </c>
      <c r="I906" s="260"/>
      <c r="J906" s="256"/>
      <c r="K906" s="256"/>
      <c r="L906" s="261"/>
      <c r="M906" s="262"/>
      <c r="N906" s="263"/>
      <c r="O906" s="263"/>
      <c r="P906" s="263"/>
      <c r="Q906" s="263"/>
      <c r="R906" s="263"/>
      <c r="S906" s="263"/>
      <c r="T906" s="26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T906" s="265" t="s">
        <v>190</v>
      </c>
      <c r="AU906" s="265" t="s">
        <v>179</v>
      </c>
      <c r="AV906" s="14" t="s">
        <v>85</v>
      </c>
      <c r="AW906" s="14" t="s">
        <v>34</v>
      </c>
      <c r="AX906" s="14" t="s">
        <v>76</v>
      </c>
      <c r="AY906" s="265" t="s">
        <v>178</v>
      </c>
    </row>
    <row r="907" s="14" customFormat="1">
      <c r="A907" s="14"/>
      <c r="B907" s="255"/>
      <c r="C907" s="256"/>
      <c r="D907" s="246" t="s">
        <v>190</v>
      </c>
      <c r="E907" s="257" t="s">
        <v>1</v>
      </c>
      <c r="F907" s="258" t="s">
        <v>957</v>
      </c>
      <c r="G907" s="256"/>
      <c r="H907" s="259">
        <v>1.7402</v>
      </c>
      <c r="I907" s="260"/>
      <c r="J907" s="256"/>
      <c r="K907" s="256"/>
      <c r="L907" s="261"/>
      <c r="M907" s="262"/>
      <c r="N907" s="263"/>
      <c r="O907" s="263"/>
      <c r="P907" s="263"/>
      <c r="Q907" s="263"/>
      <c r="R907" s="263"/>
      <c r="S907" s="263"/>
      <c r="T907" s="26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65" t="s">
        <v>190</v>
      </c>
      <c r="AU907" s="265" t="s">
        <v>179</v>
      </c>
      <c r="AV907" s="14" t="s">
        <v>85</v>
      </c>
      <c r="AW907" s="14" t="s">
        <v>34</v>
      </c>
      <c r="AX907" s="14" t="s">
        <v>76</v>
      </c>
      <c r="AY907" s="265" t="s">
        <v>178</v>
      </c>
    </row>
    <row r="908" s="14" customFormat="1">
      <c r="A908" s="14"/>
      <c r="B908" s="255"/>
      <c r="C908" s="256"/>
      <c r="D908" s="246" t="s">
        <v>190</v>
      </c>
      <c r="E908" s="257" t="s">
        <v>1</v>
      </c>
      <c r="F908" s="258" t="s">
        <v>958</v>
      </c>
      <c r="G908" s="256"/>
      <c r="H908" s="259">
        <v>1.7402</v>
      </c>
      <c r="I908" s="260"/>
      <c r="J908" s="256"/>
      <c r="K908" s="256"/>
      <c r="L908" s="261"/>
      <c r="M908" s="262"/>
      <c r="N908" s="263"/>
      <c r="O908" s="263"/>
      <c r="P908" s="263"/>
      <c r="Q908" s="263"/>
      <c r="R908" s="263"/>
      <c r="S908" s="263"/>
      <c r="T908" s="26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T908" s="265" t="s">
        <v>190</v>
      </c>
      <c r="AU908" s="265" t="s">
        <v>179</v>
      </c>
      <c r="AV908" s="14" t="s">
        <v>85</v>
      </c>
      <c r="AW908" s="14" t="s">
        <v>34</v>
      </c>
      <c r="AX908" s="14" t="s">
        <v>76</v>
      </c>
      <c r="AY908" s="265" t="s">
        <v>178</v>
      </c>
    </row>
    <row r="909" s="14" customFormat="1">
      <c r="A909" s="14"/>
      <c r="B909" s="255"/>
      <c r="C909" s="256"/>
      <c r="D909" s="246" t="s">
        <v>190</v>
      </c>
      <c r="E909" s="257" t="s">
        <v>1</v>
      </c>
      <c r="F909" s="258" t="s">
        <v>959</v>
      </c>
      <c r="G909" s="256"/>
      <c r="H909" s="259">
        <v>24.546800000000001</v>
      </c>
      <c r="I909" s="260"/>
      <c r="J909" s="256"/>
      <c r="K909" s="256"/>
      <c r="L909" s="261"/>
      <c r="M909" s="262"/>
      <c r="N909" s="263"/>
      <c r="O909" s="263"/>
      <c r="P909" s="263"/>
      <c r="Q909" s="263"/>
      <c r="R909" s="263"/>
      <c r="S909" s="263"/>
      <c r="T909" s="26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T909" s="265" t="s">
        <v>190</v>
      </c>
      <c r="AU909" s="265" t="s">
        <v>179</v>
      </c>
      <c r="AV909" s="14" t="s">
        <v>85</v>
      </c>
      <c r="AW909" s="14" t="s">
        <v>34</v>
      </c>
      <c r="AX909" s="14" t="s">
        <v>76</v>
      </c>
      <c r="AY909" s="265" t="s">
        <v>178</v>
      </c>
    </row>
    <row r="910" s="14" customFormat="1">
      <c r="A910" s="14"/>
      <c r="B910" s="255"/>
      <c r="C910" s="256"/>
      <c r="D910" s="246" t="s">
        <v>190</v>
      </c>
      <c r="E910" s="257" t="s">
        <v>1</v>
      </c>
      <c r="F910" s="258" t="s">
        <v>960</v>
      </c>
      <c r="G910" s="256"/>
      <c r="H910" s="259">
        <v>49.5732</v>
      </c>
      <c r="I910" s="260"/>
      <c r="J910" s="256"/>
      <c r="K910" s="256"/>
      <c r="L910" s="261"/>
      <c r="M910" s="262"/>
      <c r="N910" s="263"/>
      <c r="O910" s="263"/>
      <c r="P910" s="263"/>
      <c r="Q910" s="263"/>
      <c r="R910" s="263"/>
      <c r="S910" s="263"/>
      <c r="T910" s="26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T910" s="265" t="s">
        <v>190</v>
      </c>
      <c r="AU910" s="265" t="s">
        <v>179</v>
      </c>
      <c r="AV910" s="14" t="s">
        <v>85</v>
      </c>
      <c r="AW910" s="14" t="s">
        <v>34</v>
      </c>
      <c r="AX910" s="14" t="s">
        <v>76</v>
      </c>
      <c r="AY910" s="265" t="s">
        <v>178</v>
      </c>
    </row>
    <row r="911" s="14" customFormat="1">
      <c r="A911" s="14"/>
      <c r="B911" s="255"/>
      <c r="C911" s="256"/>
      <c r="D911" s="246" t="s">
        <v>190</v>
      </c>
      <c r="E911" s="257" t="s">
        <v>1</v>
      </c>
      <c r="F911" s="258" t="s">
        <v>961</v>
      </c>
      <c r="G911" s="256"/>
      <c r="H911" s="259">
        <v>40.114999999999995</v>
      </c>
      <c r="I911" s="260"/>
      <c r="J911" s="256"/>
      <c r="K911" s="256"/>
      <c r="L911" s="261"/>
      <c r="M911" s="262"/>
      <c r="N911" s="263"/>
      <c r="O911" s="263"/>
      <c r="P911" s="263"/>
      <c r="Q911" s="263"/>
      <c r="R911" s="263"/>
      <c r="S911" s="263"/>
      <c r="T911" s="26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T911" s="265" t="s">
        <v>190</v>
      </c>
      <c r="AU911" s="265" t="s">
        <v>179</v>
      </c>
      <c r="AV911" s="14" t="s">
        <v>85</v>
      </c>
      <c r="AW911" s="14" t="s">
        <v>34</v>
      </c>
      <c r="AX911" s="14" t="s">
        <v>76</v>
      </c>
      <c r="AY911" s="265" t="s">
        <v>178</v>
      </c>
    </row>
    <row r="912" s="14" customFormat="1">
      <c r="A912" s="14"/>
      <c r="B912" s="255"/>
      <c r="C912" s="256"/>
      <c r="D912" s="246" t="s">
        <v>190</v>
      </c>
      <c r="E912" s="257" t="s">
        <v>1</v>
      </c>
      <c r="F912" s="258" t="s">
        <v>962</v>
      </c>
      <c r="G912" s="256"/>
      <c r="H912" s="259">
        <v>68.125</v>
      </c>
      <c r="I912" s="260"/>
      <c r="J912" s="256"/>
      <c r="K912" s="256"/>
      <c r="L912" s="261"/>
      <c r="M912" s="262"/>
      <c r="N912" s="263"/>
      <c r="O912" s="263"/>
      <c r="P912" s="263"/>
      <c r="Q912" s="263"/>
      <c r="R912" s="263"/>
      <c r="S912" s="263"/>
      <c r="T912" s="26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65" t="s">
        <v>190</v>
      </c>
      <c r="AU912" s="265" t="s">
        <v>179</v>
      </c>
      <c r="AV912" s="14" t="s">
        <v>85</v>
      </c>
      <c r="AW912" s="14" t="s">
        <v>34</v>
      </c>
      <c r="AX912" s="14" t="s">
        <v>76</v>
      </c>
      <c r="AY912" s="265" t="s">
        <v>178</v>
      </c>
    </row>
    <row r="913" s="14" customFormat="1">
      <c r="A913" s="14"/>
      <c r="B913" s="255"/>
      <c r="C913" s="256"/>
      <c r="D913" s="246" t="s">
        <v>190</v>
      </c>
      <c r="E913" s="257" t="s">
        <v>1</v>
      </c>
      <c r="F913" s="258" t="s">
        <v>342</v>
      </c>
      <c r="G913" s="256"/>
      <c r="H913" s="259">
        <v>79.090400000000002</v>
      </c>
      <c r="I913" s="260"/>
      <c r="J913" s="256"/>
      <c r="K913" s="256"/>
      <c r="L913" s="261"/>
      <c r="M913" s="262"/>
      <c r="N913" s="263"/>
      <c r="O913" s="263"/>
      <c r="P913" s="263"/>
      <c r="Q913" s="263"/>
      <c r="R913" s="263"/>
      <c r="S913" s="263"/>
      <c r="T913" s="26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T913" s="265" t="s">
        <v>190</v>
      </c>
      <c r="AU913" s="265" t="s">
        <v>179</v>
      </c>
      <c r="AV913" s="14" t="s">
        <v>85</v>
      </c>
      <c r="AW913" s="14" t="s">
        <v>34</v>
      </c>
      <c r="AX913" s="14" t="s">
        <v>76</v>
      </c>
      <c r="AY913" s="265" t="s">
        <v>178</v>
      </c>
    </row>
    <row r="914" s="14" customFormat="1">
      <c r="A914" s="14"/>
      <c r="B914" s="255"/>
      <c r="C914" s="256"/>
      <c r="D914" s="246" t="s">
        <v>190</v>
      </c>
      <c r="E914" s="257" t="s">
        <v>1</v>
      </c>
      <c r="F914" s="258" t="s">
        <v>963</v>
      </c>
      <c r="G914" s="256"/>
      <c r="H914" s="259">
        <v>47.567600000000006</v>
      </c>
      <c r="I914" s="260"/>
      <c r="J914" s="256"/>
      <c r="K914" s="256"/>
      <c r="L914" s="261"/>
      <c r="M914" s="262"/>
      <c r="N914" s="263"/>
      <c r="O914" s="263"/>
      <c r="P914" s="263"/>
      <c r="Q914" s="263"/>
      <c r="R914" s="263"/>
      <c r="S914" s="263"/>
      <c r="T914" s="26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T914" s="265" t="s">
        <v>190</v>
      </c>
      <c r="AU914" s="265" t="s">
        <v>179</v>
      </c>
      <c r="AV914" s="14" t="s">
        <v>85</v>
      </c>
      <c r="AW914" s="14" t="s">
        <v>34</v>
      </c>
      <c r="AX914" s="14" t="s">
        <v>76</v>
      </c>
      <c r="AY914" s="265" t="s">
        <v>178</v>
      </c>
    </row>
    <row r="915" s="14" customFormat="1">
      <c r="A915" s="14"/>
      <c r="B915" s="255"/>
      <c r="C915" s="256"/>
      <c r="D915" s="246" t="s">
        <v>190</v>
      </c>
      <c r="E915" s="257" t="s">
        <v>1</v>
      </c>
      <c r="F915" s="258" t="s">
        <v>964</v>
      </c>
      <c r="G915" s="256"/>
      <c r="H915" s="259">
        <v>68.016000000000005</v>
      </c>
      <c r="I915" s="260"/>
      <c r="J915" s="256"/>
      <c r="K915" s="256"/>
      <c r="L915" s="261"/>
      <c r="M915" s="262"/>
      <c r="N915" s="263"/>
      <c r="O915" s="263"/>
      <c r="P915" s="263"/>
      <c r="Q915" s="263"/>
      <c r="R915" s="263"/>
      <c r="S915" s="263"/>
      <c r="T915" s="26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T915" s="265" t="s">
        <v>190</v>
      </c>
      <c r="AU915" s="265" t="s">
        <v>179</v>
      </c>
      <c r="AV915" s="14" t="s">
        <v>85</v>
      </c>
      <c r="AW915" s="14" t="s">
        <v>34</v>
      </c>
      <c r="AX915" s="14" t="s">
        <v>76</v>
      </c>
      <c r="AY915" s="265" t="s">
        <v>178</v>
      </c>
    </row>
    <row r="916" s="14" customFormat="1">
      <c r="A916" s="14"/>
      <c r="B916" s="255"/>
      <c r="C916" s="256"/>
      <c r="D916" s="246" t="s">
        <v>190</v>
      </c>
      <c r="E916" s="257" t="s">
        <v>1</v>
      </c>
      <c r="F916" s="258" t="s">
        <v>965</v>
      </c>
      <c r="G916" s="256"/>
      <c r="H916" s="259">
        <v>140.828</v>
      </c>
      <c r="I916" s="260"/>
      <c r="J916" s="256"/>
      <c r="K916" s="256"/>
      <c r="L916" s="261"/>
      <c r="M916" s="262"/>
      <c r="N916" s="263"/>
      <c r="O916" s="263"/>
      <c r="P916" s="263"/>
      <c r="Q916" s="263"/>
      <c r="R916" s="263"/>
      <c r="S916" s="263"/>
      <c r="T916" s="26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65" t="s">
        <v>190</v>
      </c>
      <c r="AU916" s="265" t="s">
        <v>179</v>
      </c>
      <c r="AV916" s="14" t="s">
        <v>85</v>
      </c>
      <c r="AW916" s="14" t="s">
        <v>34</v>
      </c>
      <c r="AX916" s="14" t="s">
        <v>76</v>
      </c>
      <c r="AY916" s="265" t="s">
        <v>178</v>
      </c>
    </row>
    <row r="917" s="14" customFormat="1">
      <c r="A917" s="14"/>
      <c r="B917" s="255"/>
      <c r="C917" s="256"/>
      <c r="D917" s="246" t="s">
        <v>190</v>
      </c>
      <c r="E917" s="257" t="s">
        <v>1</v>
      </c>
      <c r="F917" s="258" t="s">
        <v>966</v>
      </c>
      <c r="G917" s="256"/>
      <c r="H917" s="259">
        <v>111.61600000000001</v>
      </c>
      <c r="I917" s="260"/>
      <c r="J917" s="256"/>
      <c r="K917" s="256"/>
      <c r="L917" s="261"/>
      <c r="M917" s="262"/>
      <c r="N917" s="263"/>
      <c r="O917" s="263"/>
      <c r="P917" s="263"/>
      <c r="Q917" s="263"/>
      <c r="R917" s="263"/>
      <c r="S917" s="263"/>
      <c r="T917" s="26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65" t="s">
        <v>190</v>
      </c>
      <c r="AU917" s="265" t="s">
        <v>179</v>
      </c>
      <c r="AV917" s="14" t="s">
        <v>85</v>
      </c>
      <c r="AW917" s="14" t="s">
        <v>34</v>
      </c>
      <c r="AX917" s="14" t="s">
        <v>76</v>
      </c>
      <c r="AY917" s="265" t="s">
        <v>178</v>
      </c>
    </row>
    <row r="918" s="14" customFormat="1">
      <c r="A918" s="14"/>
      <c r="B918" s="255"/>
      <c r="C918" s="256"/>
      <c r="D918" s="246" t="s">
        <v>190</v>
      </c>
      <c r="E918" s="257" t="s">
        <v>1</v>
      </c>
      <c r="F918" s="258" t="s">
        <v>967</v>
      </c>
      <c r="G918" s="256"/>
      <c r="H918" s="259">
        <v>86.807600000000008</v>
      </c>
      <c r="I918" s="260"/>
      <c r="J918" s="256"/>
      <c r="K918" s="256"/>
      <c r="L918" s="261"/>
      <c r="M918" s="262"/>
      <c r="N918" s="263"/>
      <c r="O918" s="263"/>
      <c r="P918" s="263"/>
      <c r="Q918" s="263"/>
      <c r="R918" s="263"/>
      <c r="S918" s="263"/>
      <c r="T918" s="26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65" t="s">
        <v>190</v>
      </c>
      <c r="AU918" s="265" t="s">
        <v>179</v>
      </c>
      <c r="AV918" s="14" t="s">
        <v>85</v>
      </c>
      <c r="AW918" s="14" t="s">
        <v>34</v>
      </c>
      <c r="AX918" s="14" t="s">
        <v>76</v>
      </c>
      <c r="AY918" s="265" t="s">
        <v>178</v>
      </c>
    </row>
    <row r="919" s="14" customFormat="1">
      <c r="A919" s="14"/>
      <c r="B919" s="255"/>
      <c r="C919" s="256"/>
      <c r="D919" s="246" t="s">
        <v>190</v>
      </c>
      <c r="E919" s="257" t="s">
        <v>1</v>
      </c>
      <c r="F919" s="258" t="s">
        <v>968</v>
      </c>
      <c r="G919" s="256"/>
      <c r="H919" s="259">
        <v>101.58800000000001</v>
      </c>
      <c r="I919" s="260"/>
      <c r="J919" s="256"/>
      <c r="K919" s="256"/>
      <c r="L919" s="261"/>
      <c r="M919" s="262"/>
      <c r="N919" s="263"/>
      <c r="O919" s="263"/>
      <c r="P919" s="263"/>
      <c r="Q919" s="263"/>
      <c r="R919" s="263"/>
      <c r="S919" s="263"/>
      <c r="T919" s="26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T919" s="265" t="s">
        <v>190</v>
      </c>
      <c r="AU919" s="265" t="s">
        <v>179</v>
      </c>
      <c r="AV919" s="14" t="s">
        <v>85</v>
      </c>
      <c r="AW919" s="14" t="s">
        <v>34</v>
      </c>
      <c r="AX919" s="14" t="s">
        <v>76</v>
      </c>
      <c r="AY919" s="265" t="s">
        <v>178</v>
      </c>
    </row>
    <row r="920" s="14" customFormat="1">
      <c r="A920" s="14"/>
      <c r="B920" s="255"/>
      <c r="C920" s="256"/>
      <c r="D920" s="246" t="s">
        <v>190</v>
      </c>
      <c r="E920" s="257" t="s">
        <v>1</v>
      </c>
      <c r="F920" s="258" t="s">
        <v>969</v>
      </c>
      <c r="G920" s="256"/>
      <c r="H920" s="259">
        <v>46.608400000000003</v>
      </c>
      <c r="I920" s="260"/>
      <c r="J920" s="256"/>
      <c r="K920" s="256"/>
      <c r="L920" s="261"/>
      <c r="M920" s="262"/>
      <c r="N920" s="263"/>
      <c r="O920" s="263"/>
      <c r="P920" s="263"/>
      <c r="Q920" s="263"/>
      <c r="R920" s="263"/>
      <c r="S920" s="263"/>
      <c r="T920" s="26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T920" s="265" t="s">
        <v>190</v>
      </c>
      <c r="AU920" s="265" t="s">
        <v>179</v>
      </c>
      <c r="AV920" s="14" t="s">
        <v>85</v>
      </c>
      <c r="AW920" s="14" t="s">
        <v>34</v>
      </c>
      <c r="AX920" s="14" t="s">
        <v>76</v>
      </c>
      <c r="AY920" s="265" t="s">
        <v>178</v>
      </c>
    </row>
    <row r="921" s="14" customFormat="1">
      <c r="A921" s="14"/>
      <c r="B921" s="255"/>
      <c r="C921" s="256"/>
      <c r="D921" s="246" t="s">
        <v>190</v>
      </c>
      <c r="E921" s="257" t="s">
        <v>1</v>
      </c>
      <c r="F921" s="258" t="s">
        <v>970</v>
      </c>
      <c r="G921" s="256"/>
      <c r="H921" s="259">
        <v>26.160000000000004</v>
      </c>
      <c r="I921" s="260"/>
      <c r="J921" s="256"/>
      <c r="K921" s="256"/>
      <c r="L921" s="261"/>
      <c r="M921" s="262"/>
      <c r="N921" s="263"/>
      <c r="O921" s="263"/>
      <c r="P921" s="263"/>
      <c r="Q921" s="263"/>
      <c r="R921" s="263"/>
      <c r="S921" s="263"/>
      <c r="T921" s="26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T921" s="265" t="s">
        <v>190</v>
      </c>
      <c r="AU921" s="265" t="s">
        <v>179</v>
      </c>
      <c r="AV921" s="14" t="s">
        <v>85</v>
      </c>
      <c r="AW921" s="14" t="s">
        <v>34</v>
      </c>
      <c r="AX921" s="14" t="s">
        <v>76</v>
      </c>
      <c r="AY921" s="265" t="s">
        <v>178</v>
      </c>
    </row>
    <row r="922" s="14" customFormat="1">
      <c r="A922" s="14"/>
      <c r="B922" s="255"/>
      <c r="C922" s="256"/>
      <c r="D922" s="246" t="s">
        <v>190</v>
      </c>
      <c r="E922" s="257" t="s">
        <v>1</v>
      </c>
      <c r="F922" s="258" t="s">
        <v>971</v>
      </c>
      <c r="G922" s="256"/>
      <c r="H922" s="259">
        <v>14.151</v>
      </c>
      <c r="I922" s="260"/>
      <c r="J922" s="256"/>
      <c r="K922" s="256"/>
      <c r="L922" s="261"/>
      <c r="M922" s="262"/>
      <c r="N922" s="263"/>
      <c r="O922" s="263"/>
      <c r="P922" s="263"/>
      <c r="Q922" s="263"/>
      <c r="R922" s="263"/>
      <c r="S922" s="263"/>
      <c r="T922" s="26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65" t="s">
        <v>190</v>
      </c>
      <c r="AU922" s="265" t="s">
        <v>179</v>
      </c>
      <c r="AV922" s="14" t="s">
        <v>85</v>
      </c>
      <c r="AW922" s="14" t="s">
        <v>34</v>
      </c>
      <c r="AX922" s="14" t="s">
        <v>76</v>
      </c>
      <c r="AY922" s="265" t="s">
        <v>178</v>
      </c>
    </row>
    <row r="923" s="14" customFormat="1">
      <c r="A923" s="14"/>
      <c r="B923" s="255"/>
      <c r="C923" s="256"/>
      <c r="D923" s="246" t="s">
        <v>190</v>
      </c>
      <c r="E923" s="257" t="s">
        <v>1</v>
      </c>
      <c r="F923" s="258" t="s">
        <v>972</v>
      </c>
      <c r="G923" s="256"/>
      <c r="H923" s="259">
        <v>67.144000000000005</v>
      </c>
      <c r="I923" s="260"/>
      <c r="J923" s="256"/>
      <c r="K923" s="256"/>
      <c r="L923" s="261"/>
      <c r="M923" s="262"/>
      <c r="N923" s="263"/>
      <c r="O923" s="263"/>
      <c r="P923" s="263"/>
      <c r="Q923" s="263"/>
      <c r="R923" s="263"/>
      <c r="S923" s="263"/>
      <c r="T923" s="26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T923" s="265" t="s">
        <v>190</v>
      </c>
      <c r="AU923" s="265" t="s">
        <v>179</v>
      </c>
      <c r="AV923" s="14" t="s">
        <v>85</v>
      </c>
      <c r="AW923" s="14" t="s">
        <v>34</v>
      </c>
      <c r="AX923" s="14" t="s">
        <v>76</v>
      </c>
      <c r="AY923" s="265" t="s">
        <v>178</v>
      </c>
    </row>
    <row r="924" s="14" customFormat="1">
      <c r="A924" s="14"/>
      <c r="B924" s="255"/>
      <c r="C924" s="256"/>
      <c r="D924" s="246" t="s">
        <v>190</v>
      </c>
      <c r="E924" s="257" t="s">
        <v>1</v>
      </c>
      <c r="F924" s="258" t="s">
        <v>973</v>
      </c>
      <c r="G924" s="256"/>
      <c r="H924" s="259">
        <v>15.096799999999998</v>
      </c>
      <c r="I924" s="260"/>
      <c r="J924" s="256"/>
      <c r="K924" s="256"/>
      <c r="L924" s="261"/>
      <c r="M924" s="262"/>
      <c r="N924" s="263"/>
      <c r="O924" s="263"/>
      <c r="P924" s="263"/>
      <c r="Q924" s="263"/>
      <c r="R924" s="263"/>
      <c r="S924" s="263"/>
      <c r="T924" s="26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T924" s="265" t="s">
        <v>190</v>
      </c>
      <c r="AU924" s="265" t="s">
        <v>179</v>
      </c>
      <c r="AV924" s="14" t="s">
        <v>85</v>
      </c>
      <c r="AW924" s="14" t="s">
        <v>34</v>
      </c>
      <c r="AX924" s="14" t="s">
        <v>76</v>
      </c>
      <c r="AY924" s="265" t="s">
        <v>178</v>
      </c>
    </row>
    <row r="925" s="2" customFormat="1" ht="24.15" customHeight="1">
      <c r="A925" s="38"/>
      <c r="B925" s="39"/>
      <c r="C925" s="226" t="s">
        <v>974</v>
      </c>
      <c r="D925" s="226" t="s">
        <v>181</v>
      </c>
      <c r="E925" s="227" t="s">
        <v>975</v>
      </c>
      <c r="F925" s="228" t="s">
        <v>976</v>
      </c>
      <c r="G925" s="229" t="s">
        <v>258</v>
      </c>
      <c r="H925" s="230">
        <v>203.96799999999999</v>
      </c>
      <c r="I925" s="231"/>
      <c r="J925" s="232">
        <f>ROUND(I925*H925,2)</f>
        <v>0</v>
      </c>
      <c r="K925" s="228" t="s">
        <v>185</v>
      </c>
      <c r="L925" s="44"/>
      <c r="M925" s="233" t="s">
        <v>1</v>
      </c>
      <c r="N925" s="234" t="s">
        <v>41</v>
      </c>
      <c r="O925" s="91"/>
      <c r="P925" s="235">
        <f>O925*H925</f>
        <v>0</v>
      </c>
      <c r="Q925" s="235">
        <v>0</v>
      </c>
      <c r="R925" s="235">
        <f>Q925*H925</f>
        <v>0</v>
      </c>
      <c r="S925" s="235">
        <v>0.068000000000000005</v>
      </c>
      <c r="T925" s="236">
        <f>S925*H925</f>
        <v>13.869824</v>
      </c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R925" s="237" t="s">
        <v>186</v>
      </c>
      <c r="AT925" s="237" t="s">
        <v>181</v>
      </c>
      <c r="AU925" s="237" t="s">
        <v>179</v>
      </c>
      <c r="AY925" s="17" t="s">
        <v>178</v>
      </c>
      <c r="BE925" s="238">
        <f>IF(N925="základní",J925,0)</f>
        <v>0</v>
      </c>
      <c r="BF925" s="238">
        <f>IF(N925="snížená",J925,0)</f>
        <v>0</v>
      </c>
      <c r="BG925" s="238">
        <f>IF(N925="zákl. přenesená",J925,0)</f>
        <v>0</v>
      </c>
      <c r="BH925" s="238">
        <f>IF(N925="sníž. přenesená",J925,0)</f>
        <v>0</v>
      </c>
      <c r="BI925" s="238">
        <f>IF(N925="nulová",J925,0)</f>
        <v>0</v>
      </c>
      <c r="BJ925" s="17" t="s">
        <v>83</v>
      </c>
      <c r="BK925" s="238">
        <f>ROUND(I925*H925,2)</f>
        <v>0</v>
      </c>
      <c r="BL925" s="17" t="s">
        <v>186</v>
      </c>
      <c r="BM925" s="237" t="s">
        <v>977</v>
      </c>
    </row>
    <row r="926" s="2" customFormat="1">
      <c r="A926" s="38"/>
      <c r="B926" s="39"/>
      <c r="C926" s="40"/>
      <c r="D926" s="239" t="s">
        <v>188</v>
      </c>
      <c r="E926" s="40"/>
      <c r="F926" s="240" t="s">
        <v>978</v>
      </c>
      <c r="G926" s="40"/>
      <c r="H926" s="40"/>
      <c r="I926" s="241"/>
      <c r="J926" s="40"/>
      <c r="K926" s="40"/>
      <c r="L926" s="44"/>
      <c r="M926" s="242"/>
      <c r="N926" s="243"/>
      <c r="O926" s="91"/>
      <c r="P926" s="91"/>
      <c r="Q926" s="91"/>
      <c r="R926" s="91"/>
      <c r="S926" s="91"/>
      <c r="T926" s="92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T926" s="17" t="s">
        <v>188</v>
      </c>
      <c r="AU926" s="17" t="s">
        <v>179</v>
      </c>
    </row>
    <row r="927" s="13" customFormat="1">
      <c r="A927" s="13"/>
      <c r="B927" s="244"/>
      <c r="C927" s="245"/>
      <c r="D927" s="246" t="s">
        <v>190</v>
      </c>
      <c r="E927" s="247" t="s">
        <v>1</v>
      </c>
      <c r="F927" s="248" t="s">
        <v>191</v>
      </c>
      <c r="G927" s="245"/>
      <c r="H927" s="247" t="s">
        <v>1</v>
      </c>
      <c r="I927" s="249"/>
      <c r="J927" s="245"/>
      <c r="K927" s="245"/>
      <c r="L927" s="250"/>
      <c r="M927" s="251"/>
      <c r="N927" s="252"/>
      <c r="O927" s="252"/>
      <c r="P927" s="252"/>
      <c r="Q927" s="252"/>
      <c r="R927" s="252"/>
      <c r="S927" s="252"/>
      <c r="T927" s="25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54" t="s">
        <v>190</v>
      </c>
      <c r="AU927" s="254" t="s">
        <v>179</v>
      </c>
      <c r="AV927" s="13" t="s">
        <v>83</v>
      </c>
      <c r="AW927" s="13" t="s">
        <v>34</v>
      </c>
      <c r="AX927" s="13" t="s">
        <v>76</v>
      </c>
      <c r="AY927" s="254" t="s">
        <v>178</v>
      </c>
    </row>
    <row r="928" s="13" customFormat="1">
      <c r="A928" s="13"/>
      <c r="B928" s="244"/>
      <c r="C928" s="245"/>
      <c r="D928" s="246" t="s">
        <v>190</v>
      </c>
      <c r="E928" s="247" t="s">
        <v>1</v>
      </c>
      <c r="F928" s="248" t="s">
        <v>192</v>
      </c>
      <c r="G928" s="245"/>
      <c r="H928" s="247" t="s">
        <v>1</v>
      </c>
      <c r="I928" s="249"/>
      <c r="J928" s="245"/>
      <c r="K928" s="245"/>
      <c r="L928" s="250"/>
      <c r="M928" s="251"/>
      <c r="N928" s="252"/>
      <c r="O928" s="252"/>
      <c r="P928" s="252"/>
      <c r="Q928" s="252"/>
      <c r="R928" s="252"/>
      <c r="S928" s="252"/>
      <c r="T928" s="25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T928" s="254" t="s">
        <v>190</v>
      </c>
      <c r="AU928" s="254" t="s">
        <v>179</v>
      </c>
      <c r="AV928" s="13" t="s">
        <v>83</v>
      </c>
      <c r="AW928" s="13" t="s">
        <v>34</v>
      </c>
      <c r="AX928" s="13" t="s">
        <v>76</v>
      </c>
      <c r="AY928" s="254" t="s">
        <v>178</v>
      </c>
    </row>
    <row r="929" s="14" customFormat="1">
      <c r="A929" s="14"/>
      <c r="B929" s="255"/>
      <c r="C929" s="256"/>
      <c r="D929" s="246" t="s">
        <v>190</v>
      </c>
      <c r="E929" s="257" t="s">
        <v>1</v>
      </c>
      <c r="F929" s="258" t="s">
        <v>979</v>
      </c>
      <c r="G929" s="256"/>
      <c r="H929" s="259">
        <v>0.80000000000000004</v>
      </c>
      <c r="I929" s="260"/>
      <c r="J929" s="256"/>
      <c r="K929" s="256"/>
      <c r="L929" s="261"/>
      <c r="M929" s="262"/>
      <c r="N929" s="263"/>
      <c r="O929" s="263"/>
      <c r="P929" s="263"/>
      <c r="Q929" s="263"/>
      <c r="R929" s="263"/>
      <c r="S929" s="263"/>
      <c r="T929" s="26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T929" s="265" t="s">
        <v>190</v>
      </c>
      <c r="AU929" s="265" t="s">
        <v>179</v>
      </c>
      <c r="AV929" s="14" t="s">
        <v>85</v>
      </c>
      <c r="AW929" s="14" t="s">
        <v>34</v>
      </c>
      <c r="AX929" s="14" t="s">
        <v>76</v>
      </c>
      <c r="AY929" s="265" t="s">
        <v>178</v>
      </c>
    </row>
    <row r="930" s="14" customFormat="1">
      <c r="A930" s="14"/>
      <c r="B930" s="255"/>
      <c r="C930" s="256"/>
      <c r="D930" s="246" t="s">
        <v>190</v>
      </c>
      <c r="E930" s="257" t="s">
        <v>1</v>
      </c>
      <c r="F930" s="258" t="s">
        <v>980</v>
      </c>
      <c r="G930" s="256"/>
      <c r="H930" s="259">
        <v>0.80000000000000004</v>
      </c>
      <c r="I930" s="260"/>
      <c r="J930" s="256"/>
      <c r="K930" s="256"/>
      <c r="L930" s="261"/>
      <c r="M930" s="262"/>
      <c r="N930" s="263"/>
      <c r="O930" s="263"/>
      <c r="P930" s="263"/>
      <c r="Q930" s="263"/>
      <c r="R930" s="263"/>
      <c r="S930" s="263"/>
      <c r="T930" s="26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265" t="s">
        <v>190</v>
      </c>
      <c r="AU930" s="265" t="s">
        <v>179</v>
      </c>
      <c r="AV930" s="14" t="s">
        <v>85</v>
      </c>
      <c r="AW930" s="14" t="s">
        <v>34</v>
      </c>
      <c r="AX930" s="14" t="s">
        <v>76</v>
      </c>
      <c r="AY930" s="265" t="s">
        <v>178</v>
      </c>
    </row>
    <row r="931" s="14" customFormat="1">
      <c r="A931" s="14"/>
      <c r="B931" s="255"/>
      <c r="C931" s="256"/>
      <c r="D931" s="246" t="s">
        <v>190</v>
      </c>
      <c r="E931" s="257" t="s">
        <v>1</v>
      </c>
      <c r="F931" s="258" t="s">
        <v>981</v>
      </c>
      <c r="G931" s="256"/>
      <c r="H931" s="259">
        <v>0.80000000000000004</v>
      </c>
      <c r="I931" s="260"/>
      <c r="J931" s="256"/>
      <c r="K931" s="256"/>
      <c r="L931" s="261"/>
      <c r="M931" s="262"/>
      <c r="N931" s="263"/>
      <c r="O931" s="263"/>
      <c r="P931" s="263"/>
      <c r="Q931" s="263"/>
      <c r="R931" s="263"/>
      <c r="S931" s="263"/>
      <c r="T931" s="26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65" t="s">
        <v>190</v>
      </c>
      <c r="AU931" s="265" t="s">
        <v>179</v>
      </c>
      <c r="AV931" s="14" t="s">
        <v>85</v>
      </c>
      <c r="AW931" s="14" t="s">
        <v>34</v>
      </c>
      <c r="AX931" s="14" t="s">
        <v>76</v>
      </c>
      <c r="AY931" s="265" t="s">
        <v>178</v>
      </c>
    </row>
    <row r="932" s="14" customFormat="1">
      <c r="A932" s="14"/>
      <c r="B932" s="255"/>
      <c r="C932" s="256"/>
      <c r="D932" s="246" t="s">
        <v>190</v>
      </c>
      <c r="E932" s="257" t="s">
        <v>1</v>
      </c>
      <c r="F932" s="258" t="s">
        <v>982</v>
      </c>
      <c r="G932" s="256"/>
      <c r="H932" s="259">
        <v>17.514000000000003</v>
      </c>
      <c r="I932" s="260"/>
      <c r="J932" s="256"/>
      <c r="K932" s="256"/>
      <c r="L932" s="261"/>
      <c r="M932" s="262"/>
      <c r="N932" s="263"/>
      <c r="O932" s="263"/>
      <c r="P932" s="263"/>
      <c r="Q932" s="263"/>
      <c r="R932" s="263"/>
      <c r="S932" s="263"/>
      <c r="T932" s="26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65" t="s">
        <v>190</v>
      </c>
      <c r="AU932" s="265" t="s">
        <v>179</v>
      </c>
      <c r="AV932" s="14" t="s">
        <v>85</v>
      </c>
      <c r="AW932" s="14" t="s">
        <v>34</v>
      </c>
      <c r="AX932" s="14" t="s">
        <v>76</v>
      </c>
      <c r="AY932" s="265" t="s">
        <v>178</v>
      </c>
    </row>
    <row r="933" s="14" customFormat="1">
      <c r="A933" s="14"/>
      <c r="B933" s="255"/>
      <c r="C933" s="256"/>
      <c r="D933" s="246" t="s">
        <v>190</v>
      </c>
      <c r="E933" s="257" t="s">
        <v>1</v>
      </c>
      <c r="F933" s="258" t="s">
        <v>983</v>
      </c>
      <c r="G933" s="256"/>
      <c r="H933" s="259">
        <v>17.514000000000003</v>
      </c>
      <c r="I933" s="260"/>
      <c r="J933" s="256"/>
      <c r="K933" s="256"/>
      <c r="L933" s="261"/>
      <c r="M933" s="262"/>
      <c r="N933" s="263"/>
      <c r="O933" s="263"/>
      <c r="P933" s="263"/>
      <c r="Q933" s="263"/>
      <c r="R933" s="263"/>
      <c r="S933" s="263"/>
      <c r="T933" s="26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T933" s="265" t="s">
        <v>190</v>
      </c>
      <c r="AU933" s="265" t="s">
        <v>179</v>
      </c>
      <c r="AV933" s="14" t="s">
        <v>85</v>
      </c>
      <c r="AW933" s="14" t="s">
        <v>34</v>
      </c>
      <c r="AX933" s="14" t="s">
        <v>76</v>
      </c>
      <c r="AY933" s="265" t="s">
        <v>178</v>
      </c>
    </row>
    <row r="934" s="14" customFormat="1">
      <c r="A934" s="14"/>
      <c r="B934" s="255"/>
      <c r="C934" s="256"/>
      <c r="D934" s="246" t="s">
        <v>190</v>
      </c>
      <c r="E934" s="257" t="s">
        <v>1</v>
      </c>
      <c r="F934" s="258" t="s">
        <v>984</v>
      </c>
      <c r="G934" s="256"/>
      <c r="H934" s="259">
        <v>1.6200000000000001</v>
      </c>
      <c r="I934" s="260"/>
      <c r="J934" s="256"/>
      <c r="K934" s="256"/>
      <c r="L934" s="261"/>
      <c r="M934" s="262"/>
      <c r="N934" s="263"/>
      <c r="O934" s="263"/>
      <c r="P934" s="263"/>
      <c r="Q934" s="263"/>
      <c r="R934" s="263"/>
      <c r="S934" s="263"/>
      <c r="T934" s="26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T934" s="265" t="s">
        <v>190</v>
      </c>
      <c r="AU934" s="265" t="s">
        <v>179</v>
      </c>
      <c r="AV934" s="14" t="s">
        <v>85</v>
      </c>
      <c r="AW934" s="14" t="s">
        <v>34</v>
      </c>
      <c r="AX934" s="14" t="s">
        <v>76</v>
      </c>
      <c r="AY934" s="265" t="s">
        <v>178</v>
      </c>
    </row>
    <row r="935" s="14" customFormat="1">
      <c r="A935" s="14"/>
      <c r="B935" s="255"/>
      <c r="C935" s="256"/>
      <c r="D935" s="246" t="s">
        <v>190</v>
      </c>
      <c r="E935" s="257" t="s">
        <v>1</v>
      </c>
      <c r="F935" s="258" t="s">
        <v>985</v>
      </c>
      <c r="G935" s="256"/>
      <c r="H935" s="259">
        <v>1.6200000000000001</v>
      </c>
      <c r="I935" s="260"/>
      <c r="J935" s="256"/>
      <c r="K935" s="256"/>
      <c r="L935" s="261"/>
      <c r="M935" s="262"/>
      <c r="N935" s="263"/>
      <c r="O935" s="263"/>
      <c r="P935" s="263"/>
      <c r="Q935" s="263"/>
      <c r="R935" s="263"/>
      <c r="S935" s="263"/>
      <c r="T935" s="26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T935" s="265" t="s">
        <v>190</v>
      </c>
      <c r="AU935" s="265" t="s">
        <v>179</v>
      </c>
      <c r="AV935" s="14" t="s">
        <v>85</v>
      </c>
      <c r="AW935" s="14" t="s">
        <v>34</v>
      </c>
      <c r="AX935" s="14" t="s">
        <v>76</v>
      </c>
      <c r="AY935" s="265" t="s">
        <v>178</v>
      </c>
    </row>
    <row r="936" s="14" customFormat="1">
      <c r="A936" s="14"/>
      <c r="B936" s="255"/>
      <c r="C936" s="256"/>
      <c r="D936" s="246" t="s">
        <v>190</v>
      </c>
      <c r="E936" s="257" t="s">
        <v>1</v>
      </c>
      <c r="F936" s="258" t="s">
        <v>986</v>
      </c>
      <c r="G936" s="256"/>
      <c r="H936" s="259">
        <v>13.972000000000001</v>
      </c>
      <c r="I936" s="260"/>
      <c r="J936" s="256"/>
      <c r="K936" s="256"/>
      <c r="L936" s="261"/>
      <c r="M936" s="262"/>
      <c r="N936" s="263"/>
      <c r="O936" s="263"/>
      <c r="P936" s="263"/>
      <c r="Q936" s="263"/>
      <c r="R936" s="263"/>
      <c r="S936" s="263"/>
      <c r="T936" s="26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65" t="s">
        <v>190</v>
      </c>
      <c r="AU936" s="265" t="s">
        <v>179</v>
      </c>
      <c r="AV936" s="14" t="s">
        <v>85</v>
      </c>
      <c r="AW936" s="14" t="s">
        <v>34</v>
      </c>
      <c r="AX936" s="14" t="s">
        <v>76</v>
      </c>
      <c r="AY936" s="265" t="s">
        <v>178</v>
      </c>
    </row>
    <row r="937" s="14" customFormat="1">
      <c r="A937" s="14"/>
      <c r="B937" s="255"/>
      <c r="C937" s="256"/>
      <c r="D937" s="246" t="s">
        <v>190</v>
      </c>
      <c r="E937" s="257" t="s">
        <v>1</v>
      </c>
      <c r="F937" s="258" t="s">
        <v>987</v>
      </c>
      <c r="G937" s="256"/>
      <c r="H937" s="259">
        <v>12.208000000000002</v>
      </c>
      <c r="I937" s="260"/>
      <c r="J937" s="256"/>
      <c r="K937" s="256"/>
      <c r="L937" s="261"/>
      <c r="M937" s="262"/>
      <c r="N937" s="263"/>
      <c r="O937" s="263"/>
      <c r="P937" s="263"/>
      <c r="Q937" s="263"/>
      <c r="R937" s="263"/>
      <c r="S937" s="263"/>
      <c r="T937" s="26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T937" s="265" t="s">
        <v>190</v>
      </c>
      <c r="AU937" s="265" t="s">
        <v>179</v>
      </c>
      <c r="AV937" s="14" t="s">
        <v>85</v>
      </c>
      <c r="AW937" s="14" t="s">
        <v>34</v>
      </c>
      <c r="AX937" s="14" t="s">
        <v>76</v>
      </c>
      <c r="AY937" s="265" t="s">
        <v>178</v>
      </c>
    </row>
    <row r="938" s="14" customFormat="1">
      <c r="A938" s="14"/>
      <c r="B938" s="255"/>
      <c r="C938" s="256"/>
      <c r="D938" s="246" t="s">
        <v>190</v>
      </c>
      <c r="E938" s="257" t="s">
        <v>1</v>
      </c>
      <c r="F938" s="258" t="s">
        <v>988</v>
      </c>
      <c r="G938" s="256"/>
      <c r="H938" s="259">
        <v>2.835</v>
      </c>
      <c r="I938" s="260"/>
      <c r="J938" s="256"/>
      <c r="K938" s="256"/>
      <c r="L938" s="261"/>
      <c r="M938" s="262"/>
      <c r="N938" s="263"/>
      <c r="O938" s="263"/>
      <c r="P938" s="263"/>
      <c r="Q938" s="263"/>
      <c r="R938" s="263"/>
      <c r="S938" s="263"/>
      <c r="T938" s="26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T938" s="265" t="s">
        <v>190</v>
      </c>
      <c r="AU938" s="265" t="s">
        <v>179</v>
      </c>
      <c r="AV938" s="14" t="s">
        <v>85</v>
      </c>
      <c r="AW938" s="14" t="s">
        <v>34</v>
      </c>
      <c r="AX938" s="14" t="s">
        <v>76</v>
      </c>
      <c r="AY938" s="265" t="s">
        <v>178</v>
      </c>
    </row>
    <row r="939" s="14" customFormat="1">
      <c r="A939" s="14"/>
      <c r="B939" s="255"/>
      <c r="C939" s="256"/>
      <c r="D939" s="246" t="s">
        <v>190</v>
      </c>
      <c r="E939" s="257" t="s">
        <v>1</v>
      </c>
      <c r="F939" s="258" t="s">
        <v>989</v>
      </c>
      <c r="G939" s="256"/>
      <c r="H939" s="259">
        <v>3.7320000000000002</v>
      </c>
      <c r="I939" s="260"/>
      <c r="J939" s="256"/>
      <c r="K939" s="256"/>
      <c r="L939" s="261"/>
      <c r="M939" s="262"/>
      <c r="N939" s="263"/>
      <c r="O939" s="263"/>
      <c r="P939" s="263"/>
      <c r="Q939" s="263"/>
      <c r="R939" s="263"/>
      <c r="S939" s="263"/>
      <c r="T939" s="26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65" t="s">
        <v>190</v>
      </c>
      <c r="AU939" s="265" t="s">
        <v>179</v>
      </c>
      <c r="AV939" s="14" t="s">
        <v>85</v>
      </c>
      <c r="AW939" s="14" t="s">
        <v>34</v>
      </c>
      <c r="AX939" s="14" t="s">
        <v>76</v>
      </c>
      <c r="AY939" s="265" t="s">
        <v>178</v>
      </c>
    </row>
    <row r="940" s="14" customFormat="1">
      <c r="A940" s="14"/>
      <c r="B940" s="255"/>
      <c r="C940" s="256"/>
      <c r="D940" s="246" t="s">
        <v>190</v>
      </c>
      <c r="E940" s="257" t="s">
        <v>1</v>
      </c>
      <c r="F940" s="258" t="s">
        <v>990</v>
      </c>
      <c r="G940" s="256"/>
      <c r="H940" s="259">
        <v>30.274999999999991</v>
      </c>
      <c r="I940" s="260"/>
      <c r="J940" s="256"/>
      <c r="K940" s="256"/>
      <c r="L940" s="261"/>
      <c r="M940" s="262"/>
      <c r="N940" s="263"/>
      <c r="O940" s="263"/>
      <c r="P940" s="263"/>
      <c r="Q940" s="263"/>
      <c r="R940" s="263"/>
      <c r="S940" s="263"/>
      <c r="T940" s="26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T940" s="265" t="s">
        <v>190</v>
      </c>
      <c r="AU940" s="265" t="s">
        <v>179</v>
      </c>
      <c r="AV940" s="14" t="s">
        <v>85</v>
      </c>
      <c r="AW940" s="14" t="s">
        <v>34</v>
      </c>
      <c r="AX940" s="14" t="s">
        <v>76</v>
      </c>
      <c r="AY940" s="265" t="s">
        <v>178</v>
      </c>
    </row>
    <row r="941" s="14" customFormat="1">
      <c r="A941" s="14"/>
      <c r="B941" s="255"/>
      <c r="C941" s="256"/>
      <c r="D941" s="246" t="s">
        <v>190</v>
      </c>
      <c r="E941" s="257" t="s">
        <v>1</v>
      </c>
      <c r="F941" s="258" t="s">
        <v>991</v>
      </c>
      <c r="G941" s="256"/>
      <c r="H941" s="259">
        <v>0.89999999999999991</v>
      </c>
      <c r="I941" s="260"/>
      <c r="J941" s="256"/>
      <c r="K941" s="256"/>
      <c r="L941" s="261"/>
      <c r="M941" s="262"/>
      <c r="N941" s="263"/>
      <c r="O941" s="263"/>
      <c r="P941" s="263"/>
      <c r="Q941" s="263"/>
      <c r="R941" s="263"/>
      <c r="S941" s="263"/>
      <c r="T941" s="26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T941" s="265" t="s">
        <v>190</v>
      </c>
      <c r="AU941" s="265" t="s">
        <v>179</v>
      </c>
      <c r="AV941" s="14" t="s">
        <v>85</v>
      </c>
      <c r="AW941" s="14" t="s">
        <v>34</v>
      </c>
      <c r="AX941" s="14" t="s">
        <v>76</v>
      </c>
      <c r="AY941" s="265" t="s">
        <v>178</v>
      </c>
    </row>
    <row r="942" s="14" customFormat="1">
      <c r="A942" s="14"/>
      <c r="B942" s="255"/>
      <c r="C942" s="256"/>
      <c r="D942" s="246" t="s">
        <v>190</v>
      </c>
      <c r="E942" s="257" t="s">
        <v>1</v>
      </c>
      <c r="F942" s="258" t="s">
        <v>992</v>
      </c>
      <c r="G942" s="256"/>
      <c r="H942" s="259">
        <v>3.4500000000000002</v>
      </c>
      <c r="I942" s="260"/>
      <c r="J942" s="256"/>
      <c r="K942" s="256"/>
      <c r="L942" s="261"/>
      <c r="M942" s="262"/>
      <c r="N942" s="263"/>
      <c r="O942" s="263"/>
      <c r="P942" s="263"/>
      <c r="Q942" s="263"/>
      <c r="R942" s="263"/>
      <c r="S942" s="263"/>
      <c r="T942" s="26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65" t="s">
        <v>190</v>
      </c>
      <c r="AU942" s="265" t="s">
        <v>179</v>
      </c>
      <c r="AV942" s="14" t="s">
        <v>85</v>
      </c>
      <c r="AW942" s="14" t="s">
        <v>34</v>
      </c>
      <c r="AX942" s="14" t="s">
        <v>76</v>
      </c>
      <c r="AY942" s="265" t="s">
        <v>178</v>
      </c>
    </row>
    <row r="943" s="14" customFormat="1">
      <c r="A943" s="14"/>
      <c r="B943" s="255"/>
      <c r="C943" s="256"/>
      <c r="D943" s="246" t="s">
        <v>190</v>
      </c>
      <c r="E943" s="257" t="s">
        <v>1</v>
      </c>
      <c r="F943" s="258" t="s">
        <v>993</v>
      </c>
      <c r="G943" s="256"/>
      <c r="H943" s="259">
        <v>76.560000000000002</v>
      </c>
      <c r="I943" s="260"/>
      <c r="J943" s="256"/>
      <c r="K943" s="256"/>
      <c r="L943" s="261"/>
      <c r="M943" s="262"/>
      <c r="N943" s="263"/>
      <c r="O943" s="263"/>
      <c r="P943" s="263"/>
      <c r="Q943" s="263"/>
      <c r="R943" s="263"/>
      <c r="S943" s="263"/>
      <c r="T943" s="26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T943" s="265" t="s">
        <v>190</v>
      </c>
      <c r="AU943" s="265" t="s">
        <v>179</v>
      </c>
      <c r="AV943" s="14" t="s">
        <v>85</v>
      </c>
      <c r="AW943" s="14" t="s">
        <v>34</v>
      </c>
      <c r="AX943" s="14" t="s">
        <v>76</v>
      </c>
      <c r="AY943" s="265" t="s">
        <v>178</v>
      </c>
    </row>
    <row r="944" s="14" customFormat="1">
      <c r="A944" s="14"/>
      <c r="B944" s="255"/>
      <c r="C944" s="256"/>
      <c r="D944" s="246" t="s">
        <v>190</v>
      </c>
      <c r="E944" s="257" t="s">
        <v>1</v>
      </c>
      <c r="F944" s="258" t="s">
        <v>994</v>
      </c>
      <c r="G944" s="256"/>
      <c r="H944" s="259">
        <v>19.368000000000002</v>
      </c>
      <c r="I944" s="260"/>
      <c r="J944" s="256"/>
      <c r="K944" s="256"/>
      <c r="L944" s="261"/>
      <c r="M944" s="262"/>
      <c r="N944" s="263"/>
      <c r="O944" s="263"/>
      <c r="P944" s="263"/>
      <c r="Q944" s="263"/>
      <c r="R944" s="263"/>
      <c r="S944" s="263"/>
      <c r="T944" s="26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65" t="s">
        <v>190</v>
      </c>
      <c r="AU944" s="265" t="s">
        <v>179</v>
      </c>
      <c r="AV944" s="14" t="s">
        <v>85</v>
      </c>
      <c r="AW944" s="14" t="s">
        <v>34</v>
      </c>
      <c r="AX944" s="14" t="s">
        <v>76</v>
      </c>
      <c r="AY944" s="265" t="s">
        <v>178</v>
      </c>
    </row>
    <row r="945" s="12" customFormat="1" ht="20.88" customHeight="1">
      <c r="A945" s="12"/>
      <c r="B945" s="210"/>
      <c r="C945" s="211"/>
      <c r="D945" s="212" t="s">
        <v>75</v>
      </c>
      <c r="E945" s="224" t="s">
        <v>974</v>
      </c>
      <c r="F945" s="224" t="s">
        <v>995</v>
      </c>
      <c r="G945" s="211"/>
      <c r="H945" s="211"/>
      <c r="I945" s="214"/>
      <c r="J945" s="225">
        <f>BK945</f>
        <v>0</v>
      </c>
      <c r="K945" s="211"/>
      <c r="L945" s="216"/>
      <c r="M945" s="217"/>
      <c r="N945" s="218"/>
      <c r="O945" s="218"/>
      <c r="P945" s="219">
        <f>SUM(P946:P974)</f>
        <v>0</v>
      </c>
      <c r="Q945" s="218"/>
      <c r="R945" s="219">
        <f>SUM(R946:R974)</f>
        <v>0</v>
      </c>
      <c r="S945" s="218"/>
      <c r="T945" s="220">
        <f>SUM(T946:T974)</f>
        <v>0</v>
      </c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R945" s="221" t="s">
        <v>83</v>
      </c>
      <c r="AT945" s="222" t="s">
        <v>75</v>
      </c>
      <c r="AU945" s="222" t="s">
        <v>85</v>
      </c>
      <c r="AY945" s="221" t="s">
        <v>178</v>
      </c>
      <c r="BK945" s="223">
        <f>SUM(BK946:BK974)</f>
        <v>0</v>
      </c>
    </row>
    <row r="946" s="2" customFormat="1" ht="24.15" customHeight="1">
      <c r="A946" s="38"/>
      <c r="B946" s="39"/>
      <c r="C946" s="226" t="s">
        <v>996</v>
      </c>
      <c r="D946" s="226" t="s">
        <v>181</v>
      </c>
      <c r="E946" s="227" t="s">
        <v>997</v>
      </c>
      <c r="F946" s="228" t="s">
        <v>998</v>
      </c>
      <c r="G946" s="229" t="s">
        <v>229</v>
      </c>
      <c r="H946" s="230">
        <v>162.03899999999999</v>
      </c>
      <c r="I946" s="231"/>
      <c r="J946" s="232">
        <f>ROUND(I946*H946,2)</f>
        <v>0</v>
      </c>
      <c r="K946" s="228" t="s">
        <v>185</v>
      </c>
      <c r="L946" s="44"/>
      <c r="M946" s="233" t="s">
        <v>1</v>
      </c>
      <c r="N946" s="234" t="s">
        <v>41</v>
      </c>
      <c r="O946" s="91"/>
      <c r="P946" s="235">
        <f>O946*H946</f>
        <v>0</v>
      </c>
      <c r="Q946" s="235">
        <v>0</v>
      </c>
      <c r="R946" s="235">
        <f>Q946*H946</f>
        <v>0</v>
      </c>
      <c r="S946" s="235">
        <v>0</v>
      </c>
      <c r="T946" s="236">
        <f>S946*H946</f>
        <v>0</v>
      </c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R946" s="237" t="s">
        <v>186</v>
      </c>
      <c r="AT946" s="237" t="s">
        <v>181</v>
      </c>
      <c r="AU946" s="237" t="s">
        <v>179</v>
      </c>
      <c r="AY946" s="17" t="s">
        <v>178</v>
      </c>
      <c r="BE946" s="238">
        <f>IF(N946="základní",J946,0)</f>
        <v>0</v>
      </c>
      <c r="BF946" s="238">
        <f>IF(N946="snížená",J946,0)</f>
        <v>0</v>
      </c>
      <c r="BG946" s="238">
        <f>IF(N946="zákl. přenesená",J946,0)</f>
        <v>0</v>
      </c>
      <c r="BH946" s="238">
        <f>IF(N946="sníž. přenesená",J946,0)</f>
        <v>0</v>
      </c>
      <c r="BI946" s="238">
        <f>IF(N946="nulová",J946,0)</f>
        <v>0</v>
      </c>
      <c r="BJ946" s="17" t="s">
        <v>83</v>
      </c>
      <c r="BK946" s="238">
        <f>ROUND(I946*H946,2)</f>
        <v>0</v>
      </c>
      <c r="BL946" s="17" t="s">
        <v>186</v>
      </c>
      <c r="BM946" s="237" t="s">
        <v>999</v>
      </c>
    </row>
    <row r="947" s="2" customFormat="1">
      <c r="A947" s="38"/>
      <c r="B947" s="39"/>
      <c r="C947" s="40"/>
      <c r="D947" s="239" t="s">
        <v>188</v>
      </c>
      <c r="E947" s="40"/>
      <c r="F947" s="240" t="s">
        <v>1000</v>
      </c>
      <c r="G947" s="40"/>
      <c r="H947" s="40"/>
      <c r="I947" s="241"/>
      <c r="J947" s="40"/>
      <c r="K947" s="40"/>
      <c r="L947" s="44"/>
      <c r="M947" s="242"/>
      <c r="N947" s="243"/>
      <c r="O947" s="91"/>
      <c r="P947" s="91"/>
      <c r="Q947" s="91"/>
      <c r="R947" s="91"/>
      <c r="S947" s="91"/>
      <c r="T947" s="92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T947" s="17" t="s">
        <v>188</v>
      </c>
      <c r="AU947" s="17" t="s">
        <v>179</v>
      </c>
    </row>
    <row r="948" s="2" customFormat="1" ht="33" customHeight="1">
      <c r="A948" s="38"/>
      <c r="B948" s="39"/>
      <c r="C948" s="226" t="s">
        <v>1001</v>
      </c>
      <c r="D948" s="226" t="s">
        <v>181</v>
      </c>
      <c r="E948" s="227" t="s">
        <v>1002</v>
      </c>
      <c r="F948" s="228" t="s">
        <v>1003</v>
      </c>
      <c r="G948" s="229" t="s">
        <v>229</v>
      </c>
      <c r="H948" s="230">
        <v>160.41900000000001</v>
      </c>
      <c r="I948" s="231"/>
      <c r="J948" s="232">
        <f>ROUND(I948*H948,2)</f>
        <v>0</v>
      </c>
      <c r="K948" s="228" t="s">
        <v>185</v>
      </c>
      <c r="L948" s="44"/>
      <c r="M948" s="233" t="s">
        <v>1</v>
      </c>
      <c r="N948" s="234" t="s">
        <v>41</v>
      </c>
      <c r="O948" s="91"/>
      <c r="P948" s="235">
        <f>O948*H948</f>
        <v>0</v>
      </c>
      <c r="Q948" s="235">
        <v>0</v>
      </c>
      <c r="R948" s="235">
        <f>Q948*H948</f>
        <v>0</v>
      </c>
      <c r="S948" s="235">
        <v>0</v>
      </c>
      <c r="T948" s="236">
        <f>S948*H948</f>
        <v>0</v>
      </c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R948" s="237" t="s">
        <v>186</v>
      </c>
      <c r="AT948" s="237" t="s">
        <v>181</v>
      </c>
      <c r="AU948" s="237" t="s">
        <v>179</v>
      </c>
      <c r="AY948" s="17" t="s">
        <v>178</v>
      </c>
      <c r="BE948" s="238">
        <f>IF(N948="základní",J948,0)</f>
        <v>0</v>
      </c>
      <c r="BF948" s="238">
        <f>IF(N948="snížená",J948,0)</f>
        <v>0</v>
      </c>
      <c r="BG948" s="238">
        <f>IF(N948="zákl. přenesená",J948,0)</f>
        <v>0</v>
      </c>
      <c r="BH948" s="238">
        <f>IF(N948="sníž. přenesená",J948,0)</f>
        <v>0</v>
      </c>
      <c r="BI948" s="238">
        <f>IF(N948="nulová",J948,0)</f>
        <v>0</v>
      </c>
      <c r="BJ948" s="17" t="s">
        <v>83</v>
      </c>
      <c r="BK948" s="238">
        <f>ROUND(I948*H948,2)</f>
        <v>0</v>
      </c>
      <c r="BL948" s="17" t="s">
        <v>186</v>
      </c>
      <c r="BM948" s="237" t="s">
        <v>1004</v>
      </c>
    </row>
    <row r="949" s="2" customFormat="1">
      <c r="A949" s="38"/>
      <c r="B949" s="39"/>
      <c r="C949" s="40"/>
      <c r="D949" s="239" t="s">
        <v>188</v>
      </c>
      <c r="E949" s="40"/>
      <c r="F949" s="240" t="s">
        <v>1005</v>
      </c>
      <c r="G949" s="40"/>
      <c r="H949" s="40"/>
      <c r="I949" s="241"/>
      <c r="J949" s="40"/>
      <c r="K949" s="40"/>
      <c r="L949" s="44"/>
      <c r="M949" s="242"/>
      <c r="N949" s="243"/>
      <c r="O949" s="91"/>
      <c r="P949" s="91"/>
      <c r="Q949" s="91"/>
      <c r="R949" s="91"/>
      <c r="S949" s="91"/>
      <c r="T949" s="92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T949" s="17" t="s">
        <v>188</v>
      </c>
      <c r="AU949" s="17" t="s">
        <v>179</v>
      </c>
    </row>
    <row r="950" s="14" customFormat="1">
      <c r="A950" s="14"/>
      <c r="B950" s="255"/>
      <c r="C950" s="256"/>
      <c r="D950" s="246" t="s">
        <v>190</v>
      </c>
      <c r="E950" s="256"/>
      <c r="F950" s="258" t="s">
        <v>1006</v>
      </c>
      <c r="G950" s="256"/>
      <c r="H950" s="259">
        <v>160.41900000000001</v>
      </c>
      <c r="I950" s="260"/>
      <c r="J950" s="256"/>
      <c r="K950" s="256"/>
      <c r="L950" s="261"/>
      <c r="M950" s="262"/>
      <c r="N950" s="263"/>
      <c r="O950" s="263"/>
      <c r="P950" s="263"/>
      <c r="Q950" s="263"/>
      <c r="R950" s="263"/>
      <c r="S950" s="263"/>
      <c r="T950" s="26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T950" s="265" t="s">
        <v>190</v>
      </c>
      <c r="AU950" s="265" t="s">
        <v>179</v>
      </c>
      <c r="AV950" s="14" t="s">
        <v>85</v>
      </c>
      <c r="AW950" s="14" t="s">
        <v>4</v>
      </c>
      <c r="AX950" s="14" t="s">
        <v>83</v>
      </c>
      <c r="AY950" s="265" t="s">
        <v>178</v>
      </c>
    </row>
    <row r="951" s="2" customFormat="1" ht="24.15" customHeight="1">
      <c r="A951" s="38"/>
      <c r="B951" s="39"/>
      <c r="C951" s="226" t="s">
        <v>1007</v>
      </c>
      <c r="D951" s="226" t="s">
        <v>181</v>
      </c>
      <c r="E951" s="227" t="s">
        <v>1008</v>
      </c>
      <c r="F951" s="228" t="s">
        <v>1009</v>
      </c>
      <c r="G951" s="229" t="s">
        <v>229</v>
      </c>
      <c r="H951" s="230">
        <v>2754.663</v>
      </c>
      <c r="I951" s="231"/>
      <c r="J951" s="232">
        <f>ROUND(I951*H951,2)</f>
        <v>0</v>
      </c>
      <c r="K951" s="228" t="s">
        <v>185</v>
      </c>
      <c r="L951" s="44"/>
      <c r="M951" s="233" t="s">
        <v>1</v>
      </c>
      <c r="N951" s="234" t="s">
        <v>41</v>
      </c>
      <c r="O951" s="91"/>
      <c r="P951" s="235">
        <f>O951*H951</f>
        <v>0</v>
      </c>
      <c r="Q951" s="235">
        <v>0</v>
      </c>
      <c r="R951" s="235">
        <f>Q951*H951</f>
        <v>0</v>
      </c>
      <c r="S951" s="235">
        <v>0</v>
      </c>
      <c r="T951" s="236">
        <f>S951*H951</f>
        <v>0</v>
      </c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R951" s="237" t="s">
        <v>186</v>
      </c>
      <c r="AT951" s="237" t="s">
        <v>181</v>
      </c>
      <c r="AU951" s="237" t="s">
        <v>179</v>
      </c>
      <c r="AY951" s="17" t="s">
        <v>178</v>
      </c>
      <c r="BE951" s="238">
        <f>IF(N951="základní",J951,0)</f>
        <v>0</v>
      </c>
      <c r="BF951" s="238">
        <f>IF(N951="snížená",J951,0)</f>
        <v>0</v>
      </c>
      <c r="BG951" s="238">
        <f>IF(N951="zákl. přenesená",J951,0)</f>
        <v>0</v>
      </c>
      <c r="BH951" s="238">
        <f>IF(N951="sníž. přenesená",J951,0)</f>
        <v>0</v>
      </c>
      <c r="BI951" s="238">
        <f>IF(N951="nulová",J951,0)</f>
        <v>0</v>
      </c>
      <c r="BJ951" s="17" t="s">
        <v>83</v>
      </c>
      <c r="BK951" s="238">
        <f>ROUND(I951*H951,2)</f>
        <v>0</v>
      </c>
      <c r="BL951" s="17" t="s">
        <v>186</v>
      </c>
      <c r="BM951" s="237" t="s">
        <v>1010</v>
      </c>
    </row>
    <row r="952" s="2" customFormat="1">
      <c r="A952" s="38"/>
      <c r="B952" s="39"/>
      <c r="C952" s="40"/>
      <c r="D952" s="239" t="s">
        <v>188</v>
      </c>
      <c r="E952" s="40"/>
      <c r="F952" s="240" t="s">
        <v>1011</v>
      </c>
      <c r="G952" s="40"/>
      <c r="H952" s="40"/>
      <c r="I952" s="241"/>
      <c r="J952" s="40"/>
      <c r="K952" s="40"/>
      <c r="L952" s="44"/>
      <c r="M952" s="242"/>
      <c r="N952" s="243"/>
      <c r="O952" s="91"/>
      <c r="P952" s="91"/>
      <c r="Q952" s="91"/>
      <c r="R952" s="91"/>
      <c r="S952" s="91"/>
      <c r="T952" s="92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T952" s="17" t="s">
        <v>188</v>
      </c>
      <c r="AU952" s="17" t="s">
        <v>179</v>
      </c>
    </row>
    <row r="953" s="14" customFormat="1">
      <c r="A953" s="14"/>
      <c r="B953" s="255"/>
      <c r="C953" s="256"/>
      <c r="D953" s="246" t="s">
        <v>190</v>
      </c>
      <c r="E953" s="256"/>
      <c r="F953" s="258" t="s">
        <v>1012</v>
      </c>
      <c r="G953" s="256"/>
      <c r="H953" s="259">
        <v>2754.663</v>
      </c>
      <c r="I953" s="260"/>
      <c r="J953" s="256"/>
      <c r="K953" s="256"/>
      <c r="L953" s="261"/>
      <c r="M953" s="262"/>
      <c r="N953" s="263"/>
      <c r="O953" s="263"/>
      <c r="P953" s="263"/>
      <c r="Q953" s="263"/>
      <c r="R953" s="263"/>
      <c r="S953" s="263"/>
      <c r="T953" s="26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T953" s="265" t="s">
        <v>190</v>
      </c>
      <c r="AU953" s="265" t="s">
        <v>179</v>
      </c>
      <c r="AV953" s="14" t="s">
        <v>85</v>
      </c>
      <c r="AW953" s="14" t="s">
        <v>4</v>
      </c>
      <c r="AX953" s="14" t="s">
        <v>83</v>
      </c>
      <c r="AY953" s="265" t="s">
        <v>178</v>
      </c>
    </row>
    <row r="954" s="2" customFormat="1" ht="33" customHeight="1">
      <c r="A954" s="38"/>
      <c r="B954" s="39"/>
      <c r="C954" s="226" t="s">
        <v>1013</v>
      </c>
      <c r="D954" s="226" t="s">
        <v>181</v>
      </c>
      <c r="E954" s="227" t="s">
        <v>1014</v>
      </c>
      <c r="F954" s="228" t="s">
        <v>1015</v>
      </c>
      <c r="G954" s="229" t="s">
        <v>229</v>
      </c>
      <c r="H954" s="230">
        <v>4.8609999999999998</v>
      </c>
      <c r="I954" s="231"/>
      <c r="J954" s="232">
        <f>ROUND(I954*H954,2)</f>
        <v>0</v>
      </c>
      <c r="K954" s="228" t="s">
        <v>185</v>
      </c>
      <c r="L954" s="44"/>
      <c r="M954" s="233" t="s">
        <v>1</v>
      </c>
      <c r="N954" s="234" t="s">
        <v>41</v>
      </c>
      <c r="O954" s="91"/>
      <c r="P954" s="235">
        <f>O954*H954</f>
        <v>0</v>
      </c>
      <c r="Q954" s="235">
        <v>0</v>
      </c>
      <c r="R954" s="235">
        <f>Q954*H954</f>
        <v>0</v>
      </c>
      <c r="S954" s="235">
        <v>0</v>
      </c>
      <c r="T954" s="236">
        <f>S954*H954</f>
        <v>0</v>
      </c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R954" s="237" t="s">
        <v>186</v>
      </c>
      <c r="AT954" s="237" t="s">
        <v>181</v>
      </c>
      <c r="AU954" s="237" t="s">
        <v>179</v>
      </c>
      <c r="AY954" s="17" t="s">
        <v>178</v>
      </c>
      <c r="BE954" s="238">
        <f>IF(N954="základní",J954,0)</f>
        <v>0</v>
      </c>
      <c r="BF954" s="238">
        <f>IF(N954="snížená",J954,0)</f>
        <v>0</v>
      </c>
      <c r="BG954" s="238">
        <f>IF(N954="zákl. přenesená",J954,0)</f>
        <v>0</v>
      </c>
      <c r="BH954" s="238">
        <f>IF(N954="sníž. přenesená",J954,0)</f>
        <v>0</v>
      </c>
      <c r="BI954" s="238">
        <f>IF(N954="nulová",J954,0)</f>
        <v>0</v>
      </c>
      <c r="BJ954" s="17" t="s">
        <v>83</v>
      </c>
      <c r="BK954" s="238">
        <f>ROUND(I954*H954,2)</f>
        <v>0</v>
      </c>
      <c r="BL954" s="17" t="s">
        <v>186</v>
      </c>
      <c r="BM954" s="237" t="s">
        <v>1016</v>
      </c>
    </row>
    <row r="955" s="2" customFormat="1">
      <c r="A955" s="38"/>
      <c r="B955" s="39"/>
      <c r="C955" s="40"/>
      <c r="D955" s="239" t="s">
        <v>188</v>
      </c>
      <c r="E955" s="40"/>
      <c r="F955" s="240" t="s">
        <v>1017</v>
      </c>
      <c r="G955" s="40"/>
      <c r="H955" s="40"/>
      <c r="I955" s="241"/>
      <c r="J955" s="40"/>
      <c r="K955" s="40"/>
      <c r="L955" s="44"/>
      <c r="M955" s="242"/>
      <c r="N955" s="243"/>
      <c r="O955" s="91"/>
      <c r="P955" s="91"/>
      <c r="Q955" s="91"/>
      <c r="R955" s="91"/>
      <c r="S955" s="91"/>
      <c r="T955" s="92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T955" s="17" t="s">
        <v>188</v>
      </c>
      <c r="AU955" s="17" t="s">
        <v>179</v>
      </c>
    </row>
    <row r="956" s="2" customFormat="1">
      <c r="A956" s="38"/>
      <c r="B956" s="39"/>
      <c r="C956" s="40"/>
      <c r="D956" s="246" t="s">
        <v>379</v>
      </c>
      <c r="E956" s="40"/>
      <c r="F956" s="266" t="s">
        <v>1018</v>
      </c>
      <c r="G956" s="40"/>
      <c r="H956" s="40"/>
      <c r="I956" s="241"/>
      <c r="J956" s="40"/>
      <c r="K956" s="40"/>
      <c r="L956" s="44"/>
      <c r="M956" s="242"/>
      <c r="N956" s="243"/>
      <c r="O956" s="91"/>
      <c r="P956" s="91"/>
      <c r="Q956" s="91"/>
      <c r="R956" s="91"/>
      <c r="S956" s="91"/>
      <c r="T956" s="92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T956" s="17" t="s">
        <v>379</v>
      </c>
      <c r="AU956" s="17" t="s">
        <v>179</v>
      </c>
    </row>
    <row r="957" s="14" customFormat="1">
      <c r="A957" s="14"/>
      <c r="B957" s="255"/>
      <c r="C957" s="256"/>
      <c r="D957" s="246" t="s">
        <v>190</v>
      </c>
      <c r="E957" s="256"/>
      <c r="F957" s="258" t="s">
        <v>1019</v>
      </c>
      <c r="G957" s="256"/>
      <c r="H957" s="259">
        <v>4.8609999999999998</v>
      </c>
      <c r="I957" s="260"/>
      <c r="J957" s="256"/>
      <c r="K957" s="256"/>
      <c r="L957" s="261"/>
      <c r="M957" s="262"/>
      <c r="N957" s="263"/>
      <c r="O957" s="263"/>
      <c r="P957" s="263"/>
      <c r="Q957" s="263"/>
      <c r="R957" s="263"/>
      <c r="S957" s="263"/>
      <c r="T957" s="26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T957" s="265" t="s">
        <v>190</v>
      </c>
      <c r="AU957" s="265" t="s">
        <v>179</v>
      </c>
      <c r="AV957" s="14" t="s">
        <v>85</v>
      </c>
      <c r="AW957" s="14" t="s">
        <v>4</v>
      </c>
      <c r="AX957" s="14" t="s">
        <v>83</v>
      </c>
      <c r="AY957" s="265" t="s">
        <v>178</v>
      </c>
    </row>
    <row r="958" s="2" customFormat="1" ht="44.25" customHeight="1">
      <c r="A958" s="38"/>
      <c r="B958" s="39"/>
      <c r="C958" s="226" t="s">
        <v>1020</v>
      </c>
      <c r="D958" s="226" t="s">
        <v>181</v>
      </c>
      <c r="E958" s="227" t="s">
        <v>1021</v>
      </c>
      <c r="F958" s="228" t="s">
        <v>1022</v>
      </c>
      <c r="G958" s="229" t="s">
        <v>229</v>
      </c>
      <c r="H958" s="230">
        <v>150.696</v>
      </c>
      <c r="I958" s="231"/>
      <c r="J958" s="232">
        <f>ROUND(I958*H958,2)</f>
        <v>0</v>
      </c>
      <c r="K958" s="228" t="s">
        <v>185</v>
      </c>
      <c r="L958" s="44"/>
      <c r="M958" s="233" t="s">
        <v>1</v>
      </c>
      <c r="N958" s="234" t="s">
        <v>41</v>
      </c>
      <c r="O958" s="91"/>
      <c r="P958" s="235">
        <f>O958*H958</f>
        <v>0</v>
      </c>
      <c r="Q958" s="235">
        <v>0</v>
      </c>
      <c r="R958" s="235">
        <f>Q958*H958</f>
        <v>0</v>
      </c>
      <c r="S958" s="235">
        <v>0</v>
      </c>
      <c r="T958" s="236">
        <f>S958*H958</f>
        <v>0</v>
      </c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R958" s="237" t="s">
        <v>186</v>
      </c>
      <c r="AT958" s="237" t="s">
        <v>181</v>
      </c>
      <c r="AU958" s="237" t="s">
        <v>179</v>
      </c>
      <c r="AY958" s="17" t="s">
        <v>178</v>
      </c>
      <c r="BE958" s="238">
        <f>IF(N958="základní",J958,0)</f>
        <v>0</v>
      </c>
      <c r="BF958" s="238">
        <f>IF(N958="snížená",J958,0)</f>
        <v>0</v>
      </c>
      <c r="BG958" s="238">
        <f>IF(N958="zákl. přenesená",J958,0)</f>
        <v>0</v>
      </c>
      <c r="BH958" s="238">
        <f>IF(N958="sníž. přenesená",J958,0)</f>
        <v>0</v>
      </c>
      <c r="BI958" s="238">
        <f>IF(N958="nulová",J958,0)</f>
        <v>0</v>
      </c>
      <c r="BJ958" s="17" t="s">
        <v>83</v>
      </c>
      <c r="BK958" s="238">
        <f>ROUND(I958*H958,2)</f>
        <v>0</v>
      </c>
      <c r="BL958" s="17" t="s">
        <v>186</v>
      </c>
      <c r="BM958" s="237" t="s">
        <v>1023</v>
      </c>
    </row>
    <row r="959" s="2" customFormat="1">
      <c r="A959" s="38"/>
      <c r="B959" s="39"/>
      <c r="C959" s="40"/>
      <c r="D959" s="239" t="s">
        <v>188</v>
      </c>
      <c r="E959" s="40"/>
      <c r="F959" s="240" t="s">
        <v>1024</v>
      </c>
      <c r="G959" s="40"/>
      <c r="H959" s="40"/>
      <c r="I959" s="241"/>
      <c r="J959" s="40"/>
      <c r="K959" s="40"/>
      <c r="L959" s="44"/>
      <c r="M959" s="242"/>
      <c r="N959" s="243"/>
      <c r="O959" s="91"/>
      <c r="P959" s="91"/>
      <c r="Q959" s="91"/>
      <c r="R959" s="91"/>
      <c r="S959" s="91"/>
      <c r="T959" s="92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T959" s="17" t="s">
        <v>188</v>
      </c>
      <c r="AU959" s="17" t="s">
        <v>179</v>
      </c>
    </row>
    <row r="960" s="14" customFormat="1">
      <c r="A960" s="14"/>
      <c r="B960" s="255"/>
      <c r="C960" s="256"/>
      <c r="D960" s="246" t="s">
        <v>190</v>
      </c>
      <c r="E960" s="256"/>
      <c r="F960" s="258" t="s">
        <v>1025</v>
      </c>
      <c r="G960" s="256"/>
      <c r="H960" s="259">
        <v>150.696</v>
      </c>
      <c r="I960" s="260"/>
      <c r="J960" s="256"/>
      <c r="K960" s="256"/>
      <c r="L960" s="261"/>
      <c r="M960" s="262"/>
      <c r="N960" s="263"/>
      <c r="O960" s="263"/>
      <c r="P960" s="263"/>
      <c r="Q960" s="263"/>
      <c r="R960" s="263"/>
      <c r="S960" s="263"/>
      <c r="T960" s="26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T960" s="265" t="s">
        <v>190</v>
      </c>
      <c r="AU960" s="265" t="s">
        <v>179</v>
      </c>
      <c r="AV960" s="14" t="s">
        <v>85</v>
      </c>
      <c r="AW960" s="14" t="s">
        <v>4</v>
      </c>
      <c r="AX960" s="14" t="s">
        <v>83</v>
      </c>
      <c r="AY960" s="265" t="s">
        <v>178</v>
      </c>
    </row>
    <row r="961" s="2" customFormat="1" ht="33" customHeight="1">
      <c r="A961" s="38"/>
      <c r="B961" s="39"/>
      <c r="C961" s="226" t="s">
        <v>1026</v>
      </c>
      <c r="D961" s="226" t="s">
        <v>181</v>
      </c>
      <c r="E961" s="227" t="s">
        <v>1027</v>
      </c>
      <c r="F961" s="228" t="s">
        <v>1028</v>
      </c>
      <c r="G961" s="229" t="s">
        <v>229</v>
      </c>
      <c r="H961" s="230">
        <v>0.81000000000000005</v>
      </c>
      <c r="I961" s="231"/>
      <c r="J961" s="232">
        <f>ROUND(I961*H961,2)</f>
        <v>0</v>
      </c>
      <c r="K961" s="228" t="s">
        <v>185</v>
      </c>
      <c r="L961" s="44"/>
      <c r="M961" s="233" t="s">
        <v>1</v>
      </c>
      <c r="N961" s="234" t="s">
        <v>41</v>
      </c>
      <c r="O961" s="91"/>
      <c r="P961" s="235">
        <f>O961*H961</f>
        <v>0</v>
      </c>
      <c r="Q961" s="235">
        <v>0</v>
      </c>
      <c r="R961" s="235">
        <f>Q961*H961</f>
        <v>0</v>
      </c>
      <c r="S961" s="235">
        <v>0</v>
      </c>
      <c r="T961" s="236">
        <f>S961*H961</f>
        <v>0</v>
      </c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R961" s="237" t="s">
        <v>186</v>
      </c>
      <c r="AT961" s="237" t="s">
        <v>181</v>
      </c>
      <c r="AU961" s="237" t="s">
        <v>179</v>
      </c>
      <c r="AY961" s="17" t="s">
        <v>178</v>
      </c>
      <c r="BE961" s="238">
        <f>IF(N961="základní",J961,0)</f>
        <v>0</v>
      </c>
      <c r="BF961" s="238">
        <f>IF(N961="snížená",J961,0)</f>
        <v>0</v>
      </c>
      <c r="BG961" s="238">
        <f>IF(N961="zákl. přenesená",J961,0)</f>
        <v>0</v>
      </c>
      <c r="BH961" s="238">
        <f>IF(N961="sníž. přenesená",J961,0)</f>
        <v>0</v>
      </c>
      <c r="BI961" s="238">
        <f>IF(N961="nulová",J961,0)</f>
        <v>0</v>
      </c>
      <c r="BJ961" s="17" t="s">
        <v>83</v>
      </c>
      <c r="BK961" s="238">
        <f>ROUND(I961*H961,2)</f>
        <v>0</v>
      </c>
      <c r="BL961" s="17" t="s">
        <v>186</v>
      </c>
      <c r="BM961" s="237" t="s">
        <v>1029</v>
      </c>
    </row>
    <row r="962" s="2" customFormat="1">
      <c r="A962" s="38"/>
      <c r="B962" s="39"/>
      <c r="C962" s="40"/>
      <c r="D962" s="239" t="s">
        <v>188</v>
      </c>
      <c r="E962" s="40"/>
      <c r="F962" s="240" t="s">
        <v>1030</v>
      </c>
      <c r="G962" s="40"/>
      <c r="H962" s="40"/>
      <c r="I962" s="241"/>
      <c r="J962" s="40"/>
      <c r="K962" s="40"/>
      <c r="L962" s="44"/>
      <c r="M962" s="242"/>
      <c r="N962" s="243"/>
      <c r="O962" s="91"/>
      <c r="P962" s="91"/>
      <c r="Q962" s="91"/>
      <c r="R962" s="91"/>
      <c r="S962" s="91"/>
      <c r="T962" s="92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T962" s="17" t="s">
        <v>188</v>
      </c>
      <c r="AU962" s="17" t="s">
        <v>179</v>
      </c>
    </row>
    <row r="963" s="14" customFormat="1">
      <c r="A963" s="14"/>
      <c r="B963" s="255"/>
      <c r="C963" s="256"/>
      <c r="D963" s="246" t="s">
        <v>190</v>
      </c>
      <c r="E963" s="256"/>
      <c r="F963" s="258" t="s">
        <v>1031</v>
      </c>
      <c r="G963" s="256"/>
      <c r="H963" s="259">
        <v>0.81000000000000005</v>
      </c>
      <c r="I963" s="260"/>
      <c r="J963" s="256"/>
      <c r="K963" s="256"/>
      <c r="L963" s="261"/>
      <c r="M963" s="262"/>
      <c r="N963" s="263"/>
      <c r="O963" s="263"/>
      <c r="P963" s="263"/>
      <c r="Q963" s="263"/>
      <c r="R963" s="263"/>
      <c r="S963" s="263"/>
      <c r="T963" s="26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T963" s="265" t="s">
        <v>190</v>
      </c>
      <c r="AU963" s="265" t="s">
        <v>179</v>
      </c>
      <c r="AV963" s="14" t="s">
        <v>85</v>
      </c>
      <c r="AW963" s="14" t="s">
        <v>4</v>
      </c>
      <c r="AX963" s="14" t="s">
        <v>83</v>
      </c>
      <c r="AY963" s="265" t="s">
        <v>178</v>
      </c>
    </row>
    <row r="964" s="2" customFormat="1" ht="33" customHeight="1">
      <c r="A964" s="38"/>
      <c r="B964" s="39"/>
      <c r="C964" s="226" t="s">
        <v>1032</v>
      </c>
      <c r="D964" s="226" t="s">
        <v>181</v>
      </c>
      <c r="E964" s="227" t="s">
        <v>1033</v>
      </c>
      <c r="F964" s="228" t="s">
        <v>1034</v>
      </c>
      <c r="G964" s="229" t="s">
        <v>229</v>
      </c>
      <c r="H964" s="230">
        <v>1.6200000000000001</v>
      </c>
      <c r="I964" s="231"/>
      <c r="J964" s="232">
        <f>ROUND(I964*H964,2)</f>
        <v>0</v>
      </c>
      <c r="K964" s="228" t="s">
        <v>185</v>
      </c>
      <c r="L964" s="44"/>
      <c r="M964" s="233" t="s">
        <v>1</v>
      </c>
      <c r="N964" s="234" t="s">
        <v>41</v>
      </c>
      <c r="O964" s="91"/>
      <c r="P964" s="235">
        <f>O964*H964</f>
        <v>0</v>
      </c>
      <c r="Q964" s="235">
        <v>0</v>
      </c>
      <c r="R964" s="235">
        <f>Q964*H964</f>
        <v>0</v>
      </c>
      <c r="S964" s="235">
        <v>0</v>
      </c>
      <c r="T964" s="236">
        <f>S964*H964</f>
        <v>0</v>
      </c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R964" s="237" t="s">
        <v>186</v>
      </c>
      <c r="AT964" s="237" t="s">
        <v>181</v>
      </c>
      <c r="AU964" s="237" t="s">
        <v>179</v>
      </c>
      <c r="AY964" s="17" t="s">
        <v>178</v>
      </c>
      <c r="BE964" s="238">
        <f>IF(N964="základní",J964,0)</f>
        <v>0</v>
      </c>
      <c r="BF964" s="238">
        <f>IF(N964="snížená",J964,0)</f>
        <v>0</v>
      </c>
      <c r="BG964" s="238">
        <f>IF(N964="zákl. přenesená",J964,0)</f>
        <v>0</v>
      </c>
      <c r="BH964" s="238">
        <f>IF(N964="sníž. přenesená",J964,0)</f>
        <v>0</v>
      </c>
      <c r="BI964" s="238">
        <f>IF(N964="nulová",J964,0)</f>
        <v>0</v>
      </c>
      <c r="BJ964" s="17" t="s">
        <v>83</v>
      </c>
      <c r="BK964" s="238">
        <f>ROUND(I964*H964,2)</f>
        <v>0</v>
      </c>
      <c r="BL964" s="17" t="s">
        <v>186</v>
      </c>
      <c r="BM964" s="237" t="s">
        <v>1035</v>
      </c>
    </row>
    <row r="965" s="2" customFormat="1">
      <c r="A965" s="38"/>
      <c r="B965" s="39"/>
      <c r="C965" s="40"/>
      <c r="D965" s="239" t="s">
        <v>188</v>
      </c>
      <c r="E965" s="40"/>
      <c r="F965" s="240" t="s">
        <v>1036</v>
      </c>
      <c r="G965" s="40"/>
      <c r="H965" s="40"/>
      <c r="I965" s="241"/>
      <c r="J965" s="40"/>
      <c r="K965" s="40"/>
      <c r="L965" s="44"/>
      <c r="M965" s="242"/>
      <c r="N965" s="243"/>
      <c r="O965" s="91"/>
      <c r="P965" s="91"/>
      <c r="Q965" s="91"/>
      <c r="R965" s="91"/>
      <c r="S965" s="91"/>
      <c r="T965" s="92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T965" s="17" t="s">
        <v>188</v>
      </c>
      <c r="AU965" s="17" t="s">
        <v>179</v>
      </c>
    </row>
    <row r="966" s="14" customFormat="1">
      <c r="A966" s="14"/>
      <c r="B966" s="255"/>
      <c r="C966" s="256"/>
      <c r="D966" s="246" t="s">
        <v>190</v>
      </c>
      <c r="E966" s="256"/>
      <c r="F966" s="258" t="s">
        <v>1037</v>
      </c>
      <c r="G966" s="256"/>
      <c r="H966" s="259">
        <v>1.6200000000000001</v>
      </c>
      <c r="I966" s="260"/>
      <c r="J966" s="256"/>
      <c r="K966" s="256"/>
      <c r="L966" s="261"/>
      <c r="M966" s="262"/>
      <c r="N966" s="263"/>
      <c r="O966" s="263"/>
      <c r="P966" s="263"/>
      <c r="Q966" s="263"/>
      <c r="R966" s="263"/>
      <c r="S966" s="263"/>
      <c r="T966" s="26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T966" s="265" t="s">
        <v>190</v>
      </c>
      <c r="AU966" s="265" t="s">
        <v>179</v>
      </c>
      <c r="AV966" s="14" t="s">
        <v>85</v>
      </c>
      <c r="AW966" s="14" t="s">
        <v>4</v>
      </c>
      <c r="AX966" s="14" t="s">
        <v>83</v>
      </c>
      <c r="AY966" s="265" t="s">
        <v>178</v>
      </c>
    </row>
    <row r="967" s="2" customFormat="1" ht="33" customHeight="1">
      <c r="A967" s="38"/>
      <c r="B967" s="39"/>
      <c r="C967" s="226" t="s">
        <v>1038</v>
      </c>
      <c r="D967" s="226" t="s">
        <v>181</v>
      </c>
      <c r="E967" s="227" t="s">
        <v>1039</v>
      </c>
      <c r="F967" s="228" t="s">
        <v>1040</v>
      </c>
      <c r="G967" s="229" t="s">
        <v>229</v>
      </c>
      <c r="H967" s="230">
        <v>1.6200000000000001</v>
      </c>
      <c r="I967" s="231"/>
      <c r="J967" s="232">
        <f>ROUND(I967*H967,2)</f>
        <v>0</v>
      </c>
      <c r="K967" s="228" t="s">
        <v>185</v>
      </c>
      <c r="L967" s="44"/>
      <c r="M967" s="233" t="s">
        <v>1</v>
      </c>
      <c r="N967" s="234" t="s">
        <v>41</v>
      </c>
      <c r="O967" s="91"/>
      <c r="P967" s="235">
        <f>O967*H967</f>
        <v>0</v>
      </c>
      <c r="Q967" s="235">
        <v>0</v>
      </c>
      <c r="R967" s="235">
        <f>Q967*H967</f>
        <v>0</v>
      </c>
      <c r="S967" s="235">
        <v>0</v>
      </c>
      <c r="T967" s="236">
        <f>S967*H967</f>
        <v>0</v>
      </c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R967" s="237" t="s">
        <v>186</v>
      </c>
      <c r="AT967" s="237" t="s">
        <v>181</v>
      </c>
      <c r="AU967" s="237" t="s">
        <v>179</v>
      </c>
      <c r="AY967" s="17" t="s">
        <v>178</v>
      </c>
      <c r="BE967" s="238">
        <f>IF(N967="základní",J967,0)</f>
        <v>0</v>
      </c>
      <c r="BF967" s="238">
        <f>IF(N967="snížená",J967,0)</f>
        <v>0</v>
      </c>
      <c r="BG967" s="238">
        <f>IF(N967="zákl. přenesená",J967,0)</f>
        <v>0</v>
      </c>
      <c r="BH967" s="238">
        <f>IF(N967="sníž. přenesená",J967,0)</f>
        <v>0</v>
      </c>
      <c r="BI967" s="238">
        <f>IF(N967="nulová",J967,0)</f>
        <v>0</v>
      </c>
      <c r="BJ967" s="17" t="s">
        <v>83</v>
      </c>
      <c r="BK967" s="238">
        <f>ROUND(I967*H967,2)</f>
        <v>0</v>
      </c>
      <c r="BL967" s="17" t="s">
        <v>186</v>
      </c>
      <c r="BM967" s="237" t="s">
        <v>1041</v>
      </c>
    </row>
    <row r="968" s="2" customFormat="1">
      <c r="A968" s="38"/>
      <c r="B968" s="39"/>
      <c r="C968" s="40"/>
      <c r="D968" s="239" t="s">
        <v>188</v>
      </c>
      <c r="E968" s="40"/>
      <c r="F968" s="240" t="s">
        <v>1042</v>
      </c>
      <c r="G968" s="40"/>
      <c r="H968" s="40"/>
      <c r="I968" s="241"/>
      <c r="J968" s="40"/>
      <c r="K968" s="40"/>
      <c r="L968" s="44"/>
      <c r="M968" s="242"/>
      <c r="N968" s="243"/>
      <c r="O968" s="91"/>
      <c r="P968" s="91"/>
      <c r="Q968" s="91"/>
      <c r="R968" s="91"/>
      <c r="S968" s="91"/>
      <c r="T968" s="92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T968" s="17" t="s">
        <v>188</v>
      </c>
      <c r="AU968" s="17" t="s">
        <v>179</v>
      </c>
    </row>
    <row r="969" s="14" customFormat="1">
      <c r="A969" s="14"/>
      <c r="B969" s="255"/>
      <c r="C969" s="256"/>
      <c r="D969" s="246" t="s">
        <v>190</v>
      </c>
      <c r="E969" s="256"/>
      <c r="F969" s="258" t="s">
        <v>1037</v>
      </c>
      <c r="G969" s="256"/>
      <c r="H969" s="259">
        <v>1.6200000000000001</v>
      </c>
      <c r="I969" s="260"/>
      <c r="J969" s="256"/>
      <c r="K969" s="256"/>
      <c r="L969" s="261"/>
      <c r="M969" s="262"/>
      <c r="N969" s="263"/>
      <c r="O969" s="263"/>
      <c r="P969" s="263"/>
      <c r="Q969" s="263"/>
      <c r="R969" s="263"/>
      <c r="S969" s="263"/>
      <c r="T969" s="26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T969" s="265" t="s">
        <v>190</v>
      </c>
      <c r="AU969" s="265" t="s">
        <v>179</v>
      </c>
      <c r="AV969" s="14" t="s">
        <v>85</v>
      </c>
      <c r="AW969" s="14" t="s">
        <v>4</v>
      </c>
      <c r="AX969" s="14" t="s">
        <v>83</v>
      </c>
      <c r="AY969" s="265" t="s">
        <v>178</v>
      </c>
    </row>
    <row r="970" s="2" customFormat="1" ht="37.8" customHeight="1">
      <c r="A970" s="38"/>
      <c r="B970" s="39"/>
      <c r="C970" s="226" t="s">
        <v>1043</v>
      </c>
      <c r="D970" s="226" t="s">
        <v>181</v>
      </c>
      <c r="E970" s="227" t="s">
        <v>1044</v>
      </c>
      <c r="F970" s="228" t="s">
        <v>1045</v>
      </c>
      <c r="G970" s="229" t="s">
        <v>229</v>
      </c>
      <c r="H970" s="230">
        <v>2.431</v>
      </c>
      <c r="I970" s="231"/>
      <c r="J970" s="232">
        <f>ROUND(I970*H970,2)</f>
        <v>0</v>
      </c>
      <c r="K970" s="228" t="s">
        <v>185</v>
      </c>
      <c r="L970" s="44"/>
      <c r="M970" s="233" t="s">
        <v>1</v>
      </c>
      <c r="N970" s="234" t="s">
        <v>41</v>
      </c>
      <c r="O970" s="91"/>
      <c r="P970" s="235">
        <f>O970*H970</f>
        <v>0</v>
      </c>
      <c r="Q970" s="235">
        <v>0</v>
      </c>
      <c r="R970" s="235">
        <f>Q970*H970</f>
        <v>0</v>
      </c>
      <c r="S970" s="235">
        <v>0</v>
      </c>
      <c r="T970" s="236">
        <f>S970*H970</f>
        <v>0</v>
      </c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R970" s="237" t="s">
        <v>186</v>
      </c>
      <c r="AT970" s="237" t="s">
        <v>181</v>
      </c>
      <c r="AU970" s="237" t="s">
        <v>179</v>
      </c>
      <c r="AY970" s="17" t="s">
        <v>178</v>
      </c>
      <c r="BE970" s="238">
        <f>IF(N970="základní",J970,0)</f>
        <v>0</v>
      </c>
      <c r="BF970" s="238">
        <f>IF(N970="snížená",J970,0)</f>
        <v>0</v>
      </c>
      <c r="BG970" s="238">
        <f>IF(N970="zákl. přenesená",J970,0)</f>
        <v>0</v>
      </c>
      <c r="BH970" s="238">
        <f>IF(N970="sníž. přenesená",J970,0)</f>
        <v>0</v>
      </c>
      <c r="BI970" s="238">
        <f>IF(N970="nulová",J970,0)</f>
        <v>0</v>
      </c>
      <c r="BJ970" s="17" t="s">
        <v>83</v>
      </c>
      <c r="BK970" s="238">
        <f>ROUND(I970*H970,2)</f>
        <v>0</v>
      </c>
      <c r="BL970" s="17" t="s">
        <v>186</v>
      </c>
      <c r="BM970" s="237" t="s">
        <v>1046</v>
      </c>
    </row>
    <row r="971" s="2" customFormat="1">
      <c r="A971" s="38"/>
      <c r="B971" s="39"/>
      <c r="C971" s="40"/>
      <c r="D971" s="239" t="s">
        <v>188</v>
      </c>
      <c r="E971" s="40"/>
      <c r="F971" s="240" t="s">
        <v>1047</v>
      </c>
      <c r="G971" s="40"/>
      <c r="H971" s="40"/>
      <c r="I971" s="241"/>
      <c r="J971" s="40"/>
      <c r="K971" s="40"/>
      <c r="L971" s="44"/>
      <c r="M971" s="242"/>
      <c r="N971" s="243"/>
      <c r="O971" s="91"/>
      <c r="P971" s="91"/>
      <c r="Q971" s="91"/>
      <c r="R971" s="91"/>
      <c r="S971" s="91"/>
      <c r="T971" s="92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T971" s="17" t="s">
        <v>188</v>
      </c>
      <c r="AU971" s="17" t="s">
        <v>179</v>
      </c>
    </row>
    <row r="972" s="14" customFormat="1">
      <c r="A972" s="14"/>
      <c r="B972" s="255"/>
      <c r="C972" s="256"/>
      <c r="D972" s="246" t="s">
        <v>190</v>
      </c>
      <c r="E972" s="256"/>
      <c r="F972" s="258" t="s">
        <v>1048</v>
      </c>
      <c r="G972" s="256"/>
      <c r="H972" s="259">
        <v>2.431</v>
      </c>
      <c r="I972" s="260"/>
      <c r="J972" s="256"/>
      <c r="K972" s="256"/>
      <c r="L972" s="261"/>
      <c r="M972" s="262"/>
      <c r="N972" s="263"/>
      <c r="O972" s="263"/>
      <c r="P972" s="263"/>
      <c r="Q972" s="263"/>
      <c r="R972" s="263"/>
      <c r="S972" s="263"/>
      <c r="T972" s="26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T972" s="265" t="s">
        <v>190</v>
      </c>
      <c r="AU972" s="265" t="s">
        <v>179</v>
      </c>
      <c r="AV972" s="14" t="s">
        <v>85</v>
      </c>
      <c r="AW972" s="14" t="s">
        <v>4</v>
      </c>
      <c r="AX972" s="14" t="s">
        <v>83</v>
      </c>
      <c r="AY972" s="265" t="s">
        <v>178</v>
      </c>
    </row>
    <row r="973" s="2" customFormat="1" ht="21.75" customHeight="1">
      <c r="A973" s="38"/>
      <c r="B973" s="39"/>
      <c r="C973" s="226" t="s">
        <v>1049</v>
      </c>
      <c r="D973" s="226" t="s">
        <v>181</v>
      </c>
      <c r="E973" s="227" t="s">
        <v>1050</v>
      </c>
      <c r="F973" s="228" t="s">
        <v>1051</v>
      </c>
      <c r="G973" s="229" t="s">
        <v>229</v>
      </c>
      <c r="H973" s="230">
        <v>123.28</v>
      </c>
      <c r="I973" s="231"/>
      <c r="J973" s="232">
        <f>ROUND(I973*H973,2)</f>
        <v>0</v>
      </c>
      <c r="K973" s="228" t="s">
        <v>185</v>
      </c>
      <c r="L973" s="44"/>
      <c r="M973" s="233" t="s">
        <v>1</v>
      </c>
      <c r="N973" s="234" t="s">
        <v>41</v>
      </c>
      <c r="O973" s="91"/>
      <c r="P973" s="235">
        <f>O973*H973</f>
        <v>0</v>
      </c>
      <c r="Q973" s="235">
        <v>0</v>
      </c>
      <c r="R973" s="235">
        <f>Q973*H973</f>
        <v>0</v>
      </c>
      <c r="S973" s="235">
        <v>0</v>
      </c>
      <c r="T973" s="236">
        <f>S973*H973</f>
        <v>0</v>
      </c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R973" s="237" t="s">
        <v>186</v>
      </c>
      <c r="AT973" s="237" t="s">
        <v>181</v>
      </c>
      <c r="AU973" s="237" t="s">
        <v>179</v>
      </c>
      <c r="AY973" s="17" t="s">
        <v>178</v>
      </c>
      <c r="BE973" s="238">
        <f>IF(N973="základní",J973,0)</f>
        <v>0</v>
      </c>
      <c r="BF973" s="238">
        <f>IF(N973="snížená",J973,0)</f>
        <v>0</v>
      </c>
      <c r="BG973" s="238">
        <f>IF(N973="zákl. přenesená",J973,0)</f>
        <v>0</v>
      </c>
      <c r="BH973" s="238">
        <f>IF(N973="sníž. přenesená",J973,0)</f>
        <v>0</v>
      </c>
      <c r="BI973" s="238">
        <f>IF(N973="nulová",J973,0)</f>
        <v>0</v>
      </c>
      <c r="BJ973" s="17" t="s">
        <v>83</v>
      </c>
      <c r="BK973" s="238">
        <f>ROUND(I973*H973,2)</f>
        <v>0</v>
      </c>
      <c r="BL973" s="17" t="s">
        <v>186</v>
      </c>
      <c r="BM973" s="237" t="s">
        <v>1052</v>
      </c>
    </row>
    <row r="974" s="2" customFormat="1">
      <c r="A974" s="38"/>
      <c r="B974" s="39"/>
      <c r="C974" s="40"/>
      <c r="D974" s="239" t="s">
        <v>188</v>
      </c>
      <c r="E974" s="40"/>
      <c r="F974" s="240" t="s">
        <v>1053</v>
      </c>
      <c r="G974" s="40"/>
      <c r="H974" s="40"/>
      <c r="I974" s="241"/>
      <c r="J974" s="40"/>
      <c r="K974" s="40"/>
      <c r="L974" s="44"/>
      <c r="M974" s="242"/>
      <c r="N974" s="243"/>
      <c r="O974" s="91"/>
      <c r="P974" s="91"/>
      <c r="Q974" s="91"/>
      <c r="R974" s="91"/>
      <c r="S974" s="91"/>
      <c r="T974" s="92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T974" s="17" t="s">
        <v>188</v>
      </c>
      <c r="AU974" s="17" t="s">
        <v>179</v>
      </c>
    </row>
    <row r="975" s="12" customFormat="1" ht="25.92" customHeight="1">
      <c r="A975" s="12"/>
      <c r="B975" s="210"/>
      <c r="C975" s="211"/>
      <c r="D975" s="212" t="s">
        <v>75</v>
      </c>
      <c r="E975" s="213" t="s">
        <v>1054</v>
      </c>
      <c r="F975" s="213" t="s">
        <v>1055</v>
      </c>
      <c r="G975" s="211"/>
      <c r="H975" s="211"/>
      <c r="I975" s="214"/>
      <c r="J975" s="215">
        <f>BK975</f>
        <v>0</v>
      </c>
      <c r="K975" s="211"/>
      <c r="L975" s="216"/>
      <c r="M975" s="217"/>
      <c r="N975" s="218"/>
      <c r="O975" s="218"/>
      <c r="P975" s="219">
        <f>P976+P1005+P1248+P1274+P1611+P1748+P1993+P2199</f>
        <v>0</v>
      </c>
      <c r="Q975" s="218"/>
      <c r="R975" s="219">
        <f>R976+R1005+R1248+R1274+R1611+R1748+R1993+R2199</f>
        <v>65.099066760000014</v>
      </c>
      <c r="S975" s="218"/>
      <c r="T975" s="220">
        <f>T976+T1005+T1248+T1274+T1611+T1748+T1993+T2199</f>
        <v>0.042719999999999994</v>
      </c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R975" s="221" t="s">
        <v>85</v>
      </c>
      <c r="AT975" s="222" t="s">
        <v>75</v>
      </c>
      <c r="AU975" s="222" t="s">
        <v>76</v>
      </c>
      <c r="AY975" s="221" t="s">
        <v>178</v>
      </c>
      <c r="BK975" s="223">
        <f>BK976+BK1005+BK1248+BK1274+BK1611+BK1748+BK1993+BK2199</f>
        <v>0</v>
      </c>
    </row>
    <row r="976" s="12" customFormat="1" ht="22.8" customHeight="1">
      <c r="A976" s="12"/>
      <c r="B976" s="210"/>
      <c r="C976" s="211"/>
      <c r="D976" s="212" t="s">
        <v>75</v>
      </c>
      <c r="E976" s="224" t="s">
        <v>1056</v>
      </c>
      <c r="F976" s="224" t="s">
        <v>1057</v>
      </c>
      <c r="G976" s="211"/>
      <c r="H976" s="211"/>
      <c r="I976" s="214"/>
      <c r="J976" s="225">
        <f>BK976</f>
        <v>0</v>
      </c>
      <c r="K976" s="211"/>
      <c r="L976" s="216"/>
      <c r="M976" s="217"/>
      <c r="N976" s="218"/>
      <c r="O976" s="218"/>
      <c r="P976" s="219">
        <f>SUM(P977:P1004)</f>
        <v>0</v>
      </c>
      <c r="Q976" s="218"/>
      <c r="R976" s="219">
        <f>SUM(R977:R1004)</f>
        <v>0.0092548800000000001</v>
      </c>
      <c r="S976" s="218"/>
      <c r="T976" s="220">
        <f>SUM(T977:T1004)</f>
        <v>0</v>
      </c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R976" s="221" t="s">
        <v>85</v>
      </c>
      <c r="AT976" s="222" t="s">
        <v>75</v>
      </c>
      <c r="AU976" s="222" t="s">
        <v>83</v>
      </c>
      <c r="AY976" s="221" t="s">
        <v>178</v>
      </c>
      <c r="BK976" s="223">
        <f>SUM(BK977:BK1004)</f>
        <v>0</v>
      </c>
    </row>
    <row r="977" s="2" customFormat="1" ht="24.15" customHeight="1">
      <c r="A977" s="38"/>
      <c r="B977" s="39"/>
      <c r="C977" s="226" t="s">
        <v>1058</v>
      </c>
      <c r="D977" s="226" t="s">
        <v>181</v>
      </c>
      <c r="E977" s="227" t="s">
        <v>1059</v>
      </c>
      <c r="F977" s="228" t="s">
        <v>1060</v>
      </c>
      <c r="G977" s="229" t="s">
        <v>258</v>
      </c>
      <c r="H977" s="230">
        <v>12.52</v>
      </c>
      <c r="I977" s="231"/>
      <c r="J977" s="232">
        <f>ROUND(I977*H977,2)</f>
        <v>0</v>
      </c>
      <c r="K977" s="228" t="s">
        <v>185</v>
      </c>
      <c r="L977" s="44"/>
      <c r="M977" s="233" t="s">
        <v>1</v>
      </c>
      <c r="N977" s="234" t="s">
        <v>41</v>
      </c>
      <c r="O977" s="91"/>
      <c r="P977" s="235">
        <f>O977*H977</f>
        <v>0</v>
      </c>
      <c r="Q977" s="235">
        <v>0</v>
      </c>
      <c r="R977" s="235">
        <f>Q977*H977</f>
        <v>0</v>
      </c>
      <c r="S977" s="235">
        <v>0</v>
      </c>
      <c r="T977" s="236">
        <f>S977*H977</f>
        <v>0</v>
      </c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R977" s="237" t="s">
        <v>362</v>
      </c>
      <c r="AT977" s="237" t="s">
        <v>181</v>
      </c>
      <c r="AU977" s="237" t="s">
        <v>85</v>
      </c>
      <c r="AY977" s="17" t="s">
        <v>178</v>
      </c>
      <c r="BE977" s="238">
        <f>IF(N977="základní",J977,0)</f>
        <v>0</v>
      </c>
      <c r="BF977" s="238">
        <f>IF(N977="snížená",J977,0)</f>
        <v>0</v>
      </c>
      <c r="BG977" s="238">
        <f>IF(N977="zákl. přenesená",J977,0)</f>
        <v>0</v>
      </c>
      <c r="BH977" s="238">
        <f>IF(N977="sníž. přenesená",J977,0)</f>
        <v>0</v>
      </c>
      <c r="BI977" s="238">
        <f>IF(N977="nulová",J977,0)</f>
        <v>0</v>
      </c>
      <c r="BJ977" s="17" t="s">
        <v>83</v>
      </c>
      <c r="BK977" s="238">
        <f>ROUND(I977*H977,2)</f>
        <v>0</v>
      </c>
      <c r="BL977" s="17" t="s">
        <v>362</v>
      </c>
      <c r="BM977" s="237" t="s">
        <v>1061</v>
      </c>
    </row>
    <row r="978" s="2" customFormat="1">
      <c r="A978" s="38"/>
      <c r="B978" s="39"/>
      <c r="C978" s="40"/>
      <c r="D978" s="239" t="s">
        <v>188</v>
      </c>
      <c r="E978" s="40"/>
      <c r="F978" s="240" t="s">
        <v>1062</v>
      </c>
      <c r="G978" s="40"/>
      <c r="H978" s="40"/>
      <c r="I978" s="241"/>
      <c r="J978" s="40"/>
      <c r="K978" s="40"/>
      <c r="L978" s="44"/>
      <c r="M978" s="242"/>
      <c r="N978" s="243"/>
      <c r="O978" s="91"/>
      <c r="P978" s="91"/>
      <c r="Q978" s="91"/>
      <c r="R978" s="91"/>
      <c r="S978" s="91"/>
      <c r="T978" s="92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T978" s="17" t="s">
        <v>188</v>
      </c>
      <c r="AU978" s="17" t="s">
        <v>85</v>
      </c>
    </row>
    <row r="979" s="13" customFormat="1">
      <c r="A979" s="13"/>
      <c r="B979" s="244"/>
      <c r="C979" s="245"/>
      <c r="D979" s="246" t="s">
        <v>190</v>
      </c>
      <c r="E979" s="247" t="s">
        <v>1</v>
      </c>
      <c r="F979" s="248" t="s">
        <v>191</v>
      </c>
      <c r="G979" s="245"/>
      <c r="H979" s="247" t="s">
        <v>1</v>
      </c>
      <c r="I979" s="249"/>
      <c r="J979" s="245"/>
      <c r="K979" s="245"/>
      <c r="L979" s="250"/>
      <c r="M979" s="251"/>
      <c r="N979" s="252"/>
      <c r="O979" s="252"/>
      <c r="P979" s="252"/>
      <c r="Q979" s="252"/>
      <c r="R979" s="252"/>
      <c r="S979" s="252"/>
      <c r="T979" s="25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54" t="s">
        <v>190</v>
      </c>
      <c r="AU979" s="254" t="s">
        <v>85</v>
      </c>
      <c r="AV979" s="13" t="s">
        <v>83</v>
      </c>
      <c r="AW979" s="13" t="s">
        <v>34</v>
      </c>
      <c r="AX979" s="13" t="s">
        <v>76</v>
      </c>
      <c r="AY979" s="254" t="s">
        <v>178</v>
      </c>
    </row>
    <row r="980" s="13" customFormat="1">
      <c r="A980" s="13"/>
      <c r="B980" s="244"/>
      <c r="C980" s="245"/>
      <c r="D980" s="246" t="s">
        <v>190</v>
      </c>
      <c r="E980" s="247" t="s">
        <v>1</v>
      </c>
      <c r="F980" s="248" t="s">
        <v>192</v>
      </c>
      <c r="G980" s="245"/>
      <c r="H980" s="247" t="s">
        <v>1</v>
      </c>
      <c r="I980" s="249"/>
      <c r="J980" s="245"/>
      <c r="K980" s="245"/>
      <c r="L980" s="250"/>
      <c r="M980" s="251"/>
      <c r="N980" s="252"/>
      <c r="O980" s="252"/>
      <c r="P980" s="252"/>
      <c r="Q980" s="252"/>
      <c r="R980" s="252"/>
      <c r="S980" s="252"/>
      <c r="T980" s="25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54" t="s">
        <v>190</v>
      </c>
      <c r="AU980" s="254" t="s">
        <v>85</v>
      </c>
      <c r="AV980" s="13" t="s">
        <v>83</v>
      </c>
      <c r="AW980" s="13" t="s">
        <v>34</v>
      </c>
      <c r="AX980" s="13" t="s">
        <v>76</v>
      </c>
      <c r="AY980" s="254" t="s">
        <v>178</v>
      </c>
    </row>
    <row r="981" s="13" customFormat="1">
      <c r="A981" s="13"/>
      <c r="B981" s="244"/>
      <c r="C981" s="245"/>
      <c r="D981" s="246" t="s">
        <v>190</v>
      </c>
      <c r="E981" s="247" t="s">
        <v>1</v>
      </c>
      <c r="F981" s="248" t="s">
        <v>448</v>
      </c>
      <c r="G981" s="245"/>
      <c r="H981" s="247" t="s">
        <v>1</v>
      </c>
      <c r="I981" s="249"/>
      <c r="J981" s="245"/>
      <c r="K981" s="245"/>
      <c r="L981" s="250"/>
      <c r="M981" s="251"/>
      <c r="N981" s="252"/>
      <c r="O981" s="252"/>
      <c r="P981" s="252"/>
      <c r="Q981" s="252"/>
      <c r="R981" s="252"/>
      <c r="S981" s="252"/>
      <c r="T981" s="25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T981" s="254" t="s">
        <v>190</v>
      </c>
      <c r="AU981" s="254" t="s">
        <v>85</v>
      </c>
      <c r="AV981" s="13" t="s">
        <v>83</v>
      </c>
      <c r="AW981" s="13" t="s">
        <v>34</v>
      </c>
      <c r="AX981" s="13" t="s">
        <v>76</v>
      </c>
      <c r="AY981" s="254" t="s">
        <v>178</v>
      </c>
    </row>
    <row r="982" s="14" customFormat="1">
      <c r="A982" s="14"/>
      <c r="B982" s="255"/>
      <c r="C982" s="256"/>
      <c r="D982" s="246" t="s">
        <v>190</v>
      </c>
      <c r="E982" s="257" t="s">
        <v>1</v>
      </c>
      <c r="F982" s="258" t="s">
        <v>1063</v>
      </c>
      <c r="G982" s="256"/>
      <c r="H982" s="259">
        <v>6.7800000000000002</v>
      </c>
      <c r="I982" s="260"/>
      <c r="J982" s="256"/>
      <c r="K982" s="256"/>
      <c r="L982" s="261"/>
      <c r="M982" s="262"/>
      <c r="N982" s="263"/>
      <c r="O982" s="263"/>
      <c r="P982" s="263"/>
      <c r="Q982" s="263"/>
      <c r="R982" s="263"/>
      <c r="S982" s="263"/>
      <c r="T982" s="26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T982" s="265" t="s">
        <v>190</v>
      </c>
      <c r="AU982" s="265" t="s">
        <v>85</v>
      </c>
      <c r="AV982" s="14" t="s">
        <v>85</v>
      </c>
      <c r="AW982" s="14" t="s">
        <v>34</v>
      </c>
      <c r="AX982" s="14" t="s">
        <v>76</v>
      </c>
      <c r="AY982" s="265" t="s">
        <v>178</v>
      </c>
    </row>
    <row r="983" s="13" customFormat="1">
      <c r="A983" s="13"/>
      <c r="B983" s="244"/>
      <c r="C983" s="245"/>
      <c r="D983" s="246" t="s">
        <v>190</v>
      </c>
      <c r="E983" s="247" t="s">
        <v>1</v>
      </c>
      <c r="F983" s="248" t="s">
        <v>441</v>
      </c>
      <c r="G983" s="245"/>
      <c r="H983" s="247" t="s">
        <v>1</v>
      </c>
      <c r="I983" s="249"/>
      <c r="J983" s="245"/>
      <c r="K983" s="245"/>
      <c r="L983" s="250"/>
      <c r="M983" s="251"/>
      <c r="N983" s="252"/>
      <c r="O983" s="252"/>
      <c r="P983" s="252"/>
      <c r="Q983" s="252"/>
      <c r="R983" s="252"/>
      <c r="S983" s="252"/>
      <c r="T983" s="25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54" t="s">
        <v>190</v>
      </c>
      <c r="AU983" s="254" t="s">
        <v>85</v>
      </c>
      <c r="AV983" s="13" t="s">
        <v>83</v>
      </c>
      <c r="AW983" s="13" t="s">
        <v>34</v>
      </c>
      <c r="AX983" s="13" t="s">
        <v>76</v>
      </c>
      <c r="AY983" s="254" t="s">
        <v>178</v>
      </c>
    </row>
    <row r="984" s="14" customFormat="1">
      <c r="A984" s="14"/>
      <c r="B984" s="255"/>
      <c r="C984" s="256"/>
      <c r="D984" s="246" t="s">
        <v>190</v>
      </c>
      <c r="E984" s="257" t="s">
        <v>1</v>
      </c>
      <c r="F984" s="258" t="s">
        <v>1064</v>
      </c>
      <c r="G984" s="256"/>
      <c r="H984" s="259">
        <v>5.7399999999999993</v>
      </c>
      <c r="I984" s="260"/>
      <c r="J984" s="256"/>
      <c r="K984" s="256"/>
      <c r="L984" s="261"/>
      <c r="M984" s="262"/>
      <c r="N984" s="263"/>
      <c r="O984" s="263"/>
      <c r="P984" s="263"/>
      <c r="Q984" s="263"/>
      <c r="R984" s="263"/>
      <c r="S984" s="263"/>
      <c r="T984" s="26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65" t="s">
        <v>190</v>
      </c>
      <c r="AU984" s="265" t="s">
        <v>85</v>
      </c>
      <c r="AV984" s="14" t="s">
        <v>85</v>
      </c>
      <c r="AW984" s="14" t="s">
        <v>34</v>
      </c>
      <c r="AX984" s="14" t="s">
        <v>76</v>
      </c>
      <c r="AY984" s="265" t="s">
        <v>178</v>
      </c>
    </row>
    <row r="985" s="2" customFormat="1" ht="24.15" customHeight="1">
      <c r="A985" s="38"/>
      <c r="B985" s="39"/>
      <c r="C985" s="267" t="s">
        <v>1065</v>
      </c>
      <c r="D985" s="267" t="s">
        <v>406</v>
      </c>
      <c r="E985" s="268" t="s">
        <v>1066</v>
      </c>
      <c r="F985" s="269" t="s">
        <v>1067</v>
      </c>
      <c r="G985" s="270" t="s">
        <v>184</v>
      </c>
      <c r="H985" s="271">
        <v>0.41399999999999998</v>
      </c>
      <c r="I985" s="272"/>
      <c r="J985" s="273">
        <f>ROUND(I985*H985,2)</f>
        <v>0</v>
      </c>
      <c r="K985" s="269" t="s">
        <v>185</v>
      </c>
      <c r="L985" s="274"/>
      <c r="M985" s="275" t="s">
        <v>1</v>
      </c>
      <c r="N985" s="276" t="s">
        <v>41</v>
      </c>
      <c r="O985" s="91"/>
      <c r="P985" s="235">
        <f>O985*H985</f>
        <v>0</v>
      </c>
      <c r="Q985" s="235">
        <v>0.017999999999999999</v>
      </c>
      <c r="R985" s="235">
        <f>Q985*H985</f>
        <v>0.0074519999999999994</v>
      </c>
      <c r="S985" s="235">
        <v>0</v>
      </c>
      <c r="T985" s="236">
        <f>S985*H985</f>
        <v>0</v>
      </c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R985" s="237" t="s">
        <v>472</v>
      </c>
      <c r="AT985" s="237" t="s">
        <v>406</v>
      </c>
      <c r="AU985" s="237" t="s">
        <v>85</v>
      </c>
      <c r="AY985" s="17" t="s">
        <v>178</v>
      </c>
      <c r="BE985" s="238">
        <f>IF(N985="základní",J985,0)</f>
        <v>0</v>
      </c>
      <c r="BF985" s="238">
        <f>IF(N985="snížená",J985,0)</f>
        <v>0</v>
      </c>
      <c r="BG985" s="238">
        <f>IF(N985="zákl. přenesená",J985,0)</f>
        <v>0</v>
      </c>
      <c r="BH985" s="238">
        <f>IF(N985="sníž. přenesená",J985,0)</f>
        <v>0</v>
      </c>
      <c r="BI985" s="238">
        <f>IF(N985="nulová",J985,0)</f>
        <v>0</v>
      </c>
      <c r="BJ985" s="17" t="s">
        <v>83</v>
      </c>
      <c r="BK985" s="238">
        <f>ROUND(I985*H985,2)</f>
        <v>0</v>
      </c>
      <c r="BL985" s="17" t="s">
        <v>362</v>
      </c>
      <c r="BM985" s="237" t="s">
        <v>1068</v>
      </c>
    </row>
    <row r="986" s="13" customFormat="1">
      <c r="A986" s="13"/>
      <c r="B986" s="244"/>
      <c r="C986" s="245"/>
      <c r="D986" s="246" t="s">
        <v>190</v>
      </c>
      <c r="E986" s="247" t="s">
        <v>1</v>
      </c>
      <c r="F986" s="248" t="s">
        <v>191</v>
      </c>
      <c r="G986" s="245"/>
      <c r="H986" s="247" t="s">
        <v>1</v>
      </c>
      <c r="I986" s="249"/>
      <c r="J986" s="245"/>
      <c r="K986" s="245"/>
      <c r="L986" s="250"/>
      <c r="M986" s="251"/>
      <c r="N986" s="252"/>
      <c r="O986" s="252"/>
      <c r="P986" s="252"/>
      <c r="Q986" s="252"/>
      <c r="R986" s="252"/>
      <c r="S986" s="252"/>
      <c r="T986" s="25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54" t="s">
        <v>190</v>
      </c>
      <c r="AU986" s="254" t="s">
        <v>85</v>
      </c>
      <c r="AV986" s="13" t="s">
        <v>83</v>
      </c>
      <c r="AW986" s="13" t="s">
        <v>34</v>
      </c>
      <c r="AX986" s="13" t="s">
        <v>76</v>
      </c>
      <c r="AY986" s="254" t="s">
        <v>178</v>
      </c>
    </row>
    <row r="987" s="13" customFormat="1">
      <c r="A987" s="13"/>
      <c r="B987" s="244"/>
      <c r="C987" s="245"/>
      <c r="D987" s="246" t="s">
        <v>190</v>
      </c>
      <c r="E987" s="247" t="s">
        <v>1</v>
      </c>
      <c r="F987" s="248" t="s">
        <v>192</v>
      </c>
      <c r="G987" s="245"/>
      <c r="H987" s="247" t="s">
        <v>1</v>
      </c>
      <c r="I987" s="249"/>
      <c r="J987" s="245"/>
      <c r="K987" s="245"/>
      <c r="L987" s="250"/>
      <c r="M987" s="251"/>
      <c r="N987" s="252"/>
      <c r="O987" s="252"/>
      <c r="P987" s="252"/>
      <c r="Q987" s="252"/>
      <c r="R987" s="252"/>
      <c r="S987" s="252"/>
      <c r="T987" s="25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54" t="s">
        <v>190</v>
      </c>
      <c r="AU987" s="254" t="s">
        <v>85</v>
      </c>
      <c r="AV987" s="13" t="s">
        <v>83</v>
      </c>
      <c r="AW987" s="13" t="s">
        <v>34</v>
      </c>
      <c r="AX987" s="13" t="s">
        <v>76</v>
      </c>
      <c r="AY987" s="254" t="s">
        <v>178</v>
      </c>
    </row>
    <row r="988" s="13" customFormat="1">
      <c r="A988" s="13"/>
      <c r="B988" s="244"/>
      <c r="C988" s="245"/>
      <c r="D988" s="246" t="s">
        <v>190</v>
      </c>
      <c r="E988" s="247" t="s">
        <v>1</v>
      </c>
      <c r="F988" s="248" t="s">
        <v>448</v>
      </c>
      <c r="G988" s="245"/>
      <c r="H988" s="247" t="s">
        <v>1</v>
      </c>
      <c r="I988" s="249"/>
      <c r="J988" s="245"/>
      <c r="K988" s="245"/>
      <c r="L988" s="250"/>
      <c r="M988" s="251"/>
      <c r="N988" s="252"/>
      <c r="O988" s="252"/>
      <c r="P988" s="252"/>
      <c r="Q988" s="252"/>
      <c r="R988" s="252"/>
      <c r="S988" s="252"/>
      <c r="T988" s="25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T988" s="254" t="s">
        <v>190</v>
      </c>
      <c r="AU988" s="254" t="s">
        <v>85</v>
      </c>
      <c r="AV988" s="13" t="s">
        <v>83</v>
      </c>
      <c r="AW988" s="13" t="s">
        <v>34</v>
      </c>
      <c r="AX988" s="13" t="s">
        <v>76</v>
      </c>
      <c r="AY988" s="254" t="s">
        <v>178</v>
      </c>
    </row>
    <row r="989" s="14" customFormat="1">
      <c r="A989" s="14"/>
      <c r="B989" s="255"/>
      <c r="C989" s="256"/>
      <c r="D989" s="246" t="s">
        <v>190</v>
      </c>
      <c r="E989" s="257" t="s">
        <v>1</v>
      </c>
      <c r="F989" s="258" t="s">
        <v>1069</v>
      </c>
      <c r="G989" s="256"/>
      <c r="H989" s="259">
        <v>0.2034</v>
      </c>
      <c r="I989" s="260"/>
      <c r="J989" s="256"/>
      <c r="K989" s="256"/>
      <c r="L989" s="261"/>
      <c r="M989" s="262"/>
      <c r="N989" s="263"/>
      <c r="O989" s="263"/>
      <c r="P989" s="263"/>
      <c r="Q989" s="263"/>
      <c r="R989" s="263"/>
      <c r="S989" s="263"/>
      <c r="T989" s="26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T989" s="265" t="s">
        <v>190</v>
      </c>
      <c r="AU989" s="265" t="s">
        <v>85</v>
      </c>
      <c r="AV989" s="14" t="s">
        <v>85</v>
      </c>
      <c r="AW989" s="14" t="s">
        <v>34</v>
      </c>
      <c r="AX989" s="14" t="s">
        <v>76</v>
      </c>
      <c r="AY989" s="265" t="s">
        <v>178</v>
      </c>
    </row>
    <row r="990" s="13" customFormat="1">
      <c r="A990" s="13"/>
      <c r="B990" s="244"/>
      <c r="C990" s="245"/>
      <c r="D990" s="246" t="s">
        <v>190</v>
      </c>
      <c r="E990" s="247" t="s">
        <v>1</v>
      </c>
      <c r="F990" s="248" t="s">
        <v>441</v>
      </c>
      <c r="G990" s="245"/>
      <c r="H990" s="247" t="s">
        <v>1</v>
      </c>
      <c r="I990" s="249"/>
      <c r="J990" s="245"/>
      <c r="K990" s="245"/>
      <c r="L990" s="250"/>
      <c r="M990" s="251"/>
      <c r="N990" s="252"/>
      <c r="O990" s="252"/>
      <c r="P990" s="252"/>
      <c r="Q990" s="252"/>
      <c r="R990" s="252"/>
      <c r="S990" s="252"/>
      <c r="T990" s="25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54" t="s">
        <v>190</v>
      </c>
      <c r="AU990" s="254" t="s">
        <v>85</v>
      </c>
      <c r="AV990" s="13" t="s">
        <v>83</v>
      </c>
      <c r="AW990" s="13" t="s">
        <v>34</v>
      </c>
      <c r="AX990" s="13" t="s">
        <v>76</v>
      </c>
      <c r="AY990" s="254" t="s">
        <v>178</v>
      </c>
    </row>
    <row r="991" s="14" customFormat="1">
      <c r="A991" s="14"/>
      <c r="B991" s="255"/>
      <c r="C991" s="256"/>
      <c r="D991" s="246" t="s">
        <v>190</v>
      </c>
      <c r="E991" s="257" t="s">
        <v>1</v>
      </c>
      <c r="F991" s="258" t="s">
        <v>1070</v>
      </c>
      <c r="G991" s="256"/>
      <c r="H991" s="259">
        <v>0.17219999999999996</v>
      </c>
      <c r="I991" s="260"/>
      <c r="J991" s="256"/>
      <c r="K991" s="256"/>
      <c r="L991" s="261"/>
      <c r="M991" s="262"/>
      <c r="N991" s="263"/>
      <c r="O991" s="263"/>
      <c r="P991" s="263"/>
      <c r="Q991" s="263"/>
      <c r="R991" s="263"/>
      <c r="S991" s="263"/>
      <c r="T991" s="26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T991" s="265" t="s">
        <v>190</v>
      </c>
      <c r="AU991" s="265" t="s">
        <v>85</v>
      </c>
      <c r="AV991" s="14" t="s">
        <v>85</v>
      </c>
      <c r="AW991" s="14" t="s">
        <v>34</v>
      </c>
      <c r="AX991" s="14" t="s">
        <v>76</v>
      </c>
      <c r="AY991" s="265" t="s">
        <v>178</v>
      </c>
    </row>
    <row r="992" s="14" customFormat="1">
      <c r="A992" s="14"/>
      <c r="B992" s="255"/>
      <c r="C992" s="256"/>
      <c r="D992" s="246" t="s">
        <v>190</v>
      </c>
      <c r="E992" s="256"/>
      <c r="F992" s="258" t="s">
        <v>1071</v>
      </c>
      <c r="G992" s="256"/>
      <c r="H992" s="259">
        <v>0.41399999999999998</v>
      </c>
      <c r="I992" s="260"/>
      <c r="J992" s="256"/>
      <c r="K992" s="256"/>
      <c r="L992" s="261"/>
      <c r="M992" s="262"/>
      <c r="N992" s="263"/>
      <c r="O992" s="263"/>
      <c r="P992" s="263"/>
      <c r="Q992" s="263"/>
      <c r="R992" s="263"/>
      <c r="S992" s="263"/>
      <c r="T992" s="26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T992" s="265" t="s">
        <v>190</v>
      </c>
      <c r="AU992" s="265" t="s">
        <v>85</v>
      </c>
      <c r="AV992" s="14" t="s">
        <v>85</v>
      </c>
      <c r="AW992" s="14" t="s">
        <v>4</v>
      </c>
      <c r="AX992" s="14" t="s">
        <v>83</v>
      </c>
      <c r="AY992" s="265" t="s">
        <v>178</v>
      </c>
    </row>
    <row r="993" s="2" customFormat="1" ht="24.15" customHeight="1">
      <c r="A993" s="38"/>
      <c r="B993" s="39"/>
      <c r="C993" s="226" t="s">
        <v>1072</v>
      </c>
      <c r="D993" s="226" t="s">
        <v>181</v>
      </c>
      <c r="E993" s="227" t="s">
        <v>1073</v>
      </c>
      <c r="F993" s="228" t="s">
        <v>1074</v>
      </c>
      <c r="G993" s="229" t="s">
        <v>258</v>
      </c>
      <c r="H993" s="230">
        <v>12.52</v>
      </c>
      <c r="I993" s="231"/>
      <c r="J993" s="232">
        <f>ROUND(I993*H993,2)</f>
        <v>0</v>
      </c>
      <c r="K993" s="228" t="s">
        <v>185</v>
      </c>
      <c r="L993" s="44"/>
      <c r="M993" s="233" t="s">
        <v>1</v>
      </c>
      <c r="N993" s="234" t="s">
        <v>41</v>
      </c>
      <c r="O993" s="91"/>
      <c r="P993" s="235">
        <f>O993*H993</f>
        <v>0</v>
      </c>
      <c r="Q993" s="235">
        <v>0</v>
      </c>
      <c r="R993" s="235">
        <f>Q993*H993</f>
        <v>0</v>
      </c>
      <c r="S993" s="235">
        <v>0</v>
      </c>
      <c r="T993" s="236">
        <f>S993*H993</f>
        <v>0</v>
      </c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R993" s="237" t="s">
        <v>362</v>
      </c>
      <c r="AT993" s="237" t="s">
        <v>181</v>
      </c>
      <c r="AU993" s="237" t="s">
        <v>85</v>
      </c>
      <c r="AY993" s="17" t="s">
        <v>178</v>
      </c>
      <c r="BE993" s="238">
        <f>IF(N993="základní",J993,0)</f>
        <v>0</v>
      </c>
      <c r="BF993" s="238">
        <f>IF(N993="snížená",J993,0)</f>
        <v>0</v>
      </c>
      <c r="BG993" s="238">
        <f>IF(N993="zákl. přenesená",J993,0)</f>
        <v>0</v>
      </c>
      <c r="BH993" s="238">
        <f>IF(N993="sníž. přenesená",J993,0)</f>
        <v>0</v>
      </c>
      <c r="BI993" s="238">
        <f>IF(N993="nulová",J993,0)</f>
        <v>0</v>
      </c>
      <c r="BJ993" s="17" t="s">
        <v>83</v>
      </c>
      <c r="BK993" s="238">
        <f>ROUND(I993*H993,2)</f>
        <v>0</v>
      </c>
      <c r="BL993" s="17" t="s">
        <v>362</v>
      </c>
      <c r="BM993" s="237" t="s">
        <v>1075</v>
      </c>
    </row>
    <row r="994" s="2" customFormat="1">
      <c r="A994" s="38"/>
      <c r="B994" s="39"/>
      <c r="C994" s="40"/>
      <c r="D994" s="239" t="s">
        <v>188</v>
      </c>
      <c r="E994" s="40"/>
      <c r="F994" s="240" t="s">
        <v>1076</v>
      </c>
      <c r="G994" s="40"/>
      <c r="H994" s="40"/>
      <c r="I994" s="241"/>
      <c r="J994" s="40"/>
      <c r="K994" s="40"/>
      <c r="L994" s="44"/>
      <c r="M994" s="242"/>
      <c r="N994" s="243"/>
      <c r="O994" s="91"/>
      <c r="P994" s="91"/>
      <c r="Q994" s="91"/>
      <c r="R994" s="91"/>
      <c r="S994" s="91"/>
      <c r="T994" s="92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T994" s="17" t="s">
        <v>188</v>
      </c>
      <c r="AU994" s="17" t="s">
        <v>85</v>
      </c>
    </row>
    <row r="995" s="13" customFormat="1">
      <c r="A995" s="13"/>
      <c r="B995" s="244"/>
      <c r="C995" s="245"/>
      <c r="D995" s="246" t="s">
        <v>190</v>
      </c>
      <c r="E995" s="247" t="s">
        <v>1</v>
      </c>
      <c r="F995" s="248" t="s">
        <v>191</v>
      </c>
      <c r="G995" s="245"/>
      <c r="H995" s="247" t="s">
        <v>1</v>
      </c>
      <c r="I995" s="249"/>
      <c r="J995" s="245"/>
      <c r="K995" s="245"/>
      <c r="L995" s="250"/>
      <c r="M995" s="251"/>
      <c r="N995" s="252"/>
      <c r="O995" s="252"/>
      <c r="P995" s="252"/>
      <c r="Q995" s="252"/>
      <c r="R995" s="252"/>
      <c r="S995" s="252"/>
      <c r="T995" s="25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54" t="s">
        <v>190</v>
      </c>
      <c r="AU995" s="254" t="s">
        <v>85</v>
      </c>
      <c r="AV995" s="13" t="s">
        <v>83</v>
      </c>
      <c r="AW995" s="13" t="s">
        <v>34</v>
      </c>
      <c r="AX995" s="13" t="s">
        <v>76</v>
      </c>
      <c r="AY995" s="254" t="s">
        <v>178</v>
      </c>
    </row>
    <row r="996" s="13" customFormat="1">
      <c r="A996" s="13"/>
      <c r="B996" s="244"/>
      <c r="C996" s="245"/>
      <c r="D996" s="246" t="s">
        <v>190</v>
      </c>
      <c r="E996" s="247" t="s">
        <v>1</v>
      </c>
      <c r="F996" s="248" t="s">
        <v>192</v>
      </c>
      <c r="G996" s="245"/>
      <c r="H996" s="247" t="s">
        <v>1</v>
      </c>
      <c r="I996" s="249"/>
      <c r="J996" s="245"/>
      <c r="K996" s="245"/>
      <c r="L996" s="250"/>
      <c r="M996" s="251"/>
      <c r="N996" s="252"/>
      <c r="O996" s="252"/>
      <c r="P996" s="252"/>
      <c r="Q996" s="252"/>
      <c r="R996" s="252"/>
      <c r="S996" s="252"/>
      <c r="T996" s="25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T996" s="254" t="s">
        <v>190</v>
      </c>
      <c r="AU996" s="254" t="s">
        <v>85</v>
      </c>
      <c r="AV996" s="13" t="s">
        <v>83</v>
      </c>
      <c r="AW996" s="13" t="s">
        <v>34</v>
      </c>
      <c r="AX996" s="13" t="s">
        <v>76</v>
      </c>
      <c r="AY996" s="254" t="s">
        <v>178</v>
      </c>
    </row>
    <row r="997" s="13" customFormat="1">
      <c r="A997" s="13"/>
      <c r="B997" s="244"/>
      <c r="C997" s="245"/>
      <c r="D997" s="246" t="s">
        <v>190</v>
      </c>
      <c r="E997" s="247" t="s">
        <v>1</v>
      </c>
      <c r="F997" s="248" t="s">
        <v>448</v>
      </c>
      <c r="G997" s="245"/>
      <c r="H997" s="247" t="s">
        <v>1</v>
      </c>
      <c r="I997" s="249"/>
      <c r="J997" s="245"/>
      <c r="K997" s="245"/>
      <c r="L997" s="250"/>
      <c r="M997" s="251"/>
      <c r="N997" s="252"/>
      <c r="O997" s="252"/>
      <c r="P997" s="252"/>
      <c r="Q997" s="252"/>
      <c r="R997" s="252"/>
      <c r="S997" s="252"/>
      <c r="T997" s="25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54" t="s">
        <v>190</v>
      </c>
      <c r="AU997" s="254" t="s">
        <v>85</v>
      </c>
      <c r="AV997" s="13" t="s">
        <v>83</v>
      </c>
      <c r="AW997" s="13" t="s">
        <v>34</v>
      </c>
      <c r="AX997" s="13" t="s">
        <v>76</v>
      </c>
      <c r="AY997" s="254" t="s">
        <v>178</v>
      </c>
    </row>
    <row r="998" s="14" customFormat="1">
      <c r="A998" s="14"/>
      <c r="B998" s="255"/>
      <c r="C998" s="256"/>
      <c r="D998" s="246" t="s">
        <v>190</v>
      </c>
      <c r="E998" s="257" t="s">
        <v>1</v>
      </c>
      <c r="F998" s="258" t="s">
        <v>1063</v>
      </c>
      <c r="G998" s="256"/>
      <c r="H998" s="259">
        <v>6.7800000000000002</v>
      </c>
      <c r="I998" s="260"/>
      <c r="J998" s="256"/>
      <c r="K998" s="256"/>
      <c r="L998" s="261"/>
      <c r="M998" s="262"/>
      <c r="N998" s="263"/>
      <c r="O998" s="263"/>
      <c r="P998" s="263"/>
      <c r="Q998" s="263"/>
      <c r="R998" s="263"/>
      <c r="S998" s="263"/>
      <c r="T998" s="26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65" t="s">
        <v>190</v>
      </c>
      <c r="AU998" s="265" t="s">
        <v>85</v>
      </c>
      <c r="AV998" s="14" t="s">
        <v>85</v>
      </c>
      <c r="AW998" s="14" t="s">
        <v>34</v>
      </c>
      <c r="AX998" s="14" t="s">
        <v>76</v>
      </c>
      <c r="AY998" s="265" t="s">
        <v>178</v>
      </c>
    </row>
    <row r="999" s="13" customFormat="1">
      <c r="A999" s="13"/>
      <c r="B999" s="244"/>
      <c r="C999" s="245"/>
      <c r="D999" s="246" t="s">
        <v>190</v>
      </c>
      <c r="E999" s="247" t="s">
        <v>1</v>
      </c>
      <c r="F999" s="248" t="s">
        <v>441</v>
      </c>
      <c r="G999" s="245"/>
      <c r="H999" s="247" t="s">
        <v>1</v>
      </c>
      <c r="I999" s="249"/>
      <c r="J999" s="245"/>
      <c r="K999" s="245"/>
      <c r="L999" s="250"/>
      <c r="M999" s="251"/>
      <c r="N999" s="252"/>
      <c r="O999" s="252"/>
      <c r="P999" s="252"/>
      <c r="Q999" s="252"/>
      <c r="R999" s="252"/>
      <c r="S999" s="252"/>
      <c r="T999" s="25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T999" s="254" t="s">
        <v>190</v>
      </c>
      <c r="AU999" s="254" t="s">
        <v>85</v>
      </c>
      <c r="AV999" s="13" t="s">
        <v>83</v>
      </c>
      <c r="AW999" s="13" t="s">
        <v>34</v>
      </c>
      <c r="AX999" s="13" t="s">
        <v>76</v>
      </c>
      <c r="AY999" s="254" t="s">
        <v>178</v>
      </c>
    </row>
    <row r="1000" s="14" customFormat="1">
      <c r="A1000" s="14"/>
      <c r="B1000" s="255"/>
      <c r="C1000" s="256"/>
      <c r="D1000" s="246" t="s">
        <v>190</v>
      </c>
      <c r="E1000" s="257" t="s">
        <v>1</v>
      </c>
      <c r="F1000" s="258" t="s">
        <v>1064</v>
      </c>
      <c r="G1000" s="256"/>
      <c r="H1000" s="259">
        <v>5.7399999999999993</v>
      </c>
      <c r="I1000" s="260"/>
      <c r="J1000" s="256"/>
      <c r="K1000" s="256"/>
      <c r="L1000" s="261"/>
      <c r="M1000" s="262"/>
      <c r="N1000" s="263"/>
      <c r="O1000" s="263"/>
      <c r="P1000" s="263"/>
      <c r="Q1000" s="263"/>
      <c r="R1000" s="263"/>
      <c r="S1000" s="263"/>
      <c r="T1000" s="26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T1000" s="265" t="s">
        <v>190</v>
      </c>
      <c r="AU1000" s="265" t="s">
        <v>85</v>
      </c>
      <c r="AV1000" s="14" t="s">
        <v>85</v>
      </c>
      <c r="AW1000" s="14" t="s">
        <v>34</v>
      </c>
      <c r="AX1000" s="14" t="s">
        <v>76</v>
      </c>
      <c r="AY1000" s="265" t="s">
        <v>178</v>
      </c>
    </row>
    <row r="1001" s="2" customFormat="1" ht="16.5" customHeight="1">
      <c r="A1001" s="38"/>
      <c r="B1001" s="39"/>
      <c r="C1001" s="267" t="s">
        <v>1077</v>
      </c>
      <c r="D1001" s="267" t="s">
        <v>406</v>
      </c>
      <c r="E1001" s="268" t="s">
        <v>1078</v>
      </c>
      <c r="F1001" s="269" t="s">
        <v>1079</v>
      </c>
      <c r="G1001" s="270" t="s">
        <v>258</v>
      </c>
      <c r="H1001" s="271">
        <v>15.023999999999999</v>
      </c>
      <c r="I1001" s="272"/>
      <c r="J1001" s="273">
        <f>ROUND(I1001*H1001,2)</f>
        <v>0</v>
      </c>
      <c r="K1001" s="269" t="s">
        <v>185</v>
      </c>
      <c r="L1001" s="274"/>
      <c r="M1001" s="275" t="s">
        <v>1</v>
      </c>
      <c r="N1001" s="276" t="s">
        <v>41</v>
      </c>
      <c r="O1001" s="91"/>
      <c r="P1001" s="235">
        <f>O1001*H1001</f>
        <v>0</v>
      </c>
      <c r="Q1001" s="235">
        <v>0.00012</v>
      </c>
      <c r="R1001" s="235">
        <f>Q1001*H1001</f>
        <v>0.00180288</v>
      </c>
      <c r="S1001" s="235">
        <v>0</v>
      </c>
      <c r="T1001" s="236">
        <f>S1001*H1001</f>
        <v>0</v>
      </c>
      <c r="U1001" s="38"/>
      <c r="V1001" s="38"/>
      <c r="W1001" s="38"/>
      <c r="X1001" s="38"/>
      <c r="Y1001" s="38"/>
      <c r="Z1001" s="38"/>
      <c r="AA1001" s="38"/>
      <c r="AB1001" s="38"/>
      <c r="AC1001" s="38"/>
      <c r="AD1001" s="38"/>
      <c r="AE1001" s="38"/>
      <c r="AR1001" s="237" t="s">
        <v>472</v>
      </c>
      <c r="AT1001" s="237" t="s">
        <v>406</v>
      </c>
      <c r="AU1001" s="237" t="s">
        <v>85</v>
      </c>
      <c r="AY1001" s="17" t="s">
        <v>178</v>
      </c>
      <c r="BE1001" s="238">
        <f>IF(N1001="základní",J1001,0)</f>
        <v>0</v>
      </c>
      <c r="BF1001" s="238">
        <f>IF(N1001="snížená",J1001,0)</f>
        <v>0</v>
      </c>
      <c r="BG1001" s="238">
        <f>IF(N1001="zákl. přenesená",J1001,0)</f>
        <v>0</v>
      </c>
      <c r="BH1001" s="238">
        <f>IF(N1001="sníž. přenesená",J1001,0)</f>
        <v>0</v>
      </c>
      <c r="BI1001" s="238">
        <f>IF(N1001="nulová",J1001,0)</f>
        <v>0</v>
      </c>
      <c r="BJ1001" s="17" t="s">
        <v>83</v>
      </c>
      <c r="BK1001" s="238">
        <f>ROUND(I1001*H1001,2)</f>
        <v>0</v>
      </c>
      <c r="BL1001" s="17" t="s">
        <v>362</v>
      </c>
      <c r="BM1001" s="237" t="s">
        <v>1080</v>
      </c>
    </row>
    <row r="1002" s="14" customFormat="1">
      <c r="A1002" s="14"/>
      <c r="B1002" s="255"/>
      <c r="C1002" s="256"/>
      <c r="D1002" s="246" t="s">
        <v>190</v>
      </c>
      <c r="E1002" s="256"/>
      <c r="F1002" s="258" t="s">
        <v>1081</v>
      </c>
      <c r="G1002" s="256"/>
      <c r="H1002" s="259">
        <v>15.023999999999999</v>
      </c>
      <c r="I1002" s="260"/>
      <c r="J1002" s="256"/>
      <c r="K1002" s="256"/>
      <c r="L1002" s="261"/>
      <c r="M1002" s="262"/>
      <c r="N1002" s="263"/>
      <c r="O1002" s="263"/>
      <c r="P1002" s="263"/>
      <c r="Q1002" s="263"/>
      <c r="R1002" s="263"/>
      <c r="S1002" s="263"/>
      <c r="T1002" s="26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T1002" s="265" t="s">
        <v>190</v>
      </c>
      <c r="AU1002" s="265" t="s">
        <v>85</v>
      </c>
      <c r="AV1002" s="14" t="s">
        <v>85</v>
      </c>
      <c r="AW1002" s="14" t="s">
        <v>4</v>
      </c>
      <c r="AX1002" s="14" t="s">
        <v>83</v>
      </c>
      <c r="AY1002" s="265" t="s">
        <v>178</v>
      </c>
    </row>
    <row r="1003" s="2" customFormat="1" ht="24.15" customHeight="1">
      <c r="A1003" s="38"/>
      <c r="B1003" s="39"/>
      <c r="C1003" s="226" t="s">
        <v>1082</v>
      </c>
      <c r="D1003" s="226" t="s">
        <v>181</v>
      </c>
      <c r="E1003" s="227" t="s">
        <v>1083</v>
      </c>
      <c r="F1003" s="228" t="s">
        <v>1084</v>
      </c>
      <c r="G1003" s="229" t="s">
        <v>229</v>
      </c>
      <c r="H1003" s="230">
        <v>0.0089999999999999993</v>
      </c>
      <c r="I1003" s="231"/>
      <c r="J1003" s="232">
        <f>ROUND(I1003*H1003,2)</f>
        <v>0</v>
      </c>
      <c r="K1003" s="228" t="s">
        <v>185</v>
      </c>
      <c r="L1003" s="44"/>
      <c r="M1003" s="233" t="s">
        <v>1</v>
      </c>
      <c r="N1003" s="234" t="s">
        <v>41</v>
      </c>
      <c r="O1003" s="91"/>
      <c r="P1003" s="235">
        <f>O1003*H1003</f>
        <v>0</v>
      </c>
      <c r="Q1003" s="235">
        <v>0</v>
      </c>
      <c r="R1003" s="235">
        <f>Q1003*H1003</f>
        <v>0</v>
      </c>
      <c r="S1003" s="235">
        <v>0</v>
      </c>
      <c r="T1003" s="236">
        <f>S1003*H1003</f>
        <v>0</v>
      </c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R1003" s="237" t="s">
        <v>362</v>
      </c>
      <c r="AT1003" s="237" t="s">
        <v>181</v>
      </c>
      <c r="AU1003" s="237" t="s">
        <v>85</v>
      </c>
      <c r="AY1003" s="17" t="s">
        <v>178</v>
      </c>
      <c r="BE1003" s="238">
        <f>IF(N1003="základní",J1003,0)</f>
        <v>0</v>
      </c>
      <c r="BF1003" s="238">
        <f>IF(N1003="snížená",J1003,0)</f>
        <v>0</v>
      </c>
      <c r="BG1003" s="238">
        <f>IF(N1003="zákl. přenesená",J1003,0)</f>
        <v>0</v>
      </c>
      <c r="BH1003" s="238">
        <f>IF(N1003="sníž. přenesená",J1003,0)</f>
        <v>0</v>
      </c>
      <c r="BI1003" s="238">
        <f>IF(N1003="nulová",J1003,0)</f>
        <v>0</v>
      </c>
      <c r="BJ1003" s="17" t="s">
        <v>83</v>
      </c>
      <c r="BK1003" s="238">
        <f>ROUND(I1003*H1003,2)</f>
        <v>0</v>
      </c>
      <c r="BL1003" s="17" t="s">
        <v>362</v>
      </c>
      <c r="BM1003" s="237" t="s">
        <v>1085</v>
      </c>
    </row>
    <row r="1004" s="2" customFormat="1">
      <c r="A1004" s="38"/>
      <c r="B1004" s="39"/>
      <c r="C1004" s="40"/>
      <c r="D1004" s="239" t="s">
        <v>188</v>
      </c>
      <c r="E1004" s="40"/>
      <c r="F1004" s="240" t="s">
        <v>1086</v>
      </c>
      <c r="G1004" s="40"/>
      <c r="H1004" s="40"/>
      <c r="I1004" s="241"/>
      <c r="J1004" s="40"/>
      <c r="K1004" s="40"/>
      <c r="L1004" s="44"/>
      <c r="M1004" s="242"/>
      <c r="N1004" s="243"/>
      <c r="O1004" s="91"/>
      <c r="P1004" s="91"/>
      <c r="Q1004" s="91"/>
      <c r="R1004" s="91"/>
      <c r="S1004" s="91"/>
      <c r="T1004" s="92"/>
      <c r="U1004" s="38"/>
      <c r="V1004" s="38"/>
      <c r="W1004" s="38"/>
      <c r="X1004" s="38"/>
      <c r="Y1004" s="38"/>
      <c r="Z1004" s="38"/>
      <c r="AA1004" s="38"/>
      <c r="AB1004" s="38"/>
      <c r="AC1004" s="38"/>
      <c r="AD1004" s="38"/>
      <c r="AE1004" s="38"/>
      <c r="AT1004" s="17" t="s">
        <v>188</v>
      </c>
      <c r="AU1004" s="17" t="s">
        <v>85</v>
      </c>
    </row>
    <row r="1005" s="12" customFormat="1" ht="22.8" customHeight="1">
      <c r="A1005" s="12"/>
      <c r="B1005" s="210"/>
      <c r="C1005" s="211"/>
      <c r="D1005" s="212" t="s">
        <v>75</v>
      </c>
      <c r="E1005" s="224" t="s">
        <v>1087</v>
      </c>
      <c r="F1005" s="224" t="s">
        <v>1088</v>
      </c>
      <c r="G1005" s="211"/>
      <c r="H1005" s="211"/>
      <c r="I1005" s="214"/>
      <c r="J1005" s="225">
        <f>BK1005</f>
        <v>0</v>
      </c>
      <c r="K1005" s="211"/>
      <c r="L1005" s="216"/>
      <c r="M1005" s="217"/>
      <c r="N1005" s="218"/>
      <c r="O1005" s="218"/>
      <c r="P1005" s="219">
        <f>SUM(P1006:P1247)</f>
        <v>0</v>
      </c>
      <c r="Q1005" s="218"/>
      <c r="R1005" s="219">
        <f>SUM(R1006:R1247)</f>
        <v>29.730449650000004</v>
      </c>
      <c r="S1005" s="218"/>
      <c r="T1005" s="220">
        <f>SUM(T1006:T1247)</f>
        <v>0</v>
      </c>
      <c r="U1005" s="12"/>
      <c r="V1005" s="12"/>
      <c r="W1005" s="12"/>
      <c r="X1005" s="12"/>
      <c r="Y1005" s="12"/>
      <c r="Z1005" s="12"/>
      <c r="AA1005" s="12"/>
      <c r="AB1005" s="12"/>
      <c r="AC1005" s="12"/>
      <c r="AD1005" s="12"/>
      <c r="AE1005" s="12"/>
      <c r="AR1005" s="221" t="s">
        <v>85</v>
      </c>
      <c r="AT1005" s="222" t="s">
        <v>75</v>
      </c>
      <c r="AU1005" s="222" t="s">
        <v>83</v>
      </c>
      <c r="AY1005" s="221" t="s">
        <v>178</v>
      </c>
      <c r="BK1005" s="223">
        <f>SUM(BK1006:BK1247)</f>
        <v>0</v>
      </c>
    </row>
    <row r="1006" s="2" customFormat="1" ht="16.5" customHeight="1">
      <c r="A1006" s="38"/>
      <c r="B1006" s="39"/>
      <c r="C1006" s="226" t="s">
        <v>1089</v>
      </c>
      <c r="D1006" s="226" t="s">
        <v>181</v>
      </c>
      <c r="E1006" s="227" t="s">
        <v>1090</v>
      </c>
      <c r="F1006" s="228" t="s">
        <v>1091</v>
      </c>
      <c r="G1006" s="229" t="s">
        <v>258</v>
      </c>
      <c r="H1006" s="230">
        <v>25.760000000000002</v>
      </c>
      <c r="I1006" s="231"/>
      <c r="J1006" s="232">
        <f>ROUND(I1006*H1006,2)</f>
        <v>0</v>
      </c>
      <c r="K1006" s="228" t="s">
        <v>185</v>
      </c>
      <c r="L1006" s="44"/>
      <c r="M1006" s="233" t="s">
        <v>1</v>
      </c>
      <c r="N1006" s="234" t="s">
        <v>41</v>
      </c>
      <c r="O1006" s="91"/>
      <c r="P1006" s="235">
        <f>O1006*H1006</f>
        <v>0</v>
      </c>
      <c r="Q1006" s="235">
        <v>0.00040999999999999999</v>
      </c>
      <c r="R1006" s="235">
        <f>Q1006*H1006</f>
        <v>0.010561600000000001</v>
      </c>
      <c r="S1006" s="235">
        <v>0</v>
      </c>
      <c r="T1006" s="236">
        <f>S1006*H1006</f>
        <v>0</v>
      </c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R1006" s="237" t="s">
        <v>362</v>
      </c>
      <c r="AT1006" s="237" t="s">
        <v>181</v>
      </c>
      <c r="AU1006" s="237" t="s">
        <v>85</v>
      </c>
      <c r="AY1006" s="17" t="s">
        <v>178</v>
      </c>
      <c r="BE1006" s="238">
        <f>IF(N1006="základní",J1006,0)</f>
        <v>0</v>
      </c>
      <c r="BF1006" s="238">
        <f>IF(N1006="snížená",J1006,0)</f>
        <v>0</v>
      </c>
      <c r="BG1006" s="238">
        <f>IF(N1006="zákl. přenesená",J1006,0)</f>
        <v>0</v>
      </c>
      <c r="BH1006" s="238">
        <f>IF(N1006="sníž. přenesená",J1006,0)</f>
        <v>0</v>
      </c>
      <c r="BI1006" s="238">
        <f>IF(N1006="nulová",J1006,0)</f>
        <v>0</v>
      </c>
      <c r="BJ1006" s="17" t="s">
        <v>83</v>
      </c>
      <c r="BK1006" s="238">
        <f>ROUND(I1006*H1006,2)</f>
        <v>0</v>
      </c>
      <c r="BL1006" s="17" t="s">
        <v>362</v>
      </c>
      <c r="BM1006" s="237" t="s">
        <v>1092</v>
      </c>
    </row>
    <row r="1007" s="2" customFormat="1">
      <c r="A1007" s="38"/>
      <c r="B1007" s="39"/>
      <c r="C1007" s="40"/>
      <c r="D1007" s="239" t="s">
        <v>188</v>
      </c>
      <c r="E1007" s="40"/>
      <c r="F1007" s="240" t="s">
        <v>1093</v>
      </c>
      <c r="G1007" s="40"/>
      <c r="H1007" s="40"/>
      <c r="I1007" s="241"/>
      <c r="J1007" s="40"/>
      <c r="K1007" s="40"/>
      <c r="L1007" s="44"/>
      <c r="M1007" s="242"/>
      <c r="N1007" s="243"/>
      <c r="O1007" s="91"/>
      <c r="P1007" s="91"/>
      <c r="Q1007" s="91"/>
      <c r="R1007" s="91"/>
      <c r="S1007" s="91"/>
      <c r="T1007" s="92"/>
      <c r="U1007" s="38"/>
      <c r="V1007" s="38"/>
      <c r="W1007" s="38"/>
      <c r="X1007" s="38"/>
      <c r="Y1007" s="38"/>
      <c r="Z1007" s="38"/>
      <c r="AA1007" s="38"/>
      <c r="AB1007" s="38"/>
      <c r="AC1007" s="38"/>
      <c r="AD1007" s="38"/>
      <c r="AE1007" s="38"/>
      <c r="AT1007" s="17" t="s">
        <v>188</v>
      </c>
      <c r="AU1007" s="17" t="s">
        <v>85</v>
      </c>
    </row>
    <row r="1008" s="13" customFormat="1">
      <c r="A1008" s="13"/>
      <c r="B1008" s="244"/>
      <c r="C1008" s="245"/>
      <c r="D1008" s="246" t="s">
        <v>190</v>
      </c>
      <c r="E1008" s="247" t="s">
        <v>1</v>
      </c>
      <c r="F1008" s="248" t="s">
        <v>191</v>
      </c>
      <c r="G1008" s="245"/>
      <c r="H1008" s="247" t="s">
        <v>1</v>
      </c>
      <c r="I1008" s="249"/>
      <c r="J1008" s="245"/>
      <c r="K1008" s="245"/>
      <c r="L1008" s="250"/>
      <c r="M1008" s="251"/>
      <c r="N1008" s="252"/>
      <c r="O1008" s="252"/>
      <c r="P1008" s="252"/>
      <c r="Q1008" s="252"/>
      <c r="R1008" s="252"/>
      <c r="S1008" s="252"/>
      <c r="T1008" s="253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54" t="s">
        <v>190</v>
      </c>
      <c r="AU1008" s="254" t="s">
        <v>85</v>
      </c>
      <c r="AV1008" s="13" t="s">
        <v>83</v>
      </c>
      <c r="AW1008" s="13" t="s">
        <v>34</v>
      </c>
      <c r="AX1008" s="13" t="s">
        <v>76</v>
      </c>
      <c r="AY1008" s="254" t="s">
        <v>178</v>
      </c>
    </row>
    <row r="1009" s="13" customFormat="1">
      <c r="A1009" s="13"/>
      <c r="B1009" s="244"/>
      <c r="C1009" s="245"/>
      <c r="D1009" s="246" t="s">
        <v>190</v>
      </c>
      <c r="E1009" s="247" t="s">
        <v>1</v>
      </c>
      <c r="F1009" s="248" t="s">
        <v>192</v>
      </c>
      <c r="G1009" s="245"/>
      <c r="H1009" s="247" t="s">
        <v>1</v>
      </c>
      <c r="I1009" s="249"/>
      <c r="J1009" s="245"/>
      <c r="K1009" s="245"/>
      <c r="L1009" s="250"/>
      <c r="M1009" s="251"/>
      <c r="N1009" s="252"/>
      <c r="O1009" s="252"/>
      <c r="P1009" s="252"/>
      <c r="Q1009" s="252"/>
      <c r="R1009" s="252"/>
      <c r="S1009" s="252"/>
      <c r="T1009" s="253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T1009" s="254" t="s">
        <v>190</v>
      </c>
      <c r="AU1009" s="254" t="s">
        <v>85</v>
      </c>
      <c r="AV1009" s="13" t="s">
        <v>83</v>
      </c>
      <c r="AW1009" s="13" t="s">
        <v>34</v>
      </c>
      <c r="AX1009" s="13" t="s">
        <v>76</v>
      </c>
      <c r="AY1009" s="254" t="s">
        <v>178</v>
      </c>
    </row>
    <row r="1010" s="14" customFormat="1">
      <c r="A1010" s="14"/>
      <c r="B1010" s="255"/>
      <c r="C1010" s="256"/>
      <c r="D1010" s="246" t="s">
        <v>190</v>
      </c>
      <c r="E1010" s="257" t="s">
        <v>1</v>
      </c>
      <c r="F1010" s="258" t="s">
        <v>511</v>
      </c>
      <c r="G1010" s="256"/>
      <c r="H1010" s="259">
        <v>3.7000000000000002</v>
      </c>
      <c r="I1010" s="260"/>
      <c r="J1010" s="256"/>
      <c r="K1010" s="256"/>
      <c r="L1010" s="261"/>
      <c r="M1010" s="262"/>
      <c r="N1010" s="263"/>
      <c r="O1010" s="263"/>
      <c r="P1010" s="263"/>
      <c r="Q1010" s="263"/>
      <c r="R1010" s="263"/>
      <c r="S1010" s="263"/>
      <c r="T1010" s="264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T1010" s="265" t="s">
        <v>190</v>
      </c>
      <c r="AU1010" s="265" t="s">
        <v>85</v>
      </c>
      <c r="AV1010" s="14" t="s">
        <v>85</v>
      </c>
      <c r="AW1010" s="14" t="s">
        <v>34</v>
      </c>
      <c r="AX1010" s="14" t="s">
        <v>76</v>
      </c>
      <c r="AY1010" s="265" t="s">
        <v>178</v>
      </c>
    </row>
    <row r="1011" s="14" customFormat="1">
      <c r="A1011" s="14"/>
      <c r="B1011" s="255"/>
      <c r="C1011" s="256"/>
      <c r="D1011" s="246" t="s">
        <v>190</v>
      </c>
      <c r="E1011" s="257" t="s">
        <v>1</v>
      </c>
      <c r="F1011" s="258" t="s">
        <v>512</v>
      </c>
      <c r="G1011" s="256"/>
      <c r="H1011" s="259">
        <v>3.7000000000000002</v>
      </c>
      <c r="I1011" s="260"/>
      <c r="J1011" s="256"/>
      <c r="K1011" s="256"/>
      <c r="L1011" s="261"/>
      <c r="M1011" s="262"/>
      <c r="N1011" s="263"/>
      <c r="O1011" s="263"/>
      <c r="P1011" s="263"/>
      <c r="Q1011" s="263"/>
      <c r="R1011" s="263"/>
      <c r="S1011" s="263"/>
      <c r="T1011" s="264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T1011" s="265" t="s">
        <v>190</v>
      </c>
      <c r="AU1011" s="265" t="s">
        <v>85</v>
      </c>
      <c r="AV1011" s="14" t="s">
        <v>85</v>
      </c>
      <c r="AW1011" s="14" t="s">
        <v>34</v>
      </c>
      <c r="AX1011" s="14" t="s">
        <v>76</v>
      </c>
      <c r="AY1011" s="265" t="s">
        <v>178</v>
      </c>
    </row>
    <row r="1012" s="14" customFormat="1">
      <c r="A1012" s="14"/>
      <c r="B1012" s="255"/>
      <c r="C1012" s="256"/>
      <c r="D1012" s="246" t="s">
        <v>190</v>
      </c>
      <c r="E1012" s="257" t="s">
        <v>1</v>
      </c>
      <c r="F1012" s="258" t="s">
        <v>513</v>
      </c>
      <c r="G1012" s="256"/>
      <c r="H1012" s="259">
        <v>3.3599999999999999</v>
      </c>
      <c r="I1012" s="260"/>
      <c r="J1012" s="256"/>
      <c r="K1012" s="256"/>
      <c r="L1012" s="261"/>
      <c r="M1012" s="262"/>
      <c r="N1012" s="263"/>
      <c r="O1012" s="263"/>
      <c r="P1012" s="263"/>
      <c r="Q1012" s="263"/>
      <c r="R1012" s="263"/>
      <c r="S1012" s="263"/>
      <c r="T1012" s="26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65" t="s">
        <v>190</v>
      </c>
      <c r="AU1012" s="265" t="s">
        <v>85</v>
      </c>
      <c r="AV1012" s="14" t="s">
        <v>85</v>
      </c>
      <c r="AW1012" s="14" t="s">
        <v>34</v>
      </c>
      <c r="AX1012" s="14" t="s">
        <v>76</v>
      </c>
      <c r="AY1012" s="265" t="s">
        <v>178</v>
      </c>
    </row>
    <row r="1013" s="13" customFormat="1">
      <c r="A1013" s="13"/>
      <c r="B1013" s="244"/>
      <c r="C1013" s="245"/>
      <c r="D1013" s="246" t="s">
        <v>190</v>
      </c>
      <c r="E1013" s="247" t="s">
        <v>1</v>
      </c>
      <c r="F1013" s="248" t="s">
        <v>192</v>
      </c>
      <c r="G1013" s="245"/>
      <c r="H1013" s="247" t="s">
        <v>1</v>
      </c>
      <c r="I1013" s="249"/>
      <c r="J1013" s="245"/>
      <c r="K1013" s="245"/>
      <c r="L1013" s="250"/>
      <c r="M1013" s="251"/>
      <c r="N1013" s="252"/>
      <c r="O1013" s="252"/>
      <c r="P1013" s="252"/>
      <c r="Q1013" s="252"/>
      <c r="R1013" s="252"/>
      <c r="S1013" s="252"/>
      <c r="T1013" s="253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54" t="s">
        <v>190</v>
      </c>
      <c r="AU1013" s="254" t="s">
        <v>85</v>
      </c>
      <c r="AV1013" s="13" t="s">
        <v>83</v>
      </c>
      <c r="AW1013" s="13" t="s">
        <v>34</v>
      </c>
      <c r="AX1013" s="13" t="s">
        <v>76</v>
      </c>
      <c r="AY1013" s="254" t="s">
        <v>178</v>
      </c>
    </row>
    <row r="1014" s="13" customFormat="1">
      <c r="A1014" s="13"/>
      <c r="B1014" s="244"/>
      <c r="C1014" s="245"/>
      <c r="D1014" s="246" t="s">
        <v>190</v>
      </c>
      <c r="E1014" s="247" t="s">
        <v>1</v>
      </c>
      <c r="F1014" s="248" t="s">
        <v>514</v>
      </c>
      <c r="G1014" s="245"/>
      <c r="H1014" s="247" t="s">
        <v>1</v>
      </c>
      <c r="I1014" s="249"/>
      <c r="J1014" s="245"/>
      <c r="K1014" s="245"/>
      <c r="L1014" s="250"/>
      <c r="M1014" s="251"/>
      <c r="N1014" s="252"/>
      <c r="O1014" s="252"/>
      <c r="P1014" s="252"/>
      <c r="Q1014" s="252"/>
      <c r="R1014" s="252"/>
      <c r="S1014" s="252"/>
      <c r="T1014" s="253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54" t="s">
        <v>190</v>
      </c>
      <c r="AU1014" s="254" t="s">
        <v>85</v>
      </c>
      <c r="AV1014" s="13" t="s">
        <v>83</v>
      </c>
      <c r="AW1014" s="13" t="s">
        <v>34</v>
      </c>
      <c r="AX1014" s="13" t="s">
        <v>76</v>
      </c>
      <c r="AY1014" s="254" t="s">
        <v>178</v>
      </c>
    </row>
    <row r="1015" s="14" customFormat="1">
      <c r="A1015" s="14"/>
      <c r="B1015" s="255"/>
      <c r="C1015" s="256"/>
      <c r="D1015" s="246" t="s">
        <v>190</v>
      </c>
      <c r="E1015" s="257" t="s">
        <v>1</v>
      </c>
      <c r="F1015" s="258" t="s">
        <v>515</v>
      </c>
      <c r="G1015" s="256"/>
      <c r="H1015" s="259">
        <v>15</v>
      </c>
      <c r="I1015" s="260"/>
      <c r="J1015" s="256"/>
      <c r="K1015" s="256"/>
      <c r="L1015" s="261"/>
      <c r="M1015" s="262"/>
      <c r="N1015" s="263"/>
      <c r="O1015" s="263"/>
      <c r="P1015" s="263"/>
      <c r="Q1015" s="263"/>
      <c r="R1015" s="263"/>
      <c r="S1015" s="263"/>
      <c r="T1015" s="26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265" t="s">
        <v>190</v>
      </c>
      <c r="AU1015" s="265" t="s">
        <v>85</v>
      </c>
      <c r="AV1015" s="14" t="s">
        <v>85</v>
      </c>
      <c r="AW1015" s="14" t="s">
        <v>34</v>
      </c>
      <c r="AX1015" s="14" t="s">
        <v>76</v>
      </c>
      <c r="AY1015" s="265" t="s">
        <v>178</v>
      </c>
    </row>
    <row r="1016" s="2" customFormat="1" ht="16.5" customHeight="1">
      <c r="A1016" s="38"/>
      <c r="B1016" s="39"/>
      <c r="C1016" s="267" t="s">
        <v>1094</v>
      </c>
      <c r="D1016" s="267" t="s">
        <v>406</v>
      </c>
      <c r="E1016" s="268" t="s">
        <v>1095</v>
      </c>
      <c r="F1016" s="269" t="s">
        <v>1096</v>
      </c>
      <c r="G1016" s="270" t="s">
        <v>258</v>
      </c>
      <c r="H1016" s="271">
        <v>28.335999999999999</v>
      </c>
      <c r="I1016" s="272"/>
      <c r="J1016" s="273">
        <f>ROUND(I1016*H1016,2)</f>
        <v>0</v>
      </c>
      <c r="K1016" s="269" t="s">
        <v>185</v>
      </c>
      <c r="L1016" s="274"/>
      <c r="M1016" s="275" t="s">
        <v>1</v>
      </c>
      <c r="N1016" s="276" t="s">
        <v>41</v>
      </c>
      <c r="O1016" s="91"/>
      <c r="P1016" s="235">
        <f>O1016*H1016</f>
        <v>0</v>
      </c>
      <c r="Q1016" s="235">
        <v>0.0089999999999999993</v>
      </c>
      <c r="R1016" s="235">
        <f>Q1016*H1016</f>
        <v>0.25502399999999997</v>
      </c>
      <c r="S1016" s="235">
        <v>0</v>
      </c>
      <c r="T1016" s="236">
        <f>S1016*H1016</f>
        <v>0</v>
      </c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R1016" s="237" t="s">
        <v>472</v>
      </c>
      <c r="AT1016" s="237" t="s">
        <v>406</v>
      </c>
      <c r="AU1016" s="237" t="s">
        <v>85</v>
      </c>
      <c r="AY1016" s="17" t="s">
        <v>178</v>
      </c>
      <c r="BE1016" s="238">
        <f>IF(N1016="základní",J1016,0)</f>
        <v>0</v>
      </c>
      <c r="BF1016" s="238">
        <f>IF(N1016="snížená",J1016,0)</f>
        <v>0</v>
      </c>
      <c r="BG1016" s="238">
        <f>IF(N1016="zákl. přenesená",J1016,0)</f>
        <v>0</v>
      </c>
      <c r="BH1016" s="238">
        <f>IF(N1016="sníž. přenesená",J1016,0)</f>
        <v>0</v>
      </c>
      <c r="BI1016" s="238">
        <f>IF(N1016="nulová",J1016,0)</f>
        <v>0</v>
      </c>
      <c r="BJ1016" s="17" t="s">
        <v>83</v>
      </c>
      <c r="BK1016" s="238">
        <f>ROUND(I1016*H1016,2)</f>
        <v>0</v>
      </c>
      <c r="BL1016" s="17" t="s">
        <v>362</v>
      </c>
      <c r="BM1016" s="237" t="s">
        <v>1097</v>
      </c>
    </row>
    <row r="1017" s="14" customFormat="1">
      <c r="A1017" s="14"/>
      <c r="B1017" s="255"/>
      <c r="C1017" s="256"/>
      <c r="D1017" s="246" t="s">
        <v>190</v>
      </c>
      <c r="E1017" s="256"/>
      <c r="F1017" s="258" t="s">
        <v>1098</v>
      </c>
      <c r="G1017" s="256"/>
      <c r="H1017" s="259">
        <v>28.335999999999999</v>
      </c>
      <c r="I1017" s="260"/>
      <c r="J1017" s="256"/>
      <c r="K1017" s="256"/>
      <c r="L1017" s="261"/>
      <c r="M1017" s="262"/>
      <c r="N1017" s="263"/>
      <c r="O1017" s="263"/>
      <c r="P1017" s="263"/>
      <c r="Q1017" s="263"/>
      <c r="R1017" s="263"/>
      <c r="S1017" s="263"/>
      <c r="T1017" s="26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T1017" s="265" t="s">
        <v>190</v>
      </c>
      <c r="AU1017" s="265" t="s">
        <v>85</v>
      </c>
      <c r="AV1017" s="14" t="s">
        <v>85</v>
      </c>
      <c r="AW1017" s="14" t="s">
        <v>4</v>
      </c>
      <c r="AX1017" s="14" t="s">
        <v>83</v>
      </c>
      <c r="AY1017" s="265" t="s">
        <v>178</v>
      </c>
    </row>
    <row r="1018" s="2" customFormat="1" ht="16.5" customHeight="1">
      <c r="A1018" s="38"/>
      <c r="B1018" s="39"/>
      <c r="C1018" s="226" t="s">
        <v>1099</v>
      </c>
      <c r="D1018" s="226" t="s">
        <v>181</v>
      </c>
      <c r="E1018" s="227" t="s">
        <v>1100</v>
      </c>
      <c r="F1018" s="228" t="s">
        <v>1101</v>
      </c>
      <c r="G1018" s="229" t="s">
        <v>258</v>
      </c>
      <c r="H1018" s="230">
        <v>25.760000000000002</v>
      </c>
      <c r="I1018" s="231"/>
      <c r="J1018" s="232">
        <f>ROUND(I1018*H1018,2)</f>
        <v>0</v>
      </c>
      <c r="K1018" s="228" t="s">
        <v>185</v>
      </c>
      <c r="L1018" s="44"/>
      <c r="M1018" s="233" t="s">
        <v>1</v>
      </c>
      <c r="N1018" s="234" t="s">
        <v>41</v>
      </c>
      <c r="O1018" s="91"/>
      <c r="P1018" s="235">
        <f>O1018*H1018</f>
        <v>0</v>
      </c>
      <c r="Q1018" s="235">
        <v>0.00010000000000000001</v>
      </c>
      <c r="R1018" s="235">
        <f>Q1018*H1018</f>
        <v>0.0025760000000000002</v>
      </c>
      <c r="S1018" s="235">
        <v>0</v>
      </c>
      <c r="T1018" s="236">
        <f>S1018*H1018</f>
        <v>0</v>
      </c>
      <c r="U1018" s="38"/>
      <c r="V1018" s="38"/>
      <c r="W1018" s="38"/>
      <c r="X1018" s="38"/>
      <c r="Y1018" s="38"/>
      <c r="Z1018" s="38"/>
      <c r="AA1018" s="38"/>
      <c r="AB1018" s="38"/>
      <c r="AC1018" s="38"/>
      <c r="AD1018" s="38"/>
      <c r="AE1018" s="38"/>
      <c r="AR1018" s="237" t="s">
        <v>362</v>
      </c>
      <c r="AT1018" s="237" t="s">
        <v>181</v>
      </c>
      <c r="AU1018" s="237" t="s">
        <v>85</v>
      </c>
      <c r="AY1018" s="17" t="s">
        <v>178</v>
      </c>
      <c r="BE1018" s="238">
        <f>IF(N1018="základní",J1018,0)</f>
        <v>0</v>
      </c>
      <c r="BF1018" s="238">
        <f>IF(N1018="snížená",J1018,0)</f>
        <v>0</v>
      </c>
      <c r="BG1018" s="238">
        <f>IF(N1018="zákl. přenesená",J1018,0)</f>
        <v>0</v>
      </c>
      <c r="BH1018" s="238">
        <f>IF(N1018="sníž. přenesená",J1018,0)</f>
        <v>0</v>
      </c>
      <c r="BI1018" s="238">
        <f>IF(N1018="nulová",J1018,0)</f>
        <v>0</v>
      </c>
      <c r="BJ1018" s="17" t="s">
        <v>83</v>
      </c>
      <c r="BK1018" s="238">
        <f>ROUND(I1018*H1018,2)</f>
        <v>0</v>
      </c>
      <c r="BL1018" s="17" t="s">
        <v>362</v>
      </c>
      <c r="BM1018" s="237" t="s">
        <v>1102</v>
      </c>
    </row>
    <row r="1019" s="2" customFormat="1">
      <c r="A1019" s="38"/>
      <c r="B1019" s="39"/>
      <c r="C1019" s="40"/>
      <c r="D1019" s="239" t="s">
        <v>188</v>
      </c>
      <c r="E1019" s="40"/>
      <c r="F1019" s="240" t="s">
        <v>1103</v>
      </c>
      <c r="G1019" s="40"/>
      <c r="H1019" s="40"/>
      <c r="I1019" s="241"/>
      <c r="J1019" s="40"/>
      <c r="K1019" s="40"/>
      <c r="L1019" s="44"/>
      <c r="M1019" s="242"/>
      <c r="N1019" s="243"/>
      <c r="O1019" s="91"/>
      <c r="P1019" s="91"/>
      <c r="Q1019" s="91"/>
      <c r="R1019" s="91"/>
      <c r="S1019" s="91"/>
      <c r="T1019" s="92"/>
      <c r="U1019" s="38"/>
      <c r="V1019" s="38"/>
      <c r="W1019" s="38"/>
      <c r="X1019" s="38"/>
      <c r="Y1019" s="38"/>
      <c r="Z1019" s="38"/>
      <c r="AA1019" s="38"/>
      <c r="AB1019" s="38"/>
      <c r="AC1019" s="38"/>
      <c r="AD1019" s="38"/>
      <c r="AE1019" s="38"/>
      <c r="AT1019" s="17" t="s">
        <v>188</v>
      </c>
      <c r="AU1019" s="17" t="s">
        <v>85</v>
      </c>
    </row>
    <row r="1020" s="13" customFormat="1">
      <c r="A1020" s="13"/>
      <c r="B1020" s="244"/>
      <c r="C1020" s="245"/>
      <c r="D1020" s="246" t="s">
        <v>190</v>
      </c>
      <c r="E1020" s="247" t="s">
        <v>1</v>
      </c>
      <c r="F1020" s="248" t="s">
        <v>191</v>
      </c>
      <c r="G1020" s="245"/>
      <c r="H1020" s="247" t="s">
        <v>1</v>
      </c>
      <c r="I1020" s="249"/>
      <c r="J1020" s="245"/>
      <c r="K1020" s="245"/>
      <c r="L1020" s="250"/>
      <c r="M1020" s="251"/>
      <c r="N1020" s="252"/>
      <c r="O1020" s="252"/>
      <c r="P1020" s="252"/>
      <c r="Q1020" s="252"/>
      <c r="R1020" s="252"/>
      <c r="S1020" s="252"/>
      <c r="T1020" s="253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54" t="s">
        <v>190</v>
      </c>
      <c r="AU1020" s="254" t="s">
        <v>85</v>
      </c>
      <c r="AV1020" s="13" t="s">
        <v>83</v>
      </c>
      <c r="AW1020" s="13" t="s">
        <v>34</v>
      </c>
      <c r="AX1020" s="13" t="s">
        <v>76</v>
      </c>
      <c r="AY1020" s="254" t="s">
        <v>178</v>
      </c>
    </row>
    <row r="1021" s="13" customFormat="1">
      <c r="A1021" s="13"/>
      <c r="B1021" s="244"/>
      <c r="C1021" s="245"/>
      <c r="D1021" s="246" t="s">
        <v>190</v>
      </c>
      <c r="E1021" s="247" t="s">
        <v>1</v>
      </c>
      <c r="F1021" s="248" t="s">
        <v>192</v>
      </c>
      <c r="G1021" s="245"/>
      <c r="H1021" s="247" t="s">
        <v>1</v>
      </c>
      <c r="I1021" s="249"/>
      <c r="J1021" s="245"/>
      <c r="K1021" s="245"/>
      <c r="L1021" s="250"/>
      <c r="M1021" s="251"/>
      <c r="N1021" s="252"/>
      <c r="O1021" s="252"/>
      <c r="P1021" s="252"/>
      <c r="Q1021" s="252"/>
      <c r="R1021" s="252"/>
      <c r="S1021" s="252"/>
      <c r="T1021" s="253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54" t="s">
        <v>190</v>
      </c>
      <c r="AU1021" s="254" t="s">
        <v>85</v>
      </c>
      <c r="AV1021" s="13" t="s">
        <v>83</v>
      </c>
      <c r="AW1021" s="13" t="s">
        <v>34</v>
      </c>
      <c r="AX1021" s="13" t="s">
        <v>76</v>
      </c>
      <c r="AY1021" s="254" t="s">
        <v>178</v>
      </c>
    </row>
    <row r="1022" s="14" customFormat="1">
      <c r="A1022" s="14"/>
      <c r="B1022" s="255"/>
      <c r="C1022" s="256"/>
      <c r="D1022" s="246" t="s">
        <v>190</v>
      </c>
      <c r="E1022" s="257" t="s">
        <v>1</v>
      </c>
      <c r="F1022" s="258" t="s">
        <v>511</v>
      </c>
      <c r="G1022" s="256"/>
      <c r="H1022" s="259">
        <v>3.7000000000000002</v>
      </c>
      <c r="I1022" s="260"/>
      <c r="J1022" s="256"/>
      <c r="K1022" s="256"/>
      <c r="L1022" s="261"/>
      <c r="M1022" s="262"/>
      <c r="N1022" s="263"/>
      <c r="O1022" s="263"/>
      <c r="P1022" s="263"/>
      <c r="Q1022" s="263"/>
      <c r="R1022" s="263"/>
      <c r="S1022" s="263"/>
      <c r="T1022" s="26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T1022" s="265" t="s">
        <v>190</v>
      </c>
      <c r="AU1022" s="265" t="s">
        <v>85</v>
      </c>
      <c r="AV1022" s="14" t="s">
        <v>85</v>
      </c>
      <c r="AW1022" s="14" t="s">
        <v>34</v>
      </c>
      <c r="AX1022" s="14" t="s">
        <v>76</v>
      </c>
      <c r="AY1022" s="265" t="s">
        <v>178</v>
      </c>
    </row>
    <row r="1023" s="14" customFormat="1">
      <c r="A1023" s="14"/>
      <c r="B1023" s="255"/>
      <c r="C1023" s="256"/>
      <c r="D1023" s="246" t="s">
        <v>190</v>
      </c>
      <c r="E1023" s="257" t="s">
        <v>1</v>
      </c>
      <c r="F1023" s="258" t="s">
        <v>512</v>
      </c>
      <c r="G1023" s="256"/>
      <c r="H1023" s="259">
        <v>3.7000000000000002</v>
      </c>
      <c r="I1023" s="260"/>
      <c r="J1023" s="256"/>
      <c r="K1023" s="256"/>
      <c r="L1023" s="261"/>
      <c r="M1023" s="262"/>
      <c r="N1023" s="263"/>
      <c r="O1023" s="263"/>
      <c r="P1023" s="263"/>
      <c r="Q1023" s="263"/>
      <c r="R1023" s="263"/>
      <c r="S1023" s="263"/>
      <c r="T1023" s="26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65" t="s">
        <v>190</v>
      </c>
      <c r="AU1023" s="265" t="s">
        <v>85</v>
      </c>
      <c r="AV1023" s="14" t="s">
        <v>85</v>
      </c>
      <c r="AW1023" s="14" t="s">
        <v>34</v>
      </c>
      <c r="AX1023" s="14" t="s">
        <v>76</v>
      </c>
      <c r="AY1023" s="265" t="s">
        <v>178</v>
      </c>
    </row>
    <row r="1024" s="14" customFormat="1">
      <c r="A1024" s="14"/>
      <c r="B1024" s="255"/>
      <c r="C1024" s="256"/>
      <c r="D1024" s="246" t="s">
        <v>190</v>
      </c>
      <c r="E1024" s="257" t="s">
        <v>1</v>
      </c>
      <c r="F1024" s="258" t="s">
        <v>513</v>
      </c>
      <c r="G1024" s="256"/>
      <c r="H1024" s="259">
        <v>3.3599999999999999</v>
      </c>
      <c r="I1024" s="260"/>
      <c r="J1024" s="256"/>
      <c r="K1024" s="256"/>
      <c r="L1024" s="261"/>
      <c r="M1024" s="262"/>
      <c r="N1024" s="263"/>
      <c r="O1024" s="263"/>
      <c r="P1024" s="263"/>
      <c r="Q1024" s="263"/>
      <c r="R1024" s="263"/>
      <c r="S1024" s="263"/>
      <c r="T1024" s="26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65" t="s">
        <v>190</v>
      </c>
      <c r="AU1024" s="265" t="s">
        <v>85</v>
      </c>
      <c r="AV1024" s="14" t="s">
        <v>85</v>
      </c>
      <c r="AW1024" s="14" t="s">
        <v>34</v>
      </c>
      <c r="AX1024" s="14" t="s">
        <v>76</v>
      </c>
      <c r="AY1024" s="265" t="s">
        <v>178</v>
      </c>
    </row>
    <row r="1025" s="13" customFormat="1">
      <c r="A1025" s="13"/>
      <c r="B1025" s="244"/>
      <c r="C1025" s="245"/>
      <c r="D1025" s="246" t="s">
        <v>190</v>
      </c>
      <c r="E1025" s="247" t="s">
        <v>1</v>
      </c>
      <c r="F1025" s="248" t="s">
        <v>192</v>
      </c>
      <c r="G1025" s="245"/>
      <c r="H1025" s="247" t="s">
        <v>1</v>
      </c>
      <c r="I1025" s="249"/>
      <c r="J1025" s="245"/>
      <c r="K1025" s="245"/>
      <c r="L1025" s="250"/>
      <c r="M1025" s="251"/>
      <c r="N1025" s="252"/>
      <c r="O1025" s="252"/>
      <c r="P1025" s="252"/>
      <c r="Q1025" s="252"/>
      <c r="R1025" s="252"/>
      <c r="S1025" s="252"/>
      <c r="T1025" s="253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54" t="s">
        <v>190</v>
      </c>
      <c r="AU1025" s="254" t="s">
        <v>85</v>
      </c>
      <c r="AV1025" s="13" t="s">
        <v>83</v>
      </c>
      <c r="AW1025" s="13" t="s">
        <v>34</v>
      </c>
      <c r="AX1025" s="13" t="s">
        <v>76</v>
      </c>
      <c r="AY1025" s="254" t="s">
        <v>178</v>
      </c>
    </row>
    <row r="1026" s="13" customFormat="1">
      <c r="A1026" s="13"/>
      <c r="B1026" s="244"/>
      <c r="C1026" s="245"/>
      <c r="D1026" s="246" t="s">
        <v>190</v>
      </c>
      <c r="E1026" s="247" t="s">
        <v>1</v>
      </c>
      <c r="F1026" s="248" t="s">
        <v>514</v>
      </c>
      <c r="G1026" s="245"/>
      <c r="H1026" s="247" t="s">
        <v>1</v>
      </c>
      <c r="I1026" s="249"/>
      <c r="J1026" s="245"/>
      <c r="K1026" s="245"/>
      <c r="L1026" s="250"/>
      <c r="M1026" s="251"/>
      <c r="N1026" s="252"/>
      <c r="O1026" s="252"/>
      <c r="P1026" s="252"/>
      <c r="Q1026" s="252"/>
      <c r="R1026" s="252"/>
      <c r="S1026" s="252"/>
      <c r="T1026" s="253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54" t="s">
        <v>190</v>
      </c>
      <c r="AU1026" s="254" t="s">
        <v>85</v>
      </c>
      <c r="AV1026" s="13" t="s">
        <v>83</v>
      </c>
      <c r="AW1026" s="13" t="s">
        <v>34</v>
      </c>
      <c r="AX1026" s="13" t="s">
        <v>76</v>
      </c>
      <c r="AY1026" s="254" t="s">
        <v>178</v>
      </c>
    </row>
    <row r="1027" s="14" customFormat="1">
      <c r="A1027" s="14"/>
      <c r="B1027" s="255"/>
      <c r="C1027" s="256"/>
      <c r="D1027" s="246" t="s">
        <v>190</v>
      </c>
      <c r="E1027" s="257" t="s">
        <v>1</v>
      </c>
      <c r="F1027" s="258" t="s">
        <v>515</v>
      </c>
      <c r="G1027" s="256"/>
      <c r="H1027" s="259">
        <v>15</v>
      </c>
      <c r="I1027" s="260"/>
      <c r="J1027" s="256"/>
      <c r="K1027" s="256"/>
      <c r="L1027" s="261"/>
      <c r="M1027" s="262"/>
      <c r="N1027" s="263"/>
      <c r="O1027" s="263"/>
      <c r="P1027" s="263"/>
      <c r="Q1027" s="263"/>
      <c r="R1027" s="263"/>
      <c r="S1027" s="263"/>
      <c r="T1027" s="26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T1027" s="265" t="s">
        <v>190</v>
      </c>
      <c r="AU1027" s="265" t="s">
        <v>85</v>
      </c>
      <c r="AV1027" s="14" t="s">
        <v>85</v>
      </c>
      <c r="AW1027" s="14" t="s">
        <v>34</v>
      </c>
      <c r="AX1027" s="14" t="s">
        <v>76</v>
      </c>
      <c r="AY1027" s="265" t="s">
        <v>178</v>
      </c>
    </row>
    <row r="1028" s="2" customFormat="1" ht="21.75" customHeight="1">
      <c r="A1028" s="38"/>
      <c r="B1028" s="39"/>
      <c r="C1028" s="226" t="s">
        <v>1104</v>
      </c>
      <c r="D1028" s="226" t="s">
        <v>181</v>
      </c>
      <c r="E1028" s="227" t="s">
        <v>1105</v>
      </c>
      <c r="F1028" s="228" t="s">
        <v>1106</v>
      </c>
      <c r="G1028" s="229" t="s">
        <v>267</v>
      </c>
      <c r="H1028" s="230">
        <v>9</v>
      </c>
      <c r="I1028" s="231"/>
      <c r="J1028" s="232">
        <f>ROUND(I1028*H1028,2)</f>
        <v>0</v>
      </c>
      <c r="K1028" s="228" t="s">
        <v>185</v>
      </c>
      <c r="L1028" s="44"/>
      <c r="M1028" s="233" t="s">
        <v>1</v>
      </c>
      <c r="N1028" s="234" t="s">
        <v>41</v>
      </c>
      <c r="O1028" s="91"/>
      <c r="P1028" s="235">
        <f>O1028*H1028</f>
        <v>0</v>
      </c>
      <c r="Q1028" s="235">
        <v>0.0056299999999999996</v>
      </c>
      <c r="R1028" s="235">
        <f>Q1028*H1028</f>
        <v>0.050669999999999993</v>
      </c>
      <c r="S1028" s="235">
        <v>0</v>
      </c>
      <c r="T1028" s="236">
        <f>S1028*H1028</f>
        <v>0</v>
      </c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R1028" s="237" t="s">
        <v>362</v>
      </c>
      <c r="AT1028" s="237" t="s">
        <v>181</v>
      </c>
      <c r="AU1028" s="237" t="s">
        <v>85</v>
      </c>
      <c r="AY1028" s="17" t="s">
        <v>178</v>
      </c>
      <c r="BE1028" s="238">
        <f>IF(N1028="základní",J1028,0)</f>
        <v>0</v>
      </c>
      <c r="BF1028" s="238">
        <f>IF(N1028="snížená",J1028,0)</f>
        <v>0</v>
      </c>
      <c r="BG1028" s="238">
        <f>IF(N1028="zákl. přenesená",J1028,0)</f>
        <v>0</v>
      </c>
      <c r="BH1028" s="238">
        <f>IF(N1028="sníž. přenesená",J1028,0)</f>
        <v>0</v>
      </c>
      <c r="BI1028" s="238">
        <f>IF(N1028="nulová",J1028,0)</f>
        <v>0</v>
      </c>
      <c r="BJ1028" s="17" t="s">
        <v>83</v>
      </c>
      <c r="BK1028" s="238">
        <f>ROUND(I1028*H1028,2)</f>
        <v>0</v>
      </c>
      <c r="BL1028" s="17" t="s">
        <v>362</v>
      </c>
      <c r="BM1028" s="237" t="s">
        <v>1107</v>
      </c>
    </row>
    <row r="1029" s="2" customFormat="1">
      <c r="A1029" s="38"/>
      <c r="B1029" s="39"/>
      <c r="C1029" s="40"/>
      <c r="D1029" s="239" t="s">
        <v>188</v>
      </c>
      <c r="E1029" s="40"/>
      <c r="F1029" s="240" t="s">
        <v>1108</v>
      </c>
      <c r="G1029" s="40"/>
      <c r="H1029" s="40"/>
      <c r="I1029" s="241"/>
      <c r="J1029" s="40"/>
      <c r="K1029" s="40"/>
      <c r="L1029" s="44"/>
      <c r="M1029" s="242"/>
      <c r="N1029" s="243"/>
      <c r="O1029" s="91"/>
      <c r="P1029" s="91"/>
      <c r="Q1029" s="91"/>
      <c r="R1029" s="91"/>
      <c r="S1029" s="91"/>
      <c r="T1029" s="92"/>
      <c r="U1029" s="38"/>
      <c r="V1029" s="38"/>
      <c r="W1029" s="38"/>
      <c r="X1029" s="38"/>
      <c r="Y1029" s="38"/>
      <c r="Z1029" s="38"/>
      <c r="AA1029" s="38"/>
      <c r="AB1029" s="38"/>
      <c r="AC1029" s="38"/>
      <c r="AD1029" s="38"/>
      <c r="AE1029" s="38"/>
      <c r="AT1029" s="17" t="s">
        <v>188</v>
      </c>
      <c r="AU1029" s="17" t="s">
        <v>85</v>
      </c>
    </row>
    <row r="1030" s="13" customFormat="1">
      <c r="A1030" s="13"/>
      <c r="B1030" s="244"/>
      <c r="C1030" s="245"/>
      <c r="D1030" s="246" t="s">
        <v>190</v>
      </c>
      <c r="E1030" s="247" t="s">
        <v>1</v>
      </c>
      <c r="F1030" s="248" t="s">
        <v>191</v>
      </c>
      <c r="G1030" s="245"/>
      <c r="H1030" s="247" t="s">
        <v>1</v>
      </c>
      <c r="I1030" s="249"/>
      <c r="J1030" s="245"/>
      <c r="K1030" s="245"/>
      <c r="L1030" s="250"/>
      <c r="M1030" s="251"/>
      <c r="N1030" s="252"/>
      <c r="O1030" s="252"/>
      <c r="P1030" s="252"/>
      <c r="Q1030" s="252"/>
      <c r="R1030" s="252"/>
      <c r="S1030" s="252"/>
      <c r="T1030" s="253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54" t="s">
        <v>190</v>
      </c>
      <c r="AU1030" s="254" t="s">
        <v>85</v>
      </c>
      <c r="AV1030" s="13" t="s">
        <v>83</v>
      </c>
      <c r="AW1030" s="13" t="s">
        <v>34</v>
      </c>
      <c r="AX1030" s="13" t="s">
        <v>76</v>
      </c>
      <c r="AY1030" s="254" t="s">
        <v>178</v>
      </c>
    </row>
    <row r="1031" s="13" customFormat="1">
      <c r="A1031" s="13"/>
      <c r="B1031" s="244"/>
      <c r="C1031" s="245"/>
      <c r="D1031" s="246" t="s">
        <v>190</v>
      </c>
      <c r="E1031" s="247" t="s">
        <v>1</v>
      </c>
      <c r="F1031" s="248" t="s">
        <v>192</v>
      </c>
      <c r="G1031" s="245"/>
      <c r="H1031" s="247" t="s">
        <v>1</v>
      </c>
      <c r="I1031" s="249"/>
      <c r="J1031" s="245"/>
      <c r="K1031" s="245"/>
      <c r="L1031" s="250"/>
      <c r="M1031" s="251"/>
      <c r="N1031" s="252"/>
      <c r="O1031" s="252"/>
      <c r="P1031" s="252"/>
      <c r="Q1031" s="252"/>
      <c r="R1031" s="252"/>
      <c r="S1031" s="252"/>
      <c r="T1031" s="253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54" t="s">
        <v>190</v>
      </c>
      <c r="AU1031" s="254" t="s">
        <v>85</v>
      </c>
      <c r="AV1031" s="13" t="s">
        <v>83</v>
      </c>
      <c r="AW1031" s="13" t="s">
        <v>34</v>
      </c>
      <c r="AX1031" s="13" t="s">
        <v>76</v>
      </c>
      <c r="AY1031" s="254" t="s">
        <v>178</v>
      </c>
    </row>
    <row r="1032" s="13" customFormat="1">
      <c r="A1032" s="13"/>
      <c r="B1032" s="244"/>
      <c r="C1032" s="245"/>
      <c r="D1032" s="246" t="s">
        <v>190</v>
      </c>
      <c r="E1032" s="247" t="s">
        <v>1</v>
      </c>
      <c r="F1032" s="248" t="s">
        <v>1109</v>
      </c>
      <c r="G1032" s="245"/>
      <c r="H1032" s="247" t="s">
        <v>1</v>
      </c>
      <c r="I1032" s="249"/>
      <c r="J1032" s="245"/>
      <c r="K1032" s="245"/>
      <c r="L1032" s="250"/>
      <c r="M1032" s="251"/>
      <c r="N1032" s="252"/>
      <c r="O1032" s="252"/>
      <c r="P1032" s="252"/>
      <c r="Q1032" s="252"/>
      <c r="R1032" s="252"/>
      <c r="S1032" s="252"/>
      <c r="T1032" s="253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54" t="s">
        <v>190</v>
      </c>
      <c r="AU1032" s="254" t="s">
        <v>85</v>
      </c>
      <c r="AV1032" s="13" t="s">
        <v>83</v>
      </c>
      <c r="AW1032" s="13" t="s">
        <v>34</v>
      </c>
      <c r="AX1032" s="13" t="s">
        <v>76</v>
      </c>
      <c r="AY1032" s="254" t="s">
        <v>178</v>
      </c>
    </row>
    <row r="1033" s="14" customFormat="1">
      <c r="A1033" s="14"/>
      <c r="B1033" s="255"/>
      <c r="C1033" s="256"/>
      <c r="D1033" s="246" t="s">
        <v>190</v>
      </c>
      <c r="E1033" s="257" t="s">
        <v>1</v>
      </c>
      <c r="F1033" s="258" t="s">
        <v>1110</v>
      </c>
      <c r="G1033" s="256"/>
      <c r="H1033" s="259">
        <v>9</v>
      </c>
      <c r="I1033" s="260"/>
      <c r="J1033" s="256"/>
      <c r="K1033" s="256"/>
      <c r="L1033" s="261"/>
      <c r="M1033" s="262"/>
      <c r="N1033" s="263"/>
      <c r="O1033" s="263"/>
      <c r="P1033" s="263"/>
      <c r="Q1033" s="263"/>
      <c r="R1033" s="263"/>
      <c r="S1033" s="263"/>
      <c r="T1033" s="26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65" t="s">
        <v>190</v>
      </c>
      <c r="AU1033" s="265" t="s">
        <v>85</v>
      </c>
      <c r="AV1033" s="14" t="s">
        <v>85</v>
      </c>
      <c r="AW1033" s="14" t="s">
        <v>34</v>
      </c>
      <c r="AX1033" s="14" t="s">
        <v>76</v>
      </c>
      <c r="AY1033" s="265" t="s">
        <v>178</v>
      </c>
    </row>
    <row r="1034" s="2" customFormat="1" ht="24.15" customHeight="1">
      <c r="A1034" s="38"/>
      <c r="B1034" s="39"/>
      <c r="C1034" s="226" t="s">
        <v>1111</v>
      </c>
      <c r="D1034" s="226" t="s">
        <v>181</v>
      </c>
      <c r="E1034" s="227" t="s">
        <v>1112</v>
      </c>
      <c r="F1034" s="228" t="s">
        <v>1113</v>
      </c>
      <c r="G1034" s="229" t="s">
        <v>258</v>
      </c>
      <c r="H1034" s="230">
        <v>265.10000000000002</v>
      </c>
      <c r="I1034" s="231"/>
      <c r="J1034" s="232">
        <f>ROUND(I1034*H1034,2)</f>
        <v>0</v>
      </c>
      <c r="K1034" s="228" t="s">
        <v>185</v>
      </c>
      <c r="L1034" s="44"/>
      <c r="M1034" s="233" t="s">
        <v>1</v>
      </c>
      <c r="N1034" s="234" t="s">
        <v>41</v>
      </c>
      <c r="O1034" s="91"/>
      <c r="P1034" s="235">
        <f>O1034*H1034</f>
        <v>0</v>
      </c>
      <c r="Q1034" s="235">
        <v>0</v>
      </c>
      <c r="R1034" s="235">
        <f>Q1034*H1034</f>
        <v>0</v>
      </c>
      <c r="S1034" s="235">
        <v>0</v>
      </c>
      <c r="T1034" s="236">
        <f>S1034*H1034</f>
        <v>0</v>
      </c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R1034" s="237" t="s">
        <v>362</v>
      </c>
      <c r="AT1034" s="237" t="s">
        <v>181</v>
      </c>
      <c r="AU1034" s="237" t="s">
        <v>85</v>
      </c>
      <c r="AY1034" s="17" t="s">
        <v>178</v>
      </c>
      <c r="BE1034" s="238">
        <f>IF(N1034="základní",J1034,0)</f>
        <v>0</v>
      </c>
      <c r="BF1034" s="238">
        <f>IF(N1034="snížená",J1034,0)</f>
        <v>0</v>
      </c>
      <c r="BG1034" s="238">
        <f>IF(N1034="zákl. přenesená",J1034,0)</f>
        <v>0</v>
      </c>
      <c r="BH1034" s="238">
        <f>IF(N1034="sníž. přenesená",J1034,0)</f>
        <v>0</v>
      </c>
      <c r="BI1034" s="238">
        <f>IF(N1034="nulová",J1034,0)</f>
        <v>0</v>
      </c>
      <c r="BJ1034" s="17" t="s">
        <v>83</v>
      </c>
      <c r="BK1034" s="238">
        <f>ROUND(I1034*H1034,2)</f>
        <v>0</v>
      </c>
      <c r="BL1034" s="17" t="s">
        <v>362</v>
      </c>
      <c r="BM1034" s="237" t="s">
        <v>1114</v>
      </c>
    </row>
    <row r="1035" s="2" customFormat="1">
      <c r="A1035" s="38"/>
      <c r="B1035" s="39"/>
      <c r="C1035" s="40"/>
      <c r="D1035" s="239" t="s">
        <v>188</v>
      </c>
      <c r="E1035" s="40"/>
      <c r="F1035" s="240" t="s">
        <v>1115</v>
      </c>
      <c r="G1035" s="40"/>
      <c r="H1035" s="40"/>
      <c r="I1035" s="241"/>
      <c r="J1035" s="40"/>
      <c r="K1035" s="40"/>
      <c r="L1035" s="44"/>
      <c r="M1035" s="242"/>
      <c r="N1035" s="243"/>
      <c r="O1035" s="91"/>
      <c r="P1035" s="91"/>
      <c r="Q1035" s="91"/>
      <c r="R1035" s="91"/>
      <c r="S1035" s="91"/>
      <c r="T1035" s="92"/>
      <c r="U1035" s="38"/>
      <c r="V1035" s="38"/>
      <c r="W1035" s="38"/>
      <c r="X1035" s="38"/>
      <c r="Y1035" s="38"/>
      <c r="Z1035" s="38"/>
      <c r="AA1035" s="38"/>
      <c r="AB1035" s="38"/>
      <c r="AC1035" s="38"/>
      <c r="AD1035" s="38"/>
      <c r="AE1035" s="38"/>
      <c r="AT1035" s="17" t="s">
        <v>188</v>
      </c>
      <c r="AU1035" s="17" t="s">
        <v>85</v>
      </c>
    </row>
    <row r="1036" s="13" customFormat="1">
      <c r="A1036" s="13"/>
      <c r="B1036" s="244"/>
      <c r="C1036" s="245"/>
      <c r="D1036" s="246" t="s">
        <v>190</v>
      </c>
      <c r="E1036" s="247" t="s">
        <v>1</v>
      </c>
      <c r="F1036" s="248" t="s">
        <v>191</v>
      </c>
      <c r="G1036" s="245"/>
      <c r="H1036" s="247" t="s">
        <v>1</v>
      </c>
      <c r="I1036" s="249"/>
      <c r="J1036" s="245"/>
      <c r="K1036" s="245"/>
      <c r="L1036" s="250"/>
      <c r="M1036" s="251"/>
      <c r="N1036" s="252"/>
      <c r="O1036" s="252"/>
      <c r="P1036" s="252"/>
      <c r="Q1036" s="252"/>
      <c r="R1036" s="252"/>
      <c r="S1036" s="252"/>
      <c r="T1036" s="253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54" t="s">
        <v>190</v>
      </c>
      <c r="AU1036" s="254" t="s">
        <v>85</v>
      </c>
      <c r="AV1036" s="13" t="s">
        <v>83</v>
      </c>
      <c r="AW1036" s="13" t="s">
        <v>34</v>
      </c>
      <c r="AX1036" s="13" t="s">
        <v>76</v>
      </c>
      <c r="AY1036" s="254" t="s">
        <v>178</v>
      </c>
    </row>
    <row r="1037" s="13" customFormat="1">
      <c r="A1037" s="13"/>
      <c r="B1037" s="244"/>
      <c r="C1037" s="245"/>
      <c r="D1037" s="246" t="s">
        <v>190</v>
      </c>
      <c r="E1037" s="247" t="s">
        <v>1</v>
      </c>
      <c r="F1037" s="248" t="s">
        <v>192</v>
      </c>
      <c r="G1037" s="245"/>
      <c r="H1037" s="247" t="s">
        <v>1</v>
      </c>
      <c r="I1037" s="249"/>
      <c r="J1037" s="245"/>
      <c r="K1037" s="245"/>
      <c r="L1037" s="250"/>
      <c r="M1037" s="251"/>
      <c r="N1037" s="252"/>
      <c r="O1037" s="252"/>
      <c r="P1037" s="252"/>
      <c r="Q1037" s="252"/>
      <c r="R1037" s="252"/>
      <c r="S1037" s="252"/>
      <c r="T1037" s="253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54" t="s">
        <v>190</v>
      </c>
      <c r="AU1037" s="254" t="s">
        <v>85</v>
      </c>
      <c r="AV1037" s="13" t="s">
        <v>83</v>
      </c>
      <c r="AW1037" s="13" t="s">
        <v>34</v>
      </c>
      <c r="AX1037" s="13" t="s">
        <v>76</v>
      </c>
      <c r="AY1037" s="254" t="s">
        <v>178</v>
      </c>
    </row>
    <row r="1038" s="13" customFormat="1">
      <c r="A1038" s="13"/>
      <c r="B1038" s="244"/>
      <c r="C1038" s="245"/>
      <c r="D1038" s="246" t="s">
        <v>190</v>
      </c>
      <c r="E1038" s="247" t="s">
        <v>1</v>
      </c>
      <c r="F1038" s="248" t="s">
        <v>1116</v>
      </c>
      <c r="G1038" s="245"/>
      <c r="H1038" s="247" t="s">
        <v>1</v>
      </c>
      <c r="I1038" s="249"/>
      <c r="J1038" s="245"/>
      <c r="K1038" s="245"/>
      <c r="L1038" s="250"/>
      <c r="M1038" s="251"/>
      <c r="N1038" s="252"/>
      <c r="O1038" s="252"/>
      <c r="P1038" s="252"/>
      <c r="Q1038" s="252"/>
      <c r="R1038" s="252"/>
      <c r="S1038" s="252"/>
      <c r="T1038" s="253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54" t="s">
        <v>190</v>
      </c>
      <c r="AU1038" s="254" t="s">
        <v>85</v>
      </c>
      <c r="AV1038" s="13" t="s">
        <v>83</v>
      </c>
      <c r="AW1038" s="13" t="s">
        <v>34</v>
      </c>
      <c r="AX1038" s="13" t="s">
        <v>76</v>
      </c>
      <c r="AY1038" s="254" t="s">
        <v>178</v>
      </c>
    </row>
    <row r="1039" s="14" customFormat="1">
      <c r="A1039" s="14"/>
      <c r="B1039" s="255"/>
      <c r="C1039" s="256"/>
      <c r="D1039" s="246" t="s">
        <v>190</v>
      </c>
      <c r="E1039" s="257" t="s">
        <v>1</v>
      </c>
      <c r="F1039" s="258" t="s">
        <v>551</v>
      </c>
      <c r="G1039" s="256"/>
      <c r="H1039" s="259">
        <v>105.09999999999999</v>
      </c>
      <c r="I1039" s="260"/>
      <c r="J1039" s="256"/>
      <c r="K1039" s="256"/>
      <c r="L1039" s="261"/>
      <c r="M1039" s="262"/>
      <c r="N1039" s="263"/>
      <c r="O1039" s="263"/>
      <c r="P1039" s="263"/>
      <c r="Q1039" s="263"/>
      <c r="R1039" s="263"/>
      <c r="S1039" s="263"/>
      <c r="T1039" s="264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T1039" s="265" t="s">
        <v>190</v>
      </c>
      <c r="AU1039" s="265" t="s">
        <v>85</v>
      </c>
      <c r="AV1039" s="14" t="s">
        <v>85</v>
      </c>
      <c r="AW1039" s="14" t="s">
        <v>34</v>
      </c>
      <c r="AX1039" s="14" t="s">
        <v>76</v>
      </c>
      <c r="AY1039" s="265" t="s">
        <v>178</v>
      </c>
    </row>
    <row r="1040" s="13" customFormat="1">
      <c r="A1040" s="13"/>
      <c r="B1040" s="244"/>
      <c r="C1040" s="245"/>
      <c r="D1040" s="246" t="s">
        <v>190</v>
      </c>
      <c r="E1040" s="247" t="s">
        <v>1</v>
      </c>
      <c r="F1040" s="248" t="s">
        <v>192</v>
      </c>
      <c r="G1040" s="245"/>
      <c r="H1040" s="247" t="s">
        <v>1</v>
      </c>
      <c r="I1040" s="249"/>
      <c r="J1040" s="245"/>
      <c r="K1040" s="245"/>
      <c r="L1040" s="250"/>
      <c r="M1040" s="251"/>
      <c r="N1040" s="252"/>
      <c r="O1040" s="252"/>
      <c r="P1040" s="252"/>
      <c r="Q1040" s="252"/>
      <c r="R1040" s="252"/>
      <c r="S1040" s="252"/>
      <c r="T1040" s="253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254" t="s">
        <v>190</v>
      </c>
      <c r="AU1040" s="254" t="s">
        <v>85</v>
      </c>
      <c r="AV1040" s="13" t="s">
        <v>83</v>
      </c>
      <c r="AW1040" s="13" t="s">
        <v>34</v>
      </c>
      <c r="AX1040" s="13" t="s">
        <v>76</v>
      </c>
      <c r="AY1040" s="254" t="s">
        <v>178</v>
      </c>
    </row>
    <row r="1041" s="13" customFormat="1">
      <c r="A1041" s="13"/>
      <c r="B1041" s="244"/>
      <c r="C1041" s="245"/>
      <c r="D1041" s="246" t="s">
        <v>190</v>
      </c>
      <c r="E1041" s="247" t="s">
        <v>1</v>
      </c>
      <c r="F1041" s="248" t="s">
        <v>514</v>
      </c>
      <c r="G1041" s="245"/>
      <c r="H1041" s="247" t="s">
        <v>1</v>
      </c>
      <c r="I1041" s="249"/>
      <c r="J1041" s="245"/>
      <c r="K1041" s="245"/>
      <c r="L1041" s="250"/>
      <c r="M1041" s="251"/>
      <c r="N1041" s="252"/>
      <c r="O1041" s="252"/>
      <c r="P1041" s="252"/>
      <c r="Q1041" s="252"/>
      <c r="R1041" s="252"/>
      <c r="S1041" s="252"/>
      <c r="T1041" s="253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54" t="s">
        <v>190</v>
      </c>
      <c r="AU1041" s="254" t="s">
        <v>85</v>
      </c>
      <c r="AV1041" s="13" t="s">
        <v>83</v>
      </c>
      <c r="AW1041" s="13" t="s">
        <v>34</v>
      </c>
      <c r="AX1041" s="13" t="s">
        <v>76</v>
      </c>
      <c r="AY1041" s="254" t="s">
        <v>178</v>
      </c>
    </row>
    <row r="1042" s="14" customFormat="1">
      <c r="A1042" s="14"/>
      <c r="B1042" s="255"/>
      <c r="C1042" s="256"/>
      <c r="D1042" s="246" t="s">
        <v>190</v>
      </c>
      <c r="E1042" s="257" t="s">
        <v>1</v>
      </c>
      <c r="F1042" s="258" t="s">
        <v>552</v>
      </c>
      <c r="G1042" s="256"/>
      <c r="H1042" s="259">
        <v>160</v>
      </c>
      <c r="I1042" s="260"/>
      <c r="J1042" s="256"/>
      <c r="K1042" s="256"/>
      <c r="L1042" s="261"/>
      <c r="M1042" s="262"/>
      <c r="N1042" s="263"/>
      <c r="O1042" s="263"/>
      <c r="P1042" s="263"/>
      <c r="Q1042" s="263"/>
      <c r="R1042" s="263"/>
      <c r="S1042" s="263"/>
      <c r="T1042" s="264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T1042" s="265" t="s">
        <v>190</v>
      </c>
      <c r="AU1042" s="265" t="s">
        <v>85</v>
      </c>
      <c r="AV1042" s="14" t="s">
        <v>85</v>
      </c>
      <c r="AW1042" s="14" t="s">
        <v>34</v>
      </c>
      <c r="AX1042" s="14" t="s">
        <v>76</v>
      </c>
      <c r="AY1042" s="265" t="s">
        <v>178</v>
      </c>
    </row>
    <row r="1043" s="2" customFormat="1" ht="33" customHeight="1">
      <c r="A1043" s="38"/>
      <c r="B1043" s="39"/>
      <c r="C1043" s="226" t="s">
        <v>1117</v>
      </c>
      <c r="D1043" s="226" t="s">
        <v>181</v>
      </c>
      <c r="E1043" s="227" t="s">
        <v>1118</v>
      </c>
      <c r="F1043" s="228" t="s">
        <v>1119</v>
      </c>
      <c r="G1043" s="229" t="s">
        <v>258</v>
      </c>
      <c r="H1043" s="230">
        <v>4.9000000000000004</v>
      </c>
      <c r="I1043" s="231"/>
      <c r="J1043" s="232">
        <f>ROUND(I1043*H1043,2)</f>
        <v>0</v>
      </c>
      <c r="K1043" s="228" t="s">
        <v>185</v>
      </c>
      <c r="L1043" s="44"/>
      <c r="M1043" s="233" t="s">
        <v>1</v>
      </c>
      <c r="N1043" s="234" t="s">
        <v>41</v>
      </c>
      <c r="O1043" s="91"/>
      <c r="P1043" s="235">
        <f>O1043*H1043</f>
        <v>0</v>
      </c>
      <c r="Q1043" s="235">
        <v>0.0070499999999999998</v>
      </c>
      <c r="R1043" s="235">
        <f>Q1043*H1043</f>
        <v>0.034544999999999999</v>
      </c>
      <c r="S1043" s="235">
        <v>0</v>
      </c>
      <c r="T1043" s="236">
        <f>S1043*H1043</f>
        <v>0</v>
      </c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R1043" s="237" t="s">
        <v>362</v>
      </c>
      <c r="AT1043" s="237" t="s">
        <v>181</v>
      </c>
      <c r="AU1043" s="237" t="s">
        <v>85</v>
      </c>
      <c r="AY1043" s="17" t="s">
        <v>178</v>
      </c>
      <c r="BE1043" s="238">
        <f>IF(N1043="základní",J1043,0)</f>
        <v>0</v>
      </c>
      <c r="BF1043" s="238">
        <f>IF(N1043="snížená",J1043,0)</f>
        <v>0</v>
      </c>
      <c r="BG1043" s="238">
        <f>IF(N1043="zákl. přenesená",J1043,0)</f>
        <v>0</v>
      </c>
      <c r="BH1043" s="238">
        <f>IF(N1043="sníž. přenesená",J1043,0)</f>
        <v>0</v>
      </c>
      <c r="BI1043" s="238">
        <f>IF(N1043="nulová",J1043,0)</f>
        <v>0</v>
      </c>
      <c r="BJ1043" s="17" t="s">
        <v>83</v>
      </c>
      <c r="BK1043" s="238">
        <f>ROUND(I1043*H1043,2)</f>
        <v>0</v>
      </c>
      <c r="BL1043" s="17" t="s">
        <v>362</v>
      </c>
      <c r="BM1043" s="237" t="s">
        <v>1120</v>
      </c>
    </row>
    <row r="1044" s="2" customFormat="1">
      <c r="A1044" s="38"/>
      <c r="B1044" s="39"/>
      <c r="C1044" s="40"/>
      <c r="D1044" s="239" t="s">
        <v>188</v>
      </c>
      <c r="E1044" s="40"/>
      <c r="F1044" s="240" t="s">
        <v>1121</v>
      </c>
      <c r="G1044" s="40"/>
      <c r="H1044" s="40"/>
      <c r="I1044" s="241"/>
      <c r="J1044" s="40"/>
      <c r="K1044" s="40"/>
      <c r="L1044" s="44"/>
      <c r="M1044" s="242"/>
      <c r="N1044" s="243"/>
      <c r="O1044" s="91"/>
      <c r="P1044" s="91"/>
      <c r="Q1044" s="91"/>
      <c r="R1044" s="91"/>
      <c r="S1044" s="91"/>
      <c r="T1044" s="92"/>
      <c r="U1044" s="38"/>
      <c r="V1044" s="38"/>
      <c r="W1044" s="38"/>
      <c r="X1044" s="38"/>
      <c r="Y1044" s="38"/>
      <c r="Z1044" s="38"/>
      <c r="AA1044" s="38"/>
      <c r="AB1044" s="38"/>
      <c r="AC1044" s="38"/>
      <c r="AD1044" s="38"/>
      <c r="AE1044" s="38"/>
      <c r="AT1044" s="17" t="s">
        <v>188</v>
      </c>
      <c r="AU1044" s="17" t="s">
        <v>85</v>
      </c>
    </row>
    <row r="1045" s="13" customFormat="1">
      <c r="A1045" s="13"/>
      <c r="B1045" s="244"/>
      <c r="C1045" s="245"/>
      <c r="D1045" s="246" t="s">
        <v>190</v>
      </c>
      <c r="E1045" s="247" t="s">
        <v>1</v>
      </c>
      <c r="F1045" s="248" t="s">
        <v>191</v>
      </c>
      <c r="G1045" s="245"/>
      <c r="H1045" s="247" t="s">
        <v>1</v>
      </c>
      <c r="I1045" s="249"/>
      <c r="J1045" s="245"/>
      <c r="K1045" s="245"/>
      <c r="L1045" s="250"/>
      <c r="M1045" s="251"/>
      <c r="N1045" s="252"/>
      <c r="O1045" s="252"/>
      <c r="P1045" s="252"/>
      <c r="Q1045" s="252"/>
      <c r="R1045" s="252"/>
      <c r="S1045" s="252"/>
      <c r="T1045" s="253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54" t="s">
        <v>190</v>
      </c>
      <c r="AU1045" s="254" t="s">
        <v>85</v>
      </c>
      <c r="AV1045" s="13" t="s">
        <v>83</v>
      </c>
      <c r="AW1045" s="13" t="s">
        <v>34</v>
      </c>
      <c r="AX1045" s="13" t="s">
        <v>76</v>
      </c>
      <c r="AY1045" s="254" t="s">
        <v>178</v>
      </c>
    </row>
    <row r="1046" s="13" customFormat="1">
      <c r="A1046" s="13"/>
      <c r="B1046" s="244"/>
      <c r="C1046" s="245"/>
      <c r="D1046" s="246" t="s">
        <v>190</v>
      </c>
      <c r="E1046" s="247" t="s">
        <v>1</v>
      </c>
      <c r="F1046" s="248" t="s">
        <v>192</v>
      </c>
      <c r="G1046" s="245"/>
      <c r="H1046" s="247" t="s">
        <v>1</v>
      </c>
      <c r="I1046" s="249"/>
      <c r="J1046" s="245"/>
      <c r="K1046" s="245"/>
      <c r="L1046" s="250"/>
      <c r="M1046" s="251"/>
      <c r="N1046" s="252"/>
      <c r="O1046" s="252"/>
      <c r="P1046" s="252"/>
      <c r="Q1046" s="252"/>
      <c r="R1046" s="252"/>
      <c r="S1046" s="252"/>
      <c r="T1046" s="253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54" t="s">
        <v>190</v>
      </c>
      <c r="AU1046" s="254" t="s">
        <v>85</v>
      </c>
      <c r="AV1046" s="13" t="s">
        <v>83</v>
      </c>
      <c r="AW1046" s="13" t="s">
        <v>34</v>
      </c>
      <c r="AX1046" s="13" t="s">
        <v>76</v>
      </c>
      <c r="AY1046" s="254" t="s">
        <v>178</v>
      </c>
    </row>
    <row r="1047" s="13" customFormat="1">
      <c r="A1047" s="13"/>
      <c r="B1047" s="244"/>
      <c r="C1047" s="245"/>
      <c r="D1047" s="246" t="s">
        <v>190</v>
      </c>
      <c r="E1047" s="247" t="s">
        <v>1</v>
      </c>
      <c r="F1047" s="248" t="s">
        <v>1116</v>
      </c>
      <c r="G1047" s="245"/>
      <c r="H1047" s="247" t="s">
        <v>1</v>
      </c>
      <c r="I1047" s="249"/>
      <c r="J1047" s="245"/>
      <c r="K1047" s="245"/>
      <c r="L1047" s="250"/>
      <c r="M1047" s="251"/>
      <c r="N1047" s="252"/>
      <c r="O1047" s="252"/>
      <c r="P1047" s="252"/>
      <c r="Q1047" s="252"/>
      <c r="R1047" s="252"/>
      <c r="S1047" s="252"/>
      <c r="T1047" s="253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54" t="s">
        <v>190</v>
      </c>
      <c r="AU1047" s="254" t="s">
        <v>85</v>
      </c>
      <c r="AV1047" s="13" t="s">
        <v>83</v>
      </c>
      <c r="AW1047" s="13" t="s">
        <v>34</v>
      </c>
      <c r="AX1047" s="13" t="s">
        <v>76</v>
      </c>
      <c r="AY1047" s="254" t="s">
        <v>178</v>
      </c>
    </row>
    <row r="1048" s="14" customFormat="1">
      <c r="A1048" s="14"/>
      <c r="B1048" s="255"/>
      <c r="C1048" s="256"/>
      <c r="D1048" s="246" t="s">
        <v>190</v>
      </c>
      <c r="E1048" s="257" t="s">
        <v>1</v>
      </c>
      <c r="F1048" s="258" t="s">
        <v>1122</v>
      </c>
      <c r="G1048" s="256"/>
      <c r="H1048" s="259">
        <v>4.9000000000000004</v>
      </c>
      <c r="I1048" s="260"/>
      <c r="J1048" s="256"/>
      <c r="K1048" s="256"/>
      <c r="L1048" s="261"/>
      <c r="M1048" s="262"/>
      <c r="N1048" s="263"/>
      <c r="O1048" s="263"/>
      <c r="P1048" s="263"/>
      <c r="Q1048" s="263"/>
      <c r="R1048" s="263"/>
      <c r="S1048" s="263"/>
      <c r="T1048" s="264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T1048" s="265" t="s">
        <v>190</v>
      </c>
      <c r="AU1048" s="265" t="s">
        <v>85</v>
      </c>
      <c r="AV1048" s="14" t="s">
        <v>85</v>
      </c>
      <c r="AW1048" s="14" t="s">
        <v>34</v>
      </c>
      <c r="AX1048" s="14" t="s">
        <v>76</v>
      </c>
      <c r="AY1048" s="265" t="s">
        <v>178</v>
      </c>
    </row>
    <row r="1049" s="2" customFormat="1" ht="24.15" customHeight="1">
      <c r="A1049" s="38"/>
      <c r="B1049" s="39"/>
      <c r="C1049" s="226" t="s">
        <v>1123</v>
      </c>
      <c r="D1049" s="226" t="s">
        <v>181</v>
      </c>
      <c r="E1049" s="227" t="s">
        <v>1124</v>
      </c>
      <c r="F1049" s="228" t="s">
        <v>1125</v>
      </c>
      <c r="G1049" s="229" t="s">
        <v>258</v>
      </c>
      <c r="H1049" s="230">
        <v>264.49900000000002</v>
      </c>
      <c r="I1049" s="231"/>
      <c r="J1049" s="232">
        <f>ROUND(I1049*H1049,2)</f>
        <v>0</v>
      </c>
      <c r="K1049" s="228" t="s">
        <v>185</v>
      </c>
      <c r="L1049" s="44"/>
      <c r="M1049" s="233" t="s">
        <v>1</v>
      </c>
      <c r="N1049" s="234" t="s">
        <v>41</v>
      </c>
      <c r="O1049" s="91"/>
      <c r="P1049" s="235">
        <f>O1049*H1049</f>
        <v>0</v>
      </c>
      <c r="Q1049" s="235">
        <v>0.05722</v>
      </c>
      <c r="R1049" s="235">
        <f>Q1049*H1049</f>
        <v>15.134632780000002</v>
      </c>
      <c r="S1049" s="235">
        <v>0</v>
      </c>
      <c r="T1049" s="236">
        <f>S1049*H1049</f>
        <v>0</v>
      </c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R1049" s="237" t="s">
        <v>362</v>
      </c>
      <c r="AT1049" s="237" t="s">
        <v>181</v>
      </c>
      <c r="AU1049" s="237" t="s">
        <v>85</v>
      </c>
      <c r="AY1049" s="17" t="s">
        <v>178</v>
      </c>
      <c r="BE1049" s="238">
        <f>IF(N1049="základní",J1049,0)</f>
        <v>0</v>
      </c>
      <c r="BF1049" s="238">
        <f>IF(N1049="snížená",J1049,0)</f>
        <v>0</v>
      </c>
      <c r="BG1049" s="238">
        <f>IF(N1049="zákl. přenesená",J1049,0)</f>
        <v>0</v>
      </c>
      <c r="BH1049" s="238">
        <f>IF(N1049="sníž. přenesená",J1049,0)</f>
        <v>0</v>
      </c>
      <c r="BI1049" s="238">
        <f>IF(N1049="nulová",J1049,0)</f>
        <v>0</v>
      </c>
      <c r="BJ1049" s="17" t="s">
        <v>83</v>
      </c>
      <c r="BK1049" s="238">
        <f>ROUND(I1049*H1049,2)</f>
        <v>0</v>
      </c>
      <c r="BL1049" s="17" t="s">
        <v>362</v>
      </c>
      <c r="BM1049" s="237" t="s">
        <v>1126</v>
      </c>
    </row>
    <row r="1050" s="2" customFormat="1">
      <c r="A1050" s="38"/>
      <c r="B1050" s="39"/>
      <c r="C1050" s="40"/>
      <c r="D1050" s="239" t="s">
        <v>188</v>
      </c>
      <c r="E1050" s="40"/>
      <c r="F1050" s="240" t="s">
        <v>1127</v>
      </c>
      <c r="G1050" s="40"/>
      <c r="H1050" s="40"/>
      <c r="I1050" s="241"/>
      <c r="J1050" s="40"/>
      <c r="K1050" s="40"/>
      <c r="L1050" s="44"/>
      <c r="M1050" s="242"/>
      <c r="N1050" s="243"/>
      <c r="O1050" s="91"/>
      <c r="P1050" s="91"/>
      <c r="Q1050" s="91"/>
      <c r="R1050" s="91"/>
      <c r="S1050" s="91"/>
      <c r="T1050" s="92"/>
      <c r="U1050" s="38"/>
      <c r="V1050" s="38"/>
      <c r="W1050" s="38"/>
      <c r="X1050" s="38"/>
      <c r="Y1050" s="38"/>
      <c r="Z1050" s="38"/>
      <c r="AA1050" s="38"/>
      <c r="AB1050" s="38"/>
      <c r="AC1050" s="38"/>
      <c r="AD1050" s="38"/>
      <c r="AE1050" s="38"/>
      <c r="AT1050" s="17" t="s">
        <v>188</v>
      </c>
      <c r="AU1050" s="17" t="s">
        <v>85</v>
      </c>
    </row>
    <row r="1051" s="13" customFormat="1">
      <c r="A1051" s="13"/>
      <c r="B1051" s="244"/>
      <c r="C1051" s="245"/>
      <c r="D1051" s="246" t="s">
        <v>190</v>
      </c>
      <c r="E1051" s="247" t="s">
        <v>1</v>
      </c>
      <c r="F1051" s="248" t="s">
        <v>191</v>
      </c>
      <c r="G1051" s="245"/>
      <c r="H1051" s="247" t="s">
        <v>1</v>
      </c>
      <c r="I1051" s="249"/>
      <c r="J1051" s="245"/>
      <c r="K1051" s="245"/>
      <c r="L1051" s="250"/>
      <c r="M1051" s="251"/>
      <c r="N1051" s="252"/>
      <c r="O1051" s="252"/>
      <c r="P1051" s="252"/>
      <c r="Q1051" s="252"/>
      <c r="R1051" s="252"/>
      <c r="S1051" s="252"/>
      <c r="T1051" s="253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54" t="s">
        <v>190</v>
      </c>
      <c r="AU1051" s="254" t="s">
        <v>85</v>
      </c>
      <c r="AV1051" s="13" t="s">
        <v>83</v>
      </c>
      <c r="AW1051" s="13" t="s">
        <v>34</v>
      </c>
      <c r="AX1051" s="13" t="s">
        <v>76</v>
      </c>
      <c r="AY1051" s="254" t="s">
        <v>178</v>
      </c>
    </row>
    <row r="1052" s="13" customFormat="1">
      <c r="A1052" s="13"/>
      <c r="B1052" s="244"/>
      <c r="C1052" s="245"/>
      <c r="D1052" s="246" t="s">
        <v>190</v>
      </c>
      <c r="E1052" s="247" t="s">
        <v>1</v>
      </c>
      <c r="F1052" s="248" t="s">
        <v>192</v>
      </c>
      <c r="G1052" s="245"/>
      <c r="H1052" s="247" t="s">
        <v>1</v>
      </c>
      <c r="I1052" s="249"/>
      <c r="J1052" s="245"/>
      <c r="K1052" s="245"/>
      <c r="L1052" s="250"/>
      <c r="M1052" s="251"/>
      <c r="N1052" s="252"/>
      <c r="O1052" s="252"/>
      <c r="P1052" s="252"/>
      <c r="Q1052" s="252"/>
      <c r="R1052" s="252"/>
      <c r="S1052" s="252"/>
      <c r="T1052" s="253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54" t="s">
        <v>190</v>
      </c>
      <c r="AU1052" s="254" t="s">
        <v>85</v>
      </c>
      <c r="AV1052" s="13" t="s">
        <v>83</v>
      </c>
      <c r="AW1052" s="13" t="s">
        <v>34</v>
      </c>
      <c r="AX1052" s="13" t="s">
        <v>76</v>
      </c>
      <c r="AY1052" s="254" t="s">
        <v>178</v>
      </c>
    </row>
    <row r="1053" s="14" customFormat="1">
      <c r="A1053" s="14"/>
      <c r="B1053" s="255"/>
      <c r="C1053" s="256"/>
      <c r="D1053" s="246" t="s">
        <v>190</v>
      </c>
      <c r="E1053" s="257" t="s">
        <v>1</v>
      </c>
      <c r="F1053" s="258" t="s">
        <v>1128</v>
      </c>
      <c r="G1053" s="256"/>
      <c r="H1053" s="259">
        <v>14.685000000000001</v>
      </c>
      <c r="I1053" s="260"/>
      <c r="J1053" s="256"/>
      <c r="K1053" s="256"/>
      <c r="L1053" s="261"/>
      <c r="M1053" s="262"/>
      <c r="N1053" s="263"/>
      <c r="O1053" s="263"/>
      <c r="P1053" s="263"/>
      <c r="Q1053" s="263"/>
      <c r="R1053" s="263"/>
      <c r="S1053" s="263"/>
      <c r="T1053" s="264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T1053" s="265" t="s">
        <v>190</v>
      </c>
      <c r="AU1053" s="265" t="s">
        <v>85</v>
      </c>
      <c r="AV1053" s="14" t="s">
        <v>85</v>
      </c>
      <c r="AW1053" s="14" t="s">
        <v>34</v>
      </c>
      <c r="AX1053" s="14" t="s">
        <v>76</v>
      </c>
      <c r="AY1053" s="265" t="s">
        <v>178</v>
      </c>
    </row>
    <row r="1054" s="14" customFormat="1">
      <c r="A1054" s="14"/>
      <c r="B1054" s="255"/>
      <c r="C1054" s="256"/>
      <c r="D1054" s="246" t="s">
        <v>190</v>
      </c>
      <c r="E1054" s="257" t="s">
        <v>1</v>
      </c>
      <c r="F1054" s="258" t="s">
        <v>1129</v>
      </c>
      <c r="G1054" s="256"/>
      <c r="H1054" s="259">
        <v>18.356249999999999</v>
      </c>
      <c r="I1054" s="260"/>
      <c r="J1054" s="256"/>
      <c r="K1054" s="256"/>
      <c r="L1054" s="261"/>
      <c r="M1054" s="262"/>
      <c r="N1054" s="263"/>
      <c r="O1054" s="263"/>
      <c r="P1054" s="263"/>
      <c r="Q1054" s="263"/>
      <c r="R1054" s="263"/>
      <c r="S1054" s="263"/>
      <c r="T1054" s="26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65" t="s">
        <v>190</v>
      </c>
      <c r="AU1054" s="265" t="s">
        <v>85</v>
      </c>
      <c r="AV1054" s="14" t="s">
        <v>85</v>
      </c>
      <c r="AW1054" s="14" t="s">
        <v>34</v>
      </c>
      <c r="AX1054" s="14" t="s">
        <v>76</v>
      </c>
      <c r="AY1054" s="265" t="s">
        <v>178</v>
      </c>
    </row>
    <row r="1055" s="14" customFormat="1">
      <c r="A1055" s="14"/>
      <c r="B1055" s="255"/>
      <c r="C1055" s="256"/>
      <c r="D1055" s="246" t="s">
        <v>190</v>
      </c>
      <c r="E1055" s="257" t="s">
        <v>1</v>
      </c>
      <c r="F1055" s="258" t="s">
        <v>1130</v>
      </c>
      <c r="G1055" s="256"/>
      <c r="H1055" s="259">
        <v>24.163499999999999</v>
      </c>
      <c r="I1055" s="260"/>
      <c r="J1055" s="256"/>
      <c r="K1055" s="256"/>
      <c r="L1055" s="261"/>
      <c r="M1055" s="262"/>
      <c r="N1055" s="263"/>
      <c r="O1055" s="263"/>
      <c r="P1055" s="263"/>
      <c r="Q1055" s="263"/>
      <c r="R1055" s="263"/>
      <c r="S1055" s="263"/>
      <c r="T1055" s="26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65" t="s">
        <v>190</v>
      </c>
      <c r="AU1055" s="265" t="s">
        <v>85</v>
      </c>
      <c r="AV1055" s="14" t="s">
        <v>85</v>
      </c>
      <c r="AW1055" s="14" t="s">
        <v>34</v>
      </c>
      <c r="AX1055" s="14" t="s">
        <v>76</v>
      </c>
      <c r="AY1055" s="265" t="s">
        <v>178</v>
      </c>
    </row>
    <row r="1056" s="14" customFormat="1">
      <c r="A1056" s="14"/>
      <c r="B1056" s="255"/>
      <c r="C1056" s="256"/>
      <c r="D1056" s="246" t="s">
        <v>190</v>
      </c>
      <c r="E1056" s="257" t="s">
        <v>1</v>
      </c>
      <c r="F1056" s="258" t="s">
        <v>1131</v>
      </c>
      <c r="G1056" s="256"/>
      <c r="H1056" s="259">
        <v>6.6750000000000007</v>
      </c>
      <c r="I1056" s="260"/>
      <c r="J1056" s="256"/>
      <c r="K1056" s="256"/>
      <c r="L1056" s="261"/>
      <c r="M1056" s="262"/>
      <c r="N1056" s="263"/>
      <c r="O1056" s="263"/>
      <c r="P1056" s="263"/>
      <c r="Q1056" s="263"/>
      <c r="R1056" s="263"/>
      <c r="S1056" s="263"/>
      <c r="T1056" s="264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T1056" s="265" t="s">
        <v>190</v>
      </c>
      <c r="AU1056" s="265" t="s">
        <v>85</v>
      </c>
      <c r="AV1056" s="14" t="s">
        <v>85</v>
      </c>
      <c r="AW1056" s="14" t="s">
        <v>34</v>
      </c>
      <c r="AX1056" s="14" t="s">
        <v>76</v>
      </c>
      <c r="AY1056" s="265" t="s">
        <v>178</v>
      </c>
    </row>
    <row r="1057" s="14" customFormat="1">
      <c r="A1057" s="14"/>
      <c r="B1057" s="255"/>
      <c r="C1057" s="256"/>
      <c r="D1057" s="246" t="s">
        <v>190</v>
      </c>
      <c r="E1057" s="257" t="s">
        <v>1</v>
      </c>
      <c r="F1057" s="258" t="s">
        <v>1132</v>
      </c>
      <c r="G1057" s="256"/>
      <c r="H1057" s="259">
        <v>12.348750000000001</v>
      </c>
      <c r="I1057" s="260"/>
      <c r="J1057" s="256"/>
      <c r="K1057" s="256"/>
      <c r="L1057" s="261"/>
      <c r="M1057" s="262"/>
      <c r="N1057" s="263"/>
      <c r="O1057" s="263"/>
      <c r="P1057" s="263"/>
      <c r="Q1057" s="263"/>
      <c r="R1057" s="263"/>
      <c r="S1057" s="263"/>
      <c r="T1057" s="26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T1057" s="265" t="s">
        <v>190</v>
      </c>
      <c r="AU1057" s="265" t="s">
        <v>85</v>
      </c>
      <c r="AV1057" s="14" t="s">
        <v>85</v>
      </c>
      <c r="AW1057" s="14" t="s">
        <v>34</v>
      </c>
      <c r="AX1057" s="14" t="s">
        <v>76</v>
      </c>
      <c r="AY1057" s="265" t="s">
        <v>178</v>
      </c>
    </row>
    <row r="1058" s="14" customFormat="1">
      <c r="A1058" s="14"/>
      <c r="B1058" s="255"/>
      <c r="C1058" s="256"/>
      <c r="D1058" s="246" t="s">
        <v>190</v>
      </c>
      <c r="E1058" s="257" t="s">
        <v>1</v>
      </c>
      <c r="F1058" s="258" t="s">
        <v>1133</v>
      </c>
      <c r="G1058" s="256"/>
      <c r="H1058" s="259">
        <v>17.800000000000001</v>
      </c>
      <c r="I1058" s="260"/>
      <c r="J1058" s="256"/>
      <c r="K1058" s="256"/>
      <c r="L1058" s="261"/>
      <c r="M1058" s="262"/>
      <c r="N1058" s="263"/>
      <c r="O1058" s="263"/>
      <c r="P1058" s="263"/>
      <c r="Q1058" s="263"/>
      <c r="R1058" s="263"/>
      <c r="S1058" s="263"/>
      <c r="T1058" s="264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265" t="s">
        <v>190</v>
      </c>
      <c r="AU1058" s="265" t="s">
        <v>85</v>
      </c>
      <c r="AV1058" s="14" t="s">
        <v>85</v>
      </c>
      <c r="AW1058" s="14" t="s">
        <v>34</v>
      </c>
      <c r="AX1058" s="14" t="s">
        <v>76</v>
      </c>
      <c r="AY1058" s="265" t="s">
        <v>178</v>
      </c>
    </row>
    <row r="1059" s="14" customFormat="1">
      <c r="A1059" s="14"/>
      <c r="B1059" s="255"/>
      <c r="C1059" s="256"/>
      <c r="D1059" s="246" t="s">
        <v>190</v>
      </c>
      <c r="E1059" s="257" t="s">
        <v>1</v>
      </c>
      <c r="F1059" s="258" t="s">
        <v>1134</v>
      </c>
      <c r="G1059" s="256"/>
      <c r="H1059" s="259">
        <v>5.4512500000000008</v>
      </c>
      <c r="I1059" s="260"/>
      <c r="J1059" s="256"/>
      <c r="K1059" s="256"/>
      <c r="L1059" s="261"/>
      <c r="M1059" s="262"/>
      <c r="N1059" s="263"/>
      <c r="O1059" s="263"/>
      <c r="P1059" s="263"/>
      <c r="Q1059" s="263"/>
      <c r="R1059" s="263"/>
      <c r="S1059" s="263"/>
      <c r="T1059" s="264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T1059" s="265" t="s">
        <v>190</v>
      </c>
      <c r="AU1059" s="265" t="s">
        <v>85</v>
      </c>
      <c r="AV1059" s="14" t="s">
        <v>85</v>
      </c>
      <c r="AW1059" s="14" t="s">
        <v>34</v>
      </c>
      <c r="AX1059" s="14" t="s">
        <v>76</v>
      </c>
      <c r="AY1059" s="265" t="s">
        <v>178</v>
      </c>
    </row>
    <row r="1060" s="14" customFormat="1">
      <c r="A1060" s="14"/>
      <c r="B1060" s="255"/>
      <c r="C1060" s="256"/>
      <c r="D1060" s="246" t="s">
        <v>190</v>
      </c>
      <c r="E1060" s="257" t="s">
        <v>1</v>
      </c>
      <c r="F1060" s="258" t="s">
        <v>1135</v>
      </c>
      <c r="G1060" s="256"/>
      <c r="H1060" s="259">
        <v>19.545000000000002</v>
      </c>
      <c r="I1060" s="260"/>
      <c r="J1060" s="256"/>
      <c r="K1060" s="256"/>
      <c r="L1060" s="261"/>
      <c r="M1060" s="262"/>
      <c r="N1060" s="263"/>
      <c r="O1060" s="263"/>
      <c r="P1060" s="263"/>
      <c r="Q1060" s="263"/>
      <c r="R1060" s="263"/>
      <c r="S1060" s="263"/>
      <c r="T1060" s="264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T1060" s="265" t="s">
        <v>190</v>
      </c>
      <c r="AU1060" s="265" t="s">
        <v>85</v>
      </c>
      <c r="AV1060" s="14" t="s">
        <v>85</v>
      </c>
      <c r="AW1060" s="14" t="s">
        <v>34</v>
      </c>
      <c r="AX1060" s="14" t="s">
        <v>76</v>
      </c>
      <c r="AY1060" s="265" t="s">
        <v>178</v>
      </c>
    </row>
    <row r="1061" s="14" customFormat="1">
      <c r="A1061" s="14"/>
      <c r="B1061" s="255"/>
      <c r="C1061" s="256"/>
      <c r="D1061" s="246" t="s">
        <v>190</v>
      </c>
      <c r="E1061" s="257" t="s">
        <v>1</v>
      </c>
      <c r="F1061" s="258" t="s">
        <v>1136</v>
      </c>
      <c r="G1061" s="256"/>
      <c r="H1061" s="259">
        <v>3.0800000000000001</v>
      </c>
      <c r="I1061" s="260"/>
      <c r="J1061" s="256"/>
      <c r="K1061" s="256"/>
      <c r="L1061" s="261"/>
      <c r="M1061" s="262"/>
      <c r="N1061" s="263"/>
      <c r="O1061" s="263"/>
      <c r="P1061" s="263"/>
      <c r="Q1061" s="263"/>
      <c r="R1061" s="263"/>
      <c r="S1061" s="263"/>
      <c r="T1061" s="26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65" t="s">
        <v>190</v>
      </c>
      <c r="AU1061" s="265" t="s">
        <v>85</v>
      </c>
      <c r="AV1061" s="14" t="s">
        <v>85</v>
      </c>
      <c r="AW1061" s="14" t="s">
        <v>34</v>
      </c>
      <c r="AX1061" s="14" t="s">
        <v>76</v>
      </c>
      <c r="AY1061" s="265" t="s">
        <v>178</v>
      </c>
    </row>
    <row r="1062" s="14" customFormat="1">
      <c r="A1062" s="14"/>
      <c r="B1062" s="255"/>
      <c r="C1062" s="256"/>
      <c r="D1062" s="246" t="s">
        <v>190</v>
      </c>
      <c r="E1062" s="257" t="s">
        <v>1</v>
      </c>
      <c r="F1062" s="258" t="s">
        <v>1137</v>
      </c>
      <c r="G1062" s="256"/>
      <c r="H1062" s="259">
        <v>32.002400000000002</v>
      </c>
      <c r="I1062" s="260"/>
      <c r="J1062" s="256"/>
      <c r="K1062" s="256"/>
      <c r="L1062" s="261"/>
      <c r="M1062" s="262"/>
      <c r="N1062" s="263"/>
      <c r="O1062" s="263"/>
      <c r="P1062" s="263"/>
      <c r="Q1062" s="263"/>
      <c r="R1062" s="263"/>
      <c r="S1062" s="263"/>
      <c r="T1062" s="264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T1062" s="265" t="s">
        <v>190</v>
      </c>
      <c r="AU1062" s="265" t="s">
        <v>85</v>
      </c>
      <c r="AV1062" s="14" t="s">
        <v>85</v>
      </c>
      <c r="AW1062" s="14" t="s">
        <v>34</v>
      </c>
      <c r="AX1062" s="14" t="s">
        <v>76</v>
      </c>
      <c r="AY1062" s="265" t="s">
        <v>178</v>
      </c>
    </row>
    <row r="1063" s="14" customFormat="1">
      <c r="A1063" s="14"/>
      <c r="B1063" s="255"/>
      <c r="C1063" s="256"/>
      <c r="D1063" s="246" t="s">
        <v>190</v>
      </c>
      <c r="E1063" s="257" t="s">
        <v>1</v>
      </c>
      <c r="F1063" s="258" t="s">
        <v>1138</v>
      </c>
      <c r="G1063" s="256"/>
      <c r="H1063" s="259">
        <v>39.052499999999988</v>
      </c>
      <c r="I1063" s="260"/>
      <c r="J1063" s="256"/>
      <c r="K1063" s="256"/>
      <c r="L1063" s="261"/>
      <c r="M1063" s="262"/>
      <c r="N1063" s="263"/>
      <c r="O1063" s="263"/>
      <c r="P1063" s="263"/>
      <c r="Q1063" s="263"/>
      <c r="R1063" s="263"/>
      <c r="S1063" s="263"/>
      <c r="T1063" s="264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T1063" s="265" t="s">
        <v>190</v>
      </c>
      <c r="AU1063" s="265" t="s">
        <v>85</v>
      </c>
      <c r="AV1063" s="14" t="s">
        <v>85</v>
      </c>
      <c r="AW1063" s="14" t="s">
        <v>34</v>
      </c>
      <c r="AX1063" s="14" t="s">
        <v>76</v>
      </c>
      <c r="AY1063" s="265" t="s">
        <v>178</v>
      </c>
    </row>
    <row r="1064" s="14" customFormat="1">
      <c r="A1064" s="14"/>
      <c r="B1064" s="255"/>
      <c r="C1064" s="256"/>
      <c r="D1064" s="246" t="s">
        <v>190</v>
      </c>
      <c r="E1064" s="257" t="s">
        <v>1</v>
      </c>
      <c r="F1064" s="258" t="s">
        <v>1139</v>
      </c>
      <c r="G1064" s="256"/>
      <c r="H1064" s="259">
        <v>9.3450000000000006</v>
      </c>
      <c r="I1064" s="260"/>
      <c r="J1064" s="256"/>
      <c r="K1064" s="256"/>
      <c r="L1064" s="261"/>
      <c r="M1064" s="262"/>
      <c r="N1064" s="263"/>
      <c r="O1064" s="263"/>
      <c r="P1064" s="263"/>
      <c r="Q1064" s="263"/>
      <c r="R1064" s="263"/>
      <c r="S1064" s="263"/>
      <c r="T1064" s="26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T1064" s="265" t="s">
        <v>190</v>
      </c>
      <c r="AU1064" s="265" t="s">
        <v>85</v>
      </c>
      <c r="AV1064" s="14" t="s">
        <v>85</v>
      </c>
      <c r="AW1064" s="14" t="s">
        <v>34</v>
      </c>
      <c r="AX1064" s="14" t="s">
        <v>76</v>
      </c>
      <c r="AY1064" s="265" t="s">
        <v>178</v>
      </c>
    </row>
    <row r="1065" s="14" customFormat="1">
      <c r="A1065" s="14"/>
      <c r="B1065" s="255"/>
      <c r="C1065" s="256"/>
      <c r="D1065" s="246" t="s">
        <v>190</v>
      </c>
      <c r="E1065" s="257" t="s">
        <v>1</v>
      </c>
      <c r="F1065" s="258" t="s">
        <v>1140</v>
      </c>
      <c r="G1065" s="256"/>
      <c r="H1065" s="259">
        <v>3.3000000000000003</v>
      </c>
      <c r="I1065" s="260"/>
      <c r="J1065" s="256"/>
      <c r="K1065" s="256"/>
      <c r="L1065" s="261"/>
      <c r="M1065" s="262"/>
      <c r="N1065" s="263"/>
      <c r="O1065" s="263"/>
      <c r="P1065" s="263"/>
      <c r="Q1065" s="263"/>
      <c r="R1065" s="263"/>
      <c r="S1065" s="263"/>
      <c r="T1065" s="264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T1065" s="265" t="s">
        <v>190</v>
      </c>
      <c r="AU1065" s="265" t="s">
        <v>85</v>
      </c>
      <c r="AV1065" s="14" t="s">
        <v>85</v>
      </c>
      <c r="AW1065" s="14" t="s">
        <v>34</v>
      </c>
      <c r="AX1065" s="14" t="s">
        <v>76</v>
      </c>
      <c r="AY1065" s="265" t="s">
        <v>178</v>
      </c>
    </row>
    <row r="1066" s="14" customFormat="1">
      <c r="A1066" s="14"/>
      <c r="B1066" s="255"/>
      <c r="C1066" s="256"/>
      <c r="D1066" s="246" t="s">
        <v>190</v>
      </c>
      <c r="E1066" s="257" t="s">
        <v>1</v>
      </c>
      <c r="F1066" s="258" t="s">
        <v>1141</v>
      </c>
      <c r="G1066" s="256"/>
      <c r="H1066" s="259">
        <v>12.459999999999999</v>
      </c>
      <c r="I1066" s="260"/>
      <c r="J1066" s="256"/>
      <c r="K1066" s="256"/>
      <c r="L1066" s="261"/>
      <c r="M1066" s="262"/>
      <c r="N1066" s="263"/>
      <c r="O1066" s="263"/>
      <c r="P1066" s="263"/>
      <c r="Q1066" s="263"/>
      <c r="R1066" s="263"/>
      <c r="S1066" s="263"/>
      <c r="T1066" s="264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T1066" s="265" t="s">
        <v>190</v>
      </c>
      <c r="AU1066" s="265" t="s">
        <v>85</v>
      </c>
      <c r="AV1066" s="14" t="s">
        <v>85</v>
      </c>
      <c r="AW1066" s="14" t="s">
        <v>34</v>
      </c>
      <c r="AX1066" s="14" t="s">
        <v>76</v>
      </c>
      <c r="AY1066" s="265" t="s">
        <v>178</v>
      </c>
    </row>
    <row r="1067" s="14" customFormat="1">
      <c r="A1067" s="14"/>
      <c r="B1067" s="255"/>
      <c r="C1067" s="256"/>
      <c r="D1067" s="246" t="s">
        <v>190</v>
      </c>
      <c r="E1067" s="257" t="s">
        <v>1</v>
      </c>
      <c r="F1067" s="258" t="s">
        <v>1142</v>
      </c>
      <c r="G1067" s="256"/>
      <c r="H1067" s="259">
        <v>15.260000000000002</v>
      </c>
      <c r="I1067" s="260"/>
      <c r="J1067" s="256"/>
      <c r="K1067" s="256"/>
      <c r="L1067" s="261"/>
      <c r="M1067" s="262"/>
      <c r="N1067" s="263"/>
      <c r="O1067" s="263"/>
      <c r="P1067" s="263"/>
      <c r="Q1067" s="263"/>
      <c r="R1067" s="263"/>
      <c r="S1067" s="263"/>
      <c r="T1067" s="26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T1067" s="265" t="s">
        <v>190</v>
      </c>
      <c r="AU1067" s="265" t="s">
        <v>85</v>
      </c>
      <c r="AV1067" s="14" t="s">
        <v>85</v>
      </c>
      <c r="AW1067" s="14" t="s">
        <v>34</v>
      </c>
      <c r="AX1067" s="14" t="s">
        <v>76</v>
      </c>
      <c r="AY1067" s="265" t="s">
        <v>178</v>
      </c>
    </row>
    <row r="1068" s="14" customFormat="1">
      <c r="A1068" s="14"/>
      <c r="B1068" s="255"/>
      <c r="C1068" s="256"/>
      <c r="D1068" s="246" t="s">
        <v>190</v>
      </c>
      <c r="E1068" s="257" t="s">
        <v>1</v>
      </c>
      <c r="F1068" s="258" t="s">
        <v>1143</v>
      </c>
      <c r="G1068" s="256"/>
      <c r="H1068" s="259">
        <v>22.454000000000004</v>
      </c>
      <c r="I1068" s="260"/>
      <c r="J1068" s="256"/>
      <c r="K1068" s="256"/>
      <c r="L1068" s="261"/>
      <c r="M1068" s="262"/>
      <c r="N1068" s="263"/>
      <c r="O1068" s="263"/>
      <c r="P1068" s="263"/>
      <c r="Q1068" s="263"/>
      <c r="R1068" s="263"/>
      <c r="S1068" s="263"/>
      <c r="T1068" s="26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65" t="s">
        <v>190</v>
      </c>
      <c r="AU1068" s="265" t="s">
        <v>85</v>
      </c>
      <c r="AV1068" s="14" t="s">
        <v>85</v>
      </c>
      <c r="AW1068" s="14" t="s">
        <v>34</v>
      </c>
      <c r="AX1068" s="14" t="s">
        <v>76</v>
      </c>
      <c r="AY1068" s="265" t="s">
        <v>178</v>
      </c>
    </row>
    <row r="1069" s="13" customFormat="1">
      <c r="A1069" s="13"/>
      <c r="B1069" s="244"/>
      <c r="C1069" s="245"/>
      <c r="D1069" s="246" t="s">
        <v>190</v>
      </c>
      <c r="E1069" s="247" t="s">
        <v>1</v>
      </c>
      <c r="F1069" s="248" t="s">
        <v>192</v>
      </c>
      <c r="G1069" s="245"/>
      <c r="H1069" s="247" t="s">
        <v>1</v>
      </c>
      <c r="I1069" s="249"/>
      <c r="J1069" s="245"/>
      <c r="K1069" s="245"/>
      <c r="L1069" s="250"/>
      <c r="M1069" s="251"/>
      <c r="N1069" s="252"/>
      <c r="O1069" s="252"/>
      <c r="P1069" s="252"/>
      <c r="Q1069" s="252"/>
      <c r="R1069" s="252"/>
      <c r="S1069" s="252"/>
      <c r="T1069" s="253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54" t="s">
        <v>190</v>
      </c>
      <c r="AU1069" s="254" t="s">
        <v>85</v>
      </c>
      <c r="AV1069" s="13" t="s">
        <v>83</v>
      </c>
      <c r="AW1069" s="13" t="s">
        <v>34</v>
      </c>
      <c r="AX1069" s="13" t="s">
        <v>76</v>
      </c>
      <c r="AY1069" s="254" t="s">
        <v>178</v>
      </c>
    </row>
    <row r="1070" s="13" customFormat="1">
      <c r="A1070" s="13"/>
      <c r="B1070" s="244"/>
      <c r="C1070" s="245"/>
      <c r="D1070" s="246" t="s">
        <v>190</v>
      </c>
      <c r="E1070" s="247" t="s">
        <v>1</v>
      </c>
      <c r="F1070" s="248" t="s">
        <v>1144</v>
      </c>
      <c r="G1070" s="245"/>
      <c r="H1070" s="247" t="s">
        <v>1</v>
      </c>
      <c r="I1070" s="249"/>
      <c r="J1070" s="245"/>
      <c r="K1070" s="245"/>
      <c r="L1070" s="250"/>
      <c r="M1070" s="251"/>
      <c r="N1070" s="252"/>
      <c r="O1070" s="252"/>
      <c r="P1070" s="252"/>
      <c r="Q1070" s="252"/>
      <c r="R1070" s="252"/>
      <c r="S1070" s="252"/>
      <c r="T1070" s="253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54" t="s">
        <v>190</v>
      </c>
      <c r="AU1070" s="254" t="s">
        <v>85</v>
      </c>
      <c r="AV1070" s="13" t="s">
        <v>83</v>
      </c>
      <c r="AW1070" s="13" t="s">
        <v>34</v>
      </c>
      <c r="AX1070" s="13" t="s">
        <v>76</v>
      </c>
      <c r="AY1070" s="254" t="s">
        <v>178</v>
      </c>
    </row>
    <row r="1071" s="14" customFormat="1">
      <c r="A1071" s="14"/>
      <c r="B1071" s="255"/>
      <c r="C1071" s="256"/>
      <c r="D1071" s="246" t="s">
        <v>190</v>
      </c>
      <c r="E1071" s="257" t="s">
        <v>1</v>
      </c>
      <c r="F1071" s="258" t="s">
        <v>1145</v>
      </c>
      <c r="G1071" s="256"/>
      <c r="H1071" s="259">
        <v>8.5199999999999996</v>
      </c>
      <c r="I1071" s="260"/>
      <c r="J1071" s="256"/>
      <c r="K1071" s="256"/>
      <c r="L1071" s="261"/>
      <c r="M1071" s="262"/>
      <c r="N1071" s="263"/>
      <c r="O1071" s="263"/>
      <c r="P1071" s="263"/>
      <c r="Q1071" s="263"/>
      <c r="R1071" s="263"/>
      <c r="S1071" s="263"/>
      <c r="T1071" s="26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T1071" s="265" t="s">
        <v>190</v>
      </c>
      <c r="AU1071" s="265" t="s">
        <v>85</v>
      </c>
      <c r="AV1071" s="14" t="s">
        <v>85</v>
      </c>
      <c r="AW1071" s="14" t="s">
        <v>34</v>
      </c>
      <c r="AX1071" s="14" t="s">
        <v>76</v>
      </c>
      <c r="AY1071" s="265" t="s">
        <v>178</v>
      </c>
    </row>
    <row r="1072" s="2" customFormat="1" ht="33" customHeight="1">
      <c r="A1072" s="38"/>
      <c r="B1072" s="39"/>
      <c r="C1072" s="226" t="s">
        <v>1146</v>
      </c>
      <c r="D1072" s="226" t="s">
        <v>181</v>
      </c>
      <c r="E1072" s="227" t="s">
        <v>1147</v>
      </c>
      <c r="F1072" s="228" t="s">
        <v>1148</v>
      </c>
      <c r="G1072" s="229" t="s">
        <v>258</v>
      </c>
      <c r="H1072" s="230">
        <v>39.240000000000002</v>
      </c>
      <c r="I1072" s="231"/>
      <c r="J1072" s="232">
        <f>ROUND(I1072*H1072,2)</f>
        <v>0</v>
      </c>
      <c r="K1072" s="228" t="s">
        <v>185</v>
      </c>
      <c r="L1072" s="44"/>
      <c r="M1072" s="233" t="s">
        <v>1</v>
      </c>
      <c r="N1072" s="234" t="s">
        <v>41</v>
      </c>
      <c r="O1072" s="91"/>
      <c r="P1072" s="235">
        <f>O1072*H1072</f>
        <v>0</v>
      </c>
      <c r="Q1072" s="235">
        <v>0.059709999999999999</v>
      </c>
      <c r="R1072" s="235">
        <f>Q1072*H1072</f>
        <v>2.3430203999999999</v>
      </c>
      <c r="S1072" s="235">
        <v>0</v>
      </c>
      <c r="T1072" s="236">
        <f>S1072*H1072</f>
        <v>0</v>
      </c>
      <c r="U1072" s="38"/>
      <c r="V1072" s="38"/>
      <c r="W1072" s="38"/>
      <c r="X1072" s="38"/>
      <c r="Y1072" s="38"/>
      <c r="Z1072" s="38"/>
      <c r="AA1072" s="38"/>
      <c r="AB1072" s="38"/>
      <c r="AC1072" s="38"/>
      <c r="AD1072" s="38"/>
      <c r="AE1072" s="38"/>
      <c r="AR1072" s="237" t="s">
        <v>362</v>
      </c>
      <c r="AT1072" s="237" t="s">
        <v>181</v>
      </c>
      <c r="AU1072" s="237" t="s">
        <v>85</v>
      </c>
      <c r="AY1072" s="17" t="s">
        <v>178</v>
      </c>
      <c r="BE1072" s="238">
        <f>IF(N1072="základní",J1072,0)</f>
        <v>0</v>
      </c>
      <c r="BF1072" s="238">
        <f>IF(N1072="snížená",J1072,0)</f>
        <v>0</v>
      </c>
      <c r="BG1072" s="238">
        <f>IF(N1072="zákl. přenesená",J1072,0)</f>
        <v>0</v>
      </c>
      <c r="BH1072" s="238">
        <f>IF(N1072="sníž. přenesená",J1072,0)</f>
        <v>0</v>
      </c>
      <c r="BI1072" s="238">
        <f>IF(N1072="nulová",J1072,0)</f>
        <v>0</v>
      </c>
      <c r="BJ1072" s="17" t="s">
        <v>83</v>
      </c>
      <c r="BK1072" s="238">
        <f>ROUND(I1072*H1072,2)</f>
        <v>0</v>
      </c>
      <c r="BL1072" s="17" t="s">
        <v>362</v>
      </c>
      <c r="BM1072" s="237" t="s">
        <v>1149</v>
      </c>
    </row>
    <row r="1073" s="2" customFormat="1">
      <c r="A1073" s="38"/>
      <c r="B1073" s="39"/>
      <c r="C1073" s="40"/>
      <c r="D1073" s="239" t="s">
        <v>188</v>
      </c>
      <c r="E1073" s="40"/>
      <c r="F1073" s="240" t="s">
        <v>1150</v>
      </c>
      <c r="G1073" s="40"/>
      <c r="H1073" s="40"/>
      <c r="I1073" s="241"/>
      <c r="J1073" s="40"/>
      <c r="K1073" s="40"/>
      <c r="L1073" s="44"/>
      <c r="M1073" s="242"/>
      <c r="N1073" s="243"/>
      <c r="O1073" s="91"/>
      <c r="P1073" s="91"/>
      <c r="Q1073" s="91"/>
      <c r="R1073" s="91"/>
      <c r="S1073" s="91"/>
      <c r="T1073" s="92"/>
      <c r="U1073" s="38"/>
      <c r="V1073" s="38"/>
      <c r="W1073" s="38"/>
      <c r="X1073" s="38"/>
      <c r="Y1073" s="38"/>
      <c r="Z1073" s="38"/>
      <c r="AA1073" s="38"/>
      <c r="AB1073" s="38"/>
      <c r="AC1073" s="38"/>
      <c r="AD1073" s="38"/>
      <c r="AE1073" s="38"/>
      <c r="AT1073" s="17" t="s">
        <v>188</v>
      </c>
      <c r="AU1073" s="17" t="s">
        <v>85</v>
      </c>
    </row>
    <row r="1074" s="13" customFormat="1">
      <c r="A1074" s="13"/>
      <c r="B1074" s="244"/>
      <c r="C1074" s="245"/>
      <c r="D1074" s="246" t="s">
        <v>190</v>
      </c>
      <c r="E1074" s="247" t="s">
        <v>1</v>
      </c>
      <c r="F1074" s="248" t="s">
        <v>191</v>
      </c>
      <c r="G1074" s="245"/>
      <c r="H1074" s="247" t="s">
        <v>1</v>
      </c>
      <c r="I1074" s="249"/>
      <c r="J1074" s="245"/>
      <c r="K1074" s="245"/>
      <c r="L1074" s="250"/>
      <c r="M1074" s="251"/>
      <c r="N1074" s="252"/>
      <c r="O1074" s="252"/>
      <c r="P1074" s="252"/>
      <c r="Q1074" s="252"/>
      <c r="R1074" s="252"/>
      <c r="S1074" s="252"/>
      <c r="T1074" s="253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54" t="s">
        <v>190</v>
      </c>
      <c r="AU1074" s="254" t="s">
        <v>85</v>
      </c>
      <c r="AV1074" s="13" t="s">
        <v>83</v>
      </c>
      <c r="AW1074" s="13" t="s">
        <v>34</v>
      </c>
      <c r="AX1074" s="13" t="s">
        <v>76</v>
      </c>
      <c r="AY1074" s="254" t="s">
        <v>178</v>
      </c>
    </row>
    <row r="1075" s="13" customFormat="1">
      <c r="A1075" s="13"/>
      <c r="B1075" s="244"/>
      <c r="C1075" s="245"/>
      <c r="D1075" s="246" t="s">
        <v>190</v>
      </c>
      <c r="E1075" s="247" t="s">
        <v>1</v>
      </c>
      <c r="F1075" s="248" t="s">
        <v>192</v>
      </c>
      <c r="G1075" s="245"/>
      <c r="H1075" s="247" t="s">
        <v>1</v>
      </c>
      <c r="I1075" s="249"/>
      <c r="J1075" s="245"/>
      <c r="K1075" s="245"/>
      <c r="L1075" s="250"/>
      <c r="M1075" s="251"/>
      <c r="N1075" s="252"/>
      <c r="O1075" s="252"/>
      <c r="P1075" s="252"/>
      <c r="Q1075" s="252"/>
      <c r="R1075" s="252"/>
      <c r="S1075" s="252"/>
      <c r="T1075" s="253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54" t="s">
        <v>190</v>
      </c>
      <c r="AU1075" s="254" t="s">
        <v>85</v>
      </c>
      <c r="AV1075" s="13" t="s">
        <v>83</v>
      </c>
      <c r="AW1075" s="13" t="s">
        <v>34</v>
      </c>
      <c r="AX1075" s="13" t="s">
        <v>76</v>
      </c>
      <c r="AY1075" s="254" t="s">
        <v>178</v>
      </c>
    </row>
    <row r="1076" s="14" customFormat="1">
      <c r="A1076" s="14"/>
      <c r="B1076" s="255"/>
      <c r="C1076" s="256"/>
      <c r="D1076" s="246" t="s">
        <v>190</v>
      </c>
      <c r="E1076" s="257" t="s">
        <v>1</v>
      </c>
      <c r="F1076" s="258" t="s">
        <v>1151</v>
      </c>
      <c r="G1076" s="256"/>
      <c r="H1076" s="259">
        <v>23.98</v>
      </c>
      <c r="I1076" s="260"/>
      <c r="J1076" s="256"/>
      <c r="K1076" s="256"/>
      <c r="L1076" s="261"/>
      <c r="M1076" s="262"/>
      <c r="N1076" s="263"/>
      <c r="O1076" s="263"/>
      <c r="P1076" s="263"/>
      <c r="Q1076" s="263"/>
      <c r="R1076" s="263"/>
      <c r="S1076" s="263"/>
      <c r="T1076" s="264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T1076" s="265" t="s">
        <v>190</v>
      </c>
      <c r="AU1076" s="265" t="s">
        <v>85</v>
      </c>
      <c r="AV1076" s="14" t="s">
        <v>85</v>
      </c>
      <c r="AW1076" s="14" t="s">
        <v>34</v>
      </c>
      <c r="AX1076" s="14" t="s">
        <v>76</v>
      </c>
      <c r="AY1076" s="265" t="s">
        <v>178</v>
      </c>
    </row>
    <row r="1077" s="14" customFormat="1">
      <c r="A1077" s="14"/>
      <c r="B1077" s="255"/>
      <c r="C1077" s="256"/>
      <c r="D1077" s="246" t="s">
        <v>190</v>
      </c>
      <c r="E1077" s="257" t="s">
        <v>1</v>
      </c>
      <c r="F1077" s="258" t="s">
        <v>1152</v>
      </c>
      <c r="G1077" s="256"/>
      <c r="H1077" s="259">
        <v>15.260000000000002</v>
      </c>
      <c r="I1077" s="260"/>
      <c r="J1077" s="256"/>
      <c r="K1077" s="256"/>
      <c r="L1077" s="261"/>
      <c r="M1077" s="262"/>
      <c r="N1077" s="263"/>
      <c r="O1077" s="263"/>
      <c r="P1077" s="263"/>
      <c r="Q1077" s="263"/>
      <c r="R1077" s="263"/>
      <c r="S1077" s="263"/>
      <c r="T1077" s="26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65" t="s">
        <v>190</v>
      </c>
      <c r="AU1077" s="265" t="s">
        <v>85</v>
      </c>
      <c r="AV1077" s="14" t="s">
        <v>85</v>
      </c>
      <c r="AW1077" s="14" t="s">
        <v>34</v>
      </c>
      <c r="AX1077" s="14" t="s">
        <v>76</v>
      </c>
      <c r="AY1077" s="265" t="s">
        <v>178</v>
      </c>
    </row>
    <row r="1078" s="2" customFormat="1" ht="37.8" customHeight="1">
      <c r="A1078" s="38"/>
      <c r="B1078" s="39"/>
      <c r="C1078" s="226" t="s">
        <v>1153</v>
      </c>
      <c r="D1078" s="226" t="s">
        <v>181</v>
      </c>
      <c r="E1078" s="227" t="s">
        <v>1154</v>
      </c>
      <c r="F1078" s="228" t="s">
        <v>1155</v>
      </c>
      <c r="G1078" s="229" t="s">
        <v>258</v>
      </c>
      <c r="H1078" s="230">
        <v>19.402000000000001</v>
      </c>
      <c r="I1078" s="231"/>
      <c r="J1078" s="232">
        <f>ROUND(I1078*H1078,2)</f>
        <v>0</v>
      </c>
      <c r="K1078" s="228" t="s">
        <v>185</v>
      </c>
      <c r="L1078" s="44"/>
      <c r="M1078" s="233" t="s">
        <v>1</v>
      </c>
      <c r="N1078" s="234" t="s">
        <v>41</v>
      </c>
      <c r="O1078" s="91"/>
      <c r="P1078" s="235">
        <f>O1078*H1078</f>
        <v>0</v>
      </c>
      <c r="Q1078" s="235">
        <v>0.058500000000000003</v>
      </c>
      <c r="R1078" s="235">
        <f>Q1078*H1078</f>
        <v>1.1350170000000002</v>
      </c>
      <c r="S1078" s="235">
        <v>0</v>
      </c>
      <c r="T1078" s="236">
        <f>S1078*H1078</f>
        <v>0</v>
      </c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R1078" s="237" t="s">
        <v>362</v>
      </c>
      <c r="AT1078" s="237" t="s">
        <v>181</v>
      </c>
      <c r="AU1078" s="237" t="s">
        <v>85</v>
      </c>
      <c r="AY1078" s="17" t="s">
        <v>178</v>
      </c>
      <c r="BE1078" s="238">
        <f>IF(N1078="základní",J1078,0)</f>
        <v>0</v>
      </c>
      <c r="BF1078" s="238">
        <f>IF(N1078="snížená",J1078,0)</f>
        <v>0</v>
      </c>
      <c r="BG1078" s="238">
        <f>IF(N1078="zákl. přenesená",J1078,0)</f>
        <v>0</v>
      </c>
      <c r="BH1078" s="238">
        <f>IF(N1078="sníž. přenesená",J1078,0)</f>
        <v>0</v>
      </c>
      <c r="BI1078" s="238">
        <f>IF(N1078="nulová",J1078,0)</f>
        <v>0</v>
      </c>
      <c r="BJ1078" s="17" t="s">
        <v>83</v>
      </c>
      <c r="BK1078" s="238">
        <f>ROUND(I1078*H1078,2)</f>
        <v>0</v>
      </c>
      <c r="BL1078" s="17" t="s">
        <v>362</v>
      </c>
      <c r="BM1078" s="237" t="s">
        <v>1156</v>
      </c>
    </row>
    <row r="1079" s="2" customFormat="1">
      <c r="A1079" s="38"/>
      <c r="B1079" s="39"/>
      <c r="C1079" s="40"/>
      <c r="D1079" s="239" t="s">
        <v>188</v>
      </c>
      <c r="E1079" s="40"/>
      <c r="F1079" s="240" t="s">
        <v>1157</v>
      </c>
      <c r="G1079" s="40"/>
      <c r="H1079" s="40"/>
      <c r="I1079" s="241"/>
      <c r="J1079" s="40"/>
      <c r="K1079" s="40"/>
      <c r="L1079" s="44"/>
      <c r="M1079" s="242"/>
      <c r="N1079" s="243"/>
      <c r="O1079" s="91"/>
      <c r="P1079" s="91"/>
      <c r="Q1079" s="91"/>
      <c r="R1079" s="91"/>
      <c r="S1079" s="91"/>
      <c r="T1079" s="92"/>
      <c r="U1079" s="38"/>
      <c r="V1079" s="38"/>
      <c r="W1079" s="38"/>
      <c r="X1079" s="38"/>
      <c r="Y1079" s="38"/>
      <c r="Z1079" s="38"/>
      <c r="AA1079" s="38"/>
      <c r="AB1079" s="38"/>
      <c r="AC1079" s="38"/>
      <c r="AD1079" s="38"/>
      <c r="AE1079" s="38"/>
      <c r="AT1079" s="17" t="s">
        <v>188</v>
      </c>
      <c r="AU1079" s="17" t="s">
        <v>85</v>
      </c>
    </row>
    <row r="1080" s="13" customFormat="1">
      <c r="A1080" s="13"/>
      <c r="B1080" s="244"/>
      <c r="C1080" s="245"/>
      <c r="D1080" s="246" t="s">
        <v>190</v>
      </c>
      <c r="E1080" s="247" t="s">
        <v>1</v>
      </c>
      <c r="F1080" s="248" t="s">
        <v>191</v>
      </c>
      <c r="G1080" s="245"/>
      <c r="H1080" s="247" t="s">
        <v>1</v>
      </c>
      <c r="I1080" s="249"/>
      <c r="J1080" s="245"/>
      <c r="K1080" s="245"/>
      <c r="L1080" s="250"/>
      <c r="M1080" s="251"/>
      <c r="N1080" s="252"/>
      <c r="O1080" s="252"/>
      <c r="P1080" s="252"/>
      <c r="Q1080" s="252"/>
      <c r="R1080" s="252"/>
      <c r="S1080" s="252"/>
      <c r="T1080" s="253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54" t="s">
        <v>190</v>
      </c>
      <c r="AU1080" s="254" t="s">
        <v>85</v>
      </c>
      <c r="AV1080" s="13" t="s">
        <v>83</v>
      </c>
      <c r="AW1080" s="13" t="s">
        <v>34</v>
      </c>
      <c r="AX1080" s="13" t="s">
        <v>76</v>
      </c>
      <c r="AY1080" s="254" t="s">
        <v>178</v>
      </c>
    </row>
    <row r="1081" s="13" customFormat="1">
      <c r="A1081" s="13"/>
      <c r="B1081" s="244"/>
      <c r="C1081" s="245"/>
      <c r="D1081" s="246" t="s">
        <v>190</v>
      </c>
      <c r="E1081" s="247" t="s">
        <v>1</v>
      </c>
      <c r="F1081" s="248" t="s">
        <v>192</v>
      </c>
      <c r="G1081" s="245"/>
      <c r="H1081" s="247" t="s">
        <v>1</v>
      </c>
      <c r="I1081" s="249"/>
      <c r="J1081" s="245"/>
      <c r="K1081" s="245"/>
      <c r="L1081" s="250"/>
      <c r="M1081" s="251"/>
      <c r="N1081" s="252"/>
      <c r="O1081" s="252"/>
      <c r="P1081" s="252"/>
      <c r="Q1081" s="252"/>
      <c r="R1081" s="252"/>
      <c r="S1081" s="252"/>
      <c r="T1081" s="253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54" t="s">
        <v>190</v>
      </c>
      <c r="AU1081" s="254" t="s">
        <v>85</v>
      </c>
      <c r="AV1081" s="13" t="s">
        <v>83</v>
      </c>
      <c r="AW1081" s="13" t="s">
        <v>34</v>
      </c>
      <c r="AX1081" s="13" t="s">
        <v>76</v>
      </c>
      <c r="AY1081" s="254" t="s">
        <v>178</v>
      </c>
    </row>
    <row r="1082" s="14" customFormat="1">
      <c r="A1082" s="14"/>
      <c r="B1082" s="255"/>
      <c r="C1082" s="256"/>
      <c r="D1082" s="246" t="s">
        <v>190</v>
      </c>
      <c r="E1082" s="257" t="s">
        <v>1</v>
      </c>
      <c r="F1082" s="258" t="s">
        <v>1158</v>
      </c>
      <c r="G1082" s="256"/>
      <c r="H1082" s="259">
        <v>6.867</v>
      </c>
      <c r="I1082" s="260"/>
      <c r="J1082" s="256"/>
      <c r="K1082" s="256"/>
      <c r="L1082" s="261"/>
      <c r="M1082" s="262"/>
      <c r="N1082" s="263"/>
      <c r="O1082" s="263"/>
      <c r="P1082" s="263"/>
      <c r="Q1082" s="263"/>
      <c r="R1082" s="263"/>
      <c r="S1082" s="263"/>
      <c r="T1082" s="26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T1082" s="265" t="s">
        <v>190</v>
      </c>
      <c r="AU1082" s="265" t="s">
        <v>85</v>
      </c>
      <c r="AV1082" s="14" t="s">
        <v>85</v>
      </c>
      <c r="AW1082" s="14" t="s">
        <v>34</v>
      </c>
      <c r="AX1082" s="14" t="s">
        <v>76</v>
      </c>
      <c r="AY1082" s="265" t="s">
        <v>178</v>
      </c>
    </row>
    <row r="1083" s="14" customFormat="1">
      <c r="A1083" s="14"/>
      <c r="B1083" s="255"/>
      <c r="C1083" s="256"/>
      <c r="D1083" s="246" t="s">
        <v>190</v>
      </c>
      <c r="E1083" s="257" t="s">
        <v>1</v>
      </c>
      <c r="F1083" s="258" t="s">
        <v>1159</v>
      </c>
      <c r="G1083" s="256"/>
      <c r="H1083" s="259">
        <v>12.535</v>
      </c>
      <c r="I1083" s="260"/>
      <c r="J1083" s="256"/>
      <c r="K1083" s="256"/>
      <c r="L1083" s="261"/>
      <c r="M1083" s="262"/>
      <c r="N1083" s="263"/>
      <c r="O1083" s="263"/>
      <c r="P1083" s="263"/>
      <c r="Q1083" s="263"/>
      <c r="R1083" s="263"/>
      <c r="S1083" s="263"/>
      <c r="T1083" s="26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65" t="s">
        <v>190</v>
      </c>
      <c r="AU1083" s="265" t="s">
        <v>85</v>
      </c>
      <c r="AV1083" s="14" t="s">
        <v>85</v>
      </c>
      <c r="AW1083" s="14" t="s">
        <v>34</v>
      </c>
      <c r="AX1083" s="14" t="s">
        <v>76</v>
      </c>
      <c r="AY1083" s="265" t="s">
        <v>178</v>
      </c>
    </row>
    <row r="1084" s="2" customFormat="1" ht="37.8" customHeight="1">
      <c r="A1084" s="38"/>
      <c r="B1084" s="39"/>
      <c r="C1084" s="226" t="s">
        <v>1160</v>
      </c>
      <c r="D1084" s="226" t="s">
        <v>181</v>
      </c>
      <c r="E1084" s="227" t="s">
        <v>1161</v>
      </c>
      <c r="F1084" s="228" t="s">
        <v>1162</v>
      </c>
      <c r="G1084" s="229" t="s">
        <v>258</v>
      </c>
      <c r="H1084" s="230">
        <v>37.932000000000002</v>
      </c>
      <c r="I1084" s="231"/>
      <c r="J1084" s="232">
        <f>ROUND(I1084*H1084,2)</f>
        <v>0</v>
      </c>
      <c r="K1084" s="228" t="s">
        <v>185</v>
      </c>
      <c r="L1084" s="44"/>
      <c r="M1084" s="233" t="s">
        <v>1</v>
      </c>
      <c r="N1084" s="234" t="s">
        <v>41</v>
      </c>
      <c r="O1084" s="91"/>
      <c r="P1084" s="235">
        <f>O1084*H1084</f>
        <v>0</v>
      </c>
      <c r="Q1084" s="235">
        <v>0.064860000000000001</v>
      </c>
      <c r="R1084" s="235">
        <f>Q1084*H1084</f>
        <v>2.4602695200000002</v>
      </c>
      <c r="S1084" s="235">
        <v>0</v>
      </c>
      <c r="T1084" s="236">
        <f>S1084*H1084</f>
        <v>0</v>
      </c>
      <c r="U1084" s="38"/>
      <c r="V1084" s="38"/>
      <c r="W1084" s="38"/>
      <c r="X1084" s="38"/>
      <c r="Y1084" s="38"/>
      <c r="Z1084" s="38"/>
      <c r="AA1084" s="38"/>
      <c r="AB1084" s="38"/>
      <c r="AC1084" s="38"/>
      <c r="AD1084" s="38"/>
      <c r="AE1084" s="38"/>
      <c r="AR1084" s="237" t="s">
        <v>362</v>
      </c>
      <c r="AT1084" s="237" t="s">
        <v>181</v>
      </c>
      <c r="AU1084" s="237" t="s">
        <v>85</v>
      </c>
      <c r="AY1084" s="17" t="s">
        <v>178</v>
      </c>
      <c r="BE1084" s="238">
        <f>IF(N1084="základní",J1084,0)</f>
        <v>0</v>
      </c>
      <c r="BF1084" s="238">
        <f>IF(N1084="snížená",J1084,0)</f>
        <v>0</v>
      </c>
      <c r="BG1084" s="238">
        <f>IF(N1084="zákl. přenesená",J1084,0)</f>
        <v>0</v>
      </c>
      <c r="BH1084" s="238">
        <f>IF(N1084="sníž. přenesená",J1084,0)</f>
        <v>0</v>
      </c>
      <c r="BI1084" s="238">
        <f>IF(N1084="nulová",J1084,0)</f>
        <v>0</v>
      </c>
      <c r="BJ1084" s="17" t="s">
        <v>83</v>
      </c>
      <c r="BK1084" s="238">
        <f>ROUND(I1084*H1084,2)</f>
        <v>0</v>
      </c>
      <c r="BL1084" s="17" t="s">
        <v>362</v>
      </c>
      <c r="BM1084" s="237" t="s">
        <v>1163</v>
      </c>
    </row>
    <row r="1085" s="2" customFormat="1">
      <c r="A1085" s="38"/>
      <c r="B1085" s="39"/>
      <c r="C1085" s="40"/>
      <c r="D1085" s="239" t="s">
        <v>188</v>
      </c>
      <c r="E1085" s="40"/>
      <c r="F1085" s="240" t="s">
        <v>1164</v>
      </c>
      <c r="G1085" s="40"/>
      <c r="H1085" s="40"/>
      <c r="I1085" s="241"/>
      <c r="J1085" s="40"/>
      <c r="K1085" s="40"/>
      <c r="L1085" s="44"/>
      <c r="M1085" s="242"/>
      <c r="N1085" s="243"/>
      <c r="O1085" s="91"/>
      <c r="P1085" s="91"/>
      <c r="Q1085" s="91"/>
      <c r="R1085" s="91"/>
      <c r="S1085" s="91"/>
      <c r="T1085" s="92"/>
      <c r="U1085" s="38"/>
      <c r="V1085" s="38"/>
      <c r="W1085" s="38"/>
      <c r="X1085" s="38"/>
      <c r="Y1085" s="38"/>
      <c r="Z1085" s="38"/>
      <c r="AA1085" s="38"/>
      <c r="AB1085" s="38"/>
      <c r="AC1085" s="38"/>
      <c r="AD1085" s="38"/>
      <c r="AE1085" s="38"/>
      <c r="AT1085" s="17" t="s">
        <v>188</v>
      </c>
      <c r="AU1085" s="17" t="s">
        <v>85</v>
      </c>
    </row>
    <row r="1086" s="13" customFormat="1">
      <c r="A1086" s="13"/>
      <c r="B1086" s="244"/>
      <c r="C1086" s="245"/>
      <c r="D1086" s="246" t="s">
        <v>190</v>
      </c>
      <c r="E1086" s="247" t="s">
        <v>1</v>
      </c>
      <c r="F1086" s="248" t="s">
        <v>191</v>
      </c>
      <c r="G1086" s="245"/>
      <c r="H1086" s="247" t="s">
        <v>1</v>
      </c>
      <c r="I1086" s="249"/>
      <c r="J1086" s="245"/>
      <c r="K1086" s="245"/>
      <c r="L1086" s="250"/>
      <c r="M1086" s="251"/>
      <c r="N1086" s="252"/>
      <c r="O1086" s="252"/>
      <c r="P1086" s="252"/>
      <c r="Q1086" s="252"/>
      <c r="R1086" s="252"/>
      <c r="S1086" s="252"/>
      <c r="T1086" s="253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54" t="s">
        <v>190</v>
      </c>
      <c r="AU1086" s="254" t="s">
        <v>85</v>
      </c>
      <c r="AV1086" s="13" t="s">
        <v>83</v>
      </c>
      <c r="AW1086" s="13" t="s">
        <v>34</v>
      </c>
      <c r="AX1086" s="13" t="s">
        <v>76</v>
      </c>
      <c r="AY1086" s="254" t="s">
        <v>178</v>
      </c>
    </row>
    <row r="1087" s="13" customFormat="1">
      <c r="A1087" s="13"/>
      <c r="B1087" s="244"/>
      <c r="C1087" s="245"/>
      <c r="D1087" s="246" t="s">
        <v>190</v>
      </c>
      <c r="E1087" s="247" t="s">
        <v>1</v>
      </c>
      <c r="F1087" s="248" t="s">
        <v>192</v>
      </c>
      <c r="G1087" s="245"/>
      <c r="H1087" s="247" t="s">
        <v>1</v>
      </c>
      <c r="I1087" s="249"/>
      <c r="J1087" s="245"/>
      <c r="K1087" s="245"/>
      <c r="L1087" s="250"/>
      <c r="M1087" s="251"/>
      <c r="N1087" s="252"/>
      <c r="O1087" s="252"/>
      <c r="P1087" s="252"/>
      <c r="Q1087" s="252"/>
      <c r="R1087" s="252"/>
      <c r="S1087" s="252"/>
      <c r="T1087" s="253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T1087" s="254" t="s">
        <v>190</v>
      </c>
      <c r="AU1087" s="254" t="s">
        <v>85</v>
      </c>
      <c r="AV1087" s="13" t="s">
        <v>83</v>
      </c>
      <c r="AW1087" s="13" t="s">
        <v>34</v>
      </c>
      <c r="AX1087" s="13" t="s">
        <v>76</v>
      </c>
      <c r="AY1087" s="254" t="s">
        <v>178</v>
      </c>
    </row>
    <row r="1088" s="14" customFormat="1">
      <c r="A1088" s="14"/>
      <c r="B1088" s="255"/>
      <c r="C1088" s="256"/>
      <c r="D1088" s="246" t="s">
        <v>190</v>
      </c>
      <c r="E1088" s="257" t="s">
        <v>1</v>
      </c>
      <c r="F1088" s="258" t="s">
        <v>1165</v>
      </c>
      <c r="G1088" s="256"/>
      <c r="H1088" s="259">
        <v>37.932000000000002</v>
      </c>
      <c r="I1088" s="260"/>
      <c r="J1088" s="256"/>
      <c r="K1088" s="256"/>
      <c r="L1088" s="261"/>
      <c r="M1088" s="262"/>
      <c r="N1088" s="263"/>
      <c r="O1088" s="263"/>
      <c r="P1088" s="263"/>
      <c r="Q1088" s="263"/>
      <c r="R1088" s="263"/>
      <c r="S1088" s="263"/>
      <c r="T1088" s="264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T1088" s="265" t="s">
        <v>190</v>
      </c>
      <c r="AU1088" s="265" t="s">
        <v>85</v>
      </c>
      <c r="AV1088" s="14" t="s">
        <v>85</v>
      </c>
      <c r="AW1088" s="14" t="s">
        <v>34</v>
      </c>
      <c r="AX1088" s="14" t="s">
        <v>76</v>
      </c>
      <c r="AY1088" s="265" t="s">
        <v>178</v>
      </c>
    </row>
    <row r="1089" s="2" customFormat="1" ht="21.75" customHeight="1">
      <c r="A1089" s="38"/>
      <c r="B1089" s="39"/>
      <c r="C1089" s="226" t="s">
        <v>1166</v>
      </c>
      <c r="D1089" s="226" t="s">
        <v>181</v>
      </c>
      <c r="E1089" s="227" t="s">
        <v>1167</v>
      </c>
      <c r="F1089" s="228" t="s">
        <v>1168</v>
      </c>
      <c r="G1089" s="229" t="s">
        <v>258</v>
      </c>
      <c r="H1089" s="230">
        <v>361.02300000000002</v>
      </c>
      <c r="I1089" s="231"/>
      <c r="J1089" s="232">
        <f>ROUND(I1089*H1089,2)</f>
        <v>0</v>
      </c>
      <c r="K1089" s="228" t="s">
        <v>185</v>
      </c>
      <c r="L1089" s="44"/>
      <c r="M1089" s="233" t="s">
        <v>1</v>
      </c>
      <c r="N1089" s="234" t="s">
        <v>41</v>
      </c>
      <c r="O1089" s="91"/>
      <c r="P1089" s="235">
        <f>O1089*H1089</f>
        <v>0</v>
      </c>
      <c r="Q1089" s="235">
        <v>0.00020000000000000001</v>
      </c>
      <c r="R1089" s="235">
        <f>Q1089*H1089</f>
        <v>0.072204600000000008</v>
      </c>
      <c r="S1089" s="235">
        <v>0</v>
      </c>
      <c r="T1089" s="236">
        <f>S1089*H1089</f>
        <v>0</v>
      </c>
      <c r="U1089" s="38"/>
      <c r="V1089" s="38"/>
      <c r="W1089" s="38"/>
      <c r="X1089" s="38"/>
      <c r="Y1089" s="38"/>
      <c r="Z1089" s="38"/>
      <c r="AA1089" s="38"/>
      <c r="AB1089" s="38"/>
      <c r="AC1089" s="38"/>
      <c r="AD1089" s="38"/>
      <c r="AE1089" s="38"/>
      <c r="AR1089" s="237" t="s">
        <v>362</v>
      </c>
      <c r="AT1089" s="237" t="s">
        <v>181</v>
      </c>
      <c r="AU1089" s="237" t="s">
        <v>85</v>
      </c>
      <c r="AY1089" s="17" t="s">
        <v>178</v>
      </c>
      <c r="BE1089" s="238">
        <f>IF(N1089="základní",J1089,0)</f>
        <v>0</v>
      </c>
      <c r="BF1089" s="238">
        <f>IF(N1089="snížená",J1089,0)</f>
        <v>0</v>
      </c>
      <c r="BG1089" s="238">
        <f>IF(N1089="zákl. přenesená",J1089,0)</f>
        <v>0</v>
      </c>
      <c r="BH1089" s="238">
        <f>IF(N1089="sníž. přenesená",J1089,0)</f>
        <v>0</v>
      </c>
      <c r="BI1089" s="238">
        <f>IF(N1089="nulová",J1089,0)</f>
        <v>0</v>
      </c>
      <c r="BJ1089" s="17" t="s">
        <v>83</v>
      </c>
      <c r="BK1089" s="238">
        <f>ROUND(I1089*H1089,2)</f>
        <v>0</v>
      </c>
      <c r="BL1089" s="17" t="s">
        <v>362</v>
      </c>
      <c r="BM1089" s="237" t="s">
        <v>1169</v>
      </c>
    </row>
    <row r="1090" s="2" customFormat="1">
      <c r="A1090" s="38"/>
      <c r="B1090" s="39"/>
      <c r="C1090" s="40"/>
      <c r="D1090" s="239" t="s">
        <v>188</v>
      </c>
      <c r="E1090" s="40"/>
      <c r="F1090" s="240" t="s">
        <v>1170</v>
      </c>
      <c r="G1090" s="40"/>
      <c r="H1090" s="40"/>
      <c r="I1090" s="241"/>
      <c r="J1090" s="40"/>
      <c r="K1090" s="40"/>
      <c r="L1090" s="44"/>
      <c r="M1090" s="242"/>
      <c r="N1090" s="243"/>
      <c r="O1090" s="91"/>
      <c r="P1090" s="91"/>
      <c r="Q1090" s="91"/>
      <c r="R1090" s="91"/>
      <c r="S1090" s="91"/>
      <c r="T1090" s="92"/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T1090" s="17" t="s">
        <v>188</v>
      </c>
      <c r="AU1090" s="17" t="s">
        <v>85</v>
      </c>
    </row>
    <row r="1091" s="14" customFormat="1">
      <c r="A1091" s="14"/>
      <c r="B1091" s="255"/>
      <c r="C1091" s="256"/>
      <c r="D1091" s="246" t="s">
        <v>190</v>
      </c>
      <c r="E1091" s="257" t="s">
        <v>1</v>
      </c>
      <c r="F1091" s="258" t="s">
        <v>1171</v>
      </c>
      <c r="G1091" s="256"/>
      <c r="H1091" s="259">
        <v>361.02300000000002</v>
      </c>
      <c r="I1091" s="260"/>
      <c r="J1091" s="256"/>
      <c r="K1091" s="256"/>
      <c r="L1091" s="261"/>
      <c r="M1091" s="262"/>
      <c r="N1091" s="263"/>
      <c r="O1091" s="263"/>
      <c r="P1091" s="263"/>
      <c r="Q1091" s="263"/>
      <c r="R1091" s="263"/>
      <c r="S1091" s="263"/>
      <c r="T1091" s="264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T1091" s="265" t="s">
        <v>190</v>
      </c>
      <c r="AU1091" s="265" t="s">
        <v>85</v>
      </c>
      <c r="AV1091" s="14" t="s">
        <v>85</v>
      </c>
      <c r="AW1091" s="14" t="s">
        <v>34</v>
      </c>
      <c r="AX1091" s="14" t="s">
        <v>76</v>
      </c>
      <c r="AY1091" s="265" t="s">
        <v>178</v>
      </c>
    </row>
    <row r="1092" s="2" customFormat="1" ht="37.8" customHeight="1">
      <c r="A1092" s="38"/>
      <c r="B1092" s="39"/>
      <c r="C1092" s="226" t="s">
        <v>1172</v>
      </c>
      <c r="D1092" s="226" t="s">
        <v>181</v>
      </c>
      <c r="E1092" s="227" t="s">
        <v>1173</v>
      </c>
      <c r="F1092" s="228" t="s">
        <v>1174</v>
      </c>
      <c r="G1092" s="229" t="s">
        <v>258</v>
      </c>
      <c r="H1092" s="230">
        <v>361.02300000000002</v>
      </c>
      <c r="I1092" s="231"/>
      <c r="J1092" s="232">
        <f>ROUND(I1092*H1092,2)</f>
        <v>0</v>
      </c>
      <c r="K1092" s="228" t="s">
        <v>1</v>
      </c>
      <c r="L1092" s="44"/>
      <c r="M1092" s="233" t="s">
        <v>1</v>
      </c>
      <c r="N1092" s="234" t="s">
        <v>41</v>
      </c>
      <c r="O1092" s="91"/>
      <c r="P1092" s="235">
        <f>O1092*H1092</f>
        <v>0</v>
      </c>
      <c r="Q1092" s="235">
        <v>0.00020000000000000001</v>
      </c>
      <c r="R1092" s="235">
        <f>Q1092*H1092</f>
        <v>0.072204600000000008</v>
      </c>
      <c r="S1092" s="235">
        <v>0</v>
      </c>
      <c r="T1092" s="236">
        <f>S1092*H1092</f>
        <v>0</v>
      </c>
      <c r="U1092" s="38"/>
      <c r="V1092" s="38"/>
      <c r="W1092" s="38"/>
      <c r="X1092" s="38"/>
      <c r="Y1092" s="38"/>
      <c r="Z1092" s="38"/>
      <c r="AA1092" s="38"/>
      <c r="AB1092" s="38"/>
      <c r="AC1092" s="38"/>
      <c r="AD1092" s="38"/>
      <c r="AE1092" s="38"/>
      <c r="AR1092" s="237" t="s">
        <v>362</v>
      </c>
      <c r="AT1092" s="237" t="s">
        <v>181</v>
      </c>
      <c r="AU1092" s="237" t="s">
        <v>85</v>
      </c>
      <c r="AY1092" s="17" t="s">
        <v>178</v>
      </c>
      <c r="BE1092" s="238">
        <f>IF(N1092="základní",J1092,0)</f>
        <v>0</v>
      </c>
      <c r="BF1092" s="238">
        <f>IF(N1092="snížená",J1092,0)</f>
        <v>0</v>
      </c>
      <c r="BG1092" s="238">
        <f>IF(N1092="zákl. přenesená",J1092,0)</f>
        <v>0</v>
      </c>
      <c r="BH1092" s="238">
        <f>IF(N1092="sníž. přenesená",J1092,0)</f>
        <v>0</v>
      </c>
      <c r="BI1092" s="238">
        <f>IF(N1092="nulová",J1092,0)</f>
        <v>0</v>
      </c>
      <c r="BJ1092" s="17" t="s">
        <v>83</v>
      </c>
      <c r="BK1092" s="238">
        <f>ROUND(I1092*H1092,2)</f>
        <v>0</v>
      </c>
      <c r="BL1092" s="17" t="s">
        <v>362</v>
      </c>
      <c r="BM1092" s="237" t="s">
        <v>1175</v>
      </c>
    </row>
    <row r="1093" s="14" customFormat="1">
      <c r="A1093" s="14"/>
      <c r="B1093" s="255"/>
      <c r="C1093" s="256"/>
      <c r="D1093" s="246" t="s">
        <v>190</v>
      </c>
      <c r="E1093" s="257" t="s">
        <v>1</v>
      </c>
      <c r="F1093" s="258" t="s">
        <v>1171</v>
      </c>
      <c r="G1093" s="256"/>
      <c r="H1093" s="259">
        <v>361.02300000000002</v>
      </c>
      <c r="I1093" s="260"/>
      <c r="J1093" s="256"/>
      <c r="K1093" s="256"/>
      <c r="L1093" s="261"/>
      <c r="M1093" s="262"/>
      <c r="N1093" s="263"/>
      <c r="O1093" s="263"/>
      <c r="P1093" s="263"/>
      <c r="Q1093" s="263"/>
      <c r="R1093" s="263"/>
      <c r="S1093" s="263"/>
      <c r="T1093" s="26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65" t="s">
        <v>190</v>
      </c>
      <c r="AU1093" s="265" t="s">
        <v>85</v>
      </c>
      <c r="AV1093" s="14" t="s">
        <v>85</v>
      </c>
      <c r="AW1093" s="14" t="s">
        <v>34</v>
      </c>
      <c r="AX1093" s="14" t="s">
        <v>76</v>
      </c>
      <c r="AY1093" s="265" t="s">
        <v>178</v>
      </c>
    </row>
    <row r="1094" s="2" customFormat="1" ht="21.75" customHeight="1">
      <c r="A1094" s="38"/>
      <c r="B1094" s="39"/>
      <c r="C1094" s="226" t="s">
        <v>1176</v>
      </c>
      <c r="D1094" s="226" t="s">
        <v>181</v>
      </c>
      <c r="E1094" s="227" t="s">
        <v>1177</v>
      </c>
      <c r="F1094" s="228" t="s">
        <v>1178</v>
      </c>
      <c r="G1094" s="229" t="s">
        <v>267</v>
      </c>
      <c r="H1094" s="230">
        <v>10</v>
      </c>
      <c r="I1094" s="231"/>
      <c r="J1094" s="232">
        <f>ROUND(I1094*H1094,2)</f>
        <v>0</v>
      </c>
      <c r="K1094" s="228" t="s">
        <v>185</v>
      </c>
      <c r="L1094" s="44"/>
      <c r="M1094" s="233" t="s">
        <v>1</v>
      </c>
      <c r="N1094" s="234" t="s">
        <v>41</v>
      </c>
      <c r="O1094" s="91"/>
      <c r="P1094" s="235">
        <f>O1094*H1094</f>
        <v>0</v>
      </c>
      <c r="Q1094" s="235">
        <v>0.0051900000000000002</v>
      </c>
      <c r="R1094" s="235">
        <f>Q1094*H1094</f>
        <v>0.051900000000000002</v>
      </c>
      <c r="S1094" s="235">
        <v>0</v>
      </c>
      <c r="T1094" s="236">
        <f>S1094*H1094</f>
        <v>0</v>
      </c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R1094" s="237" t="s">
        <v>362</v>
      </c>
      <c r="AT1094" s="237" t="s">
        <v>181</v>
      </c>
      <c r="AU1094" s="237" t="s">
        <v>85</v>
      </c>
      <c r="AY1094" s="17" t="s">
        <v>178</v>
      </c>
      <c r="BE1094" s="238">
        <f>IF(N1094="základní",J1094,0)</f>
        <v>0</v>
      </c>
      <c r="BF1094" s="238">
        <f>IF(N1094="snížená",J1094,0)</f>
        <v>0</v>
      </c>
      <c r="BG1094" s="238">
        <f>IF(N1094="zákl. přenesená",J1094,0)</f>
        <v>0</v>
      </c>
      <c r="BH1094" s="238">
        <f>IF(N1094="sníž. přenesená",J1094,0)</f>
        <v>0</v>
      </c>
      <c r="BI1094" s="238">
        <f>IF(N1094="nulová",J1094,0)</f>
        <v>0</v>
      </c>
      <c r="BJ1094" s="17" t="s">
        <v>83</v>
      </c>
      <c r="BK1094" s="238">
        <f>ROUND(I1094*H1094,2)</f>
        <v>0</v>
      </c>
      <c r="BL1094" s="17" t="s">
        <v>362</v>
      </c>
      <c r="BM1094" s="237" t="s">
        <v>1179</v>
      </c>
    </row>
    <row r="1095" s="2" customFormat="1">
      <c r="A1095" s="38"/>
      <c r="B1095" s="39"/>
      <c r="C1095" s="40"/>
      <c r="D1095" s="239" t="s">
        <v>188</v>
      </c>
      <c r="E1095" s="40"/>
      <c r="F1095" s="240" t="s">
        <v>1180</v>
      </c>
      <c r="G1095" s="40"/>
      <c r="H1095" s="40"/>
      <c r="I1095" s="241"/>
      <c r="J1095" s="40"/>
      <c r="K1095" s="40"/>
      <c r="L1095" s="44"/>
      <c r="M1095" s="242"/>
      <c r="N1095" s="243"/>
      <c r="O1095" s="91"/>
      <c r="P1095" s="91"/>
      <c r="Q1095" s="91"/>
      <c r="R1095" s="91"/>
      <c r="S1095" s="91"/>
      <c r="T1095" s="92"/>
      <c r="U1095" s="38"/>
      <c r="V1095" s="38"/>
      <c r="W1095" s="38"/>
      <c r="X1095" s="38"/>
      <c r="Y1095" s="38"/>
      <c r="Z1095" s="38"/>
      <c r="AA1095" s="38"/>
      <c r="AB1095" s="38"/>
      <c r="AC1095" s="38"/>
      <c r="AD1095" s="38"/>
      <c r="AE1095" s="38"/>
      <c r="AT1095" s="17" t="s">
        <v>188</v>
      </c>
      <c r="AU1095" s="17" t="s">
        <v>85</v>
      </c>
    </row>
    <row r="1096" s="13" customFormat="1">
      <c r="A1096" s="13"/>
      <c r="B1096" s="244"/>
      <c r="C1096" s="245"/>
      <c r="D1096" s="246" t="s">
        <v>190</v>
      </c>
      <c r="E1096" s="247" t="s">
        <v>1</v>
      </c>
      <c r="F1096" s="248" t="s">
        <v>1181</v>
      </c>
      <c r="G1096" s="245"/>
      <c r="H1096" s="247" t="s">
        <v>1</v>
      </c>
      <c r="I1096" s="249"/>
      <c r="J1096" s="245"/>
      <c r="K1096" s="245"/>
      <c r="L1096" s="250"/>
      <c r="M1096" s="251"/>
      <c r="N1096" s="252"/>
      <c r="O1096" s="252"/>
      <c r="P1096" s="252"/>
      <c r="Q1096" s="252"/>
      <c r="R1096" s="252"/>
      <c r="S1096" s="252"/>
      <c r="T1096" s="253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T1096" s="254" t="s">
        <v>190</v>
      </c>
      <c r="AU1096" s="254" t="s">
        <v>85</v>
      </c>
      <c r="AV1096" s="13" t="s">
        <v>83</v>
      </c>
      <c r="AW1096" s="13" t="s">
        <v>34</v>
      </c>
      <c r="AX1096" s="13" t="s">
        <v>76</v>
      </c>
      <c r="AY1096" s="254" t="s">
        <v>178</v>
      </c>
    </row>
    <row r="1097" s="13" customFormat="1">
      <c r="A1097" s="13"/>
      <c r="B1097" s="244"/>
      <c r="C1097" s="245"/>
      <c r="D1097" s="246" t="s">
        <v>190</v>
      </c>
      <c r="E1097" s="247" t="s">
        <v>1</v>
      </c>
      <c r="F1097" s="248" t="s">
        <v>192</v>
      </c>
      <c r="G1097" s="245"/>
      <c r="H1097" s="247" t="s">
        <v>1</v>
      </c>
      <c r="I1097" s="249"/>
      <c r="J1097" s="245"/>
      <c r="K1097" s="245"/>
      <c r="L1097" s="250"/>
      <c r="M1097" s="251"/>
      <c r="N1097" s="252"/>
      <c r="O1097" s="252"/>
      <c r="P1097" s="252"/>
      <c r="Q1097" s="252"/>
      <c r="R1097" s="252"/>
      <c r="S1097" s="252"/>
      <c r="T1097" s="253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54" t="s">
        <v>190</v>
      </c>
      <c r="AU1097" s="254" t="s">
        <v>85</v>
      </c>
      <c r="AV1097" s="13" t="s">
        <v>83</v>
      </c>
      <c r="AW1097" s="13" t="s">
        <v>34</v>
      </c>
      <c r="AX1097" s="13" t="s">
        <v>76</v>
      </c>
      <c r="AY1097" s="254" t="s">
        <v>178</v>
      </c>
    </row>
    <row r="1098" s="14" customFormat="1">
      <c r="A1098" s="14"/>
      <c r="B1098" s="255"/>
      <c r="C1098" s="256"/>
      <c r="D1098" s="246" t="s">
        <v>190</v>
      </c>
      <c r="E1098" s="257" t="s">
        <v>1</v>
      </c>
      <c r="F1098" s="258" t="s">
        <v>1182</v>
      </c>
      <c r="G1098" s="256"/>
      <c r="H1098" s="259">
        <v>10</v>
      </c>
      <c r="I1098" s="260"/>
      <c r="J1098" s="256"/>
      <c r="K1098" s="256"/>
      <c r="L1098" s="261"/>
      <c r="M1098" s="262"/>
      <c r="N1098" s="263"/>
      <c r="O1098" s="263"/>
      <c r="P1098" s="263"/>
      <c r="Q1098" s="263"/>
      <c r="R1098" s="263"/>
      <c r="S1098" s="263"/>
      <c r="T1098" s="264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T1098" s="265" t="s">
        <v>190</v>
      </c>
      <c r="AU1098" s="265" t="s">
        <v>85</v>
      </c>
      <c r="AV1098" s="14" t="s">
        <v>85</v>
      </c>
      <c r="AW1098" s="14" t="s">
        <v>34</v>
      </c>
      <c r="AX1098" s="14" t="s">
        <v>76</v>
      </c>
      <c r="AY1098" s="265" t="s">
        <v>178</v>
      </c>
    </row>
    <row r="1099" s="2" customFormat="1" ht="16.5" customHeight="1">
      <c r="A1099" s="38"/>
      <c r="B1099" s="39"/>
      <c r="C1099" s="226" t="s">
        <v>1183</v>
      </c>
      <c r="D1099" s="226" t="s">
        <v>181</v>
      </c>
      <c r="E1099" s="227" t="s">
        <v>1184</v>
      </c>
      <c r="F1099" s="228" t="s">
        <v>1185</v>
      </c>
      <c r="G1099" s="229" t="s">
        <v>267</v>
      </c>
      <c r="H1099" s="230">
        <v>4.4500000000000002</v>
      </c>
      <c r="I1099" s="231"/>
      <c r="J1099" s="232">
        <f>ROUND(I1099*H1099,2)</f>
        <v>0</v>
      </c>
      <c r="K1099" s="228" t="s">
        <v>185</v>
      </c>
      <c r="L1099" s="44"/>
      <c r="M1099" s="233" t="s">
        <v>1</v>
      </c>
      <c r="N1099" s="234" t="s">
        <v>41</v>
      </c>
      <c r="O1099" s="91"/>
      <c r="P1099" s="235">
        <f>O1099*H1099</f>
        <v>0</v>
      </c>
      <c r="Q1099" s="235">
        <v>0.0016199999999999999</v>
      </c>
      <c r="R1099" s="235">
        <f>Q1099*H1099</f>
        <v>0.0072090000000000001</v>
      </c>
      <c r="S1099" s="235">
        <v>0</v>
      </c>
      <c r="T1099" s="236">
        <f>S1099*H1099</f>
        <v>0</v>
      </c>
      <c r="U1099" s="38"/>
      <c r="V1099" s="38"/>
      <c r="W1099" s="38"/>
      <c r="X1099" s="38"/>
      <c r="Y1099" s="38"/>
      <c r="Z1099" s="38"/>
      <c r="AA1099" s="38"/>
      <c r="AB1099" s="38"/>
      <c r="AC1099" s="38"/>
      <c r="AD1099" s="38"/>
      <c r="AE1099" s="38"/>
      <c r="AR1099" s="237" t="s">
        <v>362</v>
      </c>
      <c r="AT1099" s="237" t="s">
        <v>181</v>
      </c>
      <c r="AU1099" s="237" t="s">
        <v>85</v>
      </c>
      <c r="AY1099" s="17" t="s">
        <v>178</v>
      </c>
      <c r="BE1099" s="238">
        <f>IF(N1099="základní",J1099,0)</f>
        <v>0</v>
      </c>
      <c r="BF1099" s="238">
        <f>IF(N1099="snížená",J1099,0)</f>
        <v>0</v>
      </c>
      <c r="BG1099" s="238">
        <f>IF(N1099="zákl. přenesená",J1099,0)</f>
        <v>0</v>
      </c>
      <c r="BH1099" s="238">
        <f>IF(N1099="sníž. přenesená",J1099,0)</f>
        <v>0</v>
      </c>
      <c r="BI1099" s="238">
        <f>IF(N1099="nulová",J1099,0)</f>
        <v>0</v>
      </c>
      <c r="BJ1099" s="17" t="s">
        <v>83</v>
      </c>
      <c r="BK1099" s="238">
        <f>ROUND(I1099*H1099,2)</f>
        <v>0</v>
      </c>
      <c r="BL1099" s="17" t="s">
        <v>362</v>
      </c>
      <c r="BM1099" s="237" t="s">
        <v>1186</v>
      </c>
    </row>
    <row r="1100" s="2" customFormat="1">
      <c r="A1100" s="38"/>
      <c r="B1100" s="39"/>
      <c r="C1100" s="40"/>
      <c r="D1100" s="239" t="s">
        <v>188</v>
      </c>
      <c r="E1100" s="40"/>
      <c r="F1100" s="240" t="s">
        <v>1187</v>
      </c>
      <c r="G1100" s="40"/>
      <c r="H1100" s="40"/>
      <c r="I1100" s="241"/>
      <c r="J1100" s="40"/>
      <c r="K1100" s="40"/>
      <c r="L1100" s="44"/>
      <c r="M1100" s="242"/>
      <c r="N1100" s="243"/>
      <c r="O1100" s="91"/>
      <c r="P1100" s="91"/>
      <c r="Q1100" s="91"/>
      <c r="R1100" s="91"/>
      <c r="S1100" s="91"/>
      <c r="T1100" s="92"/>
      <c r="U1100" s="38"/>
      <c r="V1100" s="38"/>
      <c r="W1100" s="38"/>
      <c r="X1100" s="38"/>
      <c r="Y1100" s="38"/>
      <c r="Z1100" s="38"/>
      <c r="AA1100" s="38"/>
      <c r="AB1100" s="38"/>
      <c r="AC1100" s="38"/>
      <c r="AD1100" s="38"/>
      <c r="AE1100" s="38"/>
      <c r="AT1100" s="17" t="s">
        <v>188</v>
      </c>
      <c r="AU1100" s="17" t="s">
        <v>85</v>
      </c>
    </row>
    <row r="1101" s="13" customFormat="1">
      <c r="A1101" s="13"/>
      <c r="B1101" s="244"/>
      <c r="C1101" s="245"/>
      <c r="D1101" s="246" t="s">
        <v>190</v>
      </c>
      <c r="E1101" s="247" t="s">
        <v>1</v>
      </c>
      <c r="F1101" s="248" t="s">
        <v>191</v>
      </c>
      <c r="G1101" s="245"/>
      <c r="H1101" s="247" t="s">
        <v>1</v>
      </c>
      <c r="I1101" s="249"/>
      <c r="J1101" s="245"/>
      <c r="K1101" s="245"/>
      <c r="L1101" s="250"/>
      <c r="M1101" s="251"/>
      <c r="N1101" s="252"/>
      <c r="O1101" s="252"/>
      <c r="P1101" s="252"/>
      <c r="Q1101" s="252"/>
      <c r="R1101" s="252"/>
      <c r="S1101" s="252"/>
      <c r="T1101" s="253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54" t="s">
        <v>190</v>
      </c>
      <c r="AU1101" s="254" t="s">
        <v>85</v>
      </c>
      <c r="AV1101" s="13" t="s">
        <v>83</v>
      </c>
      <c r="AW1101" s="13" t="s">
        <v>34</v>
      </c>
      <c r="AX1101" s="13" t="s">
        <v>76</v>
      </c>
      <c r="AY1101" s="254" t="s">
        <v>178</v>
      </c>
    </row>
    <row r="1102" s="13" customFormat="1">
      <c r="A1102" s="13"/>
      <c r="B1102" s="244"/>
      <c r="C1102" s="245"/>
      <c r="D1102" s="246" t="s">
        <v>190</v>
      </c>
      <c r="E1102" s="247" t="s">
        <v>1</v>
      </c>
      <c r="F1102" s="248" t="s">
        <v>192</v>
      </c>
      <c r="G1102" s="245"/>
      <c r="H1102" s="247" t="s">
        <v>1</v>
      </c>
      <c r="I1102" s="249"/>
      <c r="J1102" s="245"/>
      <c r="K1102" s="245"/>
      <c r="L1102" s="250"/>
      <c r="M1102" s="251"/>
      <c r="N1102" s="252"/>
      <c r="O1102" s="252"/>
      <c r="P1102" s="252"/>
      <c r="Q1102" s="252"/>
      <c r="R1102" s="252"/>
      <c r="S1102" s="252"/>
      <c r="T1102" s="253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54" t="s">
        <v>190</v>
      </c>
      <c r="AU1102" s="254" t="s">
        <v>85</v>
      </c>
      <c r="AV1102" s="13" t="s">
        <v>83</v>
      </c>
      <c r="AW1102" s="13" t="s">
        <v>34</v>
      </c>
      <c r="AX1102" s="13" t="s">
        <v>76</v>
      </c>
      <c r="AY1102" s="254" t="s">
        <v>178</v>
      </c>
    </row>
    <row r="1103" s="13" customFormat="1">
      <c r="A1103" s="13"/>
      <c r="B1103" s="244"/>
      <c r="C1103" s="245"/>
      <c r="D1103" s="246" t="s">
        <v>190</v>
      </c>
      <c r="E1103" s="247" t="s">
        <v>1</v>
      </c>
      <c r="F1103" s="248" t="s">
        <v>1144</v>
      </c>
      <c r="G1103" s="245"/>
      <c r="H1103" s="247" t="s">
        <v>1</v>
      </c>
      <c r="I1103" s="249"/>
      <c r="J1103" s="245"/>
      <c r="K1103" s="245"/>
      <c r="L1103" s="250"/>
      <c r="M1103" s="251"/>
      <c r="N1103" s="252"/>
      <c r="O1103" s="252"/>
      <c r="P1103" s="252"/>
      <c r="Q1103" s="252"/>
      <c r="R1103" s="252"/>
      <c r="S1103" s="252"/>
      <c r="T1103" s="253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254" t="s">
        <v>190</v>
      </c>
      <c r="AU1103" s="254" t="s">
        <v>85</v>
      </c>
      <c r="AV1103" s="13" t="s">
        <v>83</v>
      </c>
      <c r="AW1103" s="13" t="s">
        <v>34</v>
      </c>
      <c r="AX1103" s="13" t="s">
        <v>76</v>
      </c>
      <c r="AY1103" s="254" t="s">
        <v>178</v>
      </c>
    </row>
    <row r="1104" s="14" customFormat="1">
      <c r="A1104" s="14"/>
      <c r="B1104" s="255"/>
      <c r="C1104" s="256"/>
      <c r="D1104" s="246" t="s">
        <v>190</v>
      </c>
      <c r="E1104" s="257" t="s">
        <v>1</v>
      </c>
      <c r="F1104" s="258" t="s">
        <v>1188</v>
      </c>
      <c r="G1104" s="256"/>
      <c r="H1104" s="259">
        <v>4.4499999999999993</v>
      </c>
      <c r="I1104" s="260"/>
      <c r="J1104" s="256"/>
      <c r="K1104" s="256"/>
      <c r="L1104" s="261"/>
      <c r="M1104" s="262"/>
      <c r="N1104" s="263"/>
      <c r="O1104" s="263"/>
      <c r="P1104" s="263"/>
      <c r="Q1104" s="263"/>
      <c r="R1104" s="263"/>
      <c r="S1104" s="263"/>
      <c r="T1104" s="26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T1104" s="265" t="s">
        <v>190</v>
      </c>
      <c r="AU1104" s="265" t="s">
        <v>85</v>
      </c>
      <c r="AV1104" s="14" t="s">
        <v>85</v>
      </c>
      <c r="AW1104" s="14" t="s">
        <v>34</v>
      </c>
      <c r="AX1104" s="14" t="s">
        <v>76</v>
      </c>
      <c r="AY1104" s="265" t="s">
        <v>178</v>
      </c>
    </row>
    <row r="1105" s="2" customFormat="1" ht="16.5" customHeight="1">
      <c r="A1105" s="38"/>
      <c r="B1105" s="39"/>
      <c r="C1105" s="226" t="s">
        <v>1189</v>
      </c>
      <c r="D1105" s="226" t="s">
        <v>181</v>
      </c>
      <c r="E1105" s="227" t="s">
        <v>1190</v>
      </c>
      <c r="F1105" s="228" t="s">
        <v>1191</v>
      </c>
      <c r="G1105" s="229" t="s">
        <v>258</v>
      </c>
      <c r="H1105" s="230">
        <v>361.02300000000002</v>
      </c>
      <c r="I1105" s="231"/>
      <c r="J1105" s="232">
        <f>ROUND(I1105*H1105,2)</f>
        <v>0</v>
      </c>
      <c r="K1105" s="228" t="s">
        <v>185</v>
      </c>
      <c r="L1105" s="44"/>
      <c r="M1105" s="233" t="s">
        <v>1</v>
      </c>
      <c r="N1105" s="234" t="s">
        <v>41</v>
      </c>
      <c r="O1105" s="91"/>
      <c r="P1105" s="235">
        <f>O1105*H1105</f>
        <v>0</v>
      </c>
      <c r="Q1105" s="235">
        <v>0.0032000000000000002</v>
      </c>
      <c r="R1105" s="235">
        <f>Q1105*H1105</f>
        <v>1.1552736000000001</v>
      </c>
      <c r="S1105" s="235">
        <v>0</v>
      </c>
      <c r="T1105" s="236">
        <f>S1105*H1105</f>
        <v>0</v>
      </c>
      <c r="U1105" s="38"/>
      <c r="V1105" s="38"/>
      <c r="W1105" s="38"/>
      <c r="X1105" s="38"/>
      <c r="Y1105" s="38"/>
      <c r="Z1105" s="38"/>
      <c r="AA1105" s="38"/>
      <c r="AB1105" s="38"/>
      <c r="AC1105" s="38"/>
      <c r="AD1105" s="38"/>
      <c r="AE1105" s="38"/>
      <c r="AR1105" s="237" t="s">
        <v>362</v>
      </c>
      <c r="AT1105" s="237" t="s">
        <v>181</v>
      </c>
      <c r="AU1105" s="237" t="s">
        <v>85</v>
      </c>
      <c r="AY1105" s="17" t="s">
        <v>178</v>
      </c>
      <c r="BE1105" s="238">
        <f>IF(N1105="základní",J1105,0)</f>
        <v>0</v>
      </c>
      <c r="BF1105" s="238">
        <f>IF(N1105="snížená",J1105,0)</f>
        <v>0</v>
      </c>
      <c r="BG1105" s="238">
        <f>IF(N1105="zákl. přenesená",J1105,0)</f>
        <v>0</v>
      </c>
      <c r="BH1105" s="238">
        <f>IF(N1105="sníž. přenesená",J1105,0)</f>
        <v>0</v>
      </c>
      <c r="BI1105" s="238">
        <f>IF(N1105="nulová",J1105,0)</f>
        <v>0</v>
      </c>
      <c r="BJ1105" s="17" t="s">
        <v>83</v>
      </c>
      <c r="BK1105" s="238">
        <f>ROUND(I1105*H1105,2)</f>
        <v>0</v>
      </c>
      <c r="BL1105" s="17" t="s">
        <v>362</v>
      </c>
      <c r="BM1105" s="237" t="s">
        <v>1192</v>
      </c>
    </row>
    <row r="1106" s="2" customFormat="1">
      <c r="A1106" s="38"/>
      <c r="B1106" s="39"/>
      <c r="C1106" s="40"/>
      <c r="D1106" s="239" t="s">
        <v>188</v>
      </c>
      <c r="E1106" s="40"/>
      <c r="F1106" s="240" t="s">
        <v>1193</v>
      </c>
      <c r="G1106" s="40"/>
      <c r="H1106" s="40"/>
      <c r="I1106" s="241"/>
      <c r="J1106" s="40"/>
      <c r="K1106" s="40"/>
      <c r="L1106" s="44"/>
      <c r="M1106" s="242"/>
      <c r="N1106" s="243"/>
      <c r="O1106" s="91"/>
      <c r="P1106" s="91"/>
      <c r="Q1106" s="91"/>
      <c r="R1106" s="91"/>
      <c r="S1106" s="91"/>
      <c r="T1106" s="92"/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T1106" s="17" t="s">
        <v>188</v>
      </c>
      <c r="AU1106" s="17" t="s">
        <v>85</v>
      </c>
    </row>
    <row r="1107" s="14" customFormat="1">
      <c r="A1107" s="14"/>
      <c r="B1107" s="255"/>
      <c r="C1107" s="256"/>
      <c r="D1107" s="246" t="s">
        <v>190</v>
      </c>
      <c r="E1107" s="257" t="s">
        <v>1</v>
      </c>
      <c r="F1107" s="258" t="s">
        <v>1171</v>
      </c>
      <c r="G1107" s="256"/>
      <c r="H1107" s="259">
        <v>361.02300000000002</v>
      </c>
      <c r="I1107" s="260"/>
      <c r="J1107" s="256"/>
      <c r="K1107" s="256"/>
      <c r="L1107" s="261"/>
      <c r="M1107" s="262"/>
      <c r="N1107" s="263"/>
      <c r="O1107" s="263"/>
      <c r="P1107" s="263"/>
      <c r="Q1107" s="263"/>
      <c r="R1107" s="263"/>
      <c r="S1107" s="263"/>
      <c r="T1107" s="264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T1107" s="265" t="s">
        <v>190</v>
      </c>
      <c r="AU1107" s="265" t="s">
        <v>85</v>
      </c>
      <c r="AV1107" s="14" t="s">
        <v>85</v>
      </c>
      <c r="AW1107" s="14" t="s">
        <v>34</v>
      </c>
      <c r="AX1107" s="14" t="s">
        <v>76</v>
      </c>
      <c r="AY1107" s="265" t="s">
        <v>178</v>
      </c>
    </row>
    <row r="1108" s="2" customFormat="1" ht="44.25" customHeight="1">
      <c r="A1108" s="38"/>
      <c r="B1108" s="39"/>
      <c r="C1108" s="226" t="s">
        <v>1194</v>
      </c>
      <c r="D1108" s="226" t="s">
        <v>181</v>
      </c>
      <c r="E1108" s="227" t="s">
        <v>1195</v>
      </c>
      <c r="F1108" s="228" t="s">
        <v>1196</v>
      </c>
      <c r="G1108" s="229" t="s">
        <v>258</v>
      </c>
      <c r="H1108" s="230">
        <v>36.689999999999998</v>
      </c>
      <c r="I1108" s="231"/>
      <c r="J1108" s="232">
        <f>ROUND(I1108*H1108,2)</f>
        <v>0</v>
      </c>
      <c r="K1108" s="228" t="s">
        <v>185</v>
      </c>
      <c r="L1108" s="44"/>
      <c r="M1108" s="233" t="s">
        <v>1</v>
      </c>
      <c r="N1108" s="234" t="s">
        <v>41</v>
      </c>
      <c r="O1108" s="91"/>
      <c r="P1108" s="235">
        <f>O1108*H1108</f>
        <v>0</v>
      </c>
      <c r="Q1108" s="235">
        <v>0.03073</v>
      </c>
      <c r="R1108" s="235">
        <f>Q1108*H1108</f>
        <v>1.1274837</v>
      </c>
      <c r="S1108" s="235">
        <v>0</v>
      </c>
      <c r="T1108" s="236">
        <f>S1108*H1108</f>
        <v>0</v>
      </c>
      <c r="U1108" s="38"/>
      <c r="V1108" s="38"/>
      <c r="W1108" s="38"/>
      <c r="X1108" s="38"/>
      <c r="Y1108" s="38"/>
      <c r="Z1108" s="38"/>
      <c r="AA1108" s="38"/>
      <c r="AB1108" s="38"/>
      <c r="AC1108" s="38"/>
      <c r="AD1108" s="38"/>
      <c r="AE1108" s="38"/>
      <c r="AR1108" s="237" t="s">
        <v>362</v>
      </c>
      <c r="AT1108" s="237" t="s">
        <v>181</v>
      </c>
      <c r="AU1108" s="237" t="s">
        <v>85</v>
      </c>
      <c r="AY1108" s="17" t="s">
        <v>178</v>
      </c>
      <c r="BE1108" s="238">
        <f>IF(N1108="základní",J1108,0)</f>
        <v>0</v>
      </c>
      <c r="BF1108" s="238">
        <f>IF(N1108="snížená",J1108,0)</f>
        <v>0</v>
      </c>
      <c r="BG1108" s="238">
        <f>IF(N1108="zákl. přenesená",J1108,0)</f>
        <v>0</v>
      </c>
      <c r="BH1108" s="238">
        <f>IF(N1108="sníž. přenesená",J1108,0)</f>
        <v>0</v>
      </c>
      <c r="BI1108" s="238">
        <f>IF(N1108="nulová",J1108,0)</f>
        <v>0</v>
      </c>
      <c r="BJ1108" s="17" t="s">
        <v>83</v>
      </c>
      <c r="BK1108" s="238">
        <f>ROUND(I1108*H1108,2)</f>
        <v>0</v>
      </c>
      <c r="BL1108" s="17" t="s">
        <v>362</v>
      </c>
      <c r="BM1108" s="237" t="s">
        <v>1197</v>
      </c>
    </row>
    <row r="1109" s="2" customFormat="1">
      <c r="A1109" s="38"/>
      <c r="B1109" s="39"/>
      <c r="C1109" s="40"/>
      <c r="D1109" s="239" t="s">
        <v>188</v>
      </c>
      <c r="E1109" s="40"/>
      <c r="F1109" s="240" t="s">
        <v>1198</v>
      </c>
      <c r="G1109" s="40"/>
      <c r="H1109" s="40"/>
      <c r="I1109" s="241"/>
      <c r="J1109" s="40"/>
      <c r="K1109" s="40"/>
      <c r="L1109" s="44"/>
      <c r="M1109" s="242"/>
      <c r="N1109" s="243"/>
      <c r="O1109" s="91"/>
      <c r="P1109" s="91"/>
      <c r="Q1109" s="91"/>
      <c r="R1109" s="91"/>
      <c r="S1109" s="91"/>
      <c r="T1109" s="92"/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T1109" s="17" t="s">
        <v>188</v>
      </c>
      <c r="AU1109" s="17" t="s">
        <v>85</v>
      </c>
    </row>
    <row r="1110" s="13" customFormat="1">
      <c r="A1110" s="13"/>
      <c r="B1110" s="244"/>
      <c r="C1110" s="245"/>
      <c r="D1110" s="246" t="s">
        <v>190</v>
      </c>
      <c r="E1110" s="247" t="s">
        <v>1</v>
      </c>
      <c r="F1110" s="248" t="s">
        <v>191</v>
      </c>
      <c r="G1110" s="245"/>
      <c r="H1110" s="247" t="s">
        <v>1</v>
      </c>
      <c r="I1110" s="249"/>
      <c r="J1110" s="245"/>
      <c r="K1110" s="245"/>
      <c r="L1110" s="250"/>
      <c r="M1110" s="251"/>
      <c r="N1110" s="252"/>
      <c r="O1110" s="252"/>
      <c r="P1110" s="252"/>
      <c r="Q1110" s="252"/>
      <c r="R1110" s="252"/>
      <c r="S1110" s="252"/>
      <c r="T1110" s="253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54" t="s">
        <v>190</v>
      </c>
      <c r="AU1110" s="254" t="s">
        <v>85</v>
      </c>
      <c r="AV1110" s="13" t="s">
        <v>83</v>
      </c>
      <c r="AW1110" s="13" t="s">
        <v>34</v>
      </c>
      <c r="AX1110" s="13" t="s">
        <v>76</v>
      </c>
      <c r="AY1110" s="254" t="s">
        <v>178</v>
      </c>
    </row>
    <row r="1111" s="13" customFormat="1">
      <c r="A1111" s="13"/>
      <c r="B1111" s="244"/>
      <c r="C1111" s="245"/>
      <c r="D1111" s="246" t="s">
        <v>190</v>
      </c>
      <c r="E1111" s="247" t="s">
        <v>1</v>
      </c>
      <c r="F1111" s="248" t="s">
        <v>192</v>
      </c>
      <c r="G1111" s="245"/>
      <c r="H1111" s="247" t="s">
        <v>1</v>
      </c>
      <c r="I1111" s="249"/>
      <c r="J1111" s="245"/>
      <c r="K1111" s="245"/>
      <c r="L1111" s="250"/>
      <c r="M1111" s="251"/>
      <c r="N1111" s="252"/>
      <c r="O1111" s="252"/>
      <c r="P1111" s="252"/>
      <c r="Q1111" s="252"/>
      <c r="R1111" s="252"/>
      <c r="S1111" s="252"/>
      <c r="T1111" s="253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T1111" s="254" t="s">
        <v>190</v>
      </c>
      <c r="AU1111" s="254" t="s">
        <v>85</v>
      </c>
      <c r="AV1111" s="13" t="s">
        <v>83</v>
      </c>
      <c r="AW1111" s="13" t="s">
        <v>34</v>
      </c>
      <c r="AX1111" s="13" t="s">
        <v>76</v>
      </c>
      <c r="AY1111" s="254" t="s">
        <v>178</v>
      </c>
    </row>
    <row r="1112" s="14" customFormat="1">
      <c r="A1112" s="14"/>
      <c r="B1112" s="255"/>
      <c r="C1112" s="256"/>
      <c r="D1112" s="246" t="s">
        <v>190</v>
      </c>
      <c r="E1112" s="257" t="s">
        <v>1</v>
      </c>
      <c r="F1112" s="258" t="s">
        <v>1199</v>
      </c>
      <c r="G1112" s="256"/>
      <c r="H1112" s="259">
        <v>6.7640000000000002</v>
      </c>
      <c r="I1112" s="260"/>
      <c r="J1112" s="256"/>
      <c r="K1112" s="256"/>
      <c r="L1112" s="261"/>
      <c r="M1112" s="262"/>
      <c r="N1112" s="263"/>
      <c r="O1112" s="263"/>
      <c r="P1112" s="263"/>
      <c r="Q1112" s="263"/>
      <c r="R1112" s="263"/>
      <c r="S1112" s="263"/>
      <c r="T1112" s="264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T1112" s="265" t="s">
        <v>190</v>
      </c>
      <c r="AU1112" s="265" t="s">
        <v>85</v>
      </c>
      <c r="AV1112" s="14" t="s">
        <v>85</v>
      </c>
      <c r="AW1112" s="14" t="s">
        <v>34</v>
      </c>
      <c r="AX1112" s="14" t="s">
        <v>76</v>
      </c>
      <c r="AY1112" s="265" t="s">
        <v>178</v>
      </c>
    </row>
    <row r="1113" s="14" customFormat="1">
      <c r="A1113" s="14"/>
      <c r="B1113" s="255"/>
      <c r="C1113" s="256"/>
      <c r="D1113" s="246" t="s">
        <v>190</v>
      </c>
      <c r="E1113" s="257" t="s">
        <v>1</v>
      </c>
      <c r="F1113" s="258" t="s">
        <v>1200</v>
      </c>
      <c r="G1113" s="256"/>
      <c r="H1113" s="259">
        <v>3.2262499999999998</v>
      </c>
      <c r="I1113" s="260"/>
      <c r="J1113" s="256"/>
      <c r="K1113" s="256"/>
      <c r="L1113" s="261"/>
      <c r="M1113" s="262"/>
      <c r="N1113" s="263"/>
      <c r="O1113" s="263"/>
      <c r="P1113" s="263"/>
      <c r="Q1113" s="263"/>
      <c r="R1113" s="263"/>
      <c r="S1113" s="263"/>
      <c r="T1113" s="26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65" t="s">
        <v>190</v>
      </c>
      <c r="AU1113" s="265" t="s">
        <v>85</v>
      </c>
      <c r="AV1113" s="14" t="s">
        <v>85</v>
      </c>
      <c r="AW1113" s="14" t="s">
        <v>34</v>
      </c>
      <c r="AX1113" s="14" t="s">
        <v>76</v>
      </c>
      <c r="AY1113" s="265" t="s">
        <v>178</v>
      </c>
    </row>
    <row r="1114" s="14" customFormat="1">
      <c r="A1114" s="14"/>
      <c r="B1114" s="255"/>
      <c r="C1114" s="256"/>
      <c r="D1114" s="246" t="s">
        <v>190</v>
      </c>
      <c r="E1114" s="257" t="s">
        <v>1</v>
      </c>
      <c r="F1114" s="258" t="s">
        <v>1201</v>
      </c>
      <c r="G1114" s="256"/>
      <c r="H1114" s="259">
        <v>26.700000000000003</v>
      </c>
      <c r="I1114" s="260"/>
      <c r="J1114" s="256"/>
      <c r="K1114" s="256"/>
      <c r="L1114" s="261"/>
      <c r="M1114" s="262"/>
      <c r="N1114" s="263"/>
      <c r="O1114" s="263"/>
      <c r="P1114" s="263"/>
      <c r="Q1114" s="263"/>
      <c r="R1114" s="263"/>
      <c r="S1114" s="263"/>
      <c r="T1114" s="264"/>
      <c r="U1114" s="14"/>
      <c r="V1114" s="14"/>
      <c r="W1114" s="14"/>
      <c r="X1114" s="14"/>
      <c r="Y1114" s="14"/>
      <c r="Z1114" s="14"/>
      <c r="AA1114" s="14"/>
      <c r="AB1114" s="14"/>
      <c r="AC1114" s="14"/>
      <c r="AD1114" s="14"/>
      <c r="AE1114" s="14"/>
      <c r="AT1114" s="265" t="s">
        <v>190</v>
      </c>
      <c r="AU1114" s="265" t="s">
        <v>85</v>
      </c>
      <c r="AV1114" s="14" t="s">
        <v>85</v>
      </c>
      <c r="AW1114" s="14" t="s">
        <v>34</v>
      </c>
      <c r="AX1114" s="14" t="s">
        <v>76</v>
      </c>
      <c r="AY1114" s="265" t="s">
        <v>178</v>
      </c>
    </row>
    <row r="1115" s="2" customFormat="1" ht="44.25" customHeight="1">
      <c r="A1115" s="38"/>
      <c r="B1115" s="39"/>
      <c r="C1115" s="226" t="s">
        <v>1202</v>
      </c>
      <c r="D1115" s="226" t="s">
        <v>181</v>
      </c>
      <c r="E1115" s="227" t="s">
        <v>1203</v>
      </c>
      <c r="F1115" s="228" t="s">
        <v>1204</v>
      </c>
      <c r="G1115" s="229" t="s">
        <v>258</v>
      </c>
      <c r="H1115" s="230">
        <v>36.600999999999999</v>
      </c>
      <c r="I1115" s="231"/>
      <c r="J1115" s="232">
        <f>ROUND(I1115*H1115,2)</f>
        <v>0</v>
      </c>
      <c r="K1115" s="228" t="s">
        <v>1</v>
      </c>
      <c r="L1115" s="44"/>
      <c r="M1115" s="233" t="s">
        <v>1</v>
      </c>
      <c r="N1115" s="234" t="s">
        <v>41</v>
      </c>
      <c r="O1115" s="91"/>
      <c r="P1115" s="235">
        <f>O1115*H1115</f>
        <v>0</v>
      </c>
      <c r="Q1115" s="235">
        <v>0.032149999999999998</v>
      </c>
      <c r="R1115" s="235">
        <f>Q1115*H1115</f>
        <v>1.1767221499999998</v>
      </c>
      <c r="S1115" s="235">
        <v>0</v>
      </c>
      <c r="T1115" s="236">
        <f>S1115*H1115</f>
        <v>0</v>
      </c>
      <c r="U1115" s="38"/>
      <c r="V1115" s="38"/>
      <c r="W1115" s="38"/>
      <c r="X1115" s="38"/>
      <c r="Y1115" s="38"/>
      <c r="Z1115" s="38"/>
      <c r="AA1115" s="38"/>
      <c r="AB1115" s="38"/>
      <c r="AC1115" s="38"/>
      <c r="AD1115" s="38"/>
      <c r="AE1115" s="38"/>
      <c r="AR1115" s="237" t="s">
        <v>362</v>
      </c>
      <c r="AT1115" s="237" t="s">
        <v>181</v>
      </c>
      <c r="AU1115" s="237" t="s">
        <v>85</v>
      </c>
      <c r="AY1115" s="17" t="s">
        <v>178</v>
      </c>
      <c r="BE1115" s="238">
        <f>IF(N1115="základní",J1115,0)</f>
        <v>0</v>
      </c>
      <c r="BF1115" s="238">
        <f>IF(N1115="snížená",J1115,0)</f>
        <v>0</v>
      </c>
      <c r="BG1115" s="238">
        <f>IF(N1115="zákl. přenesená",J1115,0)</f>
        <v>0</v>
      </c>
      <c r="BH1115" s="238">
        <f>IF(N1115="sníž. přenesená",J1115,0)</f>
        <v>0</v>
      </c>
      <c r="BI1115" s="238">
        <f>IF(N1115="nulová",J1115,0)</f>
        <v>0</v>
      </c>
      <c r="BJ1115" s="17" t="s">
        <v>83</v>
      </c>
      <c r="BK1115" s="238">
        <f>ROUND(I1115*H1115,2)</f>
        <v>0</v>
      </c>
      <c r="BL1115" s="17" t="s">
        <v>362</v>
      </c>
      <c r="BM1115" s="237" t="s">
        <v>1205</v>
      </c>
    </row>
    <row r="1116" s="13" customFormat="1">
      <c r="A1116" s="13"/>
      <c r="B1116" s="244"/>
      <c r="C1116" s="245"/>
      <c r="D1116" s="246" t="s">
        <v>190</v>
      </c>
      <c r="E1116" s="247" t="s">
        <v>1</v>
      </c>
      <c r="F1116" s="248" t="s">
        <v>191</v>
      </c>
      <c r="G1116" s="245"/>
      <c r="H1116" s="247" t="s">
        <v>1</v>
      </c>
      <c r="I1116" s="249"/>
      <c r="J1116" s="245"/>
      <c r="K1116" s="245"/>
      <c r="L1116" s="250"/>
      <c r="M1116" s="251"/>
      <c r="N1116" s="252"/>
      <c r="O1116" s="252"/>
      <c r="P1116" s="252"/>
      <c r="Q1116" s="252"/>
      <c r="R1116" s="252"/>
      <c r="S1116" s="252"/>
      <c r="T1116" s="253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54" t="s">
        <v>190</v>
      </c>
      <c r="AU1116" s="254" t="s">
        <v>85</v>
      </c>
      <c r="AV1116" s="13" t="s">
        <v>83</v>
      </c>
      <c r="AW1116" s="13" t="s">
        <v>34</v>
      </c>
      <c r="AX1116" s="13" t="s">
        <v>76</v>
      </c>
      <c r="AY1116" s="254" t="s">
        <v>178</v>
      </c>
    </row>
    <row r="1117" s="13" customFormat="1">
      <c r="A1117" s="13"/>
      <c r="B1117" s="244"/>
      <c r="C1117" s="245"/>
      <c r="D1117" s="246" t="s">
        <v>190</v>
      </c>
      <c r="E1117" s="247" t="s">
        <v>1</v>
      </c>
      <c r="F1117" s="248" t="s">
        <v>192</v>
      </c>
      <c r="G1117" s="245"/>
      <c r="H1117" s="247" t="s">
        <v>1</v>
      </c>
      <c r="I1117" s="249"/>
      <c r="J1117" s="245"/>
      <c r="K1117" s="245"/>
      <c r="L1117" s="250"/>
      <c r="M1117" s="251"/>
      <c r="N1117" s="252"/>
      <c r="O1117" s="252"/>
      <c r="P1117" s="252"/>
      <c r="Q1117" s="252"/>
      <c r="R1117" s="252"/>
      <c r="S1117" s="252"/>
      <c r="T1117" s="253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54" t="s">
        <v>190</v>
      </c>
      <c r="AU1117" s="254" t="s">
        <v>85</v>
      </c>
      <c r="AV1117" s="13" t="s">
        <v>83</v>
      </c>
      <c r="AW1117" s="13" t="s">
        <v>34</v>
      </c>
      <c r="AX1117" s="13" t="s">
        <v>76</v>
      </c>
      <c r="AY1117" s="254" t="s">
        <v>178</v>
      </c>
    </row>
    <row r="1118" s="14" customFormat="1">
      <c r="A1118" s="14"/>
      <c r="B1118" s="255"/>
      <c r="C1118" s="256"/>
      <c r="D1118" s="246" t="s">
        <v>190</v>
      </c>
      <c r="E1118" s="257" t="s">
        <v>1</v>
      </c>
      <c r="F1118" s="258" t="s">
        <v>1206</v>
      </c>
      <c r="G1118" s="256"/>
      <c r="H1118" s="259">
        <v>7.120000000000001</v>
      </c>
      <c r="I1118" s="260"/>
      <c r="J1118" s="256"/>
      <c r="K1118" s="256"/>
      <c r="L1118" s="261"/>
      <c r="M1118" s="262"/>
      <c r="N1118" s="263"/>
      <c r="O1118" s="263"/>
      <c r="P1118" s="263"/>
      <c r="Q1118" s="263"/>
      <c r="R1118" s="263"/>
      <c r="S1118" s="263"/>
      <c r="T1118" s="264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T1118" s="265" t="s">
        <v>190</v>
      </c>
      <c r="AU1118" s="265" t="s">
        <v>85</v>
      </c>
      <c r="AV1118" s="14" t="s">
        <v>85</v>
      </c>
      <c r="AW1118" s="14" t="s">
        <v>34</v>
      </c>
      <c r="AX1118" s="14" t="s">
        <v>76</v>
      </c>
      <c r="AY1118" s="265" t="s">
        <v>178</v>
      </c>
    </row>
    <row r="1119" s="14" customFormat="1">
      <c r="A1119" s="14"/>
      <c r="B1119" s="255"/>
      <c r="C1119" s="256"/>
      <c r="D1119" s="246" t="s">
        <v>190</v>
      </c>
      <c r="E1119" s="257" t="s">
        <v>1</v>
      </c>
      <c r="F1119" s="258" t="s">
        <v>1207</v>
      </c>
      <c r="G1119" s="256"/>
      <c r="H1119" s="259">
        <v>6.2299999999999995</v>
      </c>
      <c r="I1119" s="260"/>
      <c r="J1119" s="256"/>
      <c r="K1119" s="256"/>
      <c r="L1119" s="261"/>
      <c r="M1119" s="262"/>
      <c r="N1119" s="263"/>
      <c r="O1119" s="263"/>
      <c r="P1119" s="263"/>
      <c r="Q1119" s="263"/>
      <c r="R1119" s="263"/>
      <c r="S1119" s="263"/>
      <c r="T1119" s="264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T1119" s="265" t="s">
        <v>190</v>
      </c>
      <c r="AU1119" s="265" t="s">
        <v>85</v>
      </c>
      <c r="AV1119" s="14" t="s">
        <v>85</v>
      </c>
      <c r="AW1119" s="14" t="s">
        <v>34</v>
      </c>
      <c r="AX1119" s="14" t="s">
        <v>76</v>
      </c>
      <c r="AY1119" s="265" t="s">
        <v>178</v>
      </c>
    </row>
    <row r="1120" s="14" customFormat="1">
      <c r="A1120" s="14"/>
      <c r="B1120" s="255"/>
      <c r="C1120" s="256"/>
      <c r="D1120" s="246" t="s">
        <v>190</v>
      </c>
      <c r="E1120" s="257" t="s">
        <v>1</v>
      </c>
      <c r="F1120" s="258" t="s">
        <v>1208</v>
      </c>
      <c r="G1120" s="256"/>
      <c r="H1120" s="259">
        <v>4.8950000000000005</v>
      </c>
      <c r="I1120" s="260"/>
      <c r="J1120" s="256"/>
      <c r="K1120" s="256"/>
      <c r="L1120" s="261"/>
      <c r="M1120" s="262"/>
      <c r="N1120" s="263"/>
      <c r="O1120" s="263"/>
      <c r="P1120" s="263"/>
      <c r="Q1120" s="263"/>
      <c r="R1120" s="263"/>
      <c r="S1120" s="263"/>
      <c r="T1120" s="264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65" t="s">
        <v>190</v>
      </c>
      <c r="AU1120" s="265" t="s">
        <v>85</v>
      </c>
      <c r="AV1120" s="14" t="s">
        <v>85</v>
      </c>
      <c r="AW1120" s="14" t="s">
        <v>34</v>
      </c>
      <c r="AX1120" s="14" t="s">
        <v>76</v>
      </c>
      <c r="AY1120" s="265" t="s">
        <v>178</v>
      </c>
    </row>
    <row r="1121" s="14" customFormat="1">
      <c r="A1121" s="14"/>
      <c r="B1121" s="255"/>
      <c r="C1121" s="256"/>
      <c r="D1121" s="246" t="s">
        <v>190</v>
      </c>
      <c r="E1121" s="257" t="s">
        <v>1</v>
      </c>
      <c r="F1121" s="258" t="s">
        <v>1209</v>
      </c>
      <c r="G1121" s="256"/>
      <c r="H1121" s="259">
        <v>4.2275</v>
      </c>
      <c r="I1121" s="260"/>
      <c r="J1121" s="256"/>
      <c r="K1121" s="256"/>
      <c r="L1121" s="261"/>
      <c r="M1121" s="262"/>
      <c r="N1121" s="263"/>
      <c r="O1121" s="263"/>
      <c r="P1121" s="263"/>
      <c r="Q1121" s="263"/>
      <c r="R1121" s="263"/>
      <c r="S1121" s="263"/>
      <c r="T1121" s="264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T1121" s="265" t="s">
        <v>190</v>
      </c>
      <c r="AU1121" s="265" t="s">
        <v>85</v>
      </c>
      <c r="AV1121" s="14" t="s">
        <v>85</v>
      </c>
      <c r="AW1121" s="14" t="s">
        <v>34</v>
      </c>
      <c r="AX1121" s="14" t="s">
        <v>76</v>
      </c>
      <c r="AY1121" s="265" t="s">
        <v>178</v>
      </c>
    </row>
    <row r="1122" s="14" customFormat="1">
      <c r="A1122" s="14"/>
      <c r="B1122" s="255"/>
      <c r="C1122" s="256"/>
      <c r="D1122" s="246" t="s">
        <v>190</v>
      </c>
      <c r="E1122" s="257" t="s">
        <v>1</v>
      </c>
      <c r="F1122" s="258" t="s">
        <v>1210</v>
      </c>
      <c r="G1122" s="256"/>
      <c r="H1122" s="259">
        <v>4.7837500000000004</v>
      </c>
      <c r="I1122" s="260"/>
      <c r="J1122" s="256"/>
      <c r="K1122" s="256"/>
      <c r="L1122" s="261"/>
      <c r="M1122" s="262"/>
      <c r="N1122" s="263"/>
      <c r="O1122" s="263"/>
      <c r="P1122" s="263"/>
      <c r="Q1122" s="263"/>
      <c r="R1122" s="263"/>
      <c r="S1122" s="263"/>
      <c r="T1122" s="264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T1122" s="265" t="s">
        <v>190</v>
      </c>
      <c r="AU1122" s="265" t="s">
        <v>85</v>
      </c>
      <c r="AV1122" s="14" t="s">
        <v>85</v>
      </c>
      <c r="AW1122" s="14" t="s">
        <v>34</v>
      </c>
      <c r="AX1122" s="14" t="s">
        <v>76</v>
      </c>
      <c r="AY1122" s="265" t="s">
        <v>178</v>
      </c>
    </row>
    <row r="1123" s="14" customFormat="1">
      <c r="A1123" s="14"/>
      <c r="B1123" s="255"/>
      <c r="C1123" s="256"/>
      <c r="D1123" s="246" t="s">
        <v>190</v>
      </c>
      <c r="E1123" s="257" t="s">
        <v>1</v>
      </c>
      <c r="F1123" s="258" t="s">
        <v>1211</v>
      </c>
      <c r="G1123" s="256"/>
      <c r="H1123" s="259">
        <v>9.3450000000000006</v>
      </c>
      <c r="I1123" s="260"/>
      <c r="J1123" s="256"/>
      <c r="K1123" s="256"/>
      <c r="L1123" s="261"/>
      <c r="M1123" s="262"/>
      <c r="N1123" s="263"/>
      <c r="O1123" s="263"/>
      <c r="P1123" s="263"/>
      <c r="Q1123" s="263"/>
      <c r="R1123" s="263"/>
      <c r="S1123" s="263"/>
      <c r="T1123" s="264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T1123" s="265" t="s">
        <v>190</v>
      </c>
      <c r="AU1123" s="265" t="s">
        <v>85</v>
      </c>
      <c r="AV1123" s="14" t="s">
        <v>85</v>
      </c>
      <c r="AW1123" s="14" t="s">
        <v>34</v>
      </c>
      <c r="AX1123" s="14" t="s">
        <v>76</v>
      </c>
      <c r="AY1123" s="265" t="s">
        <v>178</v>
      </c>
    </row>
    <row r="1124" s="2" customFormat="1" ht="16.5" customHeight="1">
      <c r="A1124" s="38"/>
      <c r="B1124" s="39"/>
      <c r="C1124" s="226" t="s">
        <v>1212</v>
      </c>
      <c r="D1124" s="226" t="s">
        <v>181</v>
      </c>
      <c r="E1124" s="227" t="s">
        <v>1213</v>
      </c>
      <c r="F1124" s="228" t="s">
        <v>1214</v>
      </c>
      <c r="G1124" s="229" t="s">
        <v>258</v>
      </c>
      <c r="H1124" s="230">
        <v>73.290999999999997</v>
      </c>
      <c r="I1124" s="231"/>
      <c r="J1124" s="232">
        <f>ROUND(I1124*H1124,2)</f>
        <v>0</v>
      </c>
      <c r="K1124" s="228" t="s">
        <v>185</v>
      </c>
      <c r="L1124" s="44"/>
      <c r="M1124" s="233" t="s">
        <v>1</v>
      </c>
      <c r="N1124" s="234" t="s">
        <v>41</v>
      </c>
      <c r="O1124" s="91"/>
      <c r="P1124" s="235">
        <f>O1124*H1124</f>
        <v>0</v>
      </c>
      <c r="Q1124" s="235">
        <v>0.00010000000000000001</v>
      </c>
      <c r="R1124" s="235">
        <f>Q1124*H1124</f>
        <v>0.0073290999999999999</v>
      </c>
      <c r="S1124" s="235">
        <v>0</v>
      </c>
      <c r="T1124" s="236">
        <f>S1124*H1124</f>
        <v>0</v>
      </c>
      <c r="U1124" s="38"/>
      <c r="V1124" s="38"/>
      <c r="W1124" s="38"/>
      <c r="X1124" s="38"/>
      <c r="Y1124" s="38"/>
      <c r="Z1124" s="38"/>
      <c r="AA1124" s="38"/>
      <c r="AB1124" s="38"/>
      <c r="AC1124" s="38"/>
      <c r="AD1124" s="38"/>
      <c r="AE1124" s="38"/>
      <c r="AR1124" s="237" t="s">
        <v>362</v>
      </c>
      <c r="AT1124" s="237" t="s">
        <v>181</v>
      </c>
      <c r="AU1124" s="237" t="s">
        <v>85</v>
      </c>
      <c r="AY1124" s="17" t="s">
        <v>178</v>
      </c>
      <c r="BE1124" s="238">
        <f>IF(N1124="základní",J1124,0)</f>
        <v>0</v>
      </c>
      <c r="BF1124" s="238">
        <f>IF(N1124="snížená",J1124,0)</f>
        <v>0</v>
      </c>
      <c r="BG1124" s="238">
        <f>IF(N1124="zákl. přenesená",J1124,0)</f>
        <v>0</v>
      </c>
      <c r="BH1124" s="238">
        <f>IF(N1124="sníž. přenesená",J1124,0)</f>
        <v>0</v>
      </c>
      <c r="BI1124" s="238">
        <f>IF(N1124="nulová",J1124,0)</f>
        <v>0</v>
      </c>
      <c r="BJ1124" s="17" t="s">
        <v>83</v>
      </c>
      <c r="BK1124" s="238">
        <f>ROUND(I1124*H1124,2)</f>
        <v>0</v>
      </c>
      <c r="BL1124" s="17" t="s">
        <v>362</v>
      </c>
      <c r="BM1124" s="237" t="s">
        <v>1215</v>
      </c>
    </row>
    <row r="1125" s="2" customFormat="1">
      <c r="A1125" s="38"/>
      <c r="B1125" s="39"/>
      <c r="C1125" s="40"/>
      <c r="D1125" s="239" t="s">
        <v>188</v>
      </c>
      <c r="E1125" s="40"/>
      <c r="F1125" s="240" t="s">
        <v>1216</v>
      </c>
      <c r="G1125" s="40"/>
      <c r="H1125" s="40"/>
      <c r="I1125" s="241"/>
      <c r="J1125" s="40"/>
      <c r="K1125" s="40"/>
      <c r="L1125" s="44"/>
      <c r="M1125" s="242"/>
      <c r="N1125" s="243"/>
      <c r="O1125" s="91"/>
      <c r="P1125" s="91"/>
      <c r="Q1125" s="91"/>
      <c r="R1125" s="91"/>
      <c r="S1125" s="91"/>
      <c r="T1125" s="92"/>
      <c r="U1125" s="38"/>
      <c r="V1125" s="38"/>
      <c r="W1125" s="38"/>
      <c r="X1125" s="38"/>
      <c r="Y1125" s="38"/>
      <c r="Z1125" s="38"/>
      <c r="AA1125" s="38"/>
      <c r="AB1125" s="38"/>
      <c r="AC1125" s="38"/>
      <c r="AD1125" s="38"/>
      <c r="AE1125" s="38"/>
      <c r="AT1125" s="17" t="s">
        <v>188</v>
      </c>
      <c r="AU1125" s="17" t="s">
        <v>85</v>
      </c>
    </row>
    <row r="1126" s="2" customFormat="1">
      <c r="A1126" s="38"/>
      <c r="B1126" s="39"/>
      <c r="C1126" s="40"/>
      <c r="D1126" s="246" t="s">
        <v>379</v>
      </c>
      <c r="E1126" s="40"/>
      <c r="F1126" s="266" t="s">
        <v>1217</v>
      </c>
      <c r="G1126" s="40"/>
      <c r="H1126" s="40"/>
      <c r="I1126" s="241"/>
      <c r="J1126" s="40"/>
      <c r="K1126" s="40"/>
      <c r="L1126" s="44"/>
      <c r="M1126" s="242"/>
      <c r="N1126" s="243"/>
      <c r="O1126" s="91"/>
      <c r="P1126" s="91"/>
      <c r="Q1126" s="91"/>
      <c r="R1126" s="91"/>
      <c r="S1126" s="91"/>
      <c r="T1126" s="92"/>
      <c r="U1126" s="38"/>
      <c r="V1126" s="38"/>
      <c r="W1126" s="38"/>
      <c r="X1126" s="38"/>
      <c r="Y1126" s="38"/>
      <c r="Z1126" s="38"/>
      <c r="AA1126" s="38"/>
      <c r="AB1126" s="38"/>
      <c r="AC1126" s="38"/>
      <c r="AD1126" s="38"/>
      <c r="AE1126" s="38"/>
      <c r="AT1126" s="17" t="s">
        <v>379</v>
      </c>
      <c r="AU1126" s="17" t="s">
        <v>85</v>
      </c>
    </row>
    <row r="1127" s="14" customFormat="1">
      <c r="A1127" s="14"/>
      <c r="B1127" s="255"/>
      <c r="C1127" s="256"/>
      <c r="D1127" s="246" t="s">
        <v>190</v>
      </c>
      <c r="E1127" s="257" t="s">
        <v>1</v>
      </c>
      <c r="F1127" s="258" t="s">
        <v>1218</v>
      </c>
      <c r="G1127" s="256"/>
      <c r="H1127" s="259">
        <v>73.290999999999997</v>
      </c>
      <c r="I1127" s="260"/>
      <c r="J1127" s="256"/>
      <c r="K1127" s="256"/>
      <c r="L1127" s="261"/>
      <c r="M1127" s="262"/>
      <c r="N1127" s="263"/>
      <c r="O1127" s="263"/>
      <c r="P1127" s="263"/>
      <c r="Q1127" s="263"/>
      <c r="R1127" s="263"/>
      <c r="S1127" s="263"/>
      <c r="T1127" s="26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T1127" s="265" t="s">
        <v>190</v>
      </c>
      <c r="AU1127" s="265" t="s">
        <v>85</v>
      </c>
      <c r="AV1127" s="14" t="s">
        <v>85</v>
      </c>
      <c r="AW1127" s="14" t="s">
        <v>34</v>
      </c>
      <c r="AX1127" s="14" t="s">
        <v>76</v>
      </c>
      <c r="AY1127" s="265" t="s">
        <v>178</v>
      </c>
    </row>
    <row r="1128" s="2" customFormat="1" ht="37.8" customHeight="1">
      <c r="A1128" s="38"/>
      <c r="B1128" s="39"/>
      <c r="C1128" s="226" t="s">
        <v>1219</v>
      </c>
      <c r="D1128" s="226" t="s">
        <v>181</v>
      </c>
      <c r="E1128" s="227" t="s">
        <v>1220</v>
      </c>
      <c r="F1128" s="228" t="s">
        <v>1221</v>
      </c>
      <c r="G1128" s="229" t="s">
        <v>258</v>
      </c>
      <c r="H1128" s="230">
        <v>73.290999999999997</v>
      </c>
      <c r="I1128" s="231"/>
      <c r="J1128" s="232">
        <f>ROUND(I1128*H1128,2)</f>
        <v>0</v>
      </c>
      <c r="K1128" s="228" t="s">
        <v>1</v>
      </c>
      <c r="L1128" s="44"/>
      <c r="M1128" s="233" t="s">
        <v>1</v>
      </c>
      <c r="N1128" s="234" t="s">
        <v>41</v>
      </c>
      <c r="O1128" s="91"/>
      <c r="P1128" s="235">
        <f>O1128*H1128</f>
        <v>0</v>
      </c>
      <c r="Q1128" s="235">
        <v>0.00020000000000000001</v>
      </c>
      <c r="R1128" s="235">
        <f>Q1128*H1128</f>
        <v>0.0146582</v>
      </c>
      <c r="S1128" s="235">
        <v>0</v>
      </c>
      <c r="T1128" s="236">
        <f>S1128*H1128</f>
        <v>0</v>
      </c>
      <c r="U1128" s="38"/>
      <c r="V1128" s="38"/>
      <c r="W1128" s="38"/>
      <c r="X1128" s="38"/>
      <c r="Y1128" s="38"/>
      <c r="Z1128" s="38"/>
      <c r="AA1128" s="38"/>
      <c r="AB1128" s="38"/>
      <c r="AC1128" s="38"/>
      <c r="AD1128" s="38"/>
      <c r="AE1128" s="38"/>
      <c r="AR1128" s="237" t="s">
        <v>362</v>
      </c>
      <c r="AT1128" s="237" t="s">
        <v>181</v>
      </c>
      <c r="AU1128" s="237" t="s">
        <v>85</v>
      </c>
      <c r="AY1128" s="17" t="s">
        <v>178</v>
      </c>
      <c r="BE1128" s="238">
        <f>IF(N1128="základní",J1128,0)</f>
        <v>0</v>
      </c>
      <c r="BF1128" s="238">
        <f>IF(N1128="snížená",J1128,0)</f>
        <v>0</v>
      </c>
      <c r="BG1128" s="238">
        <f>IF(N1128="zákl. přenesená",J1128,0)</f>
        <v>0</v>
      </c>
      <c r="BH1128" s="238">
        <f>IF(N1128="sníž. přenesená",J1128,0)</f>
        <v>0</v>
      </c>
      <c r="BI1128" s="238">
        <f>IF(N1128="nulová",J1128,0)</f>
        <v>0</v>
      </c>
      <c r="BJ1128" s="17" t="s">
        <v>83</v>
      </c>
      <c r="BK1128" s="238">
        <f>ROUND(I1128*H1128,2)</f>
        <v>0</v>
      </c>
      <c r="BL1128" s="17" t="s">
        <v>362</v>
      </c>
      <c r="BM1128" s="237" t="s">
        <v>1222</v>
      </c>
    </row>
    <row r="1129" s="14" customFormat="1">
      <c r="A1129" s="14"/>
      <c r="B1129" s="255"/>
      <c r="C1129" s="256"/>
      <c r="D1129" s="246" t="s">
        <v>190</v>
      </c>
      <c r="E1129" s="257" t="s">
        <v>1</v>
      </c>
      <c r="F1129" s="258" t="s">
        <v>1218</v>
      </c>
      <c r="G1129" s="256"/>
      <c r="H1129" s="259">
        <v>73.290999999999997</v>
      </c>
      <c r="I1129" s="260"/>
      <c r="J1129" s="256"/>
      <c r="K1129" s="256"/>
      <c r="L1129" s="261"/>
      <c r="M1129" s="262"/>
      <c r="N1129" s="263"/>
      <c r="O1129" s="263"/>
      <c r="P1129" s="263"/>
      <c r="Q1129" s="263"/>
      <c r="R1129" s="263"/>
      <c r="S1129" s="263"/>
      <c r="T1129" s="264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T1129" s="265" t="s">
        <v>190</v>
      </c>
      <c r="AU1129" s="265" t="s">
        <v>85</v>
      </c>
      <c r="AV1129" s="14" t="s">
        <v>85</v>
      </c>
      <c r="AW1129" s="14" t="s">
        <v>34</v>
      </c>
      <c r="AX1129" s="14" t="s">
        <v>76</v>
      </c>
      <c r="AY1129" s="265" t="s">
        <v>178</v>
      </c>
    </row>
    <row r="1130" s="2" customFormat="1" ht="24.15" customHeight="1">
      <c r="A1130" s="38"/>
      <c r="B1130" s="39"/>
      <c r="C1130" s="226" t="s">
        <v>1223</v>
      </c>
      <c r="D1130" s="226" t="s">
        <v>181</v>
      </c>
      <c r="E1130" s="227" t="s">
        <v>1224</v>
      </c>
      <c r="F1130" s="228" t="s">
        <v>1225</v>
      </c>
      <c r="G1130" s="229" t="s">
        <v>258</v>
      </c>
      <c r="H1130" s="230">
        <v>73.290999999999997</v>
      </c>
      <c r="I1130" s="231"/>
      <c r="J1130" s="232">
        <f>ROUND(I1130*H1130,2)</f>
        <v>0</v>
      </c>
      <c r="K1130" s="228" t="s">
        <v>185</v>
      </c>
      <c r="L1130" s="44"/>
      <c r="M1130" s="233" t="s">
        <v>1</v>
      </c>
      <c r="N1130" s="234" t="s">
        <v>41</v>
      </c>
      <c r="O1130" s="91"/>
      <c r="P1130" s="235">
        <f>O1130*H1130</f>
        <v>0</v>
      </c>
      <c r="Q1130" s="235">
        <v>0.0016000000000000001</v>
      </c>
      <c r="R1130" s="235">
        <f>Q1130*H1130</f>
        <v>0.1172656</v>
      </c>
      <c r="S1130" s="235">
        <v>0</v>
      </c>
      <c r="T1130" s="236">
        <f>S1130*H1130</f>
        <v>0</v>
      </c>
      <c r="U1130" s="38"/>
      <c r="V1130" s="38"/>
      <c r="W1130" s="38"/>
      <c r="X1130" s="38"/>
      <c r="Y1130" s="38"/>
      <c r="Z1130" s="38"/>
      <c r="AA1130" s="38"/>
      <c r="AB1130" s="38"/>
      <c r="AC1130" s="38"/>
      <c r="AD1130" s="38"/>
      <c r="AE1130" s="38"/>
      <c r="AR1130" s="237" t="s">
        <v>362</v>
      </c>
      <c r="AT1130" s="237" t="s">
        <v>181</v>
      </c>
      <c r="AU1130" s="237" t="s">
        <v>85</v>
      </c>
      <c r="AY1130" s="17" t="s">
        <v>178</v>
      </c>
      <c r="BE1130" s="238">
        <f>IF(N1130="základní",J1130,0)</f>
        <v>0</v>
      </c>
      <c r="BF1130" s="238">
        <f>IF(N1130="snížená",J1130,0)</f>
        <v>0</v>
      </c>
      <c r="BG1130" s="238">
        <f>IF(N1130="zákl. přenesená",J1130,0)</f>
        <v>0</v>
      </c>
      <c r="BH1130" s="238">
        <f>IF(N1130="sníž. přenesená",J1130,0)</f>
        <v>0</v>
      </c>
      <c r="BI1130" s="238">
        <f>IF(N1130="nulová",J1130,0)</f>
        <v>0</v>
      </c>
      <c r="BJ1130" s="17" t="s">
        <v>83</v>
      </c>
      <c r="BK1130" s="238">
        <f>ROUND(I1130*H1130,2)</f>
        <v>0</v>
      </c>
      <c r="BL1130" s="17" t="s">
        <v>362</v>
      </c>
      <c r="BM1130" s="237" t="s">
        <v>1226</v>
      </c>
    </row>
    <row r="1131" s="2" customFormat="1">
      <c r="A1131" s="38"/>
      <c r="B1131" s="39"/>
      <c r="C1131" s="40"/>
      <c r="D1131" s="239" t="s">
        <v>188</v>
      </c>
      <c r="E1131" s="40"/>
      <c r="F1131" s="240" t="s">
        <v>1227</v>
      </c>
      <c r="G1131" s="40"/>
      <c r="H1131" s="40"/>
      <c r="I1131" s="241"/>
      <c r="J1131" s="40"/>
      <c r="K1131" s="40"/>
      <c r="L1131" s="44"/>
      <c r="M1131" s="242"/>
      <c r="N1131" s="243"/>
      <c r="O1131" s="91"/>
      <c r="P1131" s="91"/>
      <c r="Q1131" s="91"/>
      <c r="R1131" s="91"/>
      <c r="S1131" s="91"/>
      <c r="T1131" s="92"/>
      <c r="U1131" s="38"/>
      <c r="V1131" s="38"/>
      <c r="W1131" s="38"/>
      <c r="X1131" s="38"/>
      <c r="Y1131" s="38"/>
      <c r="Z1131" s="38"/>
      <c r="AA1131" s="38"/>
      <c r="AB1131" s="38"/>
      <c r="AC1131" s="38"/>
      <c r="AD1131" s="38"/>
      <c r="AE1131" s="38"/>
      <c r="AT1131" s="17" t="s">
        <v>188</v>
      </c>
      <c r="AU1131" s="17" t="s">
        <v>85</v>
      </c>
    </row>
    <row r="1132" s="14" customFormat="1">
      <c r="A1132" s="14"/>
      <c r="B1132" s="255"/>
      <c r="C1132" s="256"/>
      <c r="D1132" s="246" t="s">
        <v>190</v>
      </c>
      <c r="E1132" s="257" t="s">
        <v>1</v>
      </c>
      <c r="F1132" s="258" t="s">
        <v>1218</v>
      </c>
      <c r="G1132" s="256"/>
      <c r="H1132" s="259">
        <v>73.290999999999997</v>
      </c>
      <c r="I1132" s="260"/>
      <c r="J1132" s="256"/>
      <c r="K1132" s="256"/>
      <c r="L1132" s="261"/>
      <c r="M1132" s="262"/>
      <c r="N1132" s="263"/>
      <c r="O1132" s="263"/>
      <c r="P1132" s="263"/>
      <c r="Q1132" s="263"/>
      <c r="R1132" s="263"/>
      <c r="S1132" s="263"/>
      <c r="T1132" s="26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T1132" s="265" t="s">
        <v>190</v>
      </c>
      <c r="AU1132" s="265" t="s">
        <v>85</v>
      </c>
      <c r="AV1132" s="14" t="s">
        <v>85</v>
      </c>
      <c r="AW1132" s="14" t="s">
        <v>34</v>
      </c>
      <c r="AX1132" s="14" t="s">
        <v>76</v>
      </c>
      <c r="AY1132" s="265" t="s">
        <v>178</v>
      </c>
    </row>
    <row r="1133" s="2" customFormat="1" ht="16.5" customHeight="1">
      <c r="A1133" s="38"/>
      <c r="B1133" s="39"/>
      <c r="C1133" s="226" t="s">
        <v>1228</v>
      </c>
      <c r="D1133" s="226" t="s">
        <v>181</v>
      </c>
      <c r="E1133" s="227" t="s">
        <v>1229</v>
      </c>
      <c r="F1133" s="228" t="s">
        <v>1230</v>
      </c>
      <c r="G1133" s="229" t="s">
        <v>203</v>
      </c>
      <c r="H1133" s="230">
        <v>30</v>
      </c>
      <c r="I1133" s="231"/>
      <c r="J1133" s="232">
        <f>ROUND(I1133*H1133,2)</f>
        <v>0</v>
      </c>
      <c r="K1133" s="228" t="s">
        <v>185</v>
      </c>
      <c r="L1133" s="44"/>
      <c r="M1133" s="233" t="s">
        <v>1</v>
      </c>
      <c r="N1133" s="234" t="s">
        <v>41</v>
      </c>
      <c r="O1133" s="91"/>
      <c r="P1133" s="235">
        <f>O1133*H1133</f>
        <v>0</v>
      </c>
      <c r="Q1133" s="235">
        <v>1.0000000000000001E-05</v>
      </c>
      <c r="R1133" s="235">
        <f>Q1133*H1133</f>
        <v>0.00030000000000000003</v>
      </c>
      <c r="S1133" s="235">
        <v>0</v>
      </c>
      <c r="T1133" s="236">
        <f>S1133*H1133</f>
        <v>0</v>
      </c>
      <c r="U1133" s="38"/>
      <c r="V1133" s="38"/>
      <c r="W1133" s="38"/>
      <c r="X1133" s="38"/>
      <c r="Y1133" s="38"/>
      <c r="Z1133" s="38"/>
      <c r="AA1133" s="38"/>
      <c r="AB1133" s="38"/>
      <c r="AC1133" s="38"/>
      <c r="AD1133" s="38"/>
      <c r="AE1133" s="38"/>
      <c r="AR1133" s="237" t="s">
        <v>362</v>
      </c>
      <c r="AT1133" s="237" t="s">
        <v>181</v>
      </c>
      <c r="AU1133" s="237" t="s">
        <v>85</v>
      </c>
      <c r="AY1133" s="17" t="s">
        <v>178</v>
      </c>
      <c r="BE1133" s="238">
        <f>IF(N1133="základní",J1133,0)</f>
        <v>0</v>
      </c>
      <c r="BF1133" s="238">
        <f>IF(N1133="snížená",J1133,0)</f>
        <v>0</v>
      </c>
      <c r="BG1133" s="238">
        <f>IF(N1133="zákl. přenesená",J1133,0)</f>
        <v>0</v>
      </c>
      <c r="BH1133" s="238">
        <f>IF(N1133="sníž. přenesená",J1133,0)</f>
        <v>0</v>
      </c>
      <c r="BI1133" s="238">
        <f>IF(N1133="nulová",J1133,0)</f>
        <v>0</v>
      </c>
      <c r="BJ1133" s="17" t="s">
        <v>83</v>
      </c>
      <c r="BK1133" s="238">
        <f>ROUND(I1133*H1133,2)</f>
        <v>0</v>
      </c>
      <c r="BL1133" s="17" t="s">
        <v>362</v>
      </c>
      <c r="BM1133" s="237" t="s">
        <v>1231</v>
      </c>
    </row>
    <row r="1134" s="2" customFormat="1">
      <c r="A1134" s="38"/>
      <c r="B1134" s="39"/>
      <c r="C1134" s="40"/>
      <c r="D1134" s="239" t="s">
        <v>188</v>
      </c>
      <c r="E1134" s="40"/>
      <c r="F1134" s="240" t="s">
        <v>1232</v>
      </c>
      <c r="G1134" s="40"/>
      <c r="H1134" s="40"/>
      <c r="I1134" s="241"/>
      <c r="J1134" s="40"/>
      <c r="K1134" s="40"/>
      <c r="L1134" s="44"/>
      <c r="M1134" s="242"/>
      <c r="N1134" s="243"/>
      <c r="O1134" s="91"/>
      <c r="P1134" s="91"/>
      <c r="Q1134" s="91"/>
      <c r="R1134" s="91"/>
      <c r="S1134" s="91"/>
      <c r="T1134" s="92"/>
      <c r="U1134" s="38"/>
      <c r="V1134" s="38"/>
      <c r="W1134" s="38"/>
      <c r="X1134" s="38"/>
      <c r="Y1134" s="38"/>
      <c r="Z1134" s="38"/>
      <c r="AA1134" s="38"/>
      <c r="AB1134" s="38"/>
      <c r="AC1134" s="38"/>
      <c r="AD1134" s="38"/>
      <c r="AE1134" s="38"/>
      <c r="AT1134" s="17" t="s">
        <v>188</v>
      </c>
      <c r="AU1134" s="17" t="s">
        <v>85</v>
      </c>
    </row>
    <row r="1135" s="13" customFormat="1">
      <c r="A1135" s="13"/>
      <c r="B1135" s="244"/>
      <c r="C1135" s="245"/>
      <c r="D1135" s="246" t="s">
        <v>190</v>
      </c>
      <c r="E1135" s="247" t="s">
        <v>1</v>
      </c>
      <c r="F1135" s="248" t="s">
        <v>1181</v>
      </c>
      <c r="G1135" s="245"/>
      <c r="H1135" s="247" t="s">
        <v>1</v>
      </c>
      <c r="I1135" s="249"/>
      <c r="J1135" s="245"/>
      <c r="K1135" s="245"/>
      <c r="L1135" s="250"/>
      <c r="M1135" s="251"/>
      <c r="N1135" s="252"/>
      <c r="O1135" s="252"/>
      <c r="P1135" s="252"/>
      <c r="Q1135" s="252"/>
      <c r="R1135" s="252"/>
      <c r="S1135" s="252"/>
      <c r="T1135" s="253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T1135" s="254" t="s">
        <v>190</v>
      </c>
      <c r="AU1135" s="254" t="s">
        <v>85</v>
      </c>
      <c r="AV1135" s="13" t="s">
        <v>83</v>
      </c>
      <c r="AW1135" s="13" t="s">
        <v>34</v>
      </c>
      <c r="AX1135" s="13" t="s">
        <v>76</v>
      </c>
      <c r="AY1135" s="254" t="s">
        <v>178</v>
      </c>
    </row>
    <row r="1136" s="13" customFormat="1">
      <c r="A1136" s="13"/>
      <c r="B1136" s="244"/>
      <c r="C1136" s="245"/>
      <c r="D1136" s="246" t="s">
        <v>190</v>
      </c>
      <c r="E1136" s="247" t="s">
        <v>1</v>
      </c>
      <c r="F1136" s="248" t="s">
        <v>192</v>
      </c>
      <c r="G1136" s="245"/>
      <c r="H1136" s="247" t="s">
        <v>1</v>
      </c>
      <c r="I1136" s="249"/>
      <c r="J1136" s="245"/>
      <c r="K1136" s="245"/>
      <c r="L1136" s="250"/>
      <c r="M1136" s="251"/>
      <c r="N1136" s="252"/>
      <c r="O1136" s="252"/>
      <c r="P1136" s="252"/>
      <c r="Q1136" s="252"/>
      <c r="R1136" s="252"/>
      <c r="S1136" s="252"/>
      <c r="T1136" s="253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54" t="s">
        <v>190</v>
      </c>
      <c r="AU1136" s="254" t="s">
        <v>85</v>
      </c>
      <c r="AV1136" s="13" t="s">
        <v>83</v>
      </c>
      <c r="AW1136" s="13" t="s">
        <v>34</v>
      </c>
      <c r="AX1136" s="13" t="s">
        <v>76</v>
      </c>
      <c r="AY1136" s="254" t="s">
        <v>178</v>
      </c>
    </row>
    <row r="1137" s="14" customFormat="1">
      <c r="A1137" s="14"/>
      <c r="B1137" s="255"/>
      <c r="C1137" s="256"/>
      <c r="D1137" s="246" t="s">
        <v>190</v>
      </c>
      <c r="E1137" s="257" t="s">
        <v>1</v>
      </c>
      <c r="F1137" s="258" t="s">
        <v>458</v>
      </c>
      <c r="G1137" s="256"/>
      <c r="H1137" s="259">
        <v>30</v>
      </c>
      <c r="I1137" s="260"/>
      <c r="J1137" s="256"/>
      <c r="K1137" s="256"/>
      <c r="L1137" s="261"/>
      <c r="M1137" s="262"/>
      <c r="N1137" s="263"/>
      <c r="O1137" s="263"/>
      <c r="P1137" s="263"/>
      <c r="Q1137" s="263"/>
      <c r="R1137" s="263"/>
      <c r="S1137" s="263"/>
      <c r="T1137" s="264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T1137" s="265" t="s">
        <v>190</v>
      </c>
      <c r="AU1137" s="265" t="s">
        <v>85</v>
      </c>
      <c r="AV1137" s="14" t="s">
        <v>85</v>
      </c>
      <c r="AW1137" s="14" t="s">
        <v>34</v>
      </c>
      <c r="AX1137" s="14" t="s">
        <v>76</v>
      </c>
      <c r="AY1137" s="265" t="s">
        <v>178</v>
      </c>
    </row>
    <row r="1138" s="2" customFormat="1" ht="16.5" customHeight="1">
      <c r="A1138" s="38"/>
      <c r="B1138" s="39"/>
      <c r="C1138" s="267" t="s">
        <v>1233</v>
      </c>
      <c r="D1138" s="267" t="s">
        <v>406</v>
      </c>
      <c r="E1138" s="268" t="s">
        <v>1234</v>
      </c>
      <c r="F1138" s="269" t="s">
        <v>1235</v>
      </c>
      <c r="G1138" s="270" t="s">
        <v>203</v>
      </c>
      <c r="H1138" s="271">
        <v>30</v>
      </c>
      <c r="I1138" s="272"/>
      <c r="J1138" s="273">
        <f>ROUND(I1138*H1138,2)</f>
        <v>0</v>
      </c>
      <c r="K1138" s="269" t="s">
        <v>1</v>
      </c>
      <c r="L1138" s="274"/>
      <c r="M1138" s="275" t="s">
        <v>1</v>
      </c>
      <c r="N1138" s="276" t="s">
        <v>41</v>
      </c>
      <c r="O1138" s="91"/>
      <c r="P1138" s="235">
        <f>O1138*H1138</f>
        <v>0</v>
      </c>
      <c r="Q1138" s="235">
        <v>0.00089999999999999998</v>
      </c>
      <c r="R1138" s="235">
        <f>Q1138*H1138</f>
        <v>0.027</v>
      </c>
      <c r="S1138" s="235">
        <v>0</v>
      </c>
      <c r="T1138" s="236">
        <f>S1138*H1138</f>
        <v>0</v>
      </c>
      <c r="U1138" s="38"/>
      <c r="V1138" s="38"/>
      <c r="W1138" s="38"/>
      <c r="X1138" s="38"/>
      <c r="Y1138" s="38"/>
      <c r="Z1138" s="38"/>
      <c r="AA1138" s="38"/>
      <c r="AB1138" s="38"/>
      <c r="AC1138" s="38"/>
      <c r="AD1138" s="38"/>
      <c r="AE1138" s="38"/>
      <c r="AR1138" s="237" t="s">
        <v>472</v>
      </c>
      <c r="AT1138" s="237" t="s">
        <v>406</v>
      </c>
      <c r="AU1138" s="237" t="s">
        <v>85</v>
      </c>
      <c r="AY1138" s="17" t="s">
        <v>178</v>
      </c>
      <c r="BE1138" s="238">
        <f>IF(N1138="základní",J1138,0)</f>
        <v>0</v>
      </c>
      <c r="BF1138" s="238">
        <f>IF(N1138="snížená",J1138,0)</f>
        <v>0</v>
      </c>
      <c r="BG1138" s="238">
        <f>IF(N1138="zákl. přenesená",J1138,0)</f>
        <v>0</v>
      </c>
      <c r="BH1138" s="238">
        <f>IF(N1138="sníž. přenesená",J1138,0)</f>
        <v>0</v>
      </c>
      <c r="BI1138" s="238">
        <f>IF(N1138="nulová",J1138,0)</f>
        <v>0</v>
      </c>
      <c r="BJ1138" s="17" t="s">
        <v>83</v>
      </c>
      <c r="BK1138" s="238">
        <f>ROUND(I1138*H1138,2)</f>
        <v>0</v>
      </c>
      <c r="BL1138" s="17" t="s">
        <v>362</v>
      </c>
      <c r="BM1138" s="237" t="s">
        <v>1236</v>
      </c>
    </row>
    <row r="1139" s="2" customFormat="1" ht="33" customHeight="1">
      <c r="A1139" s="38"/>
      <c r="B1139" s="39"/>
      <c r="C1139" s="226" t="s">
        <v>1237</v>
      </c>
      <c r="D1139" s="226" t="s">
        <v>181</v>
      </c>
      <c r="E1139" s="227" t="s">
        <v>1238</v>
      </c>
      <c r="F1139" s="228" t="s">
        <v>1239</v>
      </c>
      <c r="G1139" s="229" t="s">
        <v>258</v>
      </c>
      <c r="H1139" s="230">
        <v>28.399999999999999</v>
      </c>
      <c r="I1139" s="231"/>
      <c r="J1139" s="232">
        <f>ROUND(I1139*H1139,2)</f>
        <v>0</v>
      </c>
      <c r="K1139" s="228" t="s">
        <v>185</v>
      </c>
      <c r="L1139" s="44"/>
      <c r="M1139" s="233" t="s">
        <v>1</v>
      </c>
      <c r="N1139" s="234" t="s">
        <v>41</v>
      </c>
      <c r="O1139" s="91"/>
      <c r="P1139" s="235">
        <f>O1139*H1139</f>
        <v>0</v>
      </c>
      <c r="Q1139" s="235">
        <v>0.0070499999999999998</v>
      </c>
      <c r="R1139" s="235">
        <f>Q1139*H1139</f>
        <v>0.20021999999999998</v>
      </c>
      <c r="S1139" s="235">
        <v>0</v>
      </c>
      <c r="T1139" s="236">
        <f>S1139*H1139</f>
        <v>0</v>
      </c>
      <c r="U1139" s="38"/>
      <c r="V1139" s="38"/>
      <c r="W1139" s="38"/>
      <c r="X1139" s="38"/>
      <c r="Y1139" s="38"/>
      <c r="Z1139" s="38"/>
      <c r="AA1139" s="38"/>
      <c r="AB1139" s="38"/>
      <c r="AC1139" s="38"/>
      <c r="AD1139" s="38"/>
      <c r="AE1139" s="38"/>
      <c r="AR1139" s="237" t="s">
        <v>362</v>
      </c>
      <c r="AT1139" s="237" t="s">
        <v>181</v>
      </c>
      <c r="AU1139" s="237" t="s">
        <v>85</v>
      </c>
      <c r="AY1139" s="17" t="s">
        <v>178</v>
      </c>
      <c r="BE1139" s="238">
        <f>IF(N1139="základní",J1139,0)</f>
        <v>0</v>
      </c>
      <c r="BF1139" s="238">
        <f>IF(N1139="snížená",J1139,0)</f>
        <v>0</v>
      </c>
      <c r="BG1139" s="238">
        <f>IF(N1139="zákl. přenesená",J1139,0)</f>
        <v>0</v>
      </c>
      <c r="BH1139" s="238">
        <f>IF(N1139="sníž. přenesená",J1139,0)</f>
        <v>0</v>
      </c>
      <c r="BI1139" s="238">
        <f>IF(N1139="nulová",J1139,0)</f>
        <v>0</v>
      </c>
      <c r="BJ1139" s="17" t="s">
        <v>83</v>
      </c>
      <c r="BK1139" s="238">
        <f>ROUND(I1139*H1139,2)</f>
        <v>0</v>
      </c>
      <c r="BL1139" s="17" t="s">
        <v>362</v>
      </c>
      <c r="BM1139" s="237" t="s">
        <v>1240</v>
      </c>
    </row>
    <row r="1140" s="2" customFormat="1">
      <c r="A1140" s="38"/>
      <c r="B1140" s="39"/>
      <c r="C1140" s="40"/>
      <c r="D1140" s="239" t="s">
        <v>188</v>
      </c>
      <c r="E1140" s="40"/>
      <c r="F1140" s="240" t="s">
        <v>1241</v>
      </c>
      <c r="G1140" s="40"/>
      <c r="H1140" s="40"/>
      <c r="I1140" s="241"/>
      <c r="J1140" s="40"/>
      <c r="K1140" s="40"/>
      <c r="L1140" s="44"/>
      <c r="M1140" s="242"/>
      <c r="N1140" s="243"/>
      <c r="O1140" s="91"/>
      <c r="P1140" s="91"/>
      <c r="Q1140" s="91"/>
      <c r="R1140" s="91"/>
      <c r="S1140" s="91"/>
      <c r="T1140" s="92"/>
      <c r="U1140" s="38"/>
      <c r="V1140" s="38"/>
      <c r="W1140" s="38"/>
      <c r="X1140" s="38"/>
      <c r="Y1140" s="38"/>
      <c r="Z1140" s="38"/>
      <c r="AA1140" s="38"/>
      <c r="AB1140" s="38"/>
      <c r="AC1140" s="38"/>
      <c r="AD1140" s="38"/>
      <c r="AE1140" s="38"/>
      <c r="AT1140" s="17" t="s">
        <v>188</v>
      </c>
      <c r="AU1140" s="17" t="s">
        <v>85</v>
      </c>
    </row>
    <row r="1141" s="2" customFormat="1" ht="37.8" customHeight="1">
      <c r="A1141" s="38"/>
      <c r="B1141" s="39"/>
      <c r="C1141" s="267" t="s">
        <v>1242</v>
      </c>
      <c r="D1141" s="267" t="s">
        <v>406</v>
      </c>
      <c r="E1141" s="268" t="s">
        <v>1243</v>
      </c>
      <c r="F1141" s="269" t="s">
        <v>1244</v>
      </c>
      <c r="G1141" s="270" t="s">
        <v>258</v>
      </c>
      <c r="H1141" s="271">
        <v>29.82</v>
      </c>
      <c r="I1141" s="272"/>
      <c r="J1141" s="273">
        <f>ROUND(I1141*H1141,2)</f>
        <v>0</v>
      </c>
      <c r="K1141" s="269" t="s">
        <v>185</v>
      </c>
      <c r="L1141" s="274"/>
      <c r="M1141" s="275" t="s">
        <v>1</v>
      </c>
      <c r="N1141" s="276" t="s">
        <v>41</v>
      </c>
      <c r="O1141" s="91"/>
      <c r="P1141" s="235">
        <f>O1141*H1141</f>
        <v>0</v>
      </c>
      <c r="Q1141" s="235">
        <v>0.0030999999999999999</v>
      </c>
      <c r="R1141" s="235">
        <f>Q1141*H1141</f>
        <v>0.092441999999999996</v>
      </c>
      <c r="S1141" s="235">
        <v>0</v>
      </c>
      <c r="T1141" s="236">
        <f>S1141*H1141</f>
        <v>0</v>
      </c>
      <c r="U1141" s="38"/>
      <c r="V1141" s="38"/>
      <c r="W1141" s="38"/>
      <c r="X1141" s="38"/>
      <c r="Y1141" s="38"/>
      <c r="Z1141" s="38"/>
      <c r="AA1141" s="38"/>
      <c r="AB1141" s="38"/>
      <c r="AC1141" s="38"/>
      <c r="AD1141" s="38"/>
      <c r="AE1141" s="38"/>
      <c r="AR1141" s="237" t="s">
        <v>472</v>
      </c>
      <c r="AT1141" s="237" t="s">
        <v>406</v>
      </c>
      <c r="AU1141" s="237" t="s">
        <v>85</v>
      </c>
      <c r="AY1141" s="17" t="s">
        <v>178</v>
      </c>
      <c r="BE1141" s="238">
        <f>IF(N1141="základní",J1141,0)</f>
        <v>0</v>
      </c>
      <c r="BF1141" s="238">
        <f>IF(N1141="snížená",J1141,0)</f>
        <v>0</v>
      </c>
      <c r="BG1141" s="238">
        <f>IF(N1141="zákl. přenesená",J1141,0)</f>
        <v>0</v>
      </c>
      <c r="BH1141" s="238">
        <f>IF(N1141="sníž. přenesená",J1141,0)</f>
        <v>0</v>
      </c>
      <c r="BI1141" s="238">
        <f>IF(N1141="nulová",J1141,0)</f>
        <v>0</v>
      </c>
      <c r="BJ1141" s="17" t="s">
        <v>83</v>
      </c>
      <c r="BK1141" s="238">
        <f>ROUND(I1141*H1141,2)</f>
        <v>0</v>
      </c>
      <c r="BL1141" s="17" t="s">
        <v>362</v>
      </c>
      <c r="BM1141" s="237" t="s">
        <v>1245</v>
      </c>
    </row>
    <row r="1142" s="13" customFormat="1">
      <c r="A1142" s="13"/>
      <c r="B1142" s="244"/>
      <c r="C1142" s="245"/>
      <c r="D1142" s="246" t="s">
        <v>190</v>
      </c>
      <c r="E1142" s="247" t="s">
        <v>1</v>
      </c>
      <c r="F1142" s="248" t="s">
        <v>191</v>
      </c>
      <c r="G1142" s="245"/>
      <c r="H1142" s="247" t="s">
        <v>1</v>
      </c>
      <c r="I1142" s="249"/>
      <c r="J1142" s="245"/>
      <c r="K1142" s="245"/>
      <c r="L1142" s="250"/>
      <c r="M1142" s="251"/>
      <c r="N1142" s="252"/>
      <c r="O1142" s="252"/>
      <c r="P1142" s="252"/>
      <c r="Q1142" s="252"/>
      <c r="R1142" s="252"/>
      <c r="S1142" s="252"/>
      <c r="T1142" s="253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T1142" s="254" t="s">
        <v>190</v>
      </c>
      <c r="AU1142" s="254" t="s">
        <v>85</v>
      </c>
      <c r="AV1142" s="13" t="s">
        <v>83</v>
      </c>
      <c r="AW1142" s="13" t="s">
        <v>34</v>
      </c>
      <c r="AX1142" s="13" t="s">
        <v>76</v>
      </c>
      <c r="AY1142" s="254" t="s">
        <v>178</v>
      </c>
    </row>
    <row r="1143" s="13" customFormat="1">
      <c r="A1143" s="13"/>
      <c r="B1143" s="244"/>
      <c r="C1143" s="245"/>
      <c r="D1143" s="246" t="s">
        <v>190</v>
      </c>
      <c r="E1143" s="247" t="s">
        <v>1</v>
      </c>
      <c r="F1143" s="248" t="s">
        <v>192</v>
      </c>
      <c r="G1143" s="245"/>
      <c r="H1143" s="247" t="s">
        <v>1</v>
      </c>
      <c r="I1143" s="249"/>
      <c r="J1143" s="245"/>
      <c r="K1143" s="245"/>
      <c r="L1143" s="250"/>
      <c r="M1143" s="251"/>
      <c r="N1143" s="252"/>
      <c r="O1143" s="252"/>
      <c r="P1143" s="252"/>
      <c r="Q1143" s="252"/>
      <c r="R1143" s="252"/>
      <c r="S1143" s="252"/>
      <c r="T1143" s="253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54" t="s">
        <v>190</v>
      </c>
      <c r="AU1143" s="254" t="s">
        <v>85</v>
      </c>
      <c r="AV1143" s="13" t="s">
        <v>83</v>
      </c>
      <c r="AW1143" s="13" t="s">
        <v>34</v>
      </c>
      <c r="AX1143" s="13" t="s">
        <v>76</v>
      </c>
      <c r="AY1143" s="254" t="s">
        <v>178</v>
      </c>
    </row>
    <row r="1144" s="13" customFormat="1">
      <c r="A1144" s="13"/>
      <c r="B1144" s="244"/>
      <c r="C1144" s="245"/>
      <c r="D1144" s="246" t="s">
        <v>190</v>
      </c>
      <c r="E1144" s="247" t="s">
        <v>1</v>
      </c>
      <c r="F1144" s="248" t="s">
        <v>1246</v>
      </c>
      <c r="G1144" s="245"/>
      <c r="H1144" s="247" t="s">
        <v>1</v>
      </c>
      <c r="I1144" s="249"/>
      <c r="J1144" s="245"/>
      <c r="K1144" s="245"/>
      <c r="L1144" s="250"/>
      <c r="M1144" s="251"/>
      <c r="N1144" s="252"/>
      <c r="O1144" s="252"/>
      <c r="P1144" s="252"/>
      <c r="Q1144" s="252"/>
      <c r="R1144" s="252"/>
      <c r="S1144" s="252"/>
      <c r="T1144" s="253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54" t="s">
        <v>190</v>
      </c>
      <c r="AU1144" s="254" t="s">
        <v>85</v>
      </c>
      <c r="AV1144" s="13" t="s">
        <v>83</v>
      </c>
      <c r="AW1144" s="13" t="s">
        <v>34</v>
      </c>
      <c r="AX1144" s="13" t="s">
        <v>76</v>
      </c>
      <c r="AY1144" s="254" t="s">
        <v>178</v>
      </c>
    </row>
    <row r="1145" s="14" customFormat="1">
      <c r="A1145" s="14"/>
      <c r="B1145" s="255"/>
      <c r="C1145" s="256"/>
      <c r="D1145" s="246" t="s">
        <v>190</v>
      </c>
      <c r="E1145" s="257" t="s">
        <v>1</v>
      </c>
      <c r="F1145" s="258" t="s">
        <v>1247</v>
      </c>
      <c r="G1145" s="256"/>
      <c r="H1145" s="259">
        <v>8.9000000000000004</v>
      </c>
      <c r="I1145" s="260"/>
      <c r="J1145" s="256"/>
      <c r="K1145" s="256"/>
      <c r="L1145" s="261"/>
      <c r="M1145" s="262"/>
      <c r="N1145" s="263"/>
      <c r="O1145" s="263"/>
      <c r="P1145" s="263"/>
      <c r="Q1145" s="263"/>
      <c r="R1145" s="263"/>
      <c r="S1145" s="263"/>
      <c r="T1145" s="264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T1145" s="265" t="s">
        <v>190</v>
      </c>
      <c r="AU1145" s="265" t="s">
        <v>85</v>
      </c>
      <c r="AV1145" s="14" t="s">
        <v>85</v>
      </c>
      <c r="AW1145" s="14" t="s">
        <v>34</v>
      </c>
      <c r="AX1145" s="14" t="s">
        <v>76</v>
      </c>
      <c r="AY1145" s="265" t="s">
        <v>178</v>
      </c>
    </row>
    <row r="1146" s="14" customFormat="1">
      <c r="A1146" s="14"/>
      <c r="B1146" s="255"/>
      <c r="C1146" s="256"/>
      <c r="D1146" s="246" t="s">
        <v>190</v>
      </c>
      <c r="E1146" s="257" t="s">
        <v>1</v>
      </c>
      <c r="F1146" s="258" t="s">
        <v>1248</v>
      </c>
      <c r="G1146" s="256"/>
      <c r="H1146" s="259">
        <v>14.6</v>
      </c>
      <c r="I1146" s="260"/>
      <c r="J1146" s="256"/>
      <c r="K1146" s="256"/>
      <c r="L1146" s="261"/>
      <c r="M1146" s="262"/>
      <c r="N1146" s="263"/>
      <c r="O1146" s="263"/>
      <c r="P1146" s="263"/>
      <c r="Q1146" s="263"/>
      <c r="R1146" s="263"/>
      <c r="S1146" s="263"/>
      <c r="T1146" s="264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T1146" s="265" t="s">
        <v>190</v>
      </c>
      <c r="AU1146" s="265" t="s">
        <v>85</v>
      </c>
      <c r="AV1146" s="14" t="s">
        <v>85</v>
      </c>
      <c r="AW1146" s="14" t="s">
        <v>34</v>
      </c>
      <c r="AX1146" s="14" t="s">
        <v>76</v>
      </c>
      <c r="AY1146" s="265" t="s">
        <v>178</v>
      </c>
    </row>
    <row r="1147" s="14" customFormat="1">
      <c r="A1147" s="14"/>
      <c r="B1147" s="255"/>
      <c r="C1147" s="256"/>
      <c r="D1147" s="246" t="s">
        <v>190</v>
      </c>
      <c r="E1147" s="257" t="s">
        <v>1</v>
      </c>
      <c r="F1147" s="258" t="s">
        <v>1249</v>
      </c>
      <c r="G1147" s="256"/>
      <c r="H1147" s="259">
        <v>4.9000000000000004</v>
      </c>
      <c r="I1147" s="260"/>
      <c r="J1147" s="256"/>
      <c r="K1147" s="256"/>
      <c r="L1147" s="261"/>
      <c r="M1147" s="262"/>
      <c r="N1147" s="263"/>
      <c r="O1147" s="263"/>
      <c r="P1147" s="263"/>
      <c r="Q1147" s="263"/>
      <c r="R1147" s="263"/>
      <c r="S1147" s="263"/>
      <c r="T1147" s="264"/>
      <c r="U1147" s="14"/>
      <c r="V1147" s="14"/>
      <c r="W1147" s="14"/>
      <c r="X1147" s="14"/>
      <c r="Y1147" s="14"/>
      <c r="Z1147" s="14"/>
      <c r="AA1147" s="14"/>
      <c r="AB1147" s="14"/>
      <c r="AC1147" s="14"/>
      <c r="AD1147" s="14"/>
      <c r="AE1147" s="14"/>
      <c r="AT1147" s="265" t="s">
        <v>190</v>
      </c>
      <c r="AU1147" s="265" t="s">
        <v>85</v>
      </c>
      <c r="AV1147" s="14" t="s">
        <v>85</v>
      </c>
      <c r="AW1147" s="14" t="s">
        <v>34</v>
      </c>
      <c r="AX1147" s="14" t="s">
        <v>76</v>
      </c>
      <c r="AY1147" s="265" t="s">
        <v>178</v>
      </c>
    </row>
    <row r="1148" s="14" customFormat="1">
      <c r="A1148" s="14"/>
      <c r="B1148" s="255"/>
      <c r="C1148" s="256"/>
      <c r="D1148" s="246" t="s">
        <v>190</v>
      </c>
      <c r="E1148" s="256"/>
      <c r="F1148" s="258" t="s">
        <v>1250</v>
      </c>
      <c r="G1148" s="256"/>
      <c r="H1148" s="259">
        <v>29.82</v>
      </c>
      <c r="I1148" s="260"/>
      <c r="J1148" s="256"/>
      <c r="K1148" s="256"/>
      <c r="L1148" s="261"/>
      <c r="M1148" s="262"/>
      <c r="N1148" s="263"/>
      <c r="O1148" s="263"/>
      <c r="P1148" s="263"/>
      <c r="Q1148" s="263"/>
      <c r="R1148" s="263"/>
      <c r="S1148" s="263"/>
      <c r="T1148" s="264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65" t="s">
        <v>190</v>
      </c>
      <c r="AU1148" s="265" t="s">
        <v>85</v>
      </c>
      <c r="AV1148" s="14" t="s">
        <v>85</v>
      </c>
      <c r="AW1148" s="14" t="s">
        <v>4</v>
      </c>
      <c r="AX1148" s="14" t="s">
        <v>83</v>
      </c>
      <c r="AY1148" s="265" t="s">
        <v>178</v>
      </c>
    </row>
    <row r="1149" s="2" customFormat="1" ht="33" customHeight="1">
      <c r="A1149" s="38"/>
      <c r="B1149" s="39"/>
      <c r="C1149" s="226" t="s">
        <v>1251</v>
      </c>
      <c r="D1149" s="226" t="s">
        <v>181</v>
      </c>
      <c r="E1149" s="227" t="s">
        <v>1118</v>
      </c>
      <c r="F1149" s="228" t="s">
        <v>1119</v>
      </c>
      <c r="G1149" s="229" t="s">
        <v>258</v>
      </c>
      <c r="H1149" s="230">
        <v>349.60000000000002</v>
      </c>
      <c r="I1149" s="231"/>
      <c r="J1149" s="232">
        <f>ROUND(I1149*H1149,2)</f>
        <v>0</v>
      </c>
      <c r="K1149" s="228" t="s">
        <v>185</v>
      </c>
      <c r="L1149" s="44"/>
      <c r="M1149" s="233" t="s">
        <v>1</v>
      </c>
      <c r="N1149" s="234" t="s">
        <v>41</v>
      </c>
      <c r="O1149" s="91"/>
      <c r="P1149" s="235">
        <f>O1149*H1149</f>
        <v>0</v>
      </c>
      <c r="Q1149" s="235">
        <v>0.0070499999999999998</v>
      </c>
      <c r="R1149" s="235">
        <f>Q1149*H1149</f>
        <v>2.46468</v>
      </c>
      <c r="S1149" s="235">
        <v>0</v>
      </c>
      <c r="T1149" s="236">
        <f>S1149*H1149</f>
        <v>0</v>
      </c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R1149" s="237" t="s">
        <v>362</v>
      </c>
      <c r="AT1149" s="237" t="s">
        <v>181</v>
      </c>
      <c r="AU1149" s="237" t="s">
        <v>85</v>
      </c>
      <c r="AY1149" s="17" t="s">
        <v>178</v>
      </c>
      <c r="BE1149" s="238">
        <f>IF(N1149="základní",J1149,0)</f>
        <v>0</v>
      </c>
      <c r="BF1149" s="238">
        <f>IF(N1149="snížená",J1149,0)</f>
        <v>0</v>
      </c>
      <c r="BG1149" s="238">
        <f>IF(N1149="zákl. přenesená",J1149,0)</f>
        <v>0</v>
      </c>
      <c r="BH1149" s="238">
        <f>IF(N1149="sníž. přenesená",J1149,0)</f>
        <v>0</v>
      </c>
      <c r="BI1149" s="238">
        <f>IF(N1149="nulová",J1149,0)</f>
        <v>0</v>
      </c>
      <c r="BJ1149" s="17" t="s">
        <v>83</v>
      </c>
      <c r="BK1149" s="238">
        <f>ROUND(I1149*H1149,2)</f>
        <v>0</v>
      </c>
      <c r="BL1149" s="17" t="s">
        <v>362</v>
      </c>
      <c r="BM1149" s="237" t="s">
        <v>1252</v>
      </c>
    </row>
    <row r="1150" s="2" customFormat="1">
      <c r="A1150" s="38"/>
      <c r="B1150" s="39"/>
      <c r="C1150" s="40"/>
      <c r="D1150" s="239" t="s">
        <v>188</v>
      </c>
      <c r="E1150" s="40"/>
      <c r="F1150" s="240" t="s">
        <v>1121</v>
      </c>
      <c r="G1150" s="40"/>
      <c r="H1150" s="40"/>
      <c r="I1150" s="241"/>
      <c r="J1150" s="40"/>
      <c r="K1150" s="40"/>
      <c r="L1150" s="44"/>
      <c r="M1150" s="242"/>
      <c r="N1150" s="243"/>
      <c r="O1150" s="91"/>
      <c r="P1150" s="91"/>
      <c r="Q1150" s="91"/>
      <c r="R1150" s="91"/>
      <c r="S1150" s="91"/>
      <c r="T1150" s="92"/>
      <c r="U1150" s="38"/>
      <c r="V1150" s="38"/>
      <c r="W1150" s="38"/>
      <c r="X1150" s="38"/>
      <c r="Y1150" s="38"/>
      <c r="Z1150" s="38"/>
      <c r="AA1150" s="38"/>
      <c r="AB1150" s="38"/>
      <c r="AC1150" s="38"/>
      <c r="AD1150" s="38"/>
      <c r="AE1150" s="38"/>
      <c r="AT1150" s="17" t="s">
        <v>188</v>
      </c>
      <c r="AU1150" s="17" t="s">
        <v>85</v>
      </c>
    </row>
    <row r="1151" s="2" customFormat="1" ht="37.8" customHeight="1">
      <c r="A1151" s="38"/>
      <c r="B1151" s="39"/>
      <c r="C1151" s="267" t="s">
        <v>1253</v>
      </c>
      <c r="D1151" s="267" t="s">
        <v>406</v>
      </c>
      <c r="E1151" s="268" t="s">
        <v>1254</v>
      </c>
      <c r="F1151" s="269" t="s">
        <v>1255</v>
      </c>
      <c r="G1151" s="270" t="s">
        <v>258</v>
      </c>
      <c r="H1151" s="271">
        <v>367.07999999999998</v>
      </c>
      <c r="I1151" s="272"/>
      <c r="J1151" s="273">
        <f>ROUND(I1151*H1151,2)</f>
        <v>0</v>
      </c>
      <c r="K1151" s="269" t="s">
        <v>185</v>
      </c>
      <c r="L1151" s="274"/>
      <c r="M1151" s="275" t="s">
        <v>1</v>
      </c>
      <c r="N1151" s="276" t="s">
        <v>41</v>
      </c>
      <c r="O1151" s="91"/>
      <c r="P1151" s="235">
        <f>O1151*H1151</f>
        <v>0</v>
      </c>
      <c r="Q1151" s="235">
        <v>0.0016000000000000001</v>
      </c>
      <c r="R1151" s="235">
        <f>Q1151*H1151</f>
        <v>0.58732799999999996</v>
      </c>
      <c r="S1151" s="235">
        <v>0</v>
      </c>
      <c r="T1151" s="236">
        <f>S1151*H1151</f>
        <v>0</v>
      </c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R1151" s="237" t="s">
        <v>472</v>
      </c>
      <c r="AT1151" s="237" t="s">
        <v>406</v>
      </c>
      <c r="AU1151" s="237" t="s">
        <v>85</v>
      </c>
      <c r="AY1151" s="17" t="s">
        <v>178</v>
      </c>
      <c r="BE1151" s="238">
        <f>IF(N1151="základní",J1151,0)</f>
        <v>0</v>
      </c>
      <c r="BF1151" s="238">
        <f>IF(N1151="snížená",J1151,0)</f>
        <v>0</v>
      </c>
      <c r="BG1151" s="238">
        <f>IF(N1151="zákl. přenesená",J1151,0)</f>
        <v>0</v>
      </c>
      <c r="BH1151" s="238">
        <f>IF(N1151="sníž. přenesená",J1151,0)</f>
        <v>0</v>
      </c>
      <c r="BI1151" s="238">
        <f>IF(N1151="nulová",J1151,0)</f>
        <v>0</v>
      </c>
      <c r="BJ1151" s="17" t="s">
        <v>83</v>
      </c>
      <c r="BK1151" s="238">
        <f>ROUND(I1151*H1151,2)</f>
        <v>0</v>
      </c>
      <c r="BL1151" s="17" t="s">
        <v>362</v>
      </c>
      <c r="BM1151" s="237" t="s">
        <v>1256</v>
      </c>
    </row>
    <row r="1152" s="13" customFormat="1">
      <c r="A1152" s="13"/>
      <c r="B1152" s="244"/>
      <c r="C1152" s="245"/>
      <c r="D1152" s="246" t="s">
        <v>190</v>
      </c>
      <c r="E1152" s="247" t="s">
        <v>1</v>
      </c>
      <c r="F1152" s="248" t="s">
        <v>191</v>
      </c>
      <c r="G1152" s="245"/>
      <c r="H1152" s="247" t="s">
        <v>1</v>
      </c>
      <c r="I1152" s="249"/>
      <c r="J1152" s="245"/>
      <c r="K1152" s="245"/>
      <c r="L1152" s="250"/>
      <c r="M1152" s="251"/>
      <c r="N1152" s="252"/>
      <c r="O1152" s="252"/>
      <c r="P1152" s="252"/>
      <c r="Q1152" s="252"/>
      <c r="R1152" s="252"/>
      <c r="S1152" s="252"/>
      <c r="T1152" s="253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54" t="s">
        <v>190</v>
      </c>
      <c r="AU1152" s="254" t="s">
        <v>85</v>
      </c>
      <c r="AV1152" s="13" t="s">
        <v>83</v>
      </c>
      <c r="AW1152" s="13" t="s">
        <v>34</v>
      </c>
      <c r="AX1152" s="13" t="s">
        <v>76</v>
      </c>
      <c r="AY1152" s="254" t="s">
        <v>178</v>
      </c>
    </row>
    <row r="1153" s="13" customFormat="1">
      <c r="A1153" s="13"/>
      <c r="B1153" s="244"/>
      <c r="C1153" s="245"/>
      <c r="D1153" s="246" t="s">
        <v>190</v>
      </c>
      <c r="E1153" s="247" t="s">
        <v>1</v>
      </c>
      <c r="F1153" s="248" t="s">
        <v>192</v>
      </c>
      <c r="G1153" s="245"/>
      <c r="H1153" s="247" t="s">
        <v>1</v>
      </c>
      <c r="I1153" s="249"/>
      <c r="J1153" s="245"/>
      <c r="K1153" s="245"/>
      <c r="L1153" s="250"/>
      <c r="M1153" s="251"/>
      <c r="N1153" s="252"/>
      <c r="O1153" s="252"/>
      <c r="P1153" s="252"/>
      <c r="Q1153" s="252"/>
      <c r="R1153" s="252"/>
      <c r="S1153" s="252"/>
      <c r="T1153" s="253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54" t="s">
        <v>190</v>
      </c>
      <c r="AU1153" s="254" t="s">
        <v>85</v>
      </c>
      <c r="AV1153" s="13" t="s">
        <v>83</v>
      </c>
      <c r="AW1153" s="13" t="s">
        <v>34</v>
      </c>
      <c r="AX1153" s="13" t="s">
        <v>76</v>
      </c>
      <c r="AY1153" s="254" t="s">
        <v>178</v>
      </c>
    </row>
    <row r="1154" s="13" customFormat="1">
      <c r="A1154" s="13"/>
      <c r="B1154" s="244"/>
      <c r="C1154" s="245"/>
      <c r="D1154" s="246" t="s">
        <v>190</v>
      </c>
      <c r="E1154" s="247" t="s">
        <v>1</v>
      </c>
      <c r="F1154" s="248" t="s">
        <v>1257</v>
      </c>
      <c r="G1154" s="245"/>
      <c r="H1154" s="247" t="s">
        <v>1</v>
      </c>
      <c r="I1154" s="249"/>
      <c r="J1154" s="245"/>
      <c r="K1154" s="245"/>
      <c r="L1154" s="250"/>
      <c r="M1154" s="251"/>
      <c r="N1154" s="252"/>
      <c r="O1154" s="252"/>
      <c r="P1154" s="252"/>
      <c r="Q1154" s="252"/>
      <c r="R1154" s="252"/>
      <c r="S1154" s="252"/>
      <c r="T1154" s="253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T1154" s="254" t="s">
        <v>190</v>
      </c>
      <c r="AU1154" s="254" t="s">
        <v>85</v>
      </c>
      <c r="AV1154" s="13" t="s">
        <v>83</v>
      </c>
      <c r="AW1154" s="13" t="s">
        <v>34</v>
      </c>
      <c r="AX1154" s="13" t="s">
        <v>76</v>
      </c>
      <c r="AY1154" s="254" t="s">
        <v>178</v>
      </c>
    </row>
    <row r="1155" s="14" customFormat="1">
      <c r="A1155" s="14"/>
      <c r="B1155" s="255"/>
      <c r="C1155" s="256"/>
      <c r="D1155" s="246" t="s">
        <v>190</v>
      </c>
      <c r="E1155" s="257" t="s">
        <v>1</v>
      </c>
      <c r="F1155" s="258" t="s">
        <v>1258</v>
      </c>
      <c r="G1155" s="256"/>
      <c r="H1155" s="259">
        <v>5.5999999999999996</v>
      </c>
      <c r="I1155" s="260"/>
      <c r="J1155" s="256"/>
      <c r="K1155" s="256"/>
      <c r="L1155" s="261"/>
      <c r="M1155" s="262"/>
      <c r="N1155" s="263"/>
      <c r="O1155" s="263"/>
      <c r="P1155" s="263"/>
      <c r="Q1155" s="263"/>
      <c r="R1155" s="263"/>
      <c r="S1155" s="263"/>
      <c r="T1155" s="264"/>
      <c r="U1155" s="14"/>
      <c r="V1155" s="14"/>
      <c r="W1155" s="14"/>
      <c r="X1155" s="14"/>
      <c r="Y1155" s="14"/>
      <c r="Z1155" s="14"/>
      <c r="AA1155" s="14"/>
      <c r="AB1155" s="14"/>
      <c r="AC1155" s="14"/>
      <c r="AD1155" s="14"/>
      <c r="AE1155" s="14"/>
      <c r="AT1155" s="265" t="s">
        <v>190</v>
      </c>
      <c r="AU1155" s="265" t="s">
        <v>85</v>
      </c>
      <c r="AV1155" s="14" t="s">
        <v>85</v>
      </c>
      <c r="AW1155" s="14" t="s">
        <v>34</v>
      </c>
      <c r="AX1155" s="14" t="s">
        <v>76</v>
      </c>
      <c r="AY1155" s="265" t="s">
        <v>178</v>
      </c>
    </row>
    <row r="1156" s="14" customFormat="1">
      <c r="A1156" s="14"/>
      <c r="B1156" s="255"/>
      <c r="C1156" s="256"/>
      <c r="D1156" s="246" t="s">
        <v>190</v>
      </c>
      <c r="E1156" s="257" t="s">
        <v>1</v>
      </c>
      <c r="F1156" s="258" t="s">
        <v>1259</v>
      </c>
      <c r="G1156" s="256"/>
      <c r="H1156" s="259">
        <v>12.300000000000001</v>
      </c>
      <c r="I1156" s="260"/>
      <c r="J1156" s="256"/>
      <c r="K1156" s="256"/>
      <c r="L1156" s="261"/>
      <c r="M1156" s="262"/>
      <c r="N1156" s="263"/>
      <c r="O1156" s="263"/>
      <c r="P1156" s="263"/>
      <c r="Q1156" s="263"/>
      <c r="R1156" s="263"/>
      <c r="S1156" s="263"/>
      <c r="T1156" s="264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T1156" s="265" t="s">
        <v>190</v>
      </c>
      <c r="AU1156" s="265" t="s">
        <v>85</v>
      </c>
      <c r="AV1156" s="14" t="s">
        <v>85</v>
      </c>
      <c r="AW1156" s="14" t="s">
        <v>34</v>
      </c>
      <c r="AX1156" s="14" t="s">
        <v>76</v>
      </c>
      <c r="AY1156" s="265" t="s">
        <v>178</v>
      </c>
    </row>
    <row r="1157" s="14" customFormat="1">
      <c r="A1157" s="14"/>
      <c r="B1157" s="255"/>
      <c r="C1157" s="256"/>
      <c r="D1157" s="246" t="s">
        <v>190</v>
      </c>
      <c r="E1157" s="257" t="s">
        <v>1</v>
      </c>
      <c r="F1157" s="258" t="s">
        <v>1260</v>
      </c>
      <c r="G1157" s="256"/>
      <c r="H1157" s="259">
        <v>18.699999999999999</v>
      </c>
      <c r="I1157" s="260"/>
      <c r="J1157" s="256"/>
      <c r="K1157" s="256"/>
      <c r="L1157" s="261"/>
      <c r="M1157" s="262"/>
      <c r="N1157" s="263"/>
      <c r="O1157" s="263"/>
      <c r="P1157" s="263"/>
      <c r="Q1157" s="263"/>
      <c r="R1157" s="263"/>
      <c r="S1157" s="263"/>
      <c r="T1157" s="264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T1157" s="265" t="s">
        <v>190</v>
      </c>
      <c r="AU1157" s="265" t="s">
        <v>85</v>
      </c>
      <c r="AV1157" s="14" t="s">
        <v>85</v>
      </c>
      <c r="AW1157" s="14" t="s">
        <v>34</v>
      </c>
      <c r="AX1157" s="14" t="s">
        <v>76</v>
      </c>
      <c r="AY1157" s="265" t="s">
        <v>178</v>
      </c>
    </row>
    <row r="1158" s="14" customFormat="1">
      <c r="A1158" s="14"/>
      <c r="B1158" s="255"/>
      <c r="C1158" s="256"/>
      <c r="D1158" s="246" t="s">
        <v>190</v>
      </c>
      <c r="E1158" s="257" t="s">
        <v>1</v>
      </c>
      <c r="F1158" s="258" t="s">
        <v>1261</v>
      </c>
      <c r="G1158" s="256"/>
      <c r="H1158" s="259">
        <v>18.100000000000001</v>
      </c>
      <c r="I1158" s="260"/>
      <c r="J1158" s="256"/>
      <c r="K1158" s="256"/>
      <c r="L1158" s="261"/>
      <c r="M1158" s="262"/>
      <c r="N1158" s="263"/>
      <c r="O1158" s="263"/>
      <c r="P1158" s="263"/>
      <c r="Q1158" s="263"/>
      <c r="R1158" s="263"/>
      <c r="S1158" s="263"/>
      <c r="T1158" s="264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T1158" s="265" t="s">
        <v>190</v>
      </c>
      <c r="AU1158" s="265" t="s">
        <v>85</v>
      </c>
      <c r="AV1158" s="14" t="s">
        <v>85</v>
      </c>
      <c r="AW1158" s="14" t="s">
        <v>34</v>
      </c>
      <c r="AX1158" s="14" t="s">
        <v>76</v>
      </c>
      <c r="AY1158" s="265" t="s">
        <v>178</v>
      </c>
    </row>
    <row r="1159" s="14" customFormat="1">
      <c r="A1159" s="14"/>
      <c r="B1159" s="255"/>
      <c r="C1159" s="256"/>
      <c r="D1159" s="246" t="s">
        <v>190</v>
      </c>
      <c r="E1159" s="257" t="s">
        <v>1</v>
      </c>
      <c r="F1159" s="258" t="s">
        <v>1262</v>
      </c>
      <c r="G1159" s="256"/>
      <c r="H1159" s="259">
        <v>9.4000000000000004</v>
      </c>
      <c r="I1159" s="260"/>
      <c r="J1159" s="256"/>
      <c r="K1159" s="256"/>
      <c r="L1159" s="261"/>
      <c r="M1159" s="262"/>
      <c r="N1159" s="263"/>
      <c r="O1159" s="263"/>
      <c r="P1159" s="263"/>
      <c r="Q1159" s="263"/>
      <c r="R1159" s="263"/>
      <c r="S1159" s="263"/>
      <c r="T1159" s="264"/>
      <c r="U1159" s="14"/>
      <c r="V1159" s="14"/>
      <c r="W1159" s="14"/>
      <c r="X1159" s="14"/>
      <c r="Y1159" s="14"/>
      <c r="Z1159" s="14"/>
      <c r="AA1159" s="14"/>
      <c r="AB1159" s="14"/>
      <c r="AC1159" s="14"/>
      <c r="AD1159" s="14"/>
      <c r="AE1159" s="14"/>
      <c r="AT1159" s="265" t="s">
        <v>190</v>
      </c>
      <c r="AU1159" s="265" t="s">
        <v>85</v>
      </c>
      <c r="AV1159" s="14" t="s">
        <v>85</v>
      </c>
      <c r="AW1159" s="14" t="s">
        <v>34</v>
      </c>
      <c r="AX1159" s="14" t="s">
        <v>76</v>
      </c>
      <c r="AY1159" s="265" t="s">
        <v>178</v>
      </c>
    </row>
    <row r="1160" s="14" customFormat="1">
      <c r="A1160" s="14"/>
      <c r="B1160" s="255"/>
      <c r="C1160" s="256"/>
      <c r="D1160" s="246" t="s">
        <v>190</v>
      </c>
      <c r="E1160" s="257" t="s">
        <v>1</v>
      </c>
      <c r="F1160" s="258" t="s">
        <v>1263</v>
      </c>
      <c r="G1160" s="256"/>
      <c r="H1160" s="259">
        <v>7.5999999999999996</v>
      </c>
      <c r="I1160" s="260"/>
      <c r="J1160" s="256"/>
      <c r="K1160" s="256"/>
      <c r="L1160" s="261"/>
      <c r="M1160" s="262"/>
      <c r="N1160" s="263"/>
      <c r="O1160" s="263"/>
      <c r="P1160" s="263"/>
      <c r="Q1160" s="263"/>
      <c r="R1160" s="263"/>
      <c r="S1160" s="263"/>
      <c r="T1160" s="264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65" t="s">
        <v>190</v>
      </c>
      <c r="AU1160" s="265" t="s">
        <v>85</v>
      </c>
      <c r="AV1160" s="14" t="s">
        <v>85</v>
      </c>
      <c r="AW1160" s="14" t="s">
        <v>34</v>
      </c>
      <c r="AX1160" s="14" t="s">
        <v>76</v>
      </c>
      <c r="AY1160" s="265" t="s">
        <v>178</v>
      </c>
    </row>
    <row r="1161" s="14" customFormat="1">
      <c r="A1161" s="14"/>
      <c r="B1161" s="255"/>
      <c r="C1161" s="256"/>
      <c r="D1161" s="246" t="s">
        <v>190</v>
      </c>
      <c r="E1161" s="257" t="s">
        <v>1</v>
      </c>
      <c r="F1161" s="258" t="s">
        <v>1264</v>
      </c>
      <c r="G1161" s="256"/>
      <c r="H1161" s="259">
        <v>42.799999999999997</v>
      </c>
      <c r="I1161" s="260"/>
      <c r="J1161" s="256"/>
      <c r="K1161" s="256"/>
      <c r="L1161" s="261"/>
      <c r="M1161" s="262"/>
      <c r="N1161" s="263"/>
      <c r="O1161" s="263"/>
      <c r="P1161" s="263"/>
      <c r="Q1161" s="263"/>
      <c r="R1161" s="263"/>
      <c r="S1161" s="263"/>
      <c r="T1161" s="264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T1161" s="265" t="s">
        <v>190</v>
      </c>
      <c r="AU1161" s="265" t="s">
        <v>85</v>
      </c>
      <c r="AV1161" s="14" t="s">
        <v>85</v>
      </c>
      <c r="AW1161" s="14" t="s">
        <v>34</v>
      </c>
      <c r="AX1161" s="14" t="s">
        <v>76</v>
      </c>
      <c r="AY1161" s="265" t="s">
        <v>178</v>
      </c>
    </row>
    <row r="1162" s="14" customFormat="1">
      <c r="A1162" s="14"/>
      <c r="B1162" s="255"/>
      <c r="C1162" s="256"/>
      <c r="D1162" s="246" t="s">
        <v>190</v>
      </c>
      <c r="E1162" s="257" t="s">
        <v>1</v>
      </c>
      <c r="F1162" s="258" t="s">
        <v>1265</v>
      </c>
      <c r="G1162" s="256"/>
      <c r="H1162" s="259">
        <v>47.600000000000001</v>
      </c>
      <c r="I1162" s="260"/>
      <c r="J1162" s="256"/>
      <c r="K1162" s="256"/>
      <c r="L1162" s="261"/>
      <c r="M1162" s="262"/>
      <c r="N1162" s="263"/>
      <c r="O1162" s="263"/>
      <c r="P1162" s="263"/>
      <c r="Q1162" s="263"/>
      <c r="R1162" s="263"/>
      <c r="S1162" s="263"/>
      <c r="T1162" s="264"/>
      <c r="U1162" s="14"/>
      <c r="V1162" s="14"/>
      <c r="W1162" s="14"/>
      <c r="X1162" s="14"/>
      <c r="Y1162" s="14"/>
      <c r="Z1162" s="14"/>
      <c r="AA1162" s="14"/>
      <c r="AB1162" s="14"/>
      <c r="AC1162" s="14"/>
      <c r="AD1162" s="14"/>
      <c r="AE1162" s="14"/>
      <c r="AT1162" s="265" t="s">
        <v>190</v>
      </c>
      <c r="AU1162" s="265" t="s">
        <v>85</v>
      </c>
      <c r="AV1162" s="14" t="s">
        <v>85</v>
      </c>
      <c r="AW1162" s="14" t="s">
        <v>34</v>
      </c>
      <c r="AX1162" s="14" t="s">
        <v>76</v>
      </c>
      <c r="AY1162" s="265" t="s">
        <v>178</v>
      </c>
    </row>
    <row r="1163" s="14" customFormat="1">
      <c r="A1163" s="14"/>
      <c r="B1163" s="255"/>
      <c r="C1163" s="256"/>
      <c r="D1163" s="246" t="s">
        <v>190</v>
      </c>
      <c r="E1163" s="257" t="s">
        <v>1</v>
      </c>
      <c r="F1163" s="258" t="s">
        <v>1266</v>
      </c>
      <c r="G1163" s="256"/>
      <c r="H1163" s="259">
        <v>17.899999999999999</v>
      </c>
      <c r="I1163" s="260"/>
      <c r="J1163" s="256"/>
      <c r="K1163" s="256"/>
      <c r="L1163" s="261"/>
      <c r="M1163" s="262"/>
      <c r="N1163" s="263"/>
      <c r="O1163" s="263"/>
      <c r="P1163" s="263"/>
      <c r="Q1163" s="263"/>
      <c r="R1163" s="263"/>
      <c r="S1163" s="263"/>
      <c r="T1163" s="264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T1163" s="265" t="s">
        <v>190</v>
      </c>
      <c r="AU1163" s="265" t="s">
        <v>85</v>
      </c>
      <c r="AV1163" s="14" t="s">
        <v>85</v>
      </c>
      <c r="AW1163" s="14" t="s">
        <v>34</v>
      </c>
      <c r="AX1163" s="14" t="s">
        <v>76</v>
      </c>
      <c r="AY1163" s="265" t="s">
        <v>178</v>
      </c>
    </row>
    <row r="1164" s="14" customFormat="1">
      <c r="A1164" s="14"/>
      <c r="B1164" s="255"/>
      <c r="C1164" s="256"/>
      <c r="D1164" s="246" t="s">
        <v>190</v>
      </c>
      <c r="E1164" s="257" t="s">
        <v>1</v>
      </c>
      <c r="F1164" s="258" t="s">
        <v>1267</v>
      </c>
      <c r="G1164" s="256"/>
      <c r="H1164" s="259">
        <v>38.200000000000003</v>
      </c>
      <c r="I1164" s="260"/>
      <c r="J1164" s="256"/>
      <c r="K1164" s="256"/>
      <c r="L1164" s="261"/>
      <c r="M1164" s="262"/>
      <c r="N1164" s="263"/>
      <c r="O1164" s="263"/>
      <c r="P1164" s="263"/>
      <c r="Q1164" s="263"/>
      <c r="R1164" s="263"/>
      <c r="S1164" s="263"/>
      <c r="T1164" s="264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T1164" s="265" t="s">
        <v>190</v>
      </c>
      <c r="AU1164" s="265" t="s">
        <v>85</v>
      </c>
      <c r="AV1164" s="14" t="s">
        <v>85</v>
      </c>
      <c r="AW1164" s="14" t="s">
        <v>34</v>
      </c>
      <c r="AX1164" s="14" t="s">
        <v>76</v>
      </c>
      <c r="AY1164" s="265" t="s">
        <v>178</v>
      </c>
    </row>
    <row r="1165" s="14" customFormat="1">
      <c r="A1165" s="14"/>
      <c r="B1165" s="255"/>
      <c r="C1165" s="256"/>
      <c r="D1165" s="246" t="s">
        <v>190</v>
      </c>
      <c r="E1165" s="257" t="s">
        <v>1</v>
      </c>
      <c r="F1165" s="258" t="s">
        <v>1268</v>
      </c>
      <c r="G1165" s="256"/>
      <c r="H1165" s="259">
        <v>22.600000000000001</v>
      </c>
      <c r="I1165" s="260"/>
      <c r="J1165" s="256"/>
      <c r="K1165" s="256"/>
      <c r="L1165" s="261"/>
      <c r="M1165" s="262"/>
      <c r="N1165" s="263"/>
      <c r="O1165" s="263"/>
      <c r="P1165" s="263"/>
      <c r="Q1165" s="263"/>
      <c r="R1165" s="263"/>
      <c r="S1165" s="263"/>
      <c r="T1165" s="264"/>
      <c r="U1165" s="14"/>
      <c r="V1165" s="14"/>
      <c r="W1165" s="14"/>
      <c r="X1165" s="14"/>
      <c r="Y1165" s="14"/>
      <c r="Z1165" s="14"/>
      <c r="AA1165" s="14"/>
      <c r="AB1165" s="14"/>
      <c r="AC1165" s="14"/>
      <c r="AD1165" s="14"/>
      <c r="AE1165" s="14"/>
      <c r="AT1165" s="265" t="s">
        <v>190</v>
      </c>
      <c r="AU1165" s="265" t="s">
        <v>85</v>
      </c>
      <c r="AV1165" s="14" t="s">
        <v>85</v>
      </c>
      <c r="AW1165" s="14" t="s">
        <v>34</v>
      </c>
      <c r="AX1165" s="14" t="s">
        <v>76</v>
      </c>
      <c r="AY1165" s="265" t="s">
        <v>178</v>
      </c>
    </row>
    <row r="1166" s="14" customFormat="1">
      <c r="A1166" s="14"/>
      <c r="B1166" s="255"/>
      <c r="C1166" s="256"/>
      <c r="D1166" s="246" t="s">
        <v>190</v>
      </c>
      <c r="E1166" s="257" t="s">
        <v>1</v>
      </c>
      <c r="F1166" s="258" t="s">
        <v>1269</v>
      </c>
      <c r="G1166" s="256"/>
      <c r="H1166" s="259">
        <v>24.300000000000001</v>
      </c>
      <c r="I1166" s="260"/>
      <c r="J1166" s="256"/>
      <c r="K1166" s="256"/>
      <c r="L1166" s="261"/>
      <c r="M1166" s="262"/>
      <c r="N1166" s="263"/>
      <c r="O1166" s="263"/>
      <c r="P1166" s="263"/>
      <c r="Q1166" s="263"/>
      <c r="R1166" s="263"/>
      <c r="S1166" s="263"/>
      <c r="T1166" s="264"/>
      <c r="U1166" s="14"/>
      <c r="V1166" s="14"/>
      <c r="W1166" s="14"/>
      <c r="X1166" s="14"/>
      <c r="Y1166" s="14"/>
      <c r="Z1166" s="14"/>
      <c r="AA1166" s="14"/>
      <c r="AB1166" s="14"/>
      <c r="AC1166" s="14"/>
      <c r="AD1166" s="14"/>
      <c r="AE1166" s="14"/>
      <c r="AT1166" s="265" t="s">
        <v>190</v>
      </c>
      <c r="AU1166" s="265" t="s">
        <v>85</v>
      </c>
      <c r="AV1166" s="14" t="s">
        <v>85</v>
      </c>
      <c r="AW1166" s="14" t="s">
        <v>34</v>
      </c>
      <c r="AX1166" s="14" t="s">
        <v>76</v>
      </c>
      <c r="AY1166" s="265" t="s">
        <v>178</v>
      </c>
    </row>
    <row r="1167" s="14" customFormat="1">
      <c r="A1167" s="14"/>
      <c r="B1167" s="255"/>
      <c r="C1167" s="256"/>
      <c r="D1167" s="246" t="s">
        <v>190</v>
      </c>
      <c r="E1167" s="257" t="s">
        <v>1</v>
      </c>
      <c r="F1167" s="258" t="s">
        <v>1270</v>
      </c>
      <c r="G1167" s="256"/>
      <c r="H1167" s="259">
        <v>16.199999999999999</v>
      </c>
      <c r="I1167" s="260"/>
      <c r="J1167" s="256"/>
      <c r="K1167" s="256"/>
      <c r="L1167" s="261"/>
      <c r="M1167" s="262"/>
      <c r="N1167" s="263"/>
      <c r="O1167" s="263"/>
      <c r="P1167" s="263"/>
      <c r="Q1167" s="263"/>
      <c r="R1167" s="263"/>
      <c r="S1167" s="263"/>
      <c r="T1167" s="264"/>
      <c r="U1167" s="14"/>
      <c r="V1167" s="14"/>
      <c r="W1167" s="14"/>
      <c r="X1167" s="14"/>
      <c r="Y1167" s="14"/>
      <c r="Z1167" s="14"/>
      <c r="AA1167" s="14"/>
      <c r="AB1167" s="14"/>
      <c r="AC1167" s="14"/>
      <c r="AD1167" s="14"/>
      <c r="AE1167" s="14"/>
      <c r="AT1167" s="265" t="s">
        <v>190</v>
      </c>
      <c r="AU1167" s="265" t="s">
        <v>85</v>
      </c>
      <c r="AV1167" s="14" t="s">
        <v>85</v>
      </c>
      <c r="AW1167" s="14" t="s">
        <v>34</v>
      </c>
      <c r="AX1167" s="14" t="s">
        <v>76</v>
      </c>
      <c r="AY1167" s="265" t="s">
        <v>178</v>
      </c>
    </row>
    <row r="1168" s="14" customFormat="1">
      <c r="A1168" s="14"/>
      <c r="B1168" s="255"/>
      <c r="C1168" s="256"/>
      <c r="D1168" s="246" t="s">
        <v>190</v>
      </c>
      <c r="E1168" s="257" t="s">
        <v>1</v>
      </c>
      <c r="F1168" s="258" t="s">
        <v>1271</v>
      </c>
      <c r="G1168" s="256"/>
      <c r="H1168" s="259">
        <v>16.899999999999999</v>
      </c>
      <c r="I1168" s="260"/>
      <c r="J1168" s="256"/>
      <c r="K1168" s="256"/>
      <c r="L1168" s="261"/>
      <c r="M1168" s="262"/>
      <c r="N1168" s="263"/>
      <c r="O1168" s="263"/>
      <c r="P1168" s="263"/>
      <c r="Q1168" s="263"/>
      <c r="R1168" s="263"/>
      <c r="S1168" s="263"/>
      <c r="T1168" s="264"/>
      <c r="U1168" s="14"/>
      <c r="V1168" s="14"/>
      <c r="W1168" s="14"/>
      <c r="X1168" s="14"/>
      <c r="Y1168" s="14"/>
      <c r="Z1168" s="14"/>
      <c r="AA1168" s="14"/>
      <c r="AB1168" s="14"/>
      <c r="AC1168" s="14"/>
      <c r="AD1168" s="14"/>
      <c r="AE1168" s="14"/>
      <c r="AT1168" s="265" t="s">
        <v>190</v>
      </c>
      <c r="AU1168" s="265" t="s">
        <v>85</v>
      </c>
      <c r="AV1168" s="14" t="s">
        <v>85</v>
      </c>
      <c r="AW1168" s="14" t="s">
        <v>34</v>
      </c>
      <c r="AX1168" s="14" t="s">
        <v>76</v>
      </c>
      <c r="AY1168" s="265" t="s">
        <v>178</v>
      </c>
    </row>
    <row r="1169" s="14" customFormat="1">
      <c r="A1169" s="14"/>
      <c r="B1169" s="255"/>
      <c r="C1169" s="256"/>
      <c r="D1169" s="246" t="s">
        <v>190</v>
      </c>
      <c r="E1169" s="257" t="s">
        <v>1</v>
      </c>
      <c r="F1169" s="258" t="s">
        <v>1272</v>
      </c>
      <c r="G1169" s="256"/>
      <c r="H1169" s="259">
        <v>12.300000000000001</v>
      </c>
      <c r="I1169" s="260"/>
      <c r="J1169" s="256"/>
      <c r="K1169" s="256"/>
      <c r="L1169" s="261"/>
      <c r="M1169" s="262"/>
      <c r="N1169" s="263"/>
      <c r="O1169" s="263"/>
      <c r="P1169" s="263"/>
      <c r="Q1169" s="263"/>
      <c r="R1169" s="263"/>
      <c r="S1169" s="263"/>
      <c r="T1169" s="264"/>
      <c r="U1169" s="14"/>
      <c r="V1169" s="14"/>
      <c r="W1169" s="14"/>
      <c r="X1169" s="14"/>
      <c r="Y1169" s="14"/>
      <c r="Z1169" s="14"/>
      <c r="AA1169" s="14"/>
      <c r="AB1169" s="14"/>
      <c r="AC1169" s="14"/>
      <c r="AD1169" s="14"/>
      <c r="AE1169" s="14"/>
      <c r="AT1169" s="265" t="s">
        <v>190</v>
      </c>
      <c r="AU1169" s="265" t="s">
        <v>85</v>
      </c>
      <c r="AV1169" s="14" t="s">
        <v>85</v>
      </c>
      <c r="AW1169" s="14" t="s">
        <v>34</v>
      </c>
      <c r="AX1169" s="14" t="s">
        <v>76</v>
      </c>
      <c r="AY1169" s="265" t="s">
        <v>178</v>
      </c>
    </row>
    <row r="1170" s="14" customFormat="1">
      <c r="A1170" s="14"/>
      <c r="B1170" s="255"/>
      <c r="C1170" s="256"/>
      <c r="D1170" s="246" t="s">
        <v>190</v>
      </c>
      <c r="E1170" s="257" t="s">
        <v>1</v>
      </c>
      <c r="F1170" s="258" t="s">
        <v>1273</v>
      </c>
      <c r="G1170" s="256"/>
      <c r="H1170" s="259">
        <v>22.600000000000001</v>
      </c>
      <c r="I1170" s="260"/>
      <c r="J1170" s="256"/>
      <c r="K1170" s="256"/>
      <c r="L1170" s="261"/>
      <c r="M1170" s="262"/>
      <c r="N1170" s="263"/>
      <c r="O1170" s="263"/>
      <c r="P1170" s="263"/>
      <c r="Q1170" s="263"/>
      <c r="R1170" s="263"/>
      <c r="S1170" s="263"/>
      <c r="T1170" s="264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T1170" s="265" t="s">
        <v>190</v>
      </c>
      <c r="AU1170" s="265" t="s">
        <v>85</v>
      </c>
      <c r="AV1170" s="14" t="s">
        <v>85</v>
      </c>
      <c r="AW1170" s="14" t="s">
        <v>34</v>
      </c>
      <c r="AX1170" s="14" t="s">
        <v>76</v>
      </c>
      <c r="AY1170" s="265" t="s">
        <v>178</v>
      </c>
    </row>
    <row r="1171" s="14" customFormat="1">
      <c r="A1171" s="14"/>
      <c r="B1171" s="255"/>
      <c r="C1171" s="256"/>
      <c r="D1171" s="246" t="s">
        <v>190</v>
      </c>
      <c r="E1171" s="257" t="s">
        <v>1</v>
      </c>
      <c r="F1171" s="258" t="s">
        <v>1274</v>
      </c>
      <c r="G1171" s="256"/>
      <c r="H1171" s="259">
        <v>11.1</v>
      </c>
      <c r="I1171" s="260"/>
      <c r="J1171" s="256"/>
      <c r="K1171" s="256"/>
      <c r="L1171" s="261"/>
      <c r="M1171" s="262"/>
      <c r="N1171" s="263"/>
      <c r="O1171" s="263"/>
      <c r="P1171" s="263"/>
      <c r="Q1171" s="263"/>
      <c r="R1171" s="263"/>
      <c r="S1171" s="263"/>
      <c r="T1171" s="264"/>
      <c r="U1171" s="14"/>
      <c r="V1171" s="14"/>
      <c r="W1171" s="14"/>
      <c r="X1171" s="14"/>
      <c r="Y1171" s="14"/>
      <c r="Z1171" s="14"/>
      <c r="AA1171" s="14"/>
      <c r="AB1171" s="14"/>
      <c r="AC1171" s="14"/>
      <c r="AD1171" s="14"/>
      <c r="AE1171" s="14"/>
      <c r="AT1171" s="265" t="s">
        <v>190</v>
      </c>
      <c r="AU1171" s="265" t="s">
        <v>85</v>
      </c>
      <c r="AV1171" s="14" t="s">
        <v>85</v>
      </c>
      <c r="AW1171" s="14" t="s">
        <v>34</v>
      </c>
      <c r="AX1171" s="14" t="s">
        <v>76</v>
      </c>
      <c r="AY1171" s="265" t="s">
        <v>178</v>
      </c>
    </row>
    <row r="1172" s="14" customFormat="1">
      <c r="A1172" s="14"/>
      <c r="B1172" s="255"/>
      <c r="C1172" s="256"/>
      <c r="D1172" s="246" t="s">
        <v>190</v>
      </c>
      <c r="E1172" s="257" t="s">
        <v>1</v>
      </c>
      <c r="F1172" s="258" t="s">
        <v>1275</v>
      </c>
      <c r="G1172" s="256"/>
      <c r="H1172" s="259">
        <v>5.4000000000000004</v>
      </c>
      <c r="I1172" s="260"/>
      <c r="J1172" s="256"/>
      <c r="K1172" s="256"/>
      <c r="L1172" s="261"/>
      <c r="M1172" s="262"/>
      <c r="N1172" s="263"/>
      <c r="O1172" s="263"/>
      <c r="P1172" s="263"/>
      <c r="Q1172" s="263"/>
      <c r="R1172" s="263"/>
      <c r="S1172" s="263"/>
      <c r="T1172" s="264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T1172" s="265" t="s">
        <v>190</v>
      </c>
      <c r="AU1172" s="265" t="s">
        <v>85</v>
      </c>
      <c r="AV1172" s="14" t="s">
        <v>85</v>
      </c>
      <c r="AW1172" s="14" t="s">
        <v>34</v>
      </c>
      <c r="AX1172" s="14" t="s">
        <v>76</v>
      </c>
      <c r="AY1172" s="265" t="s">
        <v>178</v>
      </c>
    </row>
    <row r="1173" s="14" customFormat="1">
      <c r="A1173" s="14"/>
      <c r="B1173" s="255"/>
      <c r="C1173" s="256"/>
      <c r="D1173" s="246" t="s">
        <v>190</v>
      </c>
      <c r="E1173" s="256"/>
      <c r="F1173" s="258" t="s">
        <v>1276</v>
      </c>
      <c r="G1173" s="256"/>
      <c r="H1173" s="259">
        <v>367.07999999999998</v>
      </c>
      <c r="I1173" s="260"/>
      <c r="J1173" s="256"/>
      <c r="K1173" s="256"/>
      <c r="L1173" s="261"/>
      <c r="M1173" s="262"/>
      <c r="N1173" s="263"/>
      <c r="O1173" s="263"/>
      <c r="P1173" s="263"/>
      <c r="Q1173" s="263"/>
      <c r="R1173" s="263"/>
      <c r="S1173" s="263"/>
      <c r="T1173" s="264"/>
      <c r="U1173" s="14"/>
      <c r="V1173" s="14"/>
      <c r="W1173" s="14"/>
      <c r="X1173" s="14"/>
      <c r="Y1173" s="14"/>
      <c r="Z1173" s="14"/>
      <c r="AA1173" s="14"/>
      <c r="AB1173" s="14"/>
      <c r="AC1173" s="14"/>
      <c r="AD1173" s="14"/>
      <c r="AE1173" s="14"/>
      <c r="AT1173" s="265" t="s">
        <v>190</v>
      </c>
      <c r="AU1173" s="265" t="s">
        <v>85</v>
      </c>
      <c r="AV1173" s="14" t="s">
        <v>85</v>
      </c>
      <c r="AW1173" s="14" t="s">
        <v>4</v>
      </c>
      <c r="AX1173" s="14" t="s">
        <v>83</v>
      </c>
      <c r="AY1173" s="265" t="s">
        <v>178</v>
      </c>
    </row>
    <row r="1174" s="2" customFormat="1" ht="24.15" customHeight="1">
      <c r="A1174" s="38"/>
      <c r="B1174" s="39"/>
      <c r="C1174" s="226" t="s">
        <v>1277</v>
      </c>
      <c r="D1174" s="226" t="s">
        <v>181</v>
      </c>
      <c r="E1174" s="227" t="s">
        <v>1278</v>
      </c>
      <c r="F1174" s="228" t="s">
        <v>1279</v>
      </c>
      <c r="G1174" s="229" t="s">
        <v>258</v>
      </c>
      <c r="H1174" s="230">
        <v>144.88</v>
      </c>
      <c r="I1174" s="231"/>
      <c r="J1174" s="232">
        <f>ROUND(I1174*H1174,2)</f>
        <v>0</v>
      </c>
      <c r="K1174" s="228" t="s">
        <v>185</v>
      </c>
      <c r="L1174" s="44"/>
      <c r="M1174" s="233" t="s">
        <v>1</v>
      </c>
      <c r="N1174" s="234" t="s">
        <v>41</v>
      </c>
      <c r="O1174" s="91"/>
      <c r="P1174" s="235">
        <f>O1174*H1174</f>
        <v>0</v>
      </c>
      <c r="Q1174" s="235">
        <v>0.0040600000000000002</v>
      </c>
      <c r="R1174" s="235">
        <f>Q1174*H1174</f>
        <v>0.58821279999999998</v>
      </c>
      <c r="S1174" s="235">
        <v>0</v>
      </c>
      <c r="T1174" s="236">
        <f>S1174*H1174</f>
        <v>0</v>
      </c>
      <c r="U1174" s="38"/>
      <c r="V1174" s="38"/>
      <c r="W1174" s="38"/>
      <c r="X1174" s="38"/>
      <c r="Y1174" s="38"/>
      <c r="Z1174" s="38"/>
      <c r="AA1174" s="38"/>
      <c r="AB1174" s="38"/>
      <c r="AC1174" s="38"/>
      <c r="AD1174" s="38"/>
      <c r="AE1174" s="38"/>
      <c r="AR1174" s="237" t="s">
        <v>362</v>
      </c>
      <c r="AT1174" s="237" t="s">
        <v>181</v>
      </c>
      <c r="AU1174" s="237" t="s">
        <v>85</v>
      </c>
      <c r="AY1174" s="17" t="s">
        <v>178</v>
      </c>
      <c r="BE1174" s="238">
        <f>IF(N1174="základní",J1174,0)</f>
        <v>0</v>
      </c>
      <c r="BF1174" s="238">
        <f>IF(N1174="snížená",J1174,0)</f>
        <v>0</v>
      </c>
      <c r="BG1174" s="238">
        <f>IF(N1174="zákl. přenesená",J1174,0)</f>
        <v>0</v>
      </c>
      <c r="BH1174" s="238">
        <f>IF(N1174="sníž. přenesená",J1174,0)</f>
        <v>0</v>
      </c>
      <c r="BI1174" s="238">
        <f>IF(N1174="nulová",J1174,0)</f>
        <v>0</v>
      </c>
      <c r="BJ1174" s="17" t="s">
        <v>83</v>
      </c>
      <c r="BK1174" s="238">
        <f>ROUND(I1174*H1174,2)</f>
        <v>0</v>
      </c>
      <c r="BL1174" s="17" t="s">
        <v>362</v>
      </c>
      <c r="BM1174" s="237" t="s">
        <v>1280</v>
      </c>
    </row>
    <row r="1175" s="2" customFormat="1">
      <c r="A1175" s="38"/>
      <c r="B1175" s="39"/>
      <c r="C1175" s="40"/>
      <c r="D1175" s="239" t="s">
        <v>188</v>
      </c>
      <c r="E1175" s="40"/>
      <c r="F1175" s="240" t="s">
        <v>1281</v>
      </c>
      <c r="G1175" s="40"/>
      <c r="H1175" s="40"/>
      <c r="I1175" s="241"/>
      <c r="J1175" s="40"/>
      <c r="K1175" s="40"/>
      <c r="L1175" s="44"/>
      <c r="M1175" s="242"/>
      <c r="N1175" s="243"/>
      <c r="O1175" s="91"/>
      <c r="P1175" s="91"/>
      <c r="Q1175" s="91"/>
      <c r="R1175" s="91"/>
      <c r="S1175" s="91"/>
      <c r="T1175" s="92"/>
      <c r="U1175" s="38"/>
      <c r="V1175" s="38"/>
      <c r="W1175" s="38"/>
      <c r="X1175" s="38"/>
      <c r="Y1175" s="38"/>
      <c r="Z1175" s="38"/>
      <c r="AA1175" s="38"/>
      <c r="AB1175" s="38"/>
      <c r="AC1175" s="38"/>
      <c r="AD1175" s="38"/>
      <c r="AE1175" s="38"/>
      <c r="AT1175" s="17" t="s">
        <v>188</v>
      </c>
      <c r="AU1175" s="17" t="s">
        <v>85</v>
      </c>
    </row>
    <row r="1176" s="2" customFormat="1" ht="37.8" customHeight="1">
      <c r="A1176" s="38"/>
      <c r="B1176" s="39"/>
      <c r="C1176" s="267" t="s">
        <v>1282</v>
      </c>
      <c r="D1176" s="267" t="s">
        <v>406</v>
      </c>
      <c r="E1176" s="268" t="s">
        <v>1283</v>
      </c>
      <c r="F1176" s="269" t="s">
        <v>1284</v>
      </c>
      <c r="G1176" s="270" t="s">
        <v>258</v>
      </c>
      <c r="H1176" s="271">
        <v>126.42</v>
      </c>
      <c r="I1176" s="272"/>
      <c r="J1176" s="273">
        <f>ROUND(I1176*H1176,2)</f>
        <v>0</v>
      </c>
      <c r="K1176" s="269" t="s">
        <v>185</v>
      </c>
      <c r="L1176" s="274"/>
      <c r="M1176" s="275" t="s">
        <v>1</v>
      </c>
      <c r="N1176" s="276" t="s">
        <v>41</v>
      </c>
      <c r="O1176" s="91"/>
      <c r="P1176" s="235">
        <f>O1176*H1176</f>
        <v>0</v>
      </c>
      <c r="Q1176" s="235">
        <v>0.0030999999999999999</v>
      </c>
      <c r="R1176" s="235">
        <f>Q1176*H1176</f>
        <v>0.39190199999999997</v>
      </c>
      <c r="S1176" s="235">
        <v>0</v>
      </c>
      <c r="T1176" s="236">
        <f>S1176*H1176</f>
        <v>0</v>
      </c>
      <c r="U1176" s="38"/>
      <c r="V1176" s="38"/>
      <c r="W1176" s="38"/>
      <c r="X1176" s="38"/>
      <c r="Y1176" s="38"/>
      <c r="Z1176" s="38"/>
      <c r="AA1176" s="38"/>
      <c r="AB1176" s="38"/>
      <c r="AC1176" s="38"/>
      <c r="AD1176" s="38"/>
      <c r="AE1176" s="38"/>
      <c r="AR1176" s="237" t="s">
        <v>472</v>
      </c>
      <c r="AT1176" s="237" t="s">
        <v>406</v>
      </c>
      <c r="AU1176" s="237" t="s">
        <v>85</v>
      </c>
      <c r="AY1176" s="17" t="s">
        <v>178</v>
      </c>
      <c r="BE1176" s="238">
        <f>IF(N1176="základní",J1176,0)</f>
        <v>0</v>
      </c>
      <c r="BF1176" s="238">
        <f>IF(N1176="snížená",J1176,0)</f>
        <v>0</v>
      </c>
      <c r="BG1176" s="238">
        <f>IF(N1176="zákl. přenesená",J1176,0)</f>
        <v>0</v>
      </c>
      <c r="BH1176" s="238">
        <f>IF(N1176="sníž. přenesená",J1176,0)</f>
        <v>0</v>
      </c>
      <c r="BI1176" s="238">
        <f>IF(N1176="nulová",J1176,0)</f>
        <v>0</v>
      </c>
      <c r="BJ1176" s="17" t="s">
        <v>83</v>
      </c>
      <c r="BK1176" s="238">
        <f>ROUND(I1176*H1176,2)</f>
        <v>0</v>
      </c>
      <c r="BL1176" s="17" t="s">
        <v>362</v>
      </c>
      <c r="BM1176" s="237" t="s">
        <v>1285</v>
      </c>
    </row>
    <row r="1177" s="13" customFormat="1">
      <c r="A1177" s="13"/>
      <c r="B1177" s="244"/>
      <c r="C1177" s="245"/>
      <c r="D1177" s="246" t="s">
        <v>190</v>
      </c>
      <c r="E1177" s="247" t="s">
        <v>1</v>
      </c>
      <c r="F1177" s="248" t="s">
        <v>191</v>
      </c>
      <c r="G1177" s="245"/>
      <c r="H1177" s="247" t="s">
        <v>1</v>
      </c>
      <c r="I1177" s="249"/>
      <c r="J1177" s="245"/>
      <c r="K1177" s="245"/>
      <c r="L1177" s="250"/>
      <c r="M1177" s="251"/>
      <c r="N1177" s="252"/>
      <c r="O1177" s="252"/>
      <c r="P1177" s="252"/>
      <c r="Q1177" s="252"/>
      <c r="R1177" s="252"/>
      <c r="S1177" s="252"/>
      <c r="T1177" s="253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T1177" s="254" t="s">
        <v>190</v>
      </c>
      <c r="AU1177" s="254" t="s">
        <v>85</v>
      </c>
      <c r="AV1177" s="13" t="s">
        <v>83</v>
      </c>
      <c r="AW1177" s="13" t="s">
        <v>34</v>
      </c>
      <c r="AX1177" s="13" t="s">
        <v>76</v>
      </c>
      <c r="AY1177" s="254" t="s">
        <v>178</v>
      </c>
    </row>
    <row r="1178" s="13" customFormat="1">
      <c r="A1178" s="13"/>
      <c r="B1178" s="244"/>
      <c r="C1178" s="245"/>
      <c r="D1178" s="246" t="s">
        <v>190</v>
      </c>
      <c r="E1178" s="247" t="s">
        <v>1</v>
      </c>
      <c r="F1178" s="248" t="s">
        <v>192</v>
      </c>
      <c r="G1178" s="245"/>
      <c r="H1178" s="247" t="s">
        <v>1</v>
      </c>
      <c r="I1178" s="249"/>
      <c r="J1178" s="245"/>
      <c r="K1178" s="245"/>
      <c r="L1178" s="250"/>
      <c r="M1178" s="251"/>
      <c r="N1178" s="252"/>
      <c r="O1178" s="252"/>
      <c r="P1178" s="252"/>
      <c r="Q1178" s="252"/>
      <c r="R1178" s="252"/>
      <c r="S1178" s="252"/>
      <c r="T1178" s="253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54" t="s">
        <v>190</v>
      </c>
      <c r="AU1178" s="254" t="s">
        <v>85</v>
      </c>
      <c r="AV1178" s="13" t="s">
        <v>83</v>
      </c>
      <c r="AW1178" s="13" t="s">
        <v>34</v>
      </c>
      <c r="AX1178" s="13" t="s">
        <v>76</v>
      </c>
      <c r="AY1178" s="254" t="s">
        <v>178</v>
      </c>
    </row>
    <row r="1179" s="13" customFormat="1">
      <c r="A1179" s="13"/>
      <c r="B1179" s="244"/>
      <c r="C1179" s="245"/>
      <c r="D1179" s="246" t="s">
        <v>190</v>
      </c>
      <c r="E1179" s="247" t="s">
        <v>1</v>
      </c>
      <c r="F1179" s="248" t="s">
        <v>1286</v>
      </c>
      <c r="G1179" s="245"/>
      <c r="H1179" s="247" t="s">
        <v>1</v>
      </c>
      <c r="I1179" s="249"/>
      <c r="J1179" s="245"/>
      <c r="K1179" s="245"/>
      <c r="L1179" s="250"/>
      <c r="M1179" s="251"/>
      <c r="N1179" s="252"/>
      <c r="O1179" s="252"/>
      <c r="P1179" s="252"/>
      <c r="Q1179" s="252"/>
      <c r="R1179" s="252"/>
      <c r="S1179" s="252"/>
      <c r="T1179" s="253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54" t="s">
        <v>190</v>
      </c>
      <c r="AU1179" s="254" t="s">
        <v>85</v>
      </c>
      <c r="AV1179" s="13" t="s">
        <v>83</v>
      </c>
      <c r="AW1179" s="13" t="s">
        <v>34</v>
      </c>
      <c r="AX1179" s="13" t="s">
        <v>76</v>
      </c>
      <c r="AY1179" s="254" t="s">
        <v>178</v>
      </c>
    </row>
    <row r="1180" s="14" customFormat="1">
      <c r="A1180" s="14"/>
      <c r="B1180" s="255"/>
      <c r="C1180" s="256"/>
      <c r="D1180" s="246" t="s">
        <v>190</v>
      </c>
      <c r="E1180" s="257" t="s">
        <v>1</v>
      </c>
      <c r="F1180" s="258" t="s">
        <v>1287</v>
      </c>
      <c r="G1180" s="256"/>
      <c r="H1180" s="259">
        <v>96.599999999999994</v>
      </c>
      <c r="I1180" s="260"/>
      <c r="J1180" s="256"/>
      <c r="K1180" s="256"/>
      <c r="L1180" s="261"/>
      <c r="M1180" s="262"/>
      <c r="N1180" s="263"/>
      <c r="O1180" s="263"/>
      <c r="P1180" s="263"/>
      <c r="Q1180" s="263"/>
      <c r="R1180" s="263"/>
      <c r="S1180" s="263"/>
      <c r="T1180" s="264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T1180" s="265" t="s">
        <v>190</v>
      </c>
      <c r="AU1180" s="265" t="s">
        <v>85</v>
      </c>
      <c r="AV1180" s="14" t="s">
        <v>85</v>
      </c>
      <c r="AW1180" s="14" t="s">
        <v>34</v>
      </c>
      <c r="AX1180" s="14" t="s">
        <v>76</v>
      </c>
      <c r="AY1180" s="265" t="s">
        <v>178</v>
      </c>
    </row>
    <row r="1181" s="14" customFormat="1">
      <c r="A1181" s="14"/>
      <c r="B1181" s="255"/>
      <c r="C1181" s="256"/>
      <c r="D1181" s="246" t="s">
        <v>190</v>
      </c>
      <c r="E1181" s="257" t="s">
        <v>1</v>
      </c>
      <c r="F1181" s="258" t="s">
        <v>1288</v>
      </c>
      <c r="G1181" s="256"/>
      <c r="H1181" s="259">
        <v>23.800000000000001</v>
      </c>
      <c r="I1181" s="260"/>
      <c r="J1181" s="256"/>
      <c r="K1181" s="256"/>
      <c r="L1181" s="261"/>
      <c r="M1181" s="262"/>
      <c r="N1181" s="263"/>
      <c r="O1181" s="263"/>
      <c r="P1181" s="263"/>
      <c r="Q1181" s="263"/>
      <c r="R1181" s="263"/>
      <c r="S1181" s="263"/>
      <c r="T1181" s="264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265" t="s">
        <v>190</v>
      </c>
      <c r="AU1181" s="265" t="s">
        <v>85</v>
      </c>
      <c r="AV1181" s="14" t="s">
        <v>85</v>
      </c>
      <c r="AW1181" s="14" t="s">
        <v>34</v>
      </c>
      <c r="AX1181" s="14" t="s">
        <v>76</v>
      </c>
      <c r="AY1181" s="265" t="s">
        <v>178</v>
      </c>
    </row>
    <row r="1182" s="14" customFormat="1">
      <c r="A1182" s="14"/>
      <c r="B1182" s="255"/>
      <c r="C1182" s="256"/>
      <c r="D1182" s="246" t="s">
        <v>190</v>
      </c>
      <c r="E1182" s="256"/>
      <c r="F1182" s="258" t="s">
        <v>1289</v>
      </c>
      <c r="G1182" s="256"/>
      <c r="H1182" s="259">
        <v>126.42</v>
      </c>
      <c r="I1182" s="260"/>
      <c r="J1182" s="256"/>
      <c r="K1182" s="256"/>
      <c r="L1182" s="261"/>
      <c r="M1182" s="262"/>
      <c r="N1182" s="263"/>
      <c r="O1182" s="263"/>
      <c r="P1182" s="263"/>
      <c r="Q1182" s="263"/>
      <c r="R1182" s="263"/>
      <c r="S1182" s="263"/>
      <c r="T1182" s="264"/>
      <c r="U1182" s="14"/>
      <c r="V1182" s="14"/>
      <c r="W1182" s="14"/>
      <c r="X1182" s="14"/>
      <c r="Y1182" s="14"/>
      <c r="Z1182" s="14"/>
      <c r="AA1182" s="14"/>
      <c r="AB1182" s="14"/>
      <c r="AC1182" s="14"/>
      <c r="AD1182" s="14"/>
      <c r="AE1182" s="14"/>
      <c r="AT1182" s="265" t="s">
        <v>190</v>
      </c>
      <c r="AU1182" s="265" t="s">
        <v>85</v>
      </c>
      <c r="AV1182" s="14" t="s">
        <v>85</v>
      </c>
      <c r="AW1182" s="14" t="s">
        <v>4</v>
      </c>
      <c r="AX1182" s="14" t="s">
        <v>83</v>
      </c>
      <c r="AY1182" s="265" t="s">
        <v>178</v>
      </c>
    </row>
    <row r="1183" s="2" customFormat="1" ht="44.25" customHeight="1">
      <c r="A1183" s="38"/>
      <c r="B1183" s="39"/>
      <c r="C1183" s="267" t="s">
        <v>1290</v>
      </c>
      <c r="D1183" s="267" t="s">
        <v>406</v>
      </c>
      <c r="E1183" s="268" t="s">
        <v>1291</v>
      </c>
      <c r="F1183" s="269" t="s">
        <v>1292</v>
      </c>
      <c r="G1183" s="270" t="s">
        <v>258</v>
      </c>
      <c r="H1183" s="271">
        <v>25.704000000000001</v>
      </c>
      <c r="I1183" s="272"/>
      <c r="J1183" s="273">
        <f>ROUND(I1183*H1183,2)</f>
        <v>0</v>
      </c>
      <c r="K1183" s="269" t="s">
        <v>185</v>
      </c>
      <c r="L1183" s="274"/>
      <c r="M1183" s="275" t="s">
        <v>1</v>
      </c>
      <c r="N1183" s="276" t="s">
        <v>41</v>
      </c>
      <c r="O1183" s="91"/>
      <c r="P1183" s="235">
        <f>O1183*H1183</f>
        <v>0</v>
      </c>
      <c r="Q1183" s="235">
        <v>0.0030000000000000001</v>
      </c>
      <c r="R1183" s="235">
        <f>Q1183*H1183</f>
        <v>0.077112</v>
      </c>
      <c r="S1183" s="235">
        <v>0</v>
      </c>
      <c r="T1183" s="236">
        <f>S1183*H1183</f>
        <v>0</v>
      </c>
      <c r="U1183" s="38"/>
      <c r="V1183" s="38"/>
      <c r="W1183" s="38"/>
      <c r="X1183" s="38"/>
      <c r="Y1183" s="38"/>
      <c r="Z1183" s="38"/>
      <c r="AA1183" s="38"/>
      <c r="AB1183" s="38"/>
      <c r="AC1183" s="38"/>
      <c r="AD1183" s="38"/>
      <c r="AE1183" s="38"/>
      <c r="AR1183" s="237" t="s">
        <v>472</v>
      </c>
      <c r="AT1183" s="237" t="s">
        <v>406</v>
      </c>
      <c r="AU1183" s="237" t="s">
        <v>85</v>
      </c>
      <c r="AY1183" s="17" t="s">
        <v>178</v>
      </c>
      <c r="BE1183" s="238">
        <f>IF(N1183="základní",J1183,0)</f>
        <v>0</v>
      </c>
      <c r="BF1183" s="238">
        <f>IF(N1183="snížená",J1183,0)</f>
        <v>0</v>
      </c>
      <c r="BG1183" s="238">
        <f>IF(N1183="zákl. přenesená",J1183,0)</f>
        <v>0</v>
      </c>
      <c r="BH1183" s="238">
        <f>IF(N1183="sníž. přenesená",J1183,0)</f>
        <v>0</v>
      </c>
      <c r="BI1183" s="238">
        <f>IF(N1183="nulová",J1183,0)</f>
        <v>0</v>
      </c>
      <c r="BJ1183" s="17" t="s">
        <v>83</v>
      </c>
      <c r="BK1183" s="238">
        <f>ROUND(I1183*H1183,2)</f>
        <v>0</v>
      </c>
      <c r="BL1183" s="17" t="s">
        <v>362</v>
      </c>
      <c r="BM1183" s="237" t="s">
        <v>1293</v>
      </c>
    </row>
    <row r="1184" s="13" customFormat="1">
      <c r="A1184" s="13"/>
      <c r="B1184" s="244"/>
      <c r="C1184" s="245"/>
      <c r="D1184" s="246" t="s">
        <v>190</v>
      </c>
      <c r="E1184" s="247" t="s">
        <v>1</v>
      </c>
      <c r="F1184" s="248" t="s">
        <v>191</v>
      </c>
      <c r="G1184" s="245"/>
      <c r="H1184" s="247" t="s">
        <v>1</v>
      </c>
      <c r="I1184" s="249"/>
      <c r="J1184" s="245"/>
      <c r="K1184" s="245"/>
      <c r="L1184" s="250"/>
      <c r="M1184" s="251"/>
      <c r="N1184" s="252"/>
      <c r="O1184" s="252"/>
      <c r="P1184" s="252"/>
      <c r="Q1184" s="252"/>
      <c r="R1184" s="252"/>
      <c r="S1184" s="252"/>
      <c r="T1184" s="253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54" t="s">
        <v>190</v>
      </c>
      <c r="AU1184" s="254" t="s">
        <v>85</v>
      </c>
      <c r="AV1184" s="13" t="s">
        <v>83</v>
      </c>
      <c r="AW1184" s="13" t="s">
        <v>34</v>
      </c>
      <c r="AX1184" s="13" t="s">
        <v>76</v>
      </c>
      <c r="AY1184" s="254" t="s">
        <v>178</v>
      </c>
    </row>
    <row r="1185" s="13" customFormat="1">
      <c r="A1185" s="13"/>
      <c r="B1185" s="244"/>
      <c r="C1185" s="245"/>
      <c r="D1185" s="246" t="s">
        <v>190</v>
      </c>
      <c r="E1185" s="247" t="s">
        <v>1</v>
      </c>
      <c r="F1185" s="248" t="s">
        <v>192</v>
      </c>
      <c r="G1185" s="245"/>
      <c r="H1185" s="247" t="s">
        <v>1</v>
      </c>
      <c r="I1185" s="249"/>
      <c r="J1185" s="245"/>
      <c r="K1185" s="245"/>
      <c r="L1185" s="250"/>
      <c r="M1185" s="251"/>
      <c r="N1185" s="252"/>
      <c r="O1185" s="252"/>
      <c r="P1185" s="252"/>
      <c r="Q1185" s="252"/>
      <c r="R1185" s="252"/>
      <c r="S1185" s="252"/>
      <c r="T1185" s="253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54" t="s">
        <v>190</v>
      </c>
      <c r="AU1185" s="254" t="s">
        <v>85</v>
      </c>
      <c r="AV1185" s="13" t="s">
        <v>83</v>
      </c>
      <c r="AW1185" s="13" t="s">
        <v>34</v>
      </c>
      <c r="AX1185" s="13" t="s">
        <v>76</v>
      </c>
      <c r="AY1185" s="254" t="s">
        <v>178</v>
      </c>
    </row>
    <row r="1186" s="13" customFormat="1">
      <c r="A1186" s="13"/>
      <c r="B1186" s="244"/>
      <c r="C1186" s="245"/>
      <c r="D1186" s="246" t="s">
        <v>190</v>
      </c>
      <c r="E1186" s="247" t="s">
        <v>1</v>
      </c>
      <c r="F1186" s="248" t="s">
        <v>1294</v>
      </c>
      <c r="G1186" s="245"/>
      <c r="H1186" s="247" t="s">
        <v>1</v>
      </c>
      <c r="I1186" s="249"/>
      <c r="J1186" s="245"/>
      <c r="K1186" s="245"/>
      <c r="L1186" s="250"/>
      <c r="M1186" s="251"/>
      <c r="N1186" s="252"/>
      <c r="O1186" s="252"/>
      <c r="P1186" s="252"/>
      <c r="Q1186" s="252"/>
      <c r="R1186" s="252"/>
      <c r="S1186" s="252"/>
      <c r="T1186" s="253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54" t="s">
        <v>190</v>
      </c>
      <c r="AU1186" s="254" t="s">
        <v>85</v>
      </c>
      <c r="AV1186" s="13" t="s">
        <v>83</v>
      </c>
      <c r="AW1186" s="13" t="s">
        <v>34</v>
      </c>
      <c r="AX1186" s="13" t="s">
        <v>76</v>
      </c>
      <c r="AY1186" s="254" t="s">
        <v>178</v>
      </c>
    </row>
    <row r="1187" s="14" customFormat="1">
      <c r="A1187" s="14"/>
      <c r="B1187" s="255"/>
      <c r="C1187" s="256"/>
      <c r="D1187" s="246" t="s">
        <v>190</v>
      </c>
      <c r="E1187" s="257" t="s">
        <v>1</v>
      </c>
      <c r="F1187" s="258" t="s">
        <v>1295</v>
      </c>
      <c r="G1187" s="256"/>
      <c r="H1187" s="259">
        <v>3.4500000000000002</v>
      </c>
      <c r="I1187" s="260"/>
      <c r="J1187" s="256"/>
      <c r="K1187" s="256"/>
      <c r="L1187" s="261"/>
      <c r="M1187" s="262"/>
      <c r="N1187" s="263"/>
      <c r="O1187" s="263"/>
      <c r="P1187" s="263"/>
      <c r="Q1187" s="263"/>
      <c r="R1187" s="263"/>
      <c r="S1187" s="263"/>
      <c r="T1187" s="264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T1187" s="265" t="s">
        <v>190</v>
      </c>
      <c r="AU1187" s="265" t="s">
        <v>85</v>
      </c>
      <c r="AV1187" s="14" t="s">
        <v>85</v>
      </c>
      <c r="AW1187" s="14" t="s">
        <v>34</v>
      </c>
      <c r="AX1187" s="14" t="s">
        <v>76</v>
      </c>
      <c r="AY1187" s="265" t="s">
        <v>178</v>
      </c>
    </row>
    <row r="1188" s="14" customFormat="1">
      <c r="A1188" s="14"/>
      <c r="B1188" s="255"/>
      <c r="C1188" s="256"/>
      <c r="D1188" s="246" t="s">
        <v>190</v>
      </c>
      <c r="E1188" s="257" t="s">
        <v>1</v>
      </c>
      <c r="F1188" s="258" t="s">
        <v>1296</v>
      </c>
      <c r="G1188" s="256"/>
      <c r="H1188" s="259">
        <v>3.1000000000000001</v>
      </c>
      <c r="I1188" s="260"/>
      <c r="J1188" s="256"/>
      <c r="K1188" s="256"/>
      <c r="L1188" s="261"/>
      <c r="M1188" s="262"/>
      <c r="N1188" s="263"/>
      <c r="O1188" s="263"/>
      <c r="P1188" s="263"/>
      <c r="Q1188" s="263"/>
      <c r="R1188" s="263"/>
      <c r="S1188" s="263"/>
      <c r="T1188" s="264"/>
      <c r="U1188" s="14"/>
      <c r="V1188" s="14"/>
      <c r="W1188" s="14"/>
      <c r="X1188" s="14"/>
      <c r="Y1188" s="14"/>
      <c r="Z1188" s="14"/>
      <c r="AA1188" s="14"/>
      <c r="AB1188" s="14"/>
      <c r="AC1188" s="14"/>
      <c r="AD1188" s="14"/>
      <c r="AE1188" s="14"/>
      <c r="AT1188" s="265" t="s">
        <v>190</v>
      </c>
      <c r="AU1188" s="265" t="s">
        <v>85</v>
      </c>
      <c r="AV1188" s="14" t="s">
        <v>85</v>
      </c>
      <c r="AW1188" s="14" t="s">
        <v>34</v>
      </c>
      <c r="AX1188" s="14" t="s">
        <v>76</v>
      </c>
      <c r="AY1188" s="265" t="s">
        <v>178</v>
      </c>
    </row>
    <row r="1189" s="14" customFormat="1">
      <c r="A1189" s="14"/>
      <c r="B1189" s="255"/>
      <c r="C1189" s="256"/>
      <c r="D1189" s="246" t="s">
        <v>190</v>
      </c>
      <c r="E1189" s="257" t="s">
        <v>1</v>
      </c>
      <c r="F1189" s="258" t="s">
        <v>1297</v>
      </c>
      <c r="G1189" s="256"/>
      <c r="H1189" s="259">
        <v>2.6299999999999999</v>
      </c>
      <c r="I1189" s="260"/>
      <c r="J1189" s="256"/>
      <c r="K1189" s="256"/>
      <c r="L1189" s="261"/>
      <c r="M1189" s="262"/>
      <c r="N1189" s="263"/>
      <c r="O1189" s="263"/>
      <c r="P1189" s="263"/>
      <c r="Q1189" s="263"/>
      <c r="R1189" s="263"/>
      <c r="S1189" s="263"/>
      <c r="T1189" s="264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T1189" s="265" t="s">
        <v>190</v>
      </c>
      <c r="AU1189" s="265" t="s">
        <v>85</v>
      </c>
      <c r="AV1189" s="14" t="s">
        <v>85</v>
      </c>
      <c r="AW1189" s="14" t="s">
        <v>34</v>
      </c>
      <c r="AX1189" s="14" t="s">
        <v>76</v>
      </c>
      <c r="AY1189" s="265" t="s">
        <v>178</v>
      </c>
    </row>
    <row r="1190" s="14" customFormat="1">
      <c r="A1190" s="14"/>
      <c r="B1190" s="255"/>
      <c r="C1190" s="256"/>
      <c r="D1190" s="246" t="s">
        <v>190</v>
      </c>
      <c r="E1190" s="257" t="s">
        <v>1</v>
      </c>
      <c r="F1190" s="258" t="s">
        <v>1298</v>
      </c>
      <c r="G1190" s="256"/>
      <c r="H1190" s="259">
        <v>1.5</v>
      </c>
      <c r="I1190" s="260"/>
      <c r="J1190" s="256"/>
      <c r="K1190" s="256"/>
      <c r="L1190" s="261"/>
      <c r="M1190" s="262"/>
      <c r="N1190" s="263"/>
      <c r="O1190" s="263"/>
      <c r="P1190" s="263"/>
      <c r="Q1190" s="263"/>
      <c r="R1190" s="263"/>
      <c r="S1190" s="263"/>
      <c r="T1190" s="264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T1190" s="265" t="s">
        <v>190</v>
      </c>
      <c r="AU1190" s="265" t="s">
        <v>85</v>
      </c>
      <c r="AV1190" s="14" t="s">
        <v>85</v>
      </c>
      <c r="AW1190" s="14" t="s">
        <v>34</v>
      </c>
      <c r="AX1190" s="14" t="s">
        <v>76</v>
      </c>
      <c r="AY1190" s="265" t="s">
        <v>178</v>
      </c>
    </row>
    <row r="1191" s="14" customFormat="1">
      <c r="A1191" s="14"/>
      <c r="B1191" s="255"/>
      <c r="C1191" s="256"/>
      <c r="D1191" s="246" t="s">
        <v>190</v>
      </c>
      <c r="E1191" s="257" t="s">
        <v>1</v>
      </c>
      <c r="F1191" s="258" t="s">
        <v>1299</v>
      </c>
      <c r="G1191" s="256"/>
      <c r="H1191" s="259">
        <v>4.4000000000000004</v>
      </c>
      <c r="I1191" s="260"/>
      <c r="J1191" s="256"/>
      <c r="K1191" s="256"/>
      <c r="L1191" s="261"/>
      <c r="M1191" s="262"/>
      <c r="N1191" s="263"/>
      <c r="O1191" s="263"/>
      <c r="P1191" s="263"/>
      <c r="Q1191" s="263"/>
      <c r="R1191" s="263"/>
      <c r="S1191" s="263"/>
      <c r="T1191" s="264"/>
      <c r="U1191" s="14"/>
      <c r="V1191" s="14"/>
      <c r="W1191" s="14"/>
      <c r="X1191" s="14"/>
      <c r="Y1191" s="14"/>
      <c r="Z1191" s="14"/>
      <c r="AA1191" s="14"/>
      <c r="AB1191" s="14"/>
      <c r="AC1191" s="14"/>
      <c r="AD1191" s="14"/>
      <c r="AE1191" s="14"/>
      <c r="AT1191" s="265" t="s">
        <v>190</v>
      </c>
      <c r="AU1191" s="265" t="s">
        <v>85</v>
      </c>
      <c r="AV1191" s="14" t="s">
        <v>85</v>
      </c>
      <c r="AW1191" s="14" t="s">
        <v>34</v>
      </c>
      <c r="AX1191" s="14" t="s">
        <v>76</v>
      </c>
      <c r="AY1191" s="265" t="s">
        <v>178</v>
      </c>
    </row>
    <row r="1192" s="14" customFormat="1">
      <c r="A1192" s="14"/>
      <c r="B1192" s="255"/>
      <c r="C1192" s="256"/>
      <c r="D1192" s="246" t="s">
        <v>190</v>
      </c>
      <c r="E1192" s="257" t="s">
        <v>1</v>
      </c>
      <c r="F1192" s="258" t="s">
        <v>1300</v>
      </c>
      <c r="G1192" s="256"/>
      <c r="H1192" s="259">
        <v>1.7</v>
      </c>
      <c r="I1192" s="260"/>
      <c r="J1192" s="256"/>
      <c r="K1192" s="256"/>
      <c r="L1192" s="261"/>
      <c r="M1192" s="262"/>
      <c r="N1192" s="263"/>
      <c r="O1192" s="263"/>
      <c r="P1192" s="263"/>
      <c r="Q1192" s="263"/>
      <c r="R1192" s="263"/>
      <c r="S1192" s="263"/>
      <c r="T1192" s="264"/>
      <c r="U1192" s="14"/>
      <c r="V1192" s="14"/>
      <c r="W1192" s="14"/>
      <c r="X1192" s="14"/>
      <c r="Y1192" s="14"/>
      <c r="Z1192" s="14"/>
      <c r="AA1192" s="14"/>
      <c r="AB1192" s="14"/>
      <c r="AC1192" s="14"/>
      <c r="AD1192" s="14"/>
      <c r="AE1192" s="14"/>
      <c r="AT1192" s="265" t="s">
        <v>190</v>
      </c>
      <c r="AU1192" s="265" t="s">
        <v>85</v>
      </c>
      <c r="AV1192" s="14" t="s">
        <v>85</v>
      </c>
      <c r="AW1192" s="14" t="s">
        <v>34</v>
      </c>
      <c r="AX1192" s="14" t="s">
        <v>76</v>
      </c>
      <c r="AY1192" s="265" t="s">
        <v>178</v>
      </c>
    </row>
    <row r="1193" s="14" customFormat="1">
      <c r="A1193" s="14"/>
      <c r="B1193" s="255"/>
      <c r="C1193" s="256"/>
      <c r="D1193" s="246" t="s">
        <v>190</v>
      </c>
      <c r="E1193" s="257" t="s">
        <v>1</v>
      </c>
      <c r="F1193" s="258" t="s">
        <v>1301</v>
      </c>
      <c r="G1193" s="256"/>
      <c r="H1193" s="259">
        <v>1.3999999999999999</v>
      </c>
      <c r="I1193" s="260"/>
      <c r="J1193" s="256"/>
      <c r="K1193" s="256"/>
      <c r="L1193" s="261"/>
      <c r="M1193" s="262"/>
      <c r="N1193" s="263"/>
      <c r="O1193" s="263"/>
      <c r="P1193" s="263"/>
      <c r="Q1193" s="263"/>
      <c r="R1193" s="263"/>
      <c r="S1193" s="263"/>
      <c r="T1193" s="264"/>
      <c r="U1193" s="14"/>
      <c r="V1193" s="14"/>
      <c r="W1193" s="14"/>
      <c r="X1193" s="14"/>
      <c r="Y1193" s="14"/>
      <c r="Z1193" s="14"/>
      <c r="AA1193" s="14"/>
      <c r="AB1193" s="14"/>
      <c r="AC1193" s="14"/>
      <c r="AD1193" s="14"/>
      <c r="AE1193" s="14"/>
      <c r="AT1193" s="265" t="s">
        <v>190</v>
      </c>
      <c r="AU1193" s="265" t="s">
        <v>85</v>
      </c>
      <c r="AV1193" s="14" t="s">
        <v>85</v>
      </c>
      <c r="AW1193" s="14" t="s">
        <v>34</v>
      </c>
      <c r="AX1193" s="14" t="s">
        <v>76</v>
      </c>
      <c r="AY1193" s="265" t="s">
        <v>178</v>
      </c>
    </row>
    <row r="1194" s="14" customFormat="1">
      <c r="A1194" s="14"/>
      <c r="B1194" s="255"/>
      <c r="C1194" s="256"/>
      <c r="D1194" s="246" t="s">
        <v>190</v>
      </c>
      <c r="E1194" s="257" t="s">
        <v>1</v>
      </c>
      <c r="F1194" s="258" t="s">
        <v>1302</v>
      </c>
      <c r="G1194" s="256"/>
      <c r="H1194" s="259">
        <v>6.2999999999999998</v>
      </c>
      <c r="I1194" s="260"/>
      <c r="J1194" s="256"/>
      <c r="K1194" s="256"/>
      <c r="L1194" s="261"/>
      <c r="M1194" s="262"/>
      <c r="N1194" s="263"/>
      <c r="O1194" s="263"/>
      <c r="P1194" s="263"/>
      <c r="Q1194" s="263"/>
      <c r="R1194" s="263"/>
      <c r="S1194" s="263"/>
      <c r="T1194" s="264"/>
      <c r="U1194" s="14"/>
      <c r="V1194" s="14"/>
      <c r="W1194" s="14"/>
      <c r="X1194" s="14"/>
      <c r="Y1194" s="14"/>
      <c r="Z1194" s="14"/>
      <c r="AA1194" s="14"/>
      <c r="AB1194" s="14"/>
      <c r="AC1194" s="14"/>
      <c r="AD1194" s="14"/>
      <c r="AE1194" s="14"/>
      <c r="AT1194" s="265" t="s">
        <v>190</v>
      </c>
      <c r="AU1194" s="265" t="s">
        <v>85</v>
      </c>
      <c r="AV1194" s="14" t="s">
        <v>85</v>
      </c>
      <c r="AW1194" s="14" t="s">
        <v>34</v>
      </c>
      <c r="AX1194" s="14" t="s">
        <v>76</v>
      </c>
      <c r="AY1194" s="265" t="s">
        <v>178</v>
      </c>
    </row>
    <row r="1195" s="14" customFormat="1">
      <c r="A1195" s="14"/>
      <c r="B1195" s="255"/>
      <c r="C1195" s="256"/>
      <c r="D1195" s="246" t="s">
        <v>190</v>
      </c>
      <c r="E1195" s="256"/>
      <c r="F1195" s="258" t="s">
        <v>1303</v>
      </c>
      <c r="G1195" s="256"/>
      <c r="H1195" s="259">
        <v>25.704000000000001</v>
      </c>
      <c r="I1195" s="260"/>
      <c r="J1195" s="256"/>
      <c r="K1195" s="256"/>
      <c r="L1195" s="261"/>
      <c r="M1195" s="262"/>
      <c r="N1195" s="263"/>
      <c r="O1195" s="263"/>
      <c r="P1195" s="263"/>
      <c r="Q1195" s="263"/>
      <c r="R1195" s="263"/>
      <c r="S1195" s="263"/>
      <c r="T1195" s="264"/>
      <c r="U1195" s="14"/>
      <c r="V1195" s="14"/>
      <c r="W1195" s="14"/>
      <c r="X1195" s="14"/>
      <c r="Y1195" s="14"/>
      <c r="Z1195" s="14"/>
      <c r="AA1195" s="14"/>
      <c r="AB1195" s="14"/>
      <c r="AC1195" s="14"/>
      <c r="AD1195" s="14"/>
      <c r="AE1195" s="14"/>
      <c r="AT1195" s="265" t="s">
        <v>190</v>
      </c>
      <c r="AU1195" s="265" t="s">
        <v>85</v>
      </c>
      <c r="AV1195" s="14" t="s">
        <v>85</v>
      </c>
      <c r="AW1195" s="14" t="s">
        <v>4</v>
      </c>
      <c r="AX1195" s="14" t="s">
        <v>83</v>
      </c>
      <c r="AY1195" s="265" t="s">
        <v>178</v>
      </c>
    </row>
    <row r="1196" s="2" customFormat="1" ht="33" customHeight="1">
      <c r="A1196" s="38"/>
      <c r="B1196" s="39"/>
      <c r="C1196" s="226" t="s">
        <v>1304</v>
      </c>
      <c r="D1196" s="226" t="s">
        <v>181</v>
      </c>
      <c r="E1196" s="227" t="s">
        <v>1305</v>
      </c>
      <c r="F1196" s="228" t="s">
        <v>1306</v>
      </c>
      <c r="G1196" s="229" t="s">
        <v>258</v>
      </c>
      <c r="H1196" s="230">
        <v>379.10000000000002</v>
      </c>
      <c r="I1196" s="231"/>
      <c r="J1196" s="232">
        <f>ROUND(I1196*H1196,2)</f>
        <v>0</v>
      </c>
      <c r="K1196" s="228" t="s">
        <v>185</v>
      </c>
      <c r="L1196" s="44"/>
      <c r="M1196" s="233" t="s">
        <v>1</v>
      </c>
      <c r="N1196" s="234" t="s">
        <v>41</v>
      </c>
      <c r="O1196" s="91"/>
      <c r="P1196" s="235">
        <f>O1196*H1196</f>
        <v>0</v>
      </c>
      <c r="Q1196" s="235">
        <v>4.0000000000000003E-05</v>
      </c>
      <c r="R1196" s="235">
        <f>Q1196*H1196</f>
        <v>0.015164000000000002</v>
      </c>
      <c r="S1196" s="235">
        <v>0</v>
      </c>
      <c r="T1196" s="236">
        <f>S1196*H1196</f>
        <v>0</v>
      </c>
      <c r="U1196" s="38"/>
      <c r="V1196" s="38"/>
      <c r="W1196" s="38"/>
      <c r="X1196" s="38"/>
      <c r="Y1196" s="38"/>
      <c r="Z1196" s="38"/>
      <c r="AA1196" s="38"/>
      <c r="AB1196" s="38"/>
      <c r="AC1196" s="38"/>
      <c r="AD1196" s="38"/>
      <c r="AE1196" s="38"/>
      <c r="AR1196" s="237" t="s">
        <v>362</v>
      </c>
      <c r="AT1196" s="237" t="s">
        <v>181</v>
      </c>
      <c r="AU1196" s="237" t="s">
        <v>85</v>
      </c>
      <c r="AY1196" s="17" t="s">
        <v>178</v>
      </c>
      <c r="BE1196" s="238">
        <f>IF(N1196="základní",J1196,0)</f>
        <v>0</v>
      </c>
      <c r="BF1196" s="238">
        <f>IF(N1196="snížená",J1196,0)</f>
        <v>0</v>
      </c>
      <c r="BG1196" s="238">
        <f>IF(N1196="zákl. přenesená",J1196,0)</f>
        <v>0</v>
      </c>
      <c r="BH1196" s="238">
        <f>IF(N1196="sníž. přenesená",J1196,0)</f>
        <v>0</v>
      </c>
      <c r="BI1196" s="238">
        <f>IF(N1196="nulová",J1196,0)</f>
        <v>0</v>
      </c>
      <c r="BJ1196" s="17" t="s">
        <v>83</v>
      </c>
      <c r="BK1196" s="238">
        <f>ROUND(I1196*H1196,2)</f>
        <v>0</v>
      </c>
      <c r="BL1196" s="17" t="s">
        <v>362</v>
      </c>
      <c r="BM1196" s="237" t="s">
        <v>1307</v>
      </c>
    </row>
    <row r="1197" s="2" customFormat="1">
      <c r="A1197" s="38"/>
      <c r="B1197" s="39"/>
      <c r="C1197" s="40"/>
      <c r="D1197" s="239" t="s">
        <v>188</v>
      </c>
      <c r="E1197" s="40"/>
      <c r="F1197" s="240" t="s">
        <v>1308</v>
      </c>
      <c r="G1197" s="40"/>
      <c r="H1197" s="40"/>
      <c r="I1197" s="241"/>
      <c r="J1197" s="40"/>
      <c r="K1197" s="40"/>
      <c r="L1197" s="44"/>
      <c r="M1197" s="242"/>
      <c r="N1197" s="243"/>
      <c r="O1197" s="91"/>
      <c r="P1197" s="91"/>
      <c r="Q1197" s="91"/>
      <c r="R1197" s="91"/>
      <c r="S1197" s="91"/>
      <c r="T1197" s="92"/>
      <c r="U1197" s="38"/>
      <c r="V1197" s="38"/>
      <c r="W1197" s="38"/>
      <c r="X1197" s="38"/>
      <c r="Y1197" s="38"/>
      <c r="Z1197" s="38"/>
      <c r="AA1197" s="38"/>
      <c r="AB1197" s="38"/>
      <c r="AC1197" s="38"/>
      <c r="AD1197" s="38"/>
      <c r="AE1197" s="38"/>
      <c r="AT1197" s="17" t="s">
        <v>188</v>
      </c>
      <c r="AU1197" s="17" t="s">
        <v>85</v>
      </c>
    </row>
    <row r="1198" s="13" customFormat="1">
      <c r="A1198" s="13"/>
      <c r="B1198" s="244"/>
      <c r="C1198" s="245"/>
      <c r="D1198" s="246" t="s">
        <v>190</v>
      </c>
      <c r="E1198" s="247" t="s">
        <v>1</v>
      </c>
      <c r="F1198" s="248" t="s">
        <v>191</v>
      </c>
      <c r="G1198" s="245"/>
      <c r="H1198" s="247" t="s">
        <v>1</v>
      </c>
      <c r="I1198" s="249"/>
      <c r="J1198" s="245"/>
      <c r="K1198" s="245"/>
      <c r="L1198" s="250"/>
      <c r="M1198" s="251"/>
      <c r="N1198" s="252"/>
      <c r="O1198" s="252"/>
      <c r="P1198" s="252"/>
      <c r="Q1198" s="252"/>
      <c r="R1198" s="252"/>
      <c r="S1198" s="252"/>
      <c r="T1198" s="253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54" t="s">
        <v>190</v>
      </c>
      <c r="AU1198" s="254" t="s">
        <v>85</v>
      </c>
      <c r="AV1198" s="13" t="s">
        <v>83</v>
      </c>
      <c r="AW1198" s="13" t="s">
        <v>34</v>
      </c>
      <c r="AX1198" s="13" t="s">
        <v>76</v>
      </c>
      <c r="AY1198" s="254" t="s">
        <v>178</v>
      </c>
    </row>
    <row r="1199" s="13" customFormat="1">
      <c r="A1199" s="13"/>
      <c r="B1199" s="244"/>
      <c r="C1199" s="245"/>
      <c r="D1199" s="246" t="s">
        <v>190</v>
      </c>
      <c r="E1199" s="247" t="s">
        <v>1</v>
      </c>
      <c r="F1199" s="248" t="s">
        <v>192</v>
      </c>
      <c r="G1199" s="245"/>
      <c r="H1199" s="247" t="s">
        <v>1</v>
      </c>
      <c r="I1199" s="249"/>
      <c r="J1199" s="245"/>
      <c r="K1199" s="245"/>
      <c r="L1199" s="250"/>
      <c r="M1199" s="251"/>
      <c r="N1199" s="252"/>
      <c r="O1199" s="252"/>
      <c r="P1199" s="252"/>
      <c r="Q1199" s="252"/>
      <c r="R1199" s="252"/>
      <c r="S1199" s="252"/>
      <c r="T1199" s="253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54" t="s">
        <v>190</v>
      </c>
      <c r="AU1199" s="254" t="s">
        <v>85</v>
      </c>
      <c r="AV1199" s="13" t="s">
        <v>83</v>
      </c>
      <c r="AW1199" s="13" t="s">
        <v>34</v>
      </c>
      <c r="AX1199" s="13" t="s">
        <v>76</v>
      </c>
      <c r="AY1199" s="254" t="s">
        <v>178</v>
      </c>
    </row>
    <row r="1200" s="14" customFormat="1">
      <c r="A1200" s="14"/>
      <c r="B1200" s="255"/>
      <c r="C1200" s="256"/>
      <c r="D1200" s="246" t="s">
        <v>190</v>
      </c>
      <c r="E1200" s="257" t="s">
        <v>1</v>
      </c>
      <c r="F1200" s="258" t="s">
        <v>1259</v>
      </c>
      <c r="G1200" s="256"/>
      <c r="H1200" s="259">
        <v>12.300000000000001</v>
      </c>
      <c r="I1200" s="260"/>
      <c r="J1200" s="256"/>
      <c r="K1200" s="256"/>
      <c r="L1200" s="261"/>
      <c r="M1200" s="262"/>
      <c r="N1200" s="263"/>
      <c r="O1200" s="263"/>
      <c r="P1200" s="263"/>
      <c r="Q1200" s="263"/>
      <c r="R1200" s="263"/>
      <c r="S1200" s="263"/>
      <c r="T1200" s="264"/>
      <c r="U1200" s="14"/>
      <c r="V1200" s="14"/>
      <c r="W1200" s="14"/>
      <c r="X1200" s="14"/>
      <c r="Y1200" s="14"/>
      <c r="Z1200" s="14"/>
      <c r="AA1200" s="14"/>
      <c r="AB1200" s="14"/>
      <c r="AC1200" s="14"/>
      <c r="AD1200" s="14"/>
      <c r="AE1200" s="14"/>
      <c r="AT1200" s="265" t="s">
        <v>190</v>
      </c>
      <c r="AU1200" s="265" t="s">
        <v>85</v>
      </c>
      <c r="AV1200" s="14" t="s">
        <v>85</v>
      </c>
      <c r="AW1200" s="14" t="s">
        <v>34</v>
      </c>
      <c r="AX1200" s="14" t="s">
        <v>76</v>
      </c>
      <c r="AY1200" s="265" t="s">
        <v>178</v>
      </c>
    </row>
    <row r="1201" s="14" customFormat="1">
      <c r="A1201" s="14"/>
      <c r="B1201" s="255"/>
      <c r="C1201" s="256"/>
      <c r="D1201" s="246" t="s">
        <v>190</v>
      </c>
      <c r="E1201" s="257" t="s">
        <v>1</v>
      </c>
      <c r="F1201" s="258" t="s">
        <v>1287</v>
      </c>
      <c r="G1201" s="256"/>
      <c r="H1201" s="259">
        <v>96.599999999999994</v>
      </c>
      <c r="I1201" s="260"/>
      <c r="J1201" s="256"/>
      <c r="K1201" s="256"/>
      <c r="L1201" s="261"/>
      <c r="M1201" s="262"/>
      <c r="N1201" s="263"/>
      <c r="O1201" s="263"/>
      <c r="P1201" s="263"/>
      <c r="Q1201" s="263"/>
      <c r="R1201" s="263"/>
      <c r="S1201" s="263"/>
      <c r="T1201" s="264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T1201" s="265" t="s">
        <v>190</v>
      </c>
      <c r="AU1201" s="265" t="s">
        <v>85</v>
      </c>
      <c r="AV1201" s="14" t="s">
        <v>85</v>
      </c>
      <c r="AW1201" s="14" t="s">
        <v>34</v>
      </c>
      <c r="AX1201" s="14" t="s">
        <v>76</v>
      </c>
      <c r="AY1201" s="265" t="s">
        <v>178</v>
      </c>
    </row>
    <row r="1202" s="14" customFormat="1">
      <c r="A1202" s="14"/>
      <c r="B1202" s="255"/>
      <c r="C1202" s="256"/>
      <c r="D1202" s="246" t="s">
        <v>190</v>
      </c>
      <c r="E1202" s="257" t="s">
        <v>1</v>
      </c>
      <c r="F1202" s="258" t="s">
        <v>1260</v>
      </c>
      <c r="G1202" s="256"/>
      <c r="H1202" s="259">
        <v>18.699999999999999</v>
      </c>
      <c r="I1202" s="260"/>
      <c r="J1202" s="256"/>
      <c r="K1202" s="256"/>
      <c r="L1202" s="261"/>
      <c r="M1202" s="262"/>
      <c r="N1202" s="263"/>
      <c r="O1202" s="263"/>
      <c r="P1202" s="263"/>
      <c r="Q1202" s="263"/>
      <c r="R1202" s="263"/>
      <c r="S1202" s="263"/>
      <c r="T1202" s="264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T1202" s="265" t="s">
        <v>190</v>
      </c>
      <c r="AU1202" s="265" t="s">
        <v>85</v>
      </c>
      <c r="AV1202" s="14" t="s">
        <v>85</v>
      </c>
      <c r="AW1202" s="14" t="s">
        <v>34</v>
      </c>
      <c r="AX1202" s="14" t="s">
        <v>76</v>
      </c>
      <c r="AY1202" s="265" t="s">
        <v>178</v>
      </c>
    </row>
    <row r="1203" s="14" customFormat="1">
      <c r="A1203" s="14"/>
      <c r="B1203" s="255"/>
      <c r="C1203" s="256"/>
      <c r="D1203" s="246" t="s">
        <v>190</v>
      </c>
      <c r="E1203" s="257" t="s">
        <v>1</v>
      </c>
      <c r="F1203" s="258" t="s">
        <v>1261</v>
      </c>
      <c r="G1203" s="256"/>
      <c r="H1203" s="259">
        <v>18.100000000000001</v>
      </c>
      <c r="I1203" s="260"/>
      <c r="J1203" s="256"/>
      <c r="K1203" s="256"/>
      <c r="L1203" s="261"/>
      <c r="M1203" s="262"/>
      <c r="N1203" s="263"/>
      <c r="O1203" s="263"/>
      <c r="P1203" s="263"/>
      <c r="Q1203" s="263"/>
      <c r="R1203" s="263"/>
      <c r="S1203" s="263"/>
      <c r="T1203" s="264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265" t="s">
        <v>190</v>
      </c>
      <c r="AU1203" s="265" t="s">
        <v>85</v>
      </c>
      <c r="AV1203" s="14" t="s">
        <v>85</v>
      </c>
      <c r="AW1203" s="14" t="s">
        <v>34</v>
      </c>
      <c r="AX1203" s="14" t="s">
        <v>76</v>
      </c>
      <c r="AY1203" s="265" t="s">
        <v>178</v>
      </c>
    </row>
    <row r="1204" s="14" customFormat="1">
      <c r="A1204" s="14"/>
      <c r="B1204" s="255"/>
      <c r="C1204" s="256"/>
      <c r="D1204" s="246" t="s">
        <v>190</v>
      </c>
      <c r="E1204" s="257" t="s">
        <v>1</v>
      </c>
      <c r="F1204" s="258" t="s">
        <v>1262</v>
      </c>
      <c r="G1204" s="256"/>
      <c r="H1204" s="259">
        <v>9.4000000000000004</v>
      </c>
      <c r="I1204" s="260"/>
      <c r="J1204" s="256"/>
      <c r="K1204" s="256"/>
      <c r="L1204" s="261"/>
      <c r="M1204" s="262"/>
      <c r="N1204" s="263"/>
      <c r="O1204" s="263"/>
      <c r="P1204" s="263"/>
      <c r="Q1204" s="263"/>
      <c r="R1204" s="263"/>
      <c r="S1204" s="263"/>
      <c r="T1204" s="264"/>
      <c r="U1204" s="14"/>
      <c r="V1204" s="14"/>
      <c r="W1204" s="14"/>
      <c r="X1204" s="14"/>
      <c r="Y1204" s="14"/>
      <c r="Z1204" s="14"/>
      <c r="AA1204" s="14"/>
      <c r="AB1204" s="14"/>
      <c r="AC1204" s="14"/>
      <c r="AD1204" s="14"/>
      <c r="AE1204" s="14"/>
      <c r="AT1204" s="265" t="s">
        <v>190</v>
      </c>
      <c r="AU1204" s="265" t="s">
        <v>85</v>
      </c>
      <c r="AV1204" s="14" t="s">
        <v>85</v>
      </c>
      <c r="AW1204" s="14" t="s">
        <v>34</v>
      </c>
      <c r="AX1204" s="14" t="s">
        <v>76</v>
      </c>
      <c r="AY1204" s="265" t="s">
        <v>178</v>
      </c>
    </row>
    <row r="1205" s="14" customFormat="1">
      <c r="A1205" s="14"/>
      <c r="B1205" s="255"/>
      <c r="C1205" s="256"/>
      <c r="D1205" s="246" t="s">
        <v>190</v>
      </c>
      <c r="E1205" s="257" t="s">
        <v>1</v>
      </c>
      <c r="F1205" s="258" t="s">
        <v>1263</v>
      </c>
      <c r="G1205" s="256"/>
      <c r="H1205" s="259">
        <v>7.5999999999999996</v>
      </c>
      <c r="I1205" s="260"/>
      <c r="J1205" s="256"/>
      <c r="K1205" s="256"/>
      <c r="L1205" s="261"/>
      <c r="M1205" s="262"/>
      <c r="N1205" s="263"/>
      <c r="O1205" s="263"/>
      <c r="P1205" s="263"/>
      <c r="Q1205" s="263"/>
      <c r="R1205" s="263"/>
      <c r="S1205" s="263"/>
      <c r="T1205" s="264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T1205" s="265" t="s">
        <v>190</v>
      </c>
      <c r="AU1205" s="265" t="s">
        <v>85</v>
      </c>
      <c r="AV1205" s="14" t="s">
        <v>85</v>
      </c>
      <c r="AW1205" s="14" t="s">
        <v>34</v>
      </c>
      <c r="AX1205" s="14" t="s">
        <v>76</v>
      </c>
      <c r="AY1205" s="265" t="s">
        <v>178</v>
      </c>
    </row>
    <row r="1206" s="14" customFormat="1">
      <c r="A1206" s="14"/>
      <c r="B1206" s="255"/>
      <c r="C1206" s="256"/>
      <c r="D1206" s="246" t="s">
        <v>190</v>
      </c>
      <c r="E1206" s="257" t="s">
        <v>1</v>
      </c>
      <c r="F1206" s="258" t="s">
        <v>1264</v>
      </c>
      <c r="G1206" s="256"/>
      <c r="H1206" s="259">
        <v>42.799999999999997</v>
      </c>
      <c r="I1206" s="260"/>
      <c r="J1206" s="256"/>
      <c r="K1206" s="256"/>
      <c r="L1206" s="261"/>
      <c r="M1206" s="262"/>
      <c r="N1206" s="263"/>
      <c r="O1206" s="263"/>
      <c r="P1206" s="263"/>
      <c r="Q1206" s="263"/>
      <c r="R1206" s="263"/>
      <c r="S1206" s="263"/>
      <c r="T1206" s="264"/>
      <c r="U1206" s="14"/>
      <c r="V1206" s="14"/>
      <c r="W1206" s="14"/>
      <c r="X1206" s="14"/>
      <c r="Y1206" s="14"/>
      <c r="Z1206" s="14"/>
      <c r="AA1206" s="14"/>
      <c r="AB1206" s="14"/>
      <c r="AC1206" s="14"/>
      <c r="AD1206" s="14"/>
      <c r="AE1206" s="14"/>
      <c r="AT1206" s="265" t="s">
        <v>190</v>
      </c>
      <c r="AU1206" s="265" t="s">
        <v>85</v>
      </c>
      <c r="AV1206" s="14" t="s">
        <v>85</v>
      </c>
      <c r="AW1206" s="14" t="s">
        <v>34</v>
      </c>
      <c r="AX1206" s="14" t="s">
        <v>76</v>
      </c>
      <c r="AY1206" s="265" t="s">
        <v>178</v>
      </c>
    </row>
    <row r="1207" s="14" customFormat="1">
      <c r="A1207" s="14"/>
      <c r="B1207" s="255"/>
      <c r="C1207" s="256"/>
      <c r="D1207" s="246" t="s">
        <v>190</v>
      </c>
      <c r="E1207" s="257" t="s">
        <v>1</v>
      </c>
      <c r="F1207" s="258" t="s">
        <v>1265</v>
      </c>
      <c r="G1207" s="256"/>
      <c r="H1207" s="259">
        <v>47.600000000000001</v>
      </c>
      <c r="I1207" s="260"/>
      <c r="J1207" s="256"/>
      <c r="K1207" s="256"/>
      <c r="L1207" s="261"/>
      <c r="M1207" s="262"/>
      <c r="N1207" s="263"/>
      <c r="O1207" s="263"/>
      <c r="P1207" s="263"/>
      <c r="Q1207" s="263"/>
      <c r="R1207" s="263"/>
      <c r="S1207" s="263"/>
      <c r="T1207" s="264"/>
      <c r="U1207" s="14"/>
      <c r="V1207" s="14"/>
      <c r="W1207" s="14"/>
      <c r="X1207" s="14"/>
      <c r="Y1207" s="14"/>
      <c r="Z1207" s="14"/>
      <c r="AA1207" s="14"/>
      <c r="AB1207" s="14"/>
      <c r="AC1207" s="14"/>
      <c r="AD1207" s="14"/>
      <c r="AE1207" s="14"/>
      <c r="AT1207" s="265" t="s">
        <v>190</v>
      </c>
      <c r="AU1207" s="265" t="s">
        <v>85</v>
      </c>
      <c r="AV1207" s="14" t="s">
        <v>85</v>
      </c>
      <c r="AW1207" s="14" t="s">
        <v>34</v>
      </c>
      <c r="AX1207" s="14" t="s">
        <v>76</v>
      </c>
      <c r="AY1207" s="265" t="s">
        <v>178</v>
      </c>
    </row>
    <row r="1208" s="14" customFormat="1">
      <c r="A1208" s="14"/>
      <c r="B1208" s="255"/>
      <c r="C1208" s="256"/>
      <c r="D1208" s="246" t="s">
        <v>190</v>
      </c>
      <c r="E1208" s="257" t="s">
        <v>1</v>
      </c>
      <c r="F1208" s="258" t="s">
        <v>1266</v>
      </c>
      <c r="G1208" s="256"/>
      <c r="H1208" s="259">
        <v>17.899999999999999</v>
      </c>
      <c r="I1208" s="260"/>
      <c r="J1208" s="256"/>
      <c r="K1208" s="256"/>
      <c r="L1208" s="261"/>
      <c r="M1208" s="262"/>
      <c r="N1208" s="263"/>
      <c r="O1208" s="263"/>
      <c r="P1208" s="263"/>
      <c r="Q1208" s="263"/>
      <c r="R1208" s="263"/>
      <c r="S1208" s="263"/>
      <c r="T1208" s="264"/>
      <c r="U1208" s="14"/>
      <c r="V1208" s="14"/>
      <c r="W1208" s="14"/>
      <c r="X1208" s="14"/>
      <c r="Y1208" s="14"/>
      <c r="Z1208" s="14"/>
      <c r="AA1208" s="14"/>
      <c r="AB1208" s="14"/>
      <c r="AC1208" s="14"/>
      <c r="AD1208" s="14"/>
      <c r="AE1208" s="14"/>
      <c r="AT1208" s="265" t="s">
        <v>190</v>
      </c>
      <c r="AU1208" s="265" t="s">
        <v>85</v>
      </c>
      <c r="AV1208" s="14" t="s">
        <v>85</v>
      </c>
      <c r="AW1208" s="14" t="s">
        <v>34</v>
      </c>
      <c r="AX1208" s="14" t="s">
        <v>76</v>
      </c>
      <c r="AY1208" s="265" t="s">
        <v>178</v>
      </c>
    </row>
    <row r="1209" s="14" customFormat="1">
      <c r="A1209" s="14"/>
      <c r="B1209" s="255"/>
      <c r="C1209" s="256"/>
      <c r="D1209" s="246" t="s">
        <v>190</v>
      </c>
      <c r="E1209" s="257" t="s">
        <v>1</v>
      </c>
      <c r="F1209" s="258" t="s">
        <v>1269</v>
      </c>
      <c r="G1209" s="256"/>
      <c r="H1209" s="259">
        <v>24.300000000000001</v>
      </c>
      <c r="I1209" s="260"/>
      <c r="J1209" s="256"/>
      <c r="K1209" s="256"/>
      <c r="L1209" s="261"/>
      <c r="M1209" s="262"/>
      <c r="N1209" s="263"/>
      <c r="O1209" s="263"/>
      <c r="P1209" s="263"/>
      <c r="Q1209" s="263"/>
      <c r="R1209" s="263"/>
      <c r="S1209" s="263"/>
      <c r="T1209" s="264"/>
      <c r="U1209" s="14"/>
      <c r="V1209" s="14"/>
      <c r="W1209" s="14"/>
      <c r="X1209" s="14"/>
      <c r="Y1209" s="14"/>
      <c r="Z1209" s="14"/>
      <c r="AA1209" s="14"/>
      <c r="AB1209" s="14"/>
      <c r="AC1209" s="14"/>
      <c r="AD1209" s="14"/>
      <c r="AE1209" s="14"/>
      <c r="AT1209" s="265" t="s">
        <v>190</v>
      </c>
      <c r="AU1209" s="265" t="s">
        <v>85</v>
      </c>
      <c r="AV1209" s="14" t="s">
        <v>85</v>
      </c>
      <c r="AW1209" s="14" t="s">
        <v>34</v>
      </c>
      <c r="AX1209" s="14" t="s">
        <v>76</v>
      </c>
      <c r="AY1209" s="265" t="s">
        <v>178</v>
      </c>
    </row>
    <row r="1210" s="14" customFormat="1">
      <c r="A1210" s="14"/>
      <c r="B1210" s="255"/>
      <c r="C1210" s="256"/>
      <c r="D1210" s="246" t="s">
        <v>190</v>
      </c>
      <c r="E1210" s="257" t="s">
        <v>1</v>
      </c>
      <c r="F1210" s="258" t="s">
        <v>1270</v>
      </c>
      <c r="G1210" s="256"/>
      <c r="H1210" s="259">
        <v>16.199999999999999</v>
      </c>
      <c r="I1210" s="260"/>
      <c r="J1210" s="256"/>
      <c r="K1210" s="256"/>
      <c r="L1210" s="261"/>
      <c r="M1210" s="262"/>
      <c r="N1210" s="263"/>
      <c r="O1210" s="263"/>
      <c r="P1210" s="263"/>
      <c r="Q1210" s="263"/>
      <c r="R1210" s="263"/>
      <c r="S1210" s="263"/>
      <c r="T1210" s="264"/>
      <c r="U1210" s="14"/>
      <c r="V1210" s="14"/>
      <c r="W1210" s="14"/>
      <c r="X1210" s="14"/>
      <c r="Y1210" s="14"/>
      <c r="Z1210" s="14"/>
      <c r="AA1210" s="14"/>
      <c r="AB1210" s="14"/>
      <c r="AC1210" s="14"/>
      <c r="AD1210" s="14"/>
      <c r="AE1210" s="14"/>
      <c r="AT1210" s="265" t="s">
        <v>190</v>
      </c>
      <c r="AU1210" s="265" t="s">
        <v>85</v>
      </c>
      <c r="AV1210" s="14" t="s">
        <v>85</v>
      </c>
      <c r="AW1210" s="14" t="s">
        <v>34</v>
      </c>
      <c r="AX1210" s="14" t="s">
        <v>76</v>
      </c>
      <c r="AY1210" s="265" t="s">
        <v>178</v>
      </c>
    </row>
    <row r="1211" s="14" customFormat="1">
      <c r="A1211" s="14"/>
      <c r="B1211" s="255"/>
      <c r="C1211" s="256"/>
      <c r="D1211" s="246" t="s">
        <v>190</v>
      </c>
      <c r="E1211" s="257" t="s">
        <v>1</v>
      </c>
      <c r="F1211" s="258" t="s">
        <v>1271</v>
      </c>
      <c r="G1211" s="256"/>
      <c r="H1211" s="259">
        <v>16.899999999999999</v>
      </c>
      <c r="I1211" s="260"/>
      <c r="J1211" s="256"/>
      <c r="K1211" s="256"/>
      <c r="L1211" s="261"/>
      <c r="M1211" s="262"/>
      <c r="N1211" s="263"/>
      <c r="O1211" s="263"/>
      <c r="P1211" s="263"/>
      <c r="Q1211" s="263"/>
      <c r="R1211" s="263"/>
      <c r="S1211" s="263"/>
      <c r="T1211" s="264"/>
      <c r="U1211" s="14"/>
      <c r="V1211" s="14"/>
      <c r="W1211" s="14"/>
      <c r="X1211" s="14"/>
      <c r="Y1211" s="14"/>
      <c r="Z1211" s="14"/>
      <c r="AA1211" s="14"/>
      <c r="AB1211" s="14"/>
      <c r="AC1211" s="14"/>
      <c r="AD1211" s="14"/>
      <c r="AE1211" s="14"/>
      <c r="AT1211" s="265" t="s">
        <v>190</v>
      </c>
      <c r="AU1211" s="265" t="s">
        <v>85</v>
      </c>
      <c r="AV1211" s="14" t="s">
        <v>85</v>
      </c>
      <c r="AW1211" s="14" t="s">
        <v>34</v>
      </c>
      <c r="AX1211" s="14" t="s">
        <v>76</v>
      </c>
      <c r="AY1211" s="265" t="s">
        <v>178</v>
      </c>
    </row>
    <row r="1212" s="14" customFormat="1">
      <c r="A1212" s="14"/>
      <c r="B1212" s="255"/>
      <c r="C1212" s="256"/>
      <c r="D1212" s="246" t="s">
        <v>190</v>
      </c>
      <c r="E1212" s="257" t="s">
        <v>1</v>
      </c>
      <c r="F1212" s="258" t="s">
        <v>1288</v>
      </c>
      <c r="G1212" s="256"/>
      <c r="H1212" s="259">
        <v>23.800000000000001</v>
      </c>
      <c r="I1212" s="260"/>
      <c r="J1212" s="256"/>
      <c r="K1212" s="256"/>
      <c r="L1212" s="261"/>
      <c r="M1212" s="262"/>
      <c r="N1212" s="263"/>
      <c r="O1212" s="263"/>
      <c r="P1212" s="263"/>
      <c r="Q1212" s="263"/>
      <c r="R1212" s="263"/>
      <c r="S1212" s="263"/>
      <c r="T1212" s="264"/>
      <c r="U1212" s="14"/>
      <c r="V1212" s="14"/>
      <c r="W1212" s="14"/>
      <c r="X1212" s="14"/>
      <c r="Y1212" s="14"/>
      <c r="Z1212" s="14"/>
      <c r="AA1212" s="14"/>
      <c r="AB1212" s="14"/>
      <c r="AC1212" s="14"/>
      <c r="AD1212" s="14"/>
      <c r="AE1212" s="14"/>
      <c r="AT1212" s="265" t="s">
        <v>190</v>
      </c>
      <c r="AU1212" s="265" t="s">
        <v>85</v>
      </c>
      <c r="AV1212" s="14" t="s">
        <v>85</v>
      </c>
      <c r="AW1212" s="14" t="s">
        <v>34</v>
      </c>
      <c r="AX1212" s="14" t="s">
        <v>76</v>
      </c>
      <c r="AY1212" s="265" t="s">
        <v>178</v>
      </c>
    </row>
    <row r="1213" s="14" customFormat="1">
      <c r="A1213" s="14"/>
      <c r="B1213" s="255"/>
      <c r="C1213" s="256"/>
      <c r="D1213" s="246" t="s">
        <v>190</v>
      </c>
      <c r="E1213" s="257" t="s">
        <v>1</v>
      </c>
      <c r="F1213" s="258" t="s">
        <v>1272</v>
      </c>
      <c r="G1213" s="256"/>
      <c r="H1213" s="259">
        <v>12.300000000000001</v>
      </c>
      <c r="I1213" s="260"/>
      <c r="J1213" s="256"/>
      <c r="K1213" s="256"/>
      <c r="L1213" s="261"/>
      <c r="M1213" s="262"/>
      <c r="N1213" s="263"/>
      <c r="O1213" s="263"/>
      <c r="P1213" s="263"/>
      <c r="Q1213" s="263"/>
      <c r="R1213" s="263"/>
      <c r="S1213" s="263"/>
      <c r="T1213" s="264"/>
      <c r="U1213" s="14"/>
      <c r="V1213" s="14"/>
      <c r="W1213" s="14"/>
      <c r="X1213" s="14"/>
      <c r="Y1213" s="14"/>
      <c r="Z1213" s="14"/>
      <c r="AA1213" s="14"/>
      <c r="AB1213" s="14"/>
      <c r="AC1213" s="14"/>
      <c r="AD1213" s="14"/>
      <c r="AE1213" s="14"/>
      <c r="AT1213" s="265" t="s">
        <v>190</v>
      </c>
      <c r="AU1213" s="265" t="s">
        <v>85</v>
      </c>
      <c r="AV1213" s="14" t="s">
        <v>85</v>
      </c>
      <c r="AW1213" s="14" t="s">
        <v>34</v>
      </c>
      <c r="AX1213" s="14" t="s">
        <v>76</v>
      </c>
      <c r="AY1213" s="265" t="s">
        <v>178</v>
      </c>
    </row>
    <row r="1214" s="14" customFormat="1">
      <c r="A1214" s="14"/>
      <c r="B1214" s="255"/>
      <c r="C1214" s="256"/>
      <c r="D1214" s="246" t="s">
        <v>190</v>
      </c>
      <c r="E1214" s="257" t="s">
        <v>1</v>
      </c>
      <c r="F1214" s="258" t="s">
        <v>1248</v>
      </c>
      <c r="G1214" s="256"/>
      <c r="H1214" s="259">
        <v>14.6</v>
      </c>
      <c r="I1214" s="260"/>
      <c r="J1214" s="256"/>
      <c r="K1214" s="256"/>
      <c r="L1214" s="261"/>
      <c r="M1214" s="262"/>
      <c r="N1214" s="263"/>
      <c r="O1214" s="263"/>
      <c r="P1214" s="263"/>
      <c r="Q1214" s="263"/>
      <c r="R1214" s="263"/>
      <c r="S1214" s="263"/>
      <c r="T1214" s="264"/>
      <c r="U1214" s="14"/>
      <c r="V1214" s="14"/>
      <c r="W1214" s="14"/>
      <c r="X1214" s="14"/>
      <c r="Y1214" s="14"/>
      <c r="Z1214" s="14"/>
      <c r="AA1214" s="14"/>
      <c r="AB1214" s="14"/>
      <c r="AC1214" s="14"/>
      <c r="AD1214" s="14"/>
      <c r="AE1214" s="14"/>
      <c r="AT1214" s="265" t="s">
        <v>190</v>
      </c>
      <c r="AU1214" s="265" t="s">
        <v>85</v>
      </c>
      <c r="AV1214" s="14" t="s">
        <v>85</v>
      </c>
      <c r="AW1214" s="14" t="s">
        <v>34</v>
      </c>
      <c r="AX1214" s="14" t="s">
        <v>76</v>
      </c>
      <c r="AY1214" s="265" t="s">
        <v>178</v>
      </c>
    </row>
    <row r="1215" s="2" customFormat="1" ht="33" customHeight="1">
      <c r="A1215" s="38"/>
      <c r="B1215" s="39"/>
      <c r="C1215" s="226" t="s">
        <v>1309</v>
      </c>
      <c r="D1215" s="226" t="s">
        <v>181</v>
      </c>
      <c r="E1215" s="227" t="s">
        <v>1310</v>
      </c>
      <c r="F1215" s="228" t="s">
        <v>1311</v>
      </c>
      <c r="G1215" s="229" t="s">
        <v>258</v>
      </c>
      <c r="H1215" s="230">
        <v>125.59999999999999</v>
      </c>
      <c r="I1215" s="231"/>
      <c r="J1215" s="232">
        <f>ROUND(I1215*H1215,2)</f>
        <v>0</v>
      </c>
      <c r="K1215" s="228" t="s">
        <v>185</v>
      </c>
      <c r="L1215" s="44"/>
      <c r="M1215" s="233" t="s">
        <v>1</v>
      </c>
      <c r="N1215" s="234" t="s">
        <v>41</v>
      </c>
      <c r="O1215" s="91"/>
      <c r="P1215" s="235">
        <f>O1215*H1215</f>
        <v>0</v>
      </c>
      <c r="Q1215" s="235">
        <v>0.00014999999999999999</v>
      </c>
      <c r="R1215" s="235">
        <f>Q1215*H1215</f>
        <v>0.018839999999999999</v>
      </c>
      <c r="S1215" s="235">
        <v>0</v>
      </c>
      <c r="T1215" s="236">
        <f>S1215*H1215</f>
        <v>0</v>
      </c>
      <c r="U1215" s="38"/>
      <c r="V1215" s="38"/>
      <c r="W1215" s="38"/>
      <c r="X1215" s="38"/>
      <c r="Y1215" s="38"/>
      <c r="Z1215" s="38"/>
      <c r="AA1215" s="38"/>
      <c r="AB1215" s="38"/>
      <c r="AC1215" s="38"/>
      <c r="AD1215" s="38"/>
      <c r="AE1215" s="38"/>
      <c r="AR1215" s="237" t="s">
        <v>362</v>
      </c>
      <c r="AT1215" s="237" t="s">
        <v>181</v>
      </c>
      <c r="AU1215" s="237" t="s">
        <v>85</v>
      </c>
      <c r="AY1215" s="17" t="s">
        <v>178</v>
      </c>
      <c r="BE1215" s="238">
        <f>IF(N1215="základní",J1215,0)</f>
        <v>0</v>
      </c>
      <c r="BF1215" s="238">
        <f>IF(N1215="snížená",J1215,0)</f>
        <v>0</v>
      </c>
      <c r="BG1215" s="238">
        <f>IF(N1215="zákl. přenesená",J1215,0)</f>
        <v>0</v>
      </c>
      <c r="BH1215" s="238">
        <f>IF(N1215="sníž. přenesená",J1215,0)</f>
        <v>0</v>
      </c>
      <c r="BI1215" s="238">
        <f>IF(N1215="nulová",J1215,0)</f>
        <v>0</v>
      </c>
      <c r="BJ1215" s="17" t="s">
        <v>83</v>
      </c>
      <c r="BK1215" s="238">
        <f>ROUND(I1215*H1215,2)</f>
        <v>0</v>
      </c>
      <c r="BL1215" s="17" t="s">
        <v>362</v>
      </c>
      <c r="BM1215" s="237" t="s">
        <v>1312</v>
      </c>
    </row>
    <row r="1216" s="2" customFormat="1">
      <c r="A1216" s="38"/>
      <c r="B1216" s="39"/>
      <c r="C1216" s="40"/>
      <c r="D1216" s="239" t="s">
        <v>188</v>
      </c>
      <c r="E1216" s="40"/>
      <c r="F1216" s="240" t="s">
        <v>1313</v>
      </c>
      <c r="G1216" s="40"/>
      <c r="H1216" s="40"/>
      <c r="I1216" s="241"/>
      <c r="J1216" s="40"/>
      <c r="K1216" s="40"/>
      <c r="L1216" s="44"/>
      <c r="M1216" s="242"/>
      <c r="N1216" s="243"/>
      <c r="O1216" s="91"/>
      <c r="P1216" s="91"/>
      <c r="Q1216" s="91"/>
      <c r="R1216" s="91"/>
      <c r="S1216" s="91"/>
      <c r="T1216" s="92"/>
      <c r="U1216" s="38"/>
      <c r="V1216" s="38"/>
      <c r="W1216" s="38"/>
      <c r="X1216" s="38"/>
      <c r="Y1216" s="38"/>
      <c r="Z1216" s="38"/>
      <c r="AA1216" s="38"/>
      <c r="AB1216" s="38"/>
      <c r="AC1216" s="38"/>
      <c r="AD1216" s="38"/>
      <c r="AE1216" s="38"/>
      <c r="AT1216" s="17" t="s">
        <v>188</v>
      </c>
      <c r="AU1216" s="17" t="s">
        <v>85</v>
      </c>
    </row>
    <row r="1217" s="13" customFormat="1">
      <c r="A1217" s="13"/>
      <c r="B1217" s="244"/>
      <c r="C1217" s="245"/>
      <c r="D1217" s="246" t="s">
        <v>190</v>
      </c>
      <c r="E1217" s="247" t="s">
        <v>1</v>
      </c>
      <c r="F1217" s="248" t="s">
        <v>191</v>
      </c>
      <c r="G1217" s="245"/>
      <c r="H1217" s="247" t="s">
        <v>1</v>
      </c>
      <c r="I1217" s="249"/>
      <c r="J1217" s="245"/>
      <c r="K1217" s="245"/>
      <c r="L1217" s="250"/>
      <c r="M1217" s="251"/>
      <c r="N1217" s="252"/>
      <c r="O1217" s="252"/>
      <c r="P1217" s="252"/>
      <c r="Q1217" s="252"/>
      <c r="R1217" s="252"/>
      <c r="S1217" s="252"/>
      <c r="T1217" s="253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254" t="s">
        <v>190</v>
      </c>
      <c r="AU1217" s="254" t="s">
        <v>85</v>
      </c>
      <c r="AV1217" s="13" t="s">
        <v>83</v>
      </c>
      <c r="AW1217" s="13" t="s">
        <v>34</v>
      </c>
      <c r="AX1217" s="13" t="s">
        <v>76</v>
      </c>
      <c r="AY1217" s="254" t="s">
        <v>178</v>
      </c>
    </row>
    <row r="1218" s="13" customFormat="1">
      <c r="A1218" s="13"/>
      <c r="B1218" s="244"/>
      <c r="C1218" s="245"/>
      <c r="D1218" s="246" t="s">
        <v>190</v>
      </c>
      <c r="E1218" s="247" t="s">
        <v>1</v>
      </c>
      <c r="F1218" s="248" t="s">
        <v>192</v>
      </c>
      <c r="G1218" s="245"/>
      <c r="H1218" s="247" t="s">
        <v>1</v>
      </c>
      <c r="I1218" s="249"/>
      <c r="J1218" s="245"/>
      <c r="K1218" s="245"/>
      <c r="L1218" s="250"/>
      <c r="M1218" s="251"/>
      <c r="N1218" s="252"/>
      <c r="O1218" s="252"/>
      <c r="P1218" s="252"/>
      <c r="Q1218" s="252"/>
      <c r="R1218" s="252"/>
      <c r="S1218" s="252"/>
      <c r="T1218" s="253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54" t="s">
        <v>190</v>
      </c>
      <c r="AU1218" s="254" t="s">
        <v>85</v>
      </c>
      <c r="AV1218" s="13" t="s">
        <v>83</v>
      </c>
      <c r="AW1218" s="13" t="s">
        <v>34</v>
      </c>
      <c r="AX1218" s="13" t="s">
        <v>76</v>
      </c>
      <c r="AY1218" s="254" t="s">
        <v>178</v>
      </c>
    </row>
    <row r="1219" s="14" customFormat="1">
      <c r="A1219" s="14"/>
      <c r="B1219" s="255"/>
      <c r="C1219" s="256"/>
      <c r="D1219" s="246" t="s">
        <v>190</v>
      </c>
      <c r="E1219" s="257" t="s">
        <v>1</v>
      </c>
      <c r="F1219" s="258" t="s">
        <v>1258</v>
      </c>
      <c r="G1219" s="256"/>
      <c r="H1219" s="259">
        <v>5.5999999999999996</v>
      </c>
      <c r="I1219" s="260"/>
      <c r="J1219" s="256"/>
      <c r="K1219" s="256"/>
      <c r="L1219" s="261"/>
      <c r="M1219" s="262"/>
      <c r="N1219" s="263"/>
      <c r="O1219" s="263"/>
      <c r="P1219" s="263"/>
      <c r="Q1219" s="263"/>
      <c r="R1219" s="263"/>
      <c r="S1219" s="263"/>
      <c r="T1219" s="264"/>
      <c r="U1219" s="14"/>
      <c r="V1219" s="14"/>
      <c r="W1219" s="14"/>
      <c r="X1219" s="14"/>
      <c r="Y1219" s="14"/>
      <c r="Z1219" s="14"/>
      <c r="AA1219" s="14"/>
      <c r="AB1219" s="14"/>
      <c r="AC1219" s="14"/>
      <c r="AD1219" s="14"/>
      <c r="AE1219" s="14"/>
      <c r="AT1219" s="265" t="s">
        <v>190</v>
      </c>
      <c r="AU1219" s="265" t="s">
        <v>85</v>
      </c>
      <c r="AV1219" s="14" t="s">
        <v>85</v>
      </c>
      <c r="AW1219" s="14" t="s">
        <v>34</v>
      </c>
      <c r="AX1219" s="14" t="s">
        <v>76</v>
      </c>
      <c r="AY1219" s="265" t="s">
        <v>178</v>
      </c>
    </row>
    <row r="1220" s="14" customFormat="1">
      <c r="A1220" s="14"/>
      <c r="B1220" s="255"/>
      <c r="C1220" s="256"/>
      <c r="D1220" s="246" t="s">
        <v>190</v>
      </c>
      <c r="E1220" s="257" t="s">
        <v>1</v>
      </c>
      <c r="F1220" s="258" t="s">
        <v>1302</v>
      </c>
      <c r="G1220" s="256"/>
      <c r="H1220" s="259">
        <v>6.2999999999999998</v>
      </c>
      <c r="I1220" s="260"/>
      <c r="J1220" s="256"/>
      <c r="K1220" s="256"/>
      <c r="L1220" s="261"/>
      <c r="M1220" s="262"/>
      <c r="N1220" s="263"/>
      <c r="O1220" s="263"/>
      <c r="P1220" s="263"/>
      <c r="Q1220" s="263"/>
      <c r="R1220" s="263"/>
      <c r="S1220" s="263"/>
      <c r="T1220" s="264"/>
      <c r="U1220" s="14"/>
      <c r="V1220" s="14"/>
      <c r="W1220" s="14"/>
      <c r="X1220" s="14"/>
      <c r="Y1220" s="14"/>
      <c r="Z1220" s="14"/>
      <c r="AA1220" s="14"/>
      <c r="AB1220" s="14"/>
      <c r="AC1220" s="14"/>
      <c r="AD1220" s="14"/>
      <c r="AE1220" s="14"/>
      <c r="AT1220" s="265" t="s">
        <v>190</v>
      </c>
      <c r="AU1220" s="265" t="s">
        <v>85</v>
      </c>
      <c r="AV1220" s="14" t="s">
        <v>85</v>
      </c>
      <c r="AW1220" s="14" t="s">
        <v>34</v>
      </c>
      <c r="AX1220" s="14" t="s">
        <v>76</v>
      </c>
      <c r="AY1220" s="265" t="s">
        <v>178</v>
      </c>
    </row>
    <row r="1221" s="14" customFormat="1">
      <c r="A1221" s="14"/>
      <c r="B1221" s="255"/>
      <c r="C1221" s="256"/>
      <c r="D1221" s="246" t="s">
        <v>190</v>
      </c>
      <c r="E1221" s="257" t="s">
        <v>1</v>
      </c>
      <c r="F1221" s="258" t="s">
        <v>1267</v>
      </c>
      <c r="G1221" s="256"/>
      <c r="H1221" s="259">
        <v>38.200000000000003</v>
      </c>
      <c r="I1221" s="260"/>
      <c r="J1221" s="256"/>
      <c r="K1221" s="256"/>
      <c r="L1221" s="261"/>
      <c r="M1221" s="262"/>
      <c r="N1221" s="263"/>
      <c r="O1221" s="263"/>
      <c r="P1221" s="263"/>
      <c r="Q1221" s="263"/>
      <c r="R1221" s="263"/>
      <c r="S1221" s="263"/>
      <c r="T1221" s="264"/>
      <c r="U1221" s="14"/>
      <c r="V1221" s="14"/>
      <c r="W1221" s="14"/>
      <c r="X1221" s="14"/>
      <c r="Y1221" s="14"/>
      <c r="Z1221" s="14"/>
      <c r="AA1221" s="14"/>
      <c r="AB1221" s="14"/>
      <c r="AC1221" s="14"/>
      <c r="AD1221" s="14"/>
      <c r="AE1221" s="14"/>
      <c r="AT1221" s="265" t="s">
        <v>190</v>
      </c>
      <c r="AU1221" s="265" t="s">
        <v>85</v>
      </c>
      <c r="AV1221" s="14" t="s">
        <v>85</v>
      </c>
      <c r="AW1221" s="14" t="s">
        <v>34</v>
      </c>
      <c r="AX1221" s="14" t="s">
        <v>76</v>
      </c>
      <c r="AY1221" s="265" t="s">
        <v>178</v>
      </c>
    </row>
    <row r="1222" s="14" customFormat="1">
      <c r="A1222" s="14"/>
      <c r="B1222" s="255"/>
      <c r="C1222" s="256"/>
      <c r="D1222" s="246" t="s">
        <v>190</v>
      </c>
      <c r="E1222" s="257" t="s">
        <v>1</v>
      </c>
      <c r="F1222" s="258" t="s">
        <v>1268</v>
      </c>
      <c r="G1222" s="256"/>
      <c r="H1222" s="259">
        <v>22.600000000000001</v>
      </c>
      <c r="I1222" s="260"/>
      <c r="J1222" s="256"/>
      <c r="K1222" s="256"/>
      <c r="L1222" s="261"/>
      <c r="M1222" s="262"/>
      <c r="N1222" s="263"/>
      <c r="O1222" s="263"/>
      <c r="P1222" s="263"/>
      <c r="Q1222" s="263"/>
      <c r="R1222" s="263"/>
      <c r="S1222" s="263"/>
      <c r="T1222" s="264"/>
      <c r="U1222" s="14"/>
      <c r="V1222" s="14"/>
      <c r="W1222" s="14"/>
      <c r="X1222" s="14"/>
      <c r="Y1222" s="14"/>
      <c r="Z1222" s="14"/>
      <c r="AA1222" s="14"/>
      <c r="AB1222" s="14"/>
      <c r="AC1222" s="14"/>
      <c r="AD1222" s="14"/>
      <c r="AE1222" s="14"/>
      <c r="AT1222" s="265" t="s">
        <v>190</v>
      </c>
      <c r="AU1222" s="265" t="s">
        <v>85</v>
      </c>
      <c r="AV1222" s="14" t="s">
        <v>85</v>
      </c>
      <c r="AW1222" s="14" t="s">
        <v>34</v>
      </c>
      <c r="AX1222" s="14" t="s">
        <v>76</v>
      </c>
      <c r="AY1222" s="265" t="s">
        <v>178</v>
      </c>
    </row>
    <row r="1223" s="14" customFormat="1">
      <c r="A1223" s="14"/>
      <c r="B1223" s="255"/>
      <c r="C1223" s="256"/>
      <c r="D1223" s="246" t="s">
        <v>190</v>
      </c>
      <c r="E1223" s="257" t="s">
        <v>1</v>
      </c>
      <c r="F1223" s="258" t="s">
        <v>1273</v>
      </c>
      <c r="G1223" s="256"/>
      <c r="H1223" s="259">
        <v>22.600000000000001</v>
      </c>
      <c r="I1223" s="260"/>
      <c r="J1223" s="256"/>
      <c r="K1223" s="256"/>
      <c r="L1223" s="261"/>
      <c r="M1223" s="262"/>
      <c r="N1223" s="263"/>
      <c r="O1223" s="263"/>
      <c r="P1223" s="263"/>
      <c r="Q1223" s="263"/>
      <c r="R1223" s="263"/>
      <c r="S1223" s="263"/>
      <c r="T1223" s="264"/>
      <c r="U1223" s="14"/>
      <c r="V1223" s="14"/>
      <c r="W1223" s="14"/>
      <c r="X1223" s="14"/>
      <c r="Y1223" s="14"/>
      <c r="Z1223" s="14"/>
      <c r="AA1223" s="14"/>
      <c r="AB1223" s="14"/>
      <c r="AC1223" s="14"/>
      <c r="AD1223" s="14"/>
      <c r="AE1223" s="14"/>
      <c r="AT1223" s="265" t="s">
        <v>190</v>
      </c>
      <c r="AU1223" s="265" t="s">
        <v>85</v>
      </c>
      <c r="AV1223" s="14" t="s">
        <v>85</v>
      </c>
      <c r="AW1223" s="14" t="s">
        <v>34</v>
      </c>
      <c r="AX1223" s="14" t="s">
        <v>76</v>
      </c>
      <c r="AY1223" s="265" t="s">
        <v>178</v>
      </c>
    </row>
    <row r="1224" s="14" customFormat="1">
      <c r="A1224" s="14"/>
      <c r="B1224" s="255"/>
      <c r="C1224" s="256"/>
      <c r="D1224" s="246" t="s">
        <v>190</v>
      </c>
      <c r="E1224" s="257" t="s">
        <v>1</v>
      </c>
      <c r="F1224" s="258" t="s">
        <v>1274</v>
      </c>
      <c r="G1224" s="256"/>
      <c r="H1224" s="259">
        <v>11.1</v>
      </c>
      <c r="I1224" s="260"/>
      <c r="J1224" s="256"/>
      <c r="K1224" s="256"/>
      <c r="L1224" s="261"/>
      <c r="M1224" s="262"/>
      <c r="N1224" s="263"/>
      <c r="O1224" s="263"/>
      <c r="P1224" s="263"/>
      <c r="Q1224" s="263"/>
      <c r="R1224" s="263"/>
      <c r="S1224" s="263"/>
      <c r="T1224" s="264"/>
      <c r="U1224" s="14"/>
      <c r="V1224" s="14"/>
      <c r="W1224" s="14"/>
      <c r="X1224" s="14"/>
      <c r="Y1224" s="14"/>
      <c r="Z1224" s="14"/>
      <c r="AA1224" s="14"/>
      <c r="AB1224" s="14"/>
      <c r="AC1224" s="14"/>
      <c r="AD1224" s="14"/>
      <c r="AE1224" s="14"/>
      <c r="AT1224" s="265" t="s">
        <v>190</v>
      </c>
      <c r="AU1224" s="265" t="s">
        <v>85</v>
      </c>
      <c r="AV1224" s="14" t="s">
        <v>85</v>
      </c>
      <c r="AW1224" s="14" t="s">
        <v>34</v>
      </c>
      <c r="AX1224" s="14" t="s">
        <v>76</v>
      </c>
      <c r="AY1224" s="265" t="s">
        <v>178</v>
      </c>
    </row>
    <row r="1225" s="14" customFormat="1">
      <c r="A1225" s="14"/>
      <c r="B1225" s="255"/>
      <c r="C1225" s="256"/>
      <c r="D1225" s="246" t="s">
        <v>190</v>
      </c>
      <c r="E1225" s="257" t="s">
        <v>1</v>
      </c>
      <c r="F1225" s="258" t="s">
        <v>1247</v>
      </c>
      <c r="G1225" s="256"/>
      <c r="H1225" s="259">
        <v>8.9000000000000004</v>
      </c>
      <c r="I1225" s="260"/>
      <c r="J1225" s="256"/>
      <c r="K1225" s="256"/>
      <c r="L1225" s="261"/>
      <c r="M1225" s="262"/>
      <c r="N1225" s="263"/>
      <c r="O1225" s="263"/>
      <c r="P1225" s="263"/>
      <c r="Q1225" s="263"/>
      <c r="R1225" s="263"/>
      <c r="S1225" s="263"/>
      <c r="T1225" s="264"/>
      <c r="U1225" s="14"/>
      <c r="V1225" s="14"/>
      <c r="W1225" s="14"/>
      <c r="X1225" s="14"/>
      <c r="Y1225" s="14"/>
      <c r="Z1225" s="14"/>
      <c r="AA1225" s="14"/>
      <c r="AB1225" s="14"/>
      <c r="AC1225" s="14"/>
      <c r="AD1225" s="14"/>
      <c r="AE1225" s="14"/>
      <c r="AT1225" s="265" t="s">
        <v>190</v>
      </c>
      <c r="AU1225" s="265" t="s">
        <v>85</v>
      </c>
      <c r="AV1225" s="14" t="s">
        <v>85</v>
      </c>
      <c r="AW1225" s="14" t="s">
        <v>34</v>
      </c>
      <c r="AX1225" s="14" t="s">
        <v>76</v>
      </c>
      <c r="AY1225" s="265" t="s">
        <v>178</v>
      </c>
    </row>
    <row r="1226" s="14" customFormat="1">
      <c r="A1226" s="14"/>
      <c r="B1226" s="255"/>
      <c r="C1226" s="256"/>
      <c r="D1226" s="246" t="s">
        <v>190</v>
      </c>
      <c r="E1226" s="257" t="s">
        <v>1</v>
      </c>
      <c r="F1226" s="258" t="s">
        <v>1275</v>
      </c>
      <c r="G1226" s="256"/>
      <c r="H1226" s="259">
        <v>5.4000000000000004</v>
      </c>
      <c r="I1226" s="260"/>
      <c r="J1226" s="256"/>
      <c r="K1226" s="256"/>
      <c r="L1226" s="261"/>
      <c r="M1226" s="262"/>
      <c r="N1226" s="263"/>
      <c r="O1226" s="263"/>
      <c r="P1226" s="263"/>
      <c r="Q1226" s="263"/>
      <c r="R1226" s="263"/>
      <c r="S1226" s="263"/>
      <c r="T1226" s="264"/>
      <c r="U1226" s="14"/>
      <c r="V1226" s="14"/>
      <c r="W1226" s="14"/>
      <c r="X1226" s="14"/>
      <c r="Y1226" s="14"/>
      <c r="Z1226" s="14"/>
      <c r="AA1226" s="14"/>
      <c r="AB1226" s="14"/>
      <c r="AC1226" s="14"/>
      <c r="AD1226" s="14"/>
      <c r="AE1226" s="14"/>
      <c r="AT1226" s="265" t="s">
        <v>190</v>
      </c>
      <c r="AU1226" s="265" t="s">
        <v>85</v>
      </c>
      <c r="AV1226" s="14" t="s">
        <v>85</v>
      </c>
      <c r="AW1226" s="14" t="s">
        <v>34</v>
      </c>
      <c r="AX1226" s="14" t="s">
        <v>76</v>
      </c>
      <c r="AY1226" s="265" t="s">
        <v>178</v>
      </c>
    </row>
    <row r="1227" s="14" customFormat="1">
      <c r="A1227" s="14"/>
      <c r="B1227" s="255"/>
      <c r="C1227" s="256"/>
      <c r="D1227" s="246" t="s">
        <v>190</v>
      </c>
      <c r="E1227" s="257" t="s">
        <v>1</v>
      </c>
      <c r="F1227" s="258" t="s">
        <v>1249</v>
      </c>
      <c r="G1227" s="256"/>
      <c r="H1227" s="259">
        <v>4.9000000000000004</v>
      </c>
      <c r="I1227" s="260"/>
      <c r="J1227" s="256"/>
      <c r="K1227" s="256"/>
      <c r="L1227" s="261"/>
      <c r="M1227" s="262"/>
      <c r="N1227" s="263"/>
      <c r="O1227" s="263"/>
      <c r="P1227" s="263"/>
      <c r="Q1227" s="263"/>
      <c r="R1227" s="263"/>
      <c r="S1227" s="263"/>
      <c r="T1227" s="264"/>
      <c r="U1227" s="14"/>
      <c r="V1227" s="14"/>
      <c r="W1227" s="14"/>
      <c r="X1227" s="14"/>
      <c r="Y1227" s="14"/>
      <c r="Z1227" s="14"/>
      <c r="AA1227" s="14"/>
      <c r="AB1227" s="14"/>
      <c r="AC1227" s="14"/>
      <c r="AD1227" s="14"/>
      <c r="AE1227" s="14"/>
      <c r="AT1227" s="265" t="s">
        <v>190</v>
      </c>
      <c r="AU1227" s="265" t="s">
        <v>85</v>
      </c>
      <c r="AV1227" s="14" t="s">
        <v>85</v>
      </c>
      <c r="AW1227" s="14" t="s">
        <v>34</v>
      </c>
      <c r="AX1227" s="14" t="s">
        <v>76</v>
      </c>
      <c r="AY1227" s="265" t="s">
        <v>178</v>
      </c>
    </row>
    <row r="1228" s="2" customFormat="1" ht="24.15" customHeight="1">
      <c r="A1228" s="38"/>
      <c r="B1228" s="39"/>
      <c r="C1228" s="226" t="s">
        <v>1314</v>
      </c>
      <c r="D1228" s="226" t="s">
        <v>181</v>
      </c>
      <c r="E1228" s="227" t="s">
        <v>1315</v>
      </c>
      <c r="F1228" s="228" t="s">
        <v>1316</v>
      </c>
      <c r="G1228" s="229" t="s">
        <v>258</v>
      </c>
      <c r="H1228" s="230">
        <v>18.18</v>
      </c>
      <c r="I1228" s="231"/>
      <c r="J1228" s="232">
        <f>ROUND(I1228*H1228,2)</f>
        <v>0</v>
      </c>
      <c r="K1228" s="228" t="s">
        <v>185</v>
      </c>
      <c r="L1228" s="44"/>
      <c r="M1228" s="233" t="s">
        <v>1</v>
      </c>
      <c r="N1228" s="234" t="s">
        <v>41</v>
      </c>
      <c r="O1228" s="91"/>
      <c r="P1228" s="235">
        <f>O1228*H1228</f>
        <v>0</v>
      </c>
      <c r="Q1228" s="235">
        <v>0.00029999999999999997</v>
      </c>
      <c r="R1228" s="235">
        <f>Q1228*H1228</f>
        <v>0.0054539999999999996</v>
      </c>
      <c r="S1228" s="235">
        <v>0</v>
      </c>
      <c r="T1228" s="236">
        <f>S1228*H1228</f>
        <v>0</v>
      </c>
      <c r="U1228" s="38"/>
      <c r="V1228" s="38"/>
      <c r="W1228" s="38"/>
      <c r="X1228" s="38"/>
      <c r="Y1228" s="38"/>
      <c r="Z1228" s="38"/>
      <c r="AA1228" s="38"/>
      <c r="AB1228" s="38"/>
      <c r="AC1228" s="38"/>
      <c r="AD1228" s="38"/>
      <c r="AE1228" s="38"/>
      <c r="AR1228" s="237" t="s">
        <v>362</v>
      </c>
      <c r="AT1228" s="237" t="s">
        <v>181</v>
      </c>
      <c r="AU1228" s="237" t="s">
        <v>85</v>
      </c>
      <c r="AY1228" s="17" t="s">
        <v>178</v>
      </c>
      <c r="BE1228" s="238">
        <f>IF(N1228="základní",J1228,0)</f>
        <v>0</v>
      </c>
      <c r="BF1228" s="238">
        <f>IF(N1228="snížená",J1228,0)</f>
        <v>0</v>
      </c>
      <c r="BG1228" s="238">
        <f>IF(N1228="zákl. přenesená",J1228,0)</f>
        <v>0</v>
      </c>
      <c r="BH1228" s="238">
        <f>IF(N1228="sníž. přenesená",J1228,0)</f>
        <v>0</v>
      </c>
      <c r="BI1228" s="238">
        <f>IF(N1228="nulová",J1228,0)</f>
        <v>0</v>
      </c>
      <c r="BJ1228" s="17" t="s">
        <v>83</v>
      </c>
      <c r="BK1228" s="238">
        <f>ROUND(I1228*H1228,2)</f>
        <v>0</v>
      </c>
      <c r="BL1228" s="17" t="s">
        <v>362</v>
      </c>
      <c r="BM1228" s="237" t="s">
        <v>1317</v>
      </c>
    </row>
    <row r="1229" s="2" customFormat="1">
      <c r="A1229" s="38"/>
      <c r="B1229" s="39"/>
      <c r="C1229" s="40"/>
      <c r="D1229" s="239" t="s">
        <v>188</v>
      </c>
      <c r="E1229" s="40"/>
      <c r="F1229" s="240" t="s">
        <v>1318</v>
      </c>
      <c r="G1229" s="40"/>
      <c r="H1229" s="40"/>
      <c r="I1229" s="241"/>
      <c r="J1229" s="40"/>
      <c r="K1229" s="40"/>
      <c r="L1229" s="44"/>
      <c r="M1229" s="242"/>
      <c r="N1229" s="243"/>
      <c r="O1229" s="91"/>
      <c r="P1229" s="91"/>
      <c r="Q1229" s="91"/>
      <c r="R1229" s="91"/>
      <c r="S1229" s="91"/>
      <c r="T1229" s="92"/>
      <c r="U1229" s="38"/>
      <c r="V1229" s="38"/>
      <c r="W1229" s="38"/>
      <c r="X1229" s="38"/>
      <c r="Y1229" s="38"/>
      <c r="Z1229" s="38"/>
      <c r="AA1229" s="38"/>
      <c r="AB1229" s="38"/>
      <c r="AC1229" s="38"/>
      <c r="AD1229" s="38"/>
      <c r="AE1229" s="38"/>
      <c r="AT1229" s="17" t="s">
        <v>188</v>
      </c>
      <c r="AU1229" s="17" t="s">
        <v>85</v>
      </c>
    </row>
    <row r="1230" s="13" customFormat="1">
      <c r="A1230" s="13"/>
      <c r="B1230" s="244"/>
      <c r="C1230" s="245"/>
      <c r="D1230" s="246" t="s">
        <v>190</v>
      </c>
      <c r="E1230" s="247" t="s">
        <v>1</v>
      </c>
      <c r="F1230" s="248" t="s">
        <v>191</v>
      </c>
      <c r="G1230" s="245"/>
      <c r="H1230" s="247" t="s">
        <v>1</v>
      </c>
      <c r="I1230" s="249"/>
      <c r="J1230" s="245"/>
      <c r="K1230" s="245"/>
      <c r="L1230" s="250"/>
      <c r="M1230" s="251"/>
      <c r="N1230" s="252"/>
      <c r="O1230" s="252"/>
      <c r="P1230" s="252"/>
      <c r="Q1230" s="252"/>
      <c r="R1230" s="252"/>
      <c r="S1230" s="252"/>
      <c r="T1230" s="253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54" t="s">
        <v>190</v>
      </c>
      <c r="AU1230" s="254" t="s">
        <v>85</v>
      </c>
      <c r="AV1230" s="13" t="s">
        <v>83</v>
      </c>
      <c r="AW1230" s="13" t="s">
        <v>34</v>
      </c>
      <c r="AX1230" s="13" t="s">
        <v>76</v>
      </c>
      <c r="AY1230" s="254" t="s">
        <v>178</v>
      </c>
    </row>
    <row r="1231" s="13" customFormat="1">
      <c r="A1231" s="13"/>
      <c r="B1231" s="244"/>
      <c r="C1231" s="245"/>
      <c r="D1231" s="246" t="s">
        <v>190</v>
      </c>
      <c r="E1231" s="247" t="s">
        <v>1</v>
      </c>
      <c r="F1231" s="248" t="s">
        <v>192</v>
      </c>
      <c r="G1231" s="245"/>
      <c r="H1231" s="247" t="s">
        <v>1</v>
      </c>
      <c r="I1231" s="249"/>
      <c r="J1231" s="245"/>
      <c r="K1231" s="245"/>
      <c r="L1231" s="250"/>
      <c r="M1231" s="251"/>
      <c r="N1231" s="252"/>
      <c r="O1231" s="252"/>
      <c r="P1231" s="252"/>
      <c r="Q1231" s="252"/>
      <c r="R1231" s="252"/>
      <c r="S1231" s="252"/>
      <c r="T1231" s="253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54" t="s">
        <v>190</v>
      </c>
      <c r="AU1231" s="254" t="s">
        <v>85</v>
      </c>
      <c r="AV1231" s="13" t="s">
        <v>83</v>
      </c>
      <c r="AW1231" s="13" t="s">
        <v>34</v>
      </c>
      <c r="AX1231" s="13" t="s">
        <v>76</v>
      </c>
      <c r="AY1231" s="254" t="s">
        <v>178</v>
      </c>
    </row>
    <row r="1232" s="14" customFormat="1">
      <c r="A1232" s="14"/>
      <c r="B1232" s="255"/>
      <c r="C1232" s="256"/>
      <c r="D1232" s="246" t="s">
        <v>190</v>
      </c>
      <c r="E1232" s="257" t="s">
        <v>1</v>
      </c>
      <c r="F1232" s="258" t="s">
        <v>1295</v>
      </c>
      <c r="G1232" s="256"/>
      <c r="H1232" s="259">
        <v>3.4500000000000002</v>
      </c>
      <c r="I1232" s="260"/>
      <c r="J1232" s="256"/>
      <c r="K1232" s="256"/>
      <c r="L1232" s="261"/>
      <c r="M1232" s="262"/>
      <c r="N1232" s="263"/>
      <c r="O1232" s="263"/>
      <c r="P1232" s="263"/>
      <c r="Q1232" s="263"/>
      <c r="R1232" s="263"/>
      <c r="S1232" s="263"/>
      <c r="T1232" s="264"/>
      <c r="U1232" s="14"/>
      <c r="V1232" s="14"/>
      <c r="W1232" s="14"/>
      <c r="X1232" s="14"/>
      <c r="Y1232" s="14"/>
      <c r="Z1232" s="14"/>
      <c r="AA1232" s="14"/>
      <c r="AB1232" s="14"/>
      <c r="AC1232" s="14"/>
      <c r="AD1232" s="14"/>
      <c r="AE1232" s="14"/>
      <c r="AT1232" s="265" t="s">
        <v>190</v>
      </c>
      <c r="AU1232" s="265" t="s">
        <v>85</v>
      </c>
      <c r="AV1232" s="14" t="s">
        <v>85</v>
      </c>
      <c r="AW1232" s="14" t="s">
        <v>34</v>
      </c>
      <c r="AX1232" s="14" t="s">
        <v>76</v>
      </c>
      <c r="AY1232" s="265" t="s">
        <v>178</v>
      </c>
    </row>
    <row r="1233" s="14" customFormat="1">
      <c r="A1233" s="14"/>
      <c r="B1233" s="255"/>
      <c r="C1233" s="256"/>
      <c r="D1233" s="246" t="s">
        <v>190</v>
      </c>
      <c r="E1233" s="257" t="s">
        <v>1</v>
      </c>
      <c r="F1233" s="258" t="s">
        <v>1296</v>
      </c>
      <c r="G1233" s="256"/>
      <c r="H1233" s="259">
        <v>3.1000000000000001</v>
      </c>
      <c r="I1233" s="260"/>
      <c r="J1233" s="256"/>
      <c r="K1233" s="256"/>
      <c r="L1233" s="261"/>
      <c r="M1233" s="262"/>
      <c r="N1233" s="263"/>
      <c r="O1233" s="263"/>
      <c r="P1233" s="263"/>
      <c r="Q1233" s="263"/>
      <c r="R1233" s="263"/>
      <c r="S1233" s="263"/>
      <c r="T1233" s="264"/>
      <c r="U1233" s="14"/>
      <c r="V1233" s="14"/>
      <c r="W1233" s="14"/>
      <c r="X1233" s="14"/>
      <c r="Y1233" s="14"/>
      <c r="Z1233" s="14"/>
      <c r="AA1233" s="14"/>
      <c r="AB1233" s="14"/>
      <c r="AC1233" s="14"/>
      <c r="AD1233" s="14"/>
      <c r="AE1233" s="14"/>
      <c r="AT1233" s="265" t="s">
        <v>190</v>
      </c>
      <c r="AU1233" s="265" t="s">
        <v>85</v>
      </c>
      <c r="AV1233" s="14" t="s">
        <v>85</v>
      </c>
      <c r="AW1233" s="14" t="s">
        <v>34</v>
      </c>
      <c r="AX1233" s="14" t="s">
        <v>76</v>
      </c>
      <c r="AY1233" s="265" t="s">
        <v>178</v>
      </c>
    </row>
    <row r="1234" s="14" customFormat="1">
      <c r="A1234" s="14"/>
      <c r="B1234" s="255"/>
      <c r="C1234" s="256"/>
      <c r="D1234" s="246" t="s">
        <v>190</v>
      </c>
      <c r="E1234" s="257" t="s">
        <v>1</v>
      </c>
      <c r="F1234" s="258" t="s">
        <v>1297</v>
      </c>
      <c r="G1234" s="256"/>
      <c r="H1234" s="259">
        <v>2.6299999999999999</v>
      </c>
      <c r="I1234" s="260"/>
      <c r="J1234" s="256"/>
      <c r="K1234" s="256"/>
      <c r="L1234" s="261"/>
      <c r="M1234" s="262"/>
      <c r="N1234" s="263"/>
      <c r="O1234" s="263"/>
      <c r="P1234" s="263"/>
      <c r="Q1234" s="263"/>
      <c r="R1234" s="263"/>
      <c r="S1234" s="263"/>
      <c r="T1234" s="264"/>
      <c r="U1234" s="14"/>
      <c r="V1234" s="14"/>
      <c r="W1234" s="14"/>
      <c r="X1234" s="14"/>
      <c r="Y1234" s="14"/>
      <c r="Z1234" s="14"/>
      <c r="AA1234" s="14"/>
      <c r="AB1234" s="14"/>
      <c r="AC1234" s="14"/>
      <c r="AD1234" s="14"/>
      <c r="AE1234" s="14"/>
      <c r="AT1234" s="265" t="s">
        <v>190</v>
      </c>
      <c r="AU1234" s="265" t="s">
        <v>85</v>
      </c>
      <c r="AV1234" s="14" t="s">
        <v>85</v>
      </c>
      <c r="AW1234" s="14" t="s">
        <v>34</v>
      </c>
      <c r="AX1234" s="14" t="s">
        <v>76</v>
      </c>
      <c r="AY1234" s="265" t="s">
        <v>178</v>
      </c>
    </row>
    <row r="1235" s="14" customFormat="1">
      <c r="A1235" s="14"/>
      <c r="B1235" s="255"/>
      <c r="C1235" s="256"/>
      <c r="D1235" s="246" t="s">
        <v>190</v>
      </c>
      <c r="E1235" s="257" t="s">
        <v>1</v>
      </c>
      <c r="F1235" s="258" t="s">
        <v>1298</v>
      </c>
      <c r="G1235" s="256"/>
      <c r="H1235" s="259">
        <v>1.5</v>
      </c>
      <c r="I1235" s="260"/>
      <c r="J1235" s="256"/>
      <c r="K1235" s="256"/>
      <c r="L1235" s="261"/>
      <c r="M1235" s="262"/>
      <c r="N1235" s="263"/>
      <c r="O1235" s="263"/>
      <c r="P1235" s="263"/>
      <c r="Q1235" s="263"/>
      <c r="R1235" s="263"/>
      <c r="S1235" s="263"/>
      <c r="T1235" s="264"/>
      <c r="U1235" s="14"/>
      <c r="V1235" s="14"/>
      <c r="W1235" s="14"/>
      <c r="X1235" s="14"/>
      <c r="Y1235" s="14"/>
      <c r="Z1235" s="14"/>
      <c r="AA1235" s="14"/>
      <c r="AB1235" s="14"/>
      <c r="AC1235" s="14"/>
      <c r="AD1235" s="14"/>
      <c r="AE1235" s="14"/>
      <c r="AT1235" s="265" t="s">
        <v>190</v>
      </c>
      <c r="AU1235" s="265" t="s">
        <v>85</v>
      </c>
      <c r="AV1235" s="14" t="s">
        <v>85</v>
      </c>
      <c r="AW1235" s="14" t="s">
        <v>34</v>
      </c>
      <c r="AX1235" s="14" t="s">
        <v>76</v>
      </c>
      <c r="AY1235" s="265" t="s">
        <v>178</v>
      </c>
    </row>
    <row r="1236" s="14" customFormat="1">
      <c r="A1236" s="14"/>
      <c r="B1236" s="255"/>
      <c r="C1236" s="256"/>
      <c r="D1236" s="246" t="s">
        <v>190</v>
      </c>
      <c r="E1236" s="257" t="s">
        <v>1</v>
      </c>
      <c r="F1236" s="258" t="s">
        <v>1299</v>
      </c>
      <c r="G1236" s="256"/>
      <c r="H1236" s="259">
        <v>4.4000000000000004</v>
      </c>
      <c r="I1236" s="260"/>
      <c r="J1236" s="256"/>
      <c r="K1236" s="256"/>
      <c r="L1236" s="261"/>
      <c r="M1236" s="262"/>
      <c r="N1236" s="263"/>
      <c r="O1236" s="263"/>
      <c r="P1236" s="263"/>
      <c r="Q1236" s="263"/>
      <c r="R1236" s="263"/>
      <c r="S1236" s="263"/>
      <c r="T1236" s="264"/>
      <c r="U1236" s="14"/>
      <c r="V1236" s="14"/>
      <c r="W1236" s="14"/>
      <c r="X1236" s="14"/>
      <c r="Y1236" s="14"/>
      <c r="Z1236" s="14"/>
      <c r="AA1236" s="14"/>
      <c r="AB1236" s="14"/>
      <c r="AC1236" s="14"/>
      <c r="AD1236" s="14"/>
      <c r="AE1236" s="14"/>
      <c r="AT1236" s="265" t="s">
        <v>190</v>
      </c>
      <c r="AU1236" s="265" t="s">
        <v>85</v>
      </c>
      <c r="AV1236" s="14" t="s">
        <v>85</v>
      </c>
      <c r="AW1236" s="14" t="s">
        <v>34</v>
      </c>
      <c r="AX1236" s="14" t="s">
        <v>76</v>
      </c>
      <c r="AY1236" s="265" t="s">
        <v>178</v>
      </c>
    </row>
    <row r="1237" s="14" customFormat="1">
      <c r="A1237" s="14"/>
      <c r="B1237" s="255"/>
      <c r="C1237" s="256"/>
      <c r="D1237" s="246" t="s">
        <v>190</v>
      </c>
      <c r="E1237" s="257" t="s">
        <v>1</v>
      </c>
      <c r="F1237" s="258" t="s">
        <v>1300</v>
      </c>
      <c r="G1237" s="256"/>
      <c r="H1237" s="259">
        <v>1.7</v>
      </c>
      <c r="I1237" s="260"/>
      <c r="J1237" s="256"/>
      <c r="K1237" s="256"/>
      <c r="L1237" s="261"/>
      <c r="M1237" s="262"/>
      <c r="N1237" s="263"/>
      <c r="O1237" s="263"/>
      <c r="P1237" s="263"/>
      <c r="Q1237" s="263"/>
      <c r="R1237" s="263"/>
      <c r="S1237" s="263"/>
      <c r="T1237" s="264"/>
      <c r="U1237" s="14"/>
      <c r="V1237" s="14"/>
      <c r="W1237" s="14"/>
      <c r="X1237" s="14"/>
      <c r="Y1237" s="14"/>
      <c r="Z1237" s="14"/>
      <c r="AA1237" s="14"/>
      <c r="AB1237" s="14"/>
      <c r="AC1237" s="14"/>
      <c r="AD1237" s="14"/>
      <c r="AE1237" s="14"/>
      <c r="AT1237" s="265" t="s">
        <v>190</v>
      </c>
      <c r="AU1237" s="265" t="s">
        <v>85</v>
      </c>
      <c r="AV1237" s="14" t="s">
        <v>85</v>
      </c>
      <c r="AW1237" s="14" t="s">
        <v>34</v>
      </c>
      <c r="AX1237" s="14" t="s">
        <v>76</v>
      </c>
      <c r="AY1237" s="265" t="s">
        <v>178</v>
      </c>
    </row>
    <row r="1238" s="14" customFormat="1">
      <c r="A1238" s="14"/>
      <c r="B1238" s="255"/>
      <c r="C1238" s="256"/>
      <c r="D1238" s="246" t="s">
        <v>190</v>
      </c>
      <c r="E1238" s="257" t="s">
        <v>1</v>
      </c>
      <c r="F1238" s="258" t="s">
        <v>1301</v>
      </c>
      <c r="G1238" s="256"/>
      <c r="H1238" s="259">
        <v>1.3999999999999999</v>
      </c>
      <c r="I1238" s="260"/>
      <c r="J1238" s="256"/>
      <c r="K1238" s="256"/>
      <c r="L1238" s="261"/>
      <c r="M1238" s="262"/>
      <c r="N1238" s="263"/>
      <c r="O1238" s="263"/>
      <c r="P1238" s="263"/>
      <c r="Q1238" s="263"/>
      <c r="R1238" s="263"/>
      <c r="S1238" s="263"/>
      <c r="T1238" s="264"/>
      <c r="U1238" s="14"/>
      <c r="V1238" s="14"/>
      <c r="W1238" s="14"/>
      <c r="X1238" s="14"/>
      <c r="Y1238" s="14"/>
      <c r="Z1238" s="14"/>
      <c r="AA1238" s="14"/>
      <c r="AB1238" s="14"/>
      <c r="AC1238" s="14"/>
      <c r="AD1238" s="14"/>
      <c r="AE1238" s="14"/>
      <c r="AT1238" s="265" t="s">
        <v>190</v>
      </c>
      <c r="AU1238" s="265" t="s">
        <v>85</v>
      </c>
      <c r="AV1238" s="14" t="s">
        <v>85</v>
      </c>
      <c r="AW1238" s="14" t="s">
        <v>34</v>
      </c>
      <c r="AX1238" s="14" t="s">
        <v>76</v>
      </c>
      <c r="AY1238" s="265" t="s">
        <v>178</v>
      </c>
    </row>
    <row r="1239" s="2" customFormat="1" ht="16.5" customHeight="1">
      <c r="A1239" s="38"/>
      <c r="B1239" s="39"/>
      <c r="C1239" s="226" t="s">
        <v>1319</v>
      </c>
      <c r="D1239" s="226" t="s">
        <v>181</v>
      </c>
      <c r="E1239" s="227" t="s">
        <v>1320</v>
      </c>
      <c r="F1239" s="228" t="s">
        <v>1321</v>
      </c>
      <c r="G1239" s="229" t="s">
        <v>258</v>
      </c>
      <c r="H1239" s="230">
        <v>28.399999999999999</v>
      </c>
      <c r="I1239" s="231"/>
      <c r="J1239" s="232">
        <f>ROUND(I1239*H1239,2)</f>
        <v>0</v>
      </c>
      <c r="K1239" s="228" t="s">
        <v>1</v>
      </c>
      <c r="L1239" s="44"/>
      <c r="M1239" s="233" t="s">
        <v>1</v>
      </c>
      <c r="N1239" s="234" t="s">
        <v>41</v>
      </c>
      <c r="O1239" s="91"/>
      <c r="P1239" s="235">
        <f>O1239*H1239</f>
        <v>0</v>
      </c>
      <c r="Q1239" s="235">
        <v>0.00117</v>
      </c>
      <c r="R1239" s="235">
        <f>Q1239*H1239</f>
        <v>0.033228000000000001</v>
      </c>
      <c r="S1239" s="235">
        <v>0</v>
      </c>
      <c r="T1239" s="236">
        <f>S1239*H1239</f>
        <v>0</v>
      </c>
      <c r="U1239" s="38"/>
      <c r="V1239" s="38"/>
      <c r="W1239" s="38"/>
      <c r="X1239" s="38"/>
      <c r="Y1239" s="38"/>
      <c r="Z1239" s="38"/>
      <c r="AA1239" s="38"/>
      <c r="AB1239" s="38"/>
      <c r="AC1239" s="38"/>
      <c r="AD1239" s="38"/>
      <c r="AE1239" s="38"/>
      <c r="AR1239" s="237" t="s">
        <v>362</v>
      </c>
      <c r="AT1239" s="237" t="s">
        <v>181</v>
      </c>
      <c r="AU1239" s="237" t="s">
        <v>85</v>
      </c>
      <c r="AY1239" s="17" t="s">
        <v>178</v>
      </c>
      <c r="BE1239" s="238">
        <f>IF(N1239="základní",J1239,0)</f>
        <v>0</v>
      </c>
      <c r="BF1239" s="238">
        <f>IF(N1239="snížená",J1239,0)</f>
        <v>0</v>
      </c>
      <c r="BG1239" s="238">
        <f>IF(N1239="zákl. přenesená",J1239,0)</f>
        <v>0</v>
      </c>
      <c r="BH1239" s="238">
        <f>IF(N1239="sníž. přenesená",J1239,0)</f>
        <v>0</v>
      </c>
      <c r="BI1239" s="238">
        <f>IF(N1239="nulová",J1239,0)</f>
        <v>0</v>
      </c>
      <c r="BJ1239" s="17" t="s">
        <v>83</v>
      </c>
      <c r="BK1239" s="238">
        <f>ROUND(I1239*H1239,2)</f>
        <v>0</v>
      </c>
      <c r="BL1239" s="17" t="s">
        <v>362</v>
      </c>
      <c r="BM1239" s="237" t="s">
        <v>1322</v>
      </c>
    </row>
    <row r="1240" s="13" customFormat="1">
      <c r="A1240" s="13"/>
      <c r="B1240" s="244"/>
      <c r="C1240" s="245"/>
      <c r="D1240" s="246" t="s">
        <v>190</v>
      </c>
      <c r="E1240" s="247" t="s">
        <v>1</v>
      </c>
      <c r="F1240" s="248" t="s">
        <v>191</v>
      </c>
      <c r="G1240" s="245"/>
      <c r="H1240" s="247" t="s">
        <v>1</v>
      </c>
      <c r="I1240" s="249"/>
      <c r="J1240" s="245"/>
      <c r="K1240" s="245"/>
      <c r="L1240" s="250"/>
      <c r="M1240" s="251"/>
      <c r="N1240" s="252"/>
      <c r="O1240" s="252"/>
      <c r="P1240" s="252"/>
      <c r="Q1240" s="252"/>
      <c r="R1240" s="252"/>
      <c r="S1240" s="252"/>
      <c r="T1240" s="253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54" t="s">
        <v>190</v>
      </c>
      <c r="AU1240" s="254" t="s">
        <v>85</v>
      </c>
      <c r="AV1240" s="13" t="s">
        <v>83</v>
      </c>
      <c r="AW1240" s="13" t="s">
        <v>34</v>
      </c>
      <c r="AX1240" s="13" t="s">
        <v>76</v>
      </c>
      <c r="AY1240" s="254" t="s">
        <v>178</v>
      </c>
    </row>
    <row r="1241" s="13" customFormat="1">
      <c r="A1241" s="13"/>
      <c r="B1241" s="244"/>
      <c r="C1241" s="245"/>
      <c r="D1241" s="246" t="s">
        <v>190</v>
      </c>
      <c r="E1241" s="247" t="s">
        <v>1</v>
      </c>
      <c r="F1241" s="248" t="s">
        <v>192</v>
      </c>
      <c r="G1241" s="245"/>
      <c r="H1241" s="247" t="s">
        <v>1</v>
      </c>
      <c r="I1241" s="249"/>
      <c r="J1241" s="245"/>
      <c r="K1241" s="245"/>
      <c r="L1241" s="250"/>
      <c r="M1241" s="251"/>
      <c r="N1241" s="252"/>
      <c r="O1241" s="252"/>
      <c r="P1241" s="252"/>
      <c r="Q1241" s="252"/>
      <c r="R1241" s="252"/>
      <c r="S1241" s="252"/>
      <c r="T1241" s="253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54" t="s">
        <v>190</v>
      </c>
      <c r="AU1241" s="254" t="s">
        <v>85</v>
      </c>
      <c r="AV1241" s="13" t="s">
        <v>83</v>
      </c>
      <c r="AW1241" s="13" t="s">
        <v>34</v>
      </c>
      <c r="AX1241" s="13" t="s">
        <v>76</v>
      </c>
      <c r="AY1241" s="254" t="s">
        <v>178</v>
      </c>
    </row>
    <row r="1242" s="13" customFormat="1">
      <c r="A1242" s="13"/>
      <c r="B1242" s="244"/>
      <c r="C1242" s="245"/>
      <c r="D1242" s="246" t="s">
        <v>190</v>
      </c>
      <c r="E1242" s="247" t="s">
        <v>1</v>
      </c>
      <c r="F1242" s="248" t="s">
        <v>1246</v>
      </c>
      <c r="G1242" s="245"/>
      <c r="H1242" s="247" t="s">
        <v>1</v>
      </c>
      <c r="I1242" s="249"/>
      <c r="J1242" s="245"/>
      <c r="K1242" s="245"/>
      <c r="L1242" s="250"/>
      <c r="M1242" s="251"/>
      <c r="N1242" s="252"/>
      <c r="O1242" s="252"/>
      <c r="P1242" s="252"/>
      <c r="Q1242" s="252"/>
      <c r="R1242" s="252"/>
      <c r="S1242" s="252"/>
      <c r="T1242" s="253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T1242" s="254" t="s">
        <v>190</v>
      </c>
      <c r="AU1242" s="254" t="s">
        <v>85</v>
      </c>
      <c r="AV1242" s="13" t="s">
        <v>83</v>
      </c>
      <c r="AW1242" s="13" t="s">
        <v>34</v>
      </c>
      <c r="AX1242" s="13" t="s">
        <v>76</v>
      </c>
      <c r="AY1242" s="254" t="s">
        <v>178</v>
      </c>
    </row>
    <row r="1243" s="14" customFormat="1">
      <c r="A1243" s="14"/>
      <c r="B1243" s="255"/>
      <c r="C1243" s="256"/>
      <c r="D1243" s="246" t="s">
        <v>190</v>
      </c>
      <c r="E1243" s="257" t="s">
        <v>1</v>
      </c>
      <c r="F1243" s="258" t="s">
        <v>1247</v>
      </c>
      <c r="G1243" s="256"/>
      <c r="H1243" s="259">
        <v>8.9000000000000004</v>
      </c>
      <c r="I1243" s="260"/>
      <c r="J1243" s="256"/>
      <c r="K1243" s="256"/>
      <c r="L1243" s="261"/>
      <c r="M1243" s="262"/>
      <c r="N1243" s="263"/>
      <c r="O1243" s="263"/>
      <c r="P1243" s="263"/>
      <c r="Q1243" s="263"/>
      <c r="R1243" s="263"/>
      <c r="S1243" s="263"/>
      <c r="T1243" s="264"/>
      <c r="U1243" s="14"/>
      <c r="V1243" s="14"/>
      <c r="W1243" s="14"/>
      <c r="X1243" s="14"/>
      <c r="Y1243" s="14"/>
      <c r="Z1243" s="14"/>
      <c r="AA1243" s="14"/>
      <c r="AB1243" s="14"/>
      <c r="AC1243" s="14"/>
      <c r="AD1243" s="14"/>
      <c r="AE1243" s="14"/>
      <c r="AT1243" s="265" t="s">
        <v>190</v>
      </c>
      <c r="AU1243" s="265" t="s">
        <v>85</v>
      </c>
      <c r="AV1243" s="14" t="s">
        <v>85</v>
      </c>
      <c r="AW1243" s="14" t="s">
        <v>34</v>
      </c>
      <c r="AX1243" s="14" t="s">
        <v>76</v>
      </c>
      <c r="AY1243" s="265" t="s">
        <v>178</v>
      </c>
    </row>
    <row r="1244" s="14" customFormat="1">
      <c r="A1244" s="14"/>
      <c r="B1244" s="255"/>
      <c r="C1244" s="256"/>
      <c r="D1244" s="246" t="s">
        <v>190</v>
      </c>
      <c r="E1244" s="257" t="s">
        <v>1</v>
      </c>
      <c r="F1244" s="258" t="s">
        <v>1248</v>
      </c>
      <c r="G1244" s="256"/>
      <c r="H1244" s="259">
        <v>14.6</v>
      </c>
      <c r="I1244" s="260"/>
      <c r="J1244" s="256"/>
      <c r="K1244" s="256"/>
      <c r="L1244" s="261"/>
      <c r="M1244" s="262"/>
      <c r="N1244" s="263"/>
      <c r="O1244" s="263"/>
      <c r="P1244" s="263"/>
      <c r="Q1244" s="263"/>
      <c r="R1244" s="263"/>
      <c r="S1244" s="263"/>
      <c r="T1244" s="264"/>
      <c r="U1244" s="14"/>
      <c r="V1244" s="14"/>
      <c r="W1244" s="14"/>
      <c r="X1244" s="14"/>
      <c r="Y1244" s="14"/>
      <c r="Z1244" s="14"/>
      <c r="AA1244" s="14"/>
      <c r="AB1244" s="14"/>
      <c r="AC1244" s="14"/>
      <c r="AD1244" s="14"/>
      <c r="AE1244" s="14"/>
      <c r="AT1244" s="265" t="s">
        <v>190</v>
      </c>
      <c r="AU1244" s="265" t="s">
        <v>85</v>
      </c>
      <c r="AV1244" s="14" t="s">
        <v>85</v>
      </c>
      <c r="AW1244" s="14" t="s">
        <v>34</v>
      </c>
      <c r="AX1244" s="14" t="s">
        <v>76</v>
      </c>
      <c r="AY1244" s="265" t="s">
        <v>178</v>
      </c>
    </row>
    <row r="1245" s="14" customFormat="1">
      <c r="A1245" s="14"/>
      <c r="B1245" s="255"/>
      <c r="C1245" s="256"/>
      <c r="D1245" s="246" t="s">
        <v>190</v>
      </c>
      <c r="E1245" s="257" t="s">
        <v>1</v>
      </c>
      <c r="F1245" s="258" t="s">
        <v>1249</v>
      </c>
      <c r="G1245" s="256"/>
      <c r="H1245" s="259">
        <v>4.9000000000000004</v>
      </c>
      <c r="I1245" s="260"/>
      <c r="J1245" s="256"/>
      <c r="K1245" s="256"/>
      <c r="L1245" s="261"/>
      <c r="M1245" s="262"/>
      <c r="N1245" s="263"/>
      <c r="O1245" s="263"/>
      <c r="P1245" s="263"/>
      <c r="Q1245" s="263"/>
      <c r="R1245" s="263"/>
      <c r="S1245" s="263"/>
      <c r="T1245" s="264"/>
      <c r="U1245" s="14"/>
      <c r="V1245" s="14"/>
      <c r="W1245" s="14"/>
      <c r="X1245" s="14"/>
      <c r="Y1245" s="14"/>
      <c r="Z1245" s="14"/>
      <c r="AA1245" s="14"/>
      <c r="AB1245" s="14"/>
      <c r="AC1245" s="14"/>
      <c r="AD1245" s="14"/>
      <c r="AE1245" s="14"/>
      <c r="AT1245" s="265" t="s">
        <v>190</v>
      </c>
      <c r="AU1245" s="265" t="s">
        <v>85</v>
      </c>
      <c r="AV1245" s="14" t="s">
        <v>85</v>
      </c>
      <c r="AW1245" s="14" t="s">
        <v>34</v>
      </c>
      <c r="AX1245" s="14" t="s">
        <v>76</v>
      </c>
      <c r="AY1245" s="265" t="s">
        <v>178</v>
      </c>
    </row>
    <row r="1246" s="2" customFormat="1" ht="24.15" customHeight="1">
      <c r="A1246" s="38"/>
      <c r="B1246" s="39"/>
      <c r="C1246" s="226" t="s">
        <v>1323</v>
      </c>
      <c r="D1246" s="226" t="s">
        <v>181</v>
      </c>
      <c r="E1246" s="227" t="s">
        <v>1324</v>
      </c>
      <c r="F1246" s="228" t="s">
        <v>1325</v>
      </c>
      <c r="G1246" s="229" t="s">
        <v>229</v>
      </c>
      <c r="H1246" s="230">
        <v>29.73</v>
      </c>
      <c r="I1246" s="231"/>
      <c r="J1246" s="232">
        <f>ROUND(I1246*H1246,2)</f>
        <v>0</v>
      </c>
      <c r="K1246" s="228" t="s">
        <v>185</v>
      </c>
      <c r="L1246" s="44"/>
      <c r="M1246" s="233" t="s">
        <v>1</v>
      </c>
      <c r="N1246" s="234" t="s">
        <v>41</v>
      </c>
      <c r="O1246" s="91"/>
      <c r="P1246" s="235">
        <f>O1246*H1246</f>
        <v>0</v>
      </c>
      <c r="Q1246" s="235">
        <v>0</v>
      </c>
      <c r="R1246" s="235">
        <f>Q1246*H1246</f>
        <v>0</v>
      </c>
      <c r="S1246" s="235">
        <v>0</v>
      </c>
      <c r="T1246" s="236">
        <f>S1246*H1246</f>
        <v>0</v>
      </c>
      <c r="U1246" s="38"/>
      <c r="V1246" s="38"/>
      <c r="W1246" s="38"/>
      <c r="X1246" s="38"/>
      <c r="Y1246" s="38"/>
      <c r="Z1246" s="38"/>
      <c r="AA1246" s="38"/>
      <c r="AB1246" s="38"/>
      <c r="AC1246" s="38"/>
      <c r="AD1246" s="38"/>
      <c r="AE1246" s="38"/>
      <c r="AR1246" s="237" t="s">
        <v>362</v>
      </c>
      <c r="AT1246" s="237" t="s">
        <v>181</v>
      </c>
      <c r="AU1246" s="237" t="s">
        <v>85</v>
      </c>
      <c r="AY1246" s="17" t="s">
        <v>178</v>
      </c>
      <c r="BE1246" s="238">
        <f>IF(N1246="základní",J1246,0)</f>
        <v>0</v>
      </c>
      <c r="BF1246" s="238">
        <f>IF(N1246="snížená",J1246,0)</f>
        <v>0</v>
      </c>
      <c r="BG1246" s="238">
        <f>IF(N1246="zákl. přenesená",J1246,0)</f>
        <v>0</v>
      </c>
      <c r="BH1246" s="238">
        <f>IF(N1246="sníž. přenesená",J1246,0)</f>
        <v>0</v>
      </c>
      <c r="BI1246" s="238">
        <f>IF(N1246="nulová",J1246,0)</f>
        <v>0</v>
      </c>
      <c r="BJ1246" s="17" t="s">
        <v>83</v>
      </c>
      <c r="BK1246" s="238">
        <f>ROUND(I1246*H1246,2)</f>
        <v>0</v>
      </c>
      <c r="BL1246" s="17" t="s">
        <v>362</v>
      </c>
      <c r="BM1246" s="237" t="s">
        <v>1326</v>
      </c>
    </row>
    <row r="1247" s="2" customFormat="1">
      <c r="A1247" s="38"/>
      <c r="B1247" s="39"/>
      <c r="C1247" s="40"/>
      <c r="D1247" s="239" t="s">
        <v>188</v>
      </c>
      <c r="E1247" s="40"/>
      <c r="F1247" s="240" t="s">
        <v>1327</v>
      </c>
      <c r="G1247" s="40"/>
      <c r="H1247" s="40"/>
      <c r="I1247" s="241"/>
      <c r="J1247" s="40"/>
      <c r="K1247" s="40"/>
      <c r="L1247" s="44"/>
      <c r="M1247" s="242"/>
      <c r="N1247" s="243"/>
      <c r="O1247" s="91"/>
      <c r="P1247" s="91"/>
      <c r="Q1247" s="91"/>
      <c r="R1247" s="91"/>
      <c r="S1247" s="91"/>
      <c r="T1247" s="92"/>
      <c r="U1247" s="38"/>
      <c r="V1247" s="38"/>
      <c r="W1247" s="38"/>
      <c r="X1247" s="38"/>
      <c r="Y1247" s="38"/>
      <c r="Z1247" s="38"/>
      <c r="AA1247" s="38"/>
      <c r="AB1247" s="38"/>
      <c r="AC1247" s="38"/>
      <c r="AD1247" s="38"/>
      <c r="AE1247" s="38"/>
      <c r="AT1247" s="17" t="s">
        <v>188</v>
      </c>
      <c r="AU1247" s="17" t="s">
        <v>85</v>
      </c>
    </row>
    <row r="1248" s="12" customFormat="1" ht="22.8" customHeight="1">
      <c r="A1248" s="12"/>
      <c r="B1248" s="210"/>
      <c r="C1248" s="211"/>
      <c r="D1248" s="212" t="s">
        <v>75</v>
      </c>
      <c r="E1248" s="224" t="s">
        <v>1328</v>
      </c>
      <c r="F1248" s="224" t="s">
        <v>1329</v>
      </c>
      <c r="G1248" s="211"/>
      <c r="H1248" s="211"/>
      <c r="I1248" s="214"/>
      <c r="J1248" s="225">
        <f>BK1248</f>
        <v>0</v>
      </c>
      <c r="K1248" s="211"/>
      <c r="L1248" s="216"/>
      <c r="M1248" s="217"/>
      <c r="N1248" s="218"/>
      <c r="O1248" s="218"/>
      <c r="P1248" s="219">
        <f>P1249+P1250+P1251+P1270</f>
        <v>0</v>
      </c>
      <c r="Q1248" s="218"/>
      <c r="R1248" s="219">
        <f>R1249+R1250+R1251+R1270</f>
        <v>0</v>
      </c>
      <c r="S1248" s="218"/>
      <c r="T1248" s="220">
        <f>T1249+T1250+T1251+T1270</f>
        <v>0</v>
      </c>
      <c r="U1248" s="12"/>
      <c r="V1248" s="12"/>
      <c r="W1248" s="12"/>
      <c r="X1248" s="12"/>
      <c r="Y1248" s="12"/>
      <c r="Z1248" s="12"/>
      <c r="AA1248" s="12"/>
      <c r="AB1248" s="12"/>
      <c r="AC1248" s="12"/>
      <c r="AD1248" s="12"/>
      <c r="AE1248" s="12"/>
      <c r="AR1248" s="221" t="s">
        <v>85</v>
      </c>
      <c r="AT1248" s="222" t="s">
        <v>75</v>
      </c>
      <c r="AU1248" s="222" t="s">
        <v>83</v>
      </c>
      <c r="AY1248" s="221" t="s">
        <v>178</v>
      </c>
      <c r="BK1248" s="223">
        <f>BK1249+BK1250+BK1251+BK1270</f>
        <v>0</v>
      </c>
    </row>
    <row r="1249" s="2" customFormat="1" ht="24.15" customHeight="1">
      <c r="A1249" s="38"/>
      <c r="B1249" s="39"/>
      <c r="C1249" s="226" t="s">
        <v>1330</v>
      </c>
      <c r="D1249" s="226" t="s">
        <v>181</v>
      </c>
      <c r="E1249" s="227" t="s">
        <v>1331</v>
      </c>
      <c r="F1249" s="228" t="s">
        <v>1332</v>
      </c>
      <c r="G1249" s="229" t="s">
        <v>1333</v>
      </c>
      <c r="H1249" s="277"/>
      <c r="I1249" s="231"/>
      <c r="J1249" s="232">
        <f>ROUND(I1249*H1249,2)</f>
        <v>0</v>
      </c>
      <c r="K1249" s="228" t="s">
        <v>185</v>
      </c>
      <c r="L1249" s="44"/>
      <c r="M1249" s="233" t="s">
        <v>1</v>
      </c>
      <c r="N1249" s="234" t="s">
        <v>41</v>
      </c>
      <c r="O1249" s="91"/>
      <c r="P1249" s="235">
        <f>O1249*H1249</f>
        <v>0</v>
      </c>
      <c r="Q1249" s="235">
        <v>0</v>
      </c>
      <c r="R1249" s="235">
        <f>Q1249*H1249</f>
        <v>0</v>
      </c>
      <c r="S1249" s="235">
        <v>0</v>
      </c>
      <c r="T1249" s="236">
        <f>S1249*H1249</f>
        <v>0</v>
      </c>
      <c r="U1249" s="38"/>
      <c r="V1249" s="38"/>
      <c r="W1249" s="38"/>
      <c r="X1249" s="38"/>
      <c r="Y1249" s="38"/>
      <c r="Z1249" s="38"/>
      <c r="AA1249" s="38"/>
      <c r="AB1249" s="38"/>
      <c r="AC1249" s="38"/>
      <c r="AD1249" s="38"/>
      <c r="AE1249" s="38"/>
      <c r="AR1249" s="237" t="s">
        <v>362</v>
      </c>
      <c r="AT1249" s="237" t="s">
        <v>181</v>
      </c>
      <c r="AU1249" s="237" t="s">
        <v>85</v>
      </c>
      <c r="AY1249" s="17" t="s">
        <v>178</v>
      </c>
      <c r="BE1249" s="238">
        <f>IF(N1249="základní",J1249,0)</f>
        <v>0</v>
      </c>
      <c r="BF1249" s="238">
        <f>IF(N1249="snížená",J1249,0)</f>
        <v>0</v>
      </c>
      <c r="BG1249" s="238">
        <f>IF(N1249="zákl. přenesená",J1249,0)</f>
        <v>0</v>
      </c>
      <c r="BH1249" s="238">
        <f>IF(N1249="sníž. přenesená",J1249,0)</f>
        <v>0</v>
      </c>
      <c r="BI1249" s="238">
        <f>IF(N1249="nulová",J1249,0)</f>
        <v>0</v>
      </c>
      <c r="BJ1249" s="17" t="s">
        <v>83</v>
      </c>
      <c r="BK1249" s="238">
        <f>ROUND(I1249*H1249,2)</f>
        <v>0</v>
      </c>
      <c r="BL1249" s="17" t="s">
        <v>362</v>
      </c>
      <c r="BM1249" s="237" t="s">
        <v>1334</v>
      </c>
    </row>
    <row r="1250" s="2" customFormat="1">
      <c r="A1250" s="38"/>
      <c r="B1250" s="39"/>
      <c r="C1250" s="40"/>
      <c r="D1250" s="239" t="s">
        <v>188</v>
      </c>
      <c r="E1250" s="40"/>
      <c r="F1250" s="240" t="s">
        <v>1335</v>
      </c>
      <c r="G1250" s="40"/>
      <c r="H1250" s="40"/>
      <c r="I1250" s="241"/>
      <c r="J1250" s="40"/>
      <c r="K1250" s="40"/>
      <c r="L1250" s="44"/>
      <c r="M1250" s="242"/>
      <c r="N1250" s="243"/>
      <c r="O1250" s="91"/>
      <c r="P1250" s="91"/>
      <c r="Q1250" s="91"/>
      <c r="R1250" s="91"/>
      <c r="S1250" s="91"/>
      <c r="T1250" s="92"/>
      <c r="U1250" s="38"/>
      <c r="V1250" s="38"/>
      <c r="W1250" s="38"/>
      <c r="X1250" s="38"/>
      <c r="Y1250" s="38"/>
      <c r="Z1250" s="38"/>
      <c r="AA1250" s="38"/>
      <c r="AB1250" s="38"/>
      <c r="AC1250" s="38"/>
      <c r="AD1250" s="38"/>
      <c r="AE1250" s="38"/>
      <c r="AT1250" s="17" t="s">
        <v>188</v>
      </c>
      <c r="AU1250" s="17" t="s">
        <v>85</v>
      </c>
    </row>
    <row r="1251" s="12" customFormat="1" ht="20.88" customHeight="1">
      <c r="A1251" s="12"/>
      <c r="B1251" s="210"/>
      <c r="C1251" s="211"/>
      <c r="D1251" s="212" t="s">
        <v>75</v>
      </c>
      <c r="E1251" s="224" t="s">
        <v>1336</v>
      </c>
      <c r="F1251" s="224" t="s">
        <v>1337</v>
      </c>
      <c r="G1251" s="211"/>
      <c r="H1251" s="211"/>
      <c r="I1251" s="214"/>
      <c r="J1251" s="225">
        <f>BK1251</f>
        <v>0</v>
      </c>
      <c r="K1251" s="211"/>
      <c r="L1251" s="216"/>
      <c r="M1251" s="217"/>
      <c r="N1251" s="218"/>
      <c r="O1251" s="218"/>
      <c r="P1251" s="219">
        <f>SUM(P1252:P1269)</f>
        <v>0</v>
      </c>
      <c r="Q1251" s="218"/>
      <c r="R1251" s="219">
        <f>SUM(R1252:R1269)</f>
        <v>0</v>
      </c>
      <c r="S1251" s="218"/>
      <c r="T1251" s="220">
        <f>SUM(T1252:T1269)</f>
        <v>0</v>
      </c>
      <c r="U1251" s="12"/>
      <c r="V1251" s="12"/>
      <c r="W1251" s="12"/>
      <c r="X1251" s="12"/>
      <c r="Y1251" s="12"/>
      <c r="Z1251" s="12"/>
      <c r="AA1251" s="12"/>
      <c r="AB1251" s="12"/>
      <c r="AC1251" s="12"/>
      <c r="AD1251" s="12"/>
      <c r="AE1251" s="12"/>
      <c r="AR1251" s="221" t="s">
        <v>85</v>
      </c>
      <c r="AT1251" s="222" t="s">
        <v>75</v>
      </c>
      <c r="AU1251" s="222" t="s">
        <v>85</v>
      </c>
      <c r="AY1251" s="221" t="s">
        <v>178</v>
      </c>
      <c r="BK1251" s="223">
        <f>SUM(BK1252:BK1269)</f>
        <v>0</v>
      </c>
    </row>
    <row r="1252" s="2" customFormat="1" ht="37.8" customHeight="1">
      <c r="A1252" s="38"/>
      <c r="B1252" s="39"/>
      <c r="C1252" s="226" t="s">
        <v>1338</v>
      </c>
      <c r="D1252" s="226" t="s">
        <v>181</v>
      </c>
      <c r="E1252" s="227" t="s">
        <v>1339</v>
      </c>
      <c r="F1252" s="228" t="s">
        <v>1340</v>
      </c>
      <c r="G1252" s="229" t="s">
        <v>1341</v>
      </c>
      <c r="H1252" s="230">
        <v>1</v>
      </c>
      <c r="I1252" s="231"/>
      <c r="J1252" s="232">
        <f>ROUND(I1252*H1252,2)</f>
        <v>0</v>
      </c>
      <c r="K1252" s="228" t="s">
        <v>1</v>
      </c>
      <c r="L1252" s="44"/>
      <c r="M1252" s="233" t="s">
        <v>1</v>
      </c>
      <c r="N1252" s="234" t="s">
        <v>41</v>
      </c>
      <c r="O1252" s="91"/>
      <c r="P1252" s="235">
        <f>O1252*H1252</f>
        <v>0</v>
      </c>
      <c r="Q1252" s="235">
        <v>0</v>
      </c>
      <c r="R1252" s="235">
        <f>Q1252*H1252</f>
        <v>0</v>
      </c>
      <c r="S1252" s="235">
        <v>0</v>
      </c>
      <c r="T1252" s="236">
        <f>S1252*H1252</f>
        <v>0</v>
      </c>
      <c r="U1252" s="38"/>
      <c r="V1252" s="38"/>
      <c r="W1252" s="38"/>
      <c r="X1252" s="38"/>
      <c r="Y1252" s="38"/>
      <c r="Z1252" s="38"/>
      <c r="AA1252" s="38"/>
      <c r="AB1252" s="38"/>
      <c r="AC1252" s="38"/>
      <c r="AD1252" s="38"/>
      <c r="AE1252" s="38"/>
      <c r="AR1252" s="237" t="s">
        <v>362</v>
      </c>
      <c r="AT1252" s="237" t="s">
        <v>181</v>
      </c>
      <c r="AU1252" s="237" t="s">
        <v>179</v>
      </c>
      <c r="AY1252" s="17" t="s">
        <v>178</v>
      </c>
      <c r="BE1252" s="238">
        <f>IF(N1252="základní",J1252,0)</f>
        <v>0</v>
      </c>
      <c r="BF1252" s="238">
        <f>IF(N1252="snížená",J1252,0)</f>
        <v>0</v>
      </c>
      <c r="BG1252" s="238">
        <f>IF(N1252="zákl. přenesená",J1252,0)</f>
        <v>0</v>
      </c>
      <c r="BH1252" s="238">
        <f>IF(N1252="sníž. přenesená",J1252,0)</f>
        <v>0</v>
      </c>
      <c r="BI1252" s="238">
        <f>IF(N1252="nulová",J1252,0)</f>
        <v>0</v>
      </c>
      <c r="BJ1252" s="17" t="s">
        <v>83</v>
      </c>
      <c r="BK1252" s="238">
        <f>ROUND(I1252*H1252,2)</f>
        <v>0</v>
      </c>
      <c r="BL1252" s="17" t="s">
        <v>362</v>
      </c>
      <c r="BM1252" s="237" t="s">
        <v>1342</v>
      </c>
    </row>
    <row r="1253" s="2" customFormat="1" ht="37.8" customHeight="1">
      <c r="A1253" s="38"/>
      <c r="B1253" s="39"/>
      <c r="C1253" s="226" t="s">
        <v>1343</v>
      </c>
      <c r="D1253" s="226" t="s">
        <v>181</v>
      </c>
      <c r="E1253" s="227" t="s">
        <v>1344</v>
      </c>
      <c r="F1253" s="228" t="s">
        <v>1345</v>
      </c>
      <c r="G1253" s="229" t="s">
        <v>1341</v>
      </c>
      <c r="H1253" s="230">
        <v>1</v>
      </c>
      <c r="I1253" s="231"/>
      <c r="J1253" s="232">
        <f>ROUND(I1253*H1253,2)</f>
        <v>0</v>
      </c>
      <c r="K1253" s="228" t="s">
        <v>1</v>
      </c>
      <c r="L1253" s="44"/>
      <c r="M1253" s="233" t="s">
        <v>1</v>
      </c>
      <c r="N1253" s="234" t="s">
        <v>41</v>
      </c>
      <c r="O1253" s="91"/>
      <c r="P1253" s="235">
        <f>O1253*H1253</f>
        <v>0</v>
      </c>
      <c r="Q1253" s="235">
        <v>0</v>
      </c>
      <c r="R1253" s="235">
        <f>Q1253*H1253</f>
        <v>0</v>
      </c>
      <c r="S1253" s="235">
        <v>0</v>
      </c>
      <c r="T1253" s="236">
        <f>S1253*H1253</f>
        <v>0</v>
      </c>
      <c r="U1253" s="38"/>
      <c r="V1253" s="38"/>
      <c r="W1253" s="38"/>
      <c r="X1253" s="38"/>
      <c r="Y1253" s="38"/>
      <c r="Z1253" s="38"/>
      <c r="AA1253" s="38"/>
      <c r="AB1253" s="38"/>
      <c r="AC1253" s="38"/>
      <c r="AD1253" s="38"/>
      <c r="AE1253" s="38"/>
      <c r="AR1253" s="237" t="s">
        <v>362</v>
      </c>
      <c r="AT1253" s="237" t="s">
        <v>181</v>
      </c>
      <c r="AU1253" s="237" t="s">
        <v>179</v>
      </c>
      <c r="AY1253" s="17" t="s">
        <v>178</v>
      </c>
      <c r="BE1253" s="238">
        <f>IF(N1253="základní",J1253,0)</f>
        <v>0</v>
      </c>
      <c r="BF1253" s="238">
        <f>IF(N1253="snížená",J1253,0)</f>
        <v>0</v>
      </c>
      <c r="BG1253" s="238">
        <f>IF(N1253="zákl. přenesená",J1253,0)</f>
        <v>0</v>
      </c>
      <c r="BH1253" s="238">
        <f>IF(N1253="sníž. přenesená",J1253,0)</f>
        <v>0</v>
      </c>
      <c r="BI1253" s="238">
        <f>IF(N1253="nulová",J1253,0)</f>
        <v>0</v>
      </c>
      <c r="BJ1253" s="17" t="s">
        <v>83</v>
      </c>
      <c r="BK1253" s="238">
        <f>ROUND(I1253*H1253,2)</f>
        <v>0</v>
      </c>
      <c r="BL1253" s="17" t="s">
        <v>362</v>
      </c>
      <c r="BM1253" s="237" t="s">
        <v>1346</v>
      </c>
    </row>
    <row r="1254" s="2" customFormat="1" ht="37.8" customHeight="1">
      <c r="A1254" s="38"/>
      <c r="B1254" s="39"/>
      <c r="C1254" s="226" t="s">
        <v>1347</v>
      </c>
      <c r="D1254" s="226" t="s">
        <v>181</v>
      </c>
      <c r="E1254" s="227" t="s">
        <v>1348</v>
      </c>
      <c r="F1254" s="228" t="s">
        <v>1349</v>
      </c>
      <c r="G1254" s="229" t="s">
        <v>1341</v>
      </c>
      <c r="H1254" s="230">
        <v>1</v>
      </c>
      <c r="I1254" s="231"/>
      <c r="J1254" s="232">
        <f>ROUND(I1254*H1254,2)</f>
        <v>0</v>
      </c>
      <c r="K1254" s="228" t="s">
        <v>1</v>
      </c>
      <c r="L1254" s="44"/>
      <c r="M1254" s="233" t="s">
        <v>1</v>
      </c>
      <c r="N1254" s="234" t="s">
        <v>41</v>
      </c>
      <c r="O1254" s="91"/>
      <c r="P1254" s="235">
        <f>O1254*H1254</f>
        <v>0</v>
      </c>
      <c r="Q1254" s="235">
        <v>0</v>
      </c>
      <c r="R1254" s="235">
        <f>Q1254*H1254</f>
        <v>0</v>
      </c>
      <c r="S1254" s="235">
        <v>0</v>
      </c>
      <c r="T1254" s="236">
        <f>S1254*H1254</f>
        <v>0</v>
      </c>
      <c r="U1254" s="38"/>
      <c r="V1254" s="38"/>
      <c r="W1254" s="38"/>
      <c r="X1254" s="38"/>
      <c r="Y1254" s="38"/>
      <c r="Z1254" s="38"/>
      <c r="AA1254" s="38"/>
      <c r="AB1254" s="38"/>
      <c r="AC1254" s="38"/>
      <c r="AD1254" s="38"/>
      <c r="AE1254" s="38"/>
      <c r="AR1254" s="237" t="s">
        <v>362</v>
      </c>
      <c r="AT1254" s="237" t="s">
        <v>181</v>
      </c>
      <c r="AU1254" s="237" t="s">
        <v>179</v>
      </c>
      <c r="AY1254" s="17" t="s">
        <v>178</v>
      </c>
      <c r="BE1254" s="238">
        <f>IF(N1254="základní",J1254,0)</f>
        <v>0</v>
      </c>
      <c r="BF1254" s="238">
        <f>IF(N1254="snížená",J1254,0)</f>
        <v>0</v>
      </c>
      <c r="BG1254" s="238">
        <f>IF(N1254="zákl. přenesená",J1254,0)</f>
        <v>0</v>
      </c>
      <c r="BH1254" s="238">
        <f>IF(N1254="sníž. přenesená",J1254,0)</f>
        <v>0</v>
      </c>
      <c r="BI1254" s="238">
        <f>IF(N1254="nulová",J1254,0)</f>
        <v>0</v>
      </c>
      <c r="BJ1254" s="17" t="s">
        <v>83</v>
      </c>
      <c r="BK1254" s="238">
        <f>ROUND(I1254*H1254,2)</f>
        <v>0</v>
      </c>
      <c r="BL1254" s="17" t="s">
        <v>362</v>
      </c>
      <c r="BM1254" s="237" t="s">
        <v>1350</v>
      </c>
    </row>
    <row r="1255" s="2" customFormat="1" ht="44.25" customHeight="1">
      <c r="A1255" s="38"/>
      <c r="B1255" s="39"/>
      <c r="C1255" s="226" t="s">
        <v>1351</v>
      </c>
      <c r="D1255" s="226" t="s">
        <v>181</v>
      </c>
      <c r="E1255" s="227" t="s">
        <v>1352</v>
      </c>
      <c r="F1255" s="228" t="s">
        <v>1353</v>
      </c>
      <c r="G1255" s="229" t="s">
        <v>1341</v>
      </c>
      <c r="H1255" s="230">
        <v>1</v>
      </c>
      <c r="I1255" s="231"/>
      <c r="J1255" s="232">
        <f>ROUND(I1255*H1255,2)</f>
        <v>0</v>
      </c>
      <c r="K1255" s="228" t="s">
        <v>1</v>
      </c>
      <c r="L1255" s="44"/>
      <c r="M1255" s="233" t="s">
        <v>1</v>
      </c>
      <c r="N1255" s="234" t="s">
        <v>41</v>
      </c>
      <c r="O1255" s="91"/>
      <c r="P1255" s="235">
        <f>O1255*H1255</f>
        <v>0</v>
      </c>
      <c r="Q1255" s="235">
        <v>0</v>
      </c>
      <c r="R1255" s="235">
        <f>Q1255*H1255</f>
        <v>0</v>
      </c>
      <c r="S1255" s="235">
        <v>0</v>
      </c>
      <c r="T1255" s="236">
        <f>S1255*H1255</f>
        <v>0</v>
      </c>
      <c r="U1255" s="38"/>
      <c r="V1255" s="38"/>
      <c r="W1255" s="38"/>
      <c r="X1255" s="38"/>
      <c r="Y1255" s="38"/>
      <c r="Z1255" s="38"/>
      <c r="AA1255" s="38"/>
      <c r="AB1255" s="38"/>
      <c r="AC1255" s="38"/>
      <c r="AD1255" s="38"/>
      <c r="AE1255" s="38"/>
      <c r="AR1255" s="237" t="s">
        <v>362</v>
      </c>
      <c r="AT1255" s="237" t="s">
        <v>181</v>
      </c>
      <c r="AU1255" s="237" t="s">
        <v>179</v>
      </c>
      <c r="AY1255" s="17" t="s">
        <v>178</v>
      </c>
      <c r="BE1255" s="238">
        <f>IF(N1255="základní",J1255,0)</f>
        <v>0</v>
      </c>
      <c r="BF1255" s="238">
        <f>IF(N1255="snížená",J1255,0)</f>
        <v>0</v>
      </c>
      <c r="BG1255" s="238">
        <f>IF(N1255="zákl. přenesená",J1255,0)</f>
        <v>0</v>
      </c>
      <c r="BH1255" s="238">
        <f>IF(N1255="sníž. přenesená",J1255,0)</f>
        <v>0</v>
      </c>
      <c r="BI1255" s="238">
        <f>IF(N1255="nulová",J1255,0)</f>
        <v>0</v>
      </c>
      <c r="BJ1255" s="17" t="s">
        <v>83</v>
      </c>
      <c r="BK1255" s="238">
        <f>ROUND(I1255*H1255,2)</f>
        <v>0</v>
      </c>
      <c r="BL1255" s="17" t="s">
        <v>362</v>
      </c>
      <c r="BM1255" s="237" t="s">
        <v>1354</v>
      </c>
    </row>
    <row r="1256" s="2" customFormat="1" ht="37.8" customHeight="1">
      <c r="A1256" s="38"/>
      <c r="B1256" s="39"/>
      <c r="C1256" s="226" t="s">
        <v>1355</v>
      </c>
      <c r="D1256" s="226" t="s">
        <v>181</v>
      </c>
      <c r="E1256" s="227" t="s">
        <v>1356</v>
      </c>
      <c r="F1256" s="228" t="s">
        <v>1357</v>
      </c>
      <c r="G1256" s="229" t="s">
        <v>1341</v>
      </c>
      <c r="H1256" s="230">
        <v>1</v>
      </c>
      <c r="I1256" s="231"/>
      <c r="J1256" s="232">
        <f>ROUND(I1256*H1256,2)</f>
        <v>0</v>
      </c>
      <c r="K1256" s="228" t="s">
        <v>1</v>
      </c>
      <c r="L1256" s="44"/>
      <c r="M1256" s="233" t="s">
        <v>1</v>
      </c>
      <c r="N1256" s="234" t="s">
        <v>41</v>
      </c>
      <c r="O1256" s="91"/>
      <c r="P1256" s="235">
        <f>O1256*H1256</f>
        <v>0</v>
      </c>
      <c r="Q1256" s="235">
        <v>0</v>
      </c>
      <c r="R1256" s="235">
        <f>Q1256*H1256</f>
        <v>0</v>
      </c>
      <c r="S1256" s="235">
        <v>0</v>
      </c>
      <c r="T1256" s="236">
        <f>S1256*H1256</f>
        <v>0</v>
      </c>
      <c r="U1256" s="38"/>
      <c r="V1256" s="38"/>
      <c r="W1256" s="38"/>
      <c r="X1256" s="38"/>
      <c r="Y1256" s="38"/>
      <c r="Z1256" s="38"/>
      <c r="AA1256" s="38"/>
      <c r="AB1256" s="38"/>
      <c r="AC1256" s="38"/>
      <c r="AD1256" s="38"/>
      <c r="AE1256" s="38"/>
      <c r="AR1256" s="237" t="s">
        <v>362</v>
      </c>
      <c r="AT1256" s="237" t="s">
        <v>181</v>
      </c>
      <c r="AU1256" s="237" t="s">
        <v>179</v>
      </c>
      <c r="AY1256" s="17" t="s">
        <v>178</v>
      </c>
      <c r="BE1256" s="238">
        <f>IF(N1256="základní",J1256,0)</f>
        <v>0</v>
      </c>
      <c r="BF1256" s="238">
        <f>IF(N1256="snížená",J1256,0)</f>
        <v>0</v>
      </c>
      <c r="BG1256" s="238">
        <f>IF(N1256="zákl. přenesená",J1256,0)</f>
        <v>0</v>
      </c>
      <c r="BH1256" s="238">
        <f>IF(N1256="sníž. přenesená",J1256,0)</f>
        <v>0</v>
      </c>
      <c r="BI1256" s="238">
        <f>IF(N1256="nulová",J1256,0)</f>
        <v>0</v>
      </c>
      <c r="BJ1256" s="17" t="s">
        <v>83</v>
      </c>
      <c r="BK1256" s="238">
        <f>ROUND(I1256*H1256,2)</f>
        <v>0</v>
      </c>
      <c r="BL1256" s="17" t="s">
        <v>362</v>
      </c>
      <c r="BM1256" s="237" t="s">
        <v>1358</v>
      </c>
    </row>
    <row r="1257" s="2" customFormat="1" ht="37.8" customHeight="1">
      <c r="A1257" s="38"/>
      <c r="B1257" s="39"/>
      <c r="C1257" s="226" t="s">
        <v>1359</v>
      </c>
      <c r="D1257" s="226" t="s">
        <v>181</v>
      </c>
      <c r="E1257" s="227" t="s">
        <v>1360</v>
      </c>
      <c r="F1257" s="228" t="s">
        <v>1361</v>
      </c>
      <c r="G1257" s="229" t="s">
        <v>1341</v>
      </c>
      <c r="H1257" s="230">
        <v>1</v>
      </c>
      <c r="I1257" s="231"/>
      <c r="J1257" s="232">
        <f>ROUND(I1257*H1257,2)</f>
        <v>0</v>
      </c>
      <c r="K1257" s="228" t="s">
        <v>1</v>
      </c>
      <c r="L1257" s="44"/>
      <c r="M1257" s="233" t="s">
        <v>1</v>
      </c>
      <c r="N1257" s="234" t="s">
        <v>41</v>
      </c>
      <c r="O1257" s="91"/>
      <c r="P1257" s="235">
        <f>O1257*H1257</f>
        <v>0</v>
      </c>
      <c r="Q1257" s="235">
        <v>0</v>
      </c>
      <c r="R1257" s="235">
        <f>Q1257*H1257</f>
        <v>0</v>
      </c>
      <c r="S1257" s="235">
        <v>0</v>
      </c>
      <c r="T1257" s="236">
        <f>S1257*H1257</f>
        <v>0</v>
      </c>
      <c r="U1257" s="38"/>
      <c r="V1257" s="38"/>
      <c r="W1257" s="38"/>
      <c r="X1257" s="38"/>
      <c r="Y1257" s="38"/>
      <c r="Z1257" s="38"/>
      <c r="AA1257" s="38"/>
      <c r="AB1257" s="38"/>
      <c r="AC1257" s="38"/>
      <c r="AD1257" s="38"/>
      <c r="AE1257" s="38"/>
      <c r="AR1257" s="237" t="s">
        <v>362</v>
      </c>
      <c r="AT1257" s="237" t="s">
        <v>181</v>
      </c>
      <c r="AU1257" s="237" t="s">
        <v>179</v>
      </c>
      <c r="AY1257" s="17" t="s">
        <v>178</v>
      </c>
      <c r="BE1257" s="238">
        <f>IF(N1257="základní",J1257,0)</f>
        <v>0</v>
      </c>
      <c r="BF1257" s="238">
        <f>IF(N1257="snížená",J1257,0)</f>
        <v>0</v>
      </c>
      <c r="BG1257" s="238">
        <f>IF(N1257="zákl. přenesená",J1257,0)</f>
        <v>0</v>
      </c>
      <c r="BH1257" s="238">
        <f>IF(N1257="sníž. přenesená",J1257,0)</f>
        <v>0</v>
      </c>
      <c r="BI1257" s="238">
        <f>IF(N1257="nulová",J1257,0)</f>
        <v>0</v>
      </c>
      <c r="BJ1257" s="17" t="s">
        <v>83</v>
      </c>
      <c r="BK1257" s="238">
        <f>ROUND(I1257*H1257,2)</f>
        <v>0</v>
      </c>
      <c r="BL1257" s="17" t="s">
        <v>362</v>
      </c>
      <c r="BM1257" s="237" t="s">
        <v>1362</v>
      </c>
    </row>
    <row r="1258" s="2" customFormat="1" ht="37.8" customHeight="1">
      <c r="A1258" s="38"/>
      <c r="B1258" s="39"/>
      <c r="C1258" s="226" t="s">
        <v>1363</v>
      </c>
      <c r="D1258" s="226" t="s">
        <v>181</v>
      </c>
      <c r="E1258" s="227" t="s">
        <v>1364</v>
      </c>
      <c r="F1258" s="228" t="s">
        <v>1365</v>
      </c>
      <c r="G1258" s="229" t="s">
        <v>1341</v>
      </c>
      <c r="H1258" s="230">
        <v>1</v>
      </c>
      <c r="I1258" s="231"/>
      <c r="J1258" s="232">
        <f>ROUND(I1258*H1258,2)</f>
        <v>0</v>
      </c>
      <c r="K1258" s="228" t="s">
        <v>1</v>
      </c>
      <c r="L1258" s="44"/>
      <c r="M1258" s="233" t="s">
        <v>1</v>
      </c>
      <c r="N1258" s="234" t="s">
        <v>41</v>
      </c>
      <c r="O1258" s="91"/>
      <c r="P1258" s="235">
        <f>O1258*H1258</f>
        <v>0</v>
      </c>
      <c r="Q1258" s="235">
        <v>0</v>
      </c>
      <c r="R1258" s="235">
        <f>Q1258*H1258</f>
        <v>0</v>
      </c>
      <c r="S1258" s="235">
        <v>0</v>
      </c>
      <c r="T1258" s="236">
        <f>S1258*H1258</f>
        <v>0</v>
      </c>
      <c r="U1258" s="38"/>
      <c r="V1258" s="38"/>
      <c r="W1258" s="38"/>
      <c r="X1258" s="38"/>
      <c r="Y1258" s="38"/>
      <c r="Z1258" s="38"/>
      <c r="AA1258" s="38"/>
      <c r="AB1258" s="38"/>
      <c r="AC1258" s="38"/>
      <c r="AD1258" s="38"/>
      <c r="AE1258" s="38"/>
      <c r="AR1258" s="237" t="s">
        <v>362</v>
      </c>
      <c r="AT1258" s="237" t="s">
        <v>181</v>
      </c>
      <c r="AU1258" s="237" t="s">
        <v>179</v>
      </c>
      <c r="AY1258" s="17" t="s">
        <v>178</v>
      </c>
      <c r="BE1258" s="238">
        <f>IF(N1258="základní",J1258,0)</f>
        <v>0</v>
      </c>
      <c r="BF1258" s="238">
        <f>IF(N1258="snížená",J1258,0)</f>
        <v>0</v>
      </c>
      <c r="BG1258" s="238">
        <f>IF(N1258="zákl. přenesená",J1258,0)</f>
        <v>0</v>
      </c>
      <c r="BH1258" s="238">
        <f>IF(N1258="sníž. přenesená",J1258,0)</f>
        <v>0</v>
      </c>
      <c r="BI1258" s="238">
        <f>IF(N1258="nulová",J1258,0)</f>
        <v>0</v>
      </c>
      <c r="BJ1258" s="17" t="s">
        <v>83</v>
      </c>
      <c r="BK1258" s="238">
        <f>ROUND(I1258*H1258,2)</f>
        <v>0</v>
      </c>
      <c r="BL1258" s="17" t="s">
        <v>362</v>
      </c>
      <c r="BM1258" s="237" t="s">
        <v>1366</v>
      </c>
    </row>
    <row r="1259" s="2" customFormat="1" ht="37.8" customHeight="1">
      <c r="A1259" s="38"/>
      <c r="B1259" s="39"/>
      <c r="C1259" s="226" t="s">
        <v>1367</v>
      </c>
      <c r="D1259" s="226" t="s">
        <v>181</v>
      </c>
      <c r="E1259" s="227" t="s">
        <v>1368</v>
      </c>
      <c r="F1259" s="228" t="s">
        <v>1369</v>
      </c>
      <c r="G1259" s="229" t="s">
        <v>1341</v>
      </c>
      <c r="H1259" s="230">
        <v>1</v>
      </c>
      <c r="I1259" s="231"/>
      <c r="J1259" s="232">
        <f>ROUND(I1259*H1259,2)</f>
        <v>0</v>
      </c>
      <c r="K1259" s="228" t="s">
        <v>1</v>
      </c>
      <c r="L1259" s="44"/>
      <c r="M1259" s="233" t="s">
        <v>1</v>
      </c>
      <c r="N1259" s="234" t="s">
        <v>41</v>
      </c>
      <c r="O1259" s="91"/>
      <c r="P1259" s="235">
        <f>O1259*H1259</f>
        <v>0</v>
      </c>
      <c r="Q1259" s="235">
        <v>0</v>
      </c>
      <c r="R1259" s="235">
        <f>Q1259*H1259</f>
        <v>0</v>
      </c>
      <c r="S1259" s="235">
        <v>0</v>
      </c>
      <c r="T1259" s="236">
        <f>S1259*H1259</f>
        <v>0</v>
      </c>
      <c r="U1259" s="38"/>
      <c r="V1259" s="38"/>
      <c r="W1259" s="38"/>
      <c r="X1259" s="38"/>
      <c r="Y1259" s="38"/>
      <c r="Z1259" s="38"/>
      <c r="AA1259" s="38"/>
      <c r="AB1259" s="38"/>
      <c r="AC1259" s="38"/>
      <c r="AD1259" s="38"/>
      <c r="AE1259" s="38"/>
      <c r="AR1259" s="237" t="s">
        <v>362</v>
      </c>
      <c r="AT1259" s="237" t="s">
        <v>181</v>
      </c>
      <c r="AU1259" s="237" t="s">
        <v>179</v>
      </c>
      <c r="AY1259" s="17" t="s">
        <v>178</v>
      </c>
      <c r="BE1259" s="238">
        <f>IF(N1259="základní",J1259,0)</f>
        <v>0</v>
      </c>
      <c r="BF1259" s="238">
        <f>IF(N1259="snížená",J1259,0)</f>
        <v>0</v>
      </c>
      <c r="BG1259" s="238">
        <f>IF(N1259="zákl. přenesená",J1259,0)</f>
        <v>0</v>
      </c>
      <c r="BH1259" s="238">
        <f>IF(N1259="sníž. přenesená",J1259,0)</f>
        <v>0</v>
      </c>
      <c r="BI1259" s="238">
        <f>IF(N1259="nulová",J1259,0)</f>
        <v>0</v>
      </c>
      <c r="BJ1259" s="17" t="s">
        <v>83</v>
      </c>
      <c r="BK1259" s="238">
        <f>ROUND(I1259*H1259,2)</f>
        <v>0</v>
      </c>
      <c r="BL1259" s="17" t="s">
        <v>362</v>
      </c>
      <c r="BM1259" s="237" t="s">
        <v>1370</v>
      </c>
    </row>
    <row r="1260" s="2" customFormat="1" ht="37.8" customHeight="1">
      <c r="A1260" s="38"/>
      <c r="B1260" s="39"/>
      <c r="C1260" s="226" t="s">
        <v>1371</v>
      </c>
      <c r="D1260" s="226" t="s">
        <v>181</v>
      </c>
      <c r="E1260" s="227" t="s">
        <v>1372</v>
      </c>
      <c r="F1260" s="228" t="s">
        <v>1373</v>
      </c>
      <c r="G1260" s="229" t="s">
        <v>1341</v>
      </c>
      <c r="H1260" s="230">
        <v>3</v>
      </c>
      <c r="I1260" s="231"/>
      <c r="J1260" s="232">
        <f>ROUND(I1260*H1260,2)</f>
        <v>0</v>
      </c>
      <c r="K1260" s="228" t="s">
        <v>1</v>
      </c>
      <c r="L1260" s="44"/>
      <c r="M1260" s="233" t="s">
        <v>1</v>
      </c>
      <c r="N1260" s="234" t="s">
        <v>41</v>
      </c>
      <c r="O1260" s="91"/>
      <c r="P1260" s="235">
        <f>O1260*H1260</f>
        <v>0</v>
      </c>
      <c r="Q1260" s="235">
        <v>0</v>
      </c>
      <c r="R1260" s="235">
        <f>Q1260*H1260</f>
        <v>0</v>
      </c>
      <c r="S1260" s="235">
        <v>0</v>
      </c>
      <c r="T1260" s="236">
        <f>S1260*H1260</f>
        <v>0</v>
      </c>
      <c r="U1260" s="38"/>
      <c r="V1260" s="38"/>
      <c r="W1260" s="38"/>
      <c r="X1260" s="38"/>
      <c r="Y1260" s="38"/>
      <c r="Z1260" s="38"/>
      <c r="AA1260" s="38"/>
      <c r="AB1260" s="38"/>
      <c r="AC1260" s="38"/>
      <c r="AD1260" s="38"/>
      <c r="AE1260" s="38"/>
      <c r="AR1260" s="237" t="s">
        <v>362</v>
      </c>
      <c r="AT1260" s="237" t="s">
        <v>181</v>
      </c>
      <c r="AU1260" s="237" t="s">
        <v>179</v>
      </c>
      <c r="AY1260" s="17" t="s">
        <v>178</v>
      </c>
      <c r="BE1260" s="238">
        <f>IF(N1260="základní",J1260,0)</f>
        <v>0</v>
      </c>
      <c r="BF1260" s="238">
        <f>IF(N1260="snížená",J1260,0)</f>
        <v>0</v>
      </c>
      <c r="BG1260" s="238">
        <f>IF(N1260="zákl. přenesená",J1260,0)</f>
        <v>0</v>
      </c>
      <c r="BH1260" s="238">
        <f>IF(N1260="sníž. přenesená",J1260,0)</f>
        <v>0</v>
      </c>
      <c r="BI1260" s="238">
        <f>IF(N1260="nulová",J1260,0)</f>
        <v>0</v>
      </c>
      <c r="BJ1260" s="17" t="s">
        <v>83</v>
      </c>
      <c r="BK1260" s="238">
        <f>ROUND(I1260*H1260,2)</f>
        <v>0</v>
      </c>
      <c r="BL1260" s="17" t="s">
        <v>362</v>
      </c>
      <c r="BM1260" s="237" t="s">
        <v>1374</v>
      </c>
    </row>
    <row r="1261" s="2" customFormat="1" ht="37.8" customHeight="1">
      <c r="A1261" s="38"/>
      <c r="B1261" s="39"/>
      <c r="C1261" s="226" t="s">
        <v>1375</v>
      </c>
      <c r="D1261" s="226" t="s">
        <v>181</v>
      </c>
      <c r="E1261" s="227" t="s">
        <v>1376</v>
      </c>
      <c r="F1261" s="228" t="s">
        <v>1377</v>
      </c>
      <c r="G1261" s="229" t="s">
        <v>1341</v>
      </c>
      <c r="H1261" s="230">
        <v>1</v>
      </c>
      <c r="I1261" s="231"/>
      <c r="J1261" s="232">
        <f>ROUND(I1261*H1261,2)</f>
        <v>0</v>
      </c>
      <c r="K1261" s="228" t="s">
        <v>1</v>
      </c>
      <c r="L1261" s="44"/>
      <c r="M1261" s="233" t="s">
        <v>1</v>
      </c>
      <c r="N1261" s="234" t="s">
        <v>41</v>
      </c>
      <c r="O1261" s="91"/>
      <c r="P1261" s="235">
        <f>O1261*H1261</f>
        <v>0</v>
      </c>
      <c r="Q1261" s="235">
        <v>0</v>
      </c>
      <c r="R1261" s="235">
        <f>Q1261*H1261</f>
        <v>0</v>
      </c>
      <c r="S1261" s="235">
        <v>0</v>
      </c>
      <c r="T1261" s="236">
        <f>S1261*H1261</f>
        <v>0</v>
      </c>
      <c r="U1261" s="38"/>
      <c r="V1261" s="38"/>
      <c r="W1261" s="38"/>
      <c r="X1261" s="38"/>
      <c r="Y1261" s="38"/>
      <c r="Z1261" s="38"/>
      <c r="AA1261" s="38"/>
      <c r="AB1261" s="38"/>
      <c r="AC1261" s="38"/>
      <c r="AD1261" s="38"/>
      <c r="AE1261" s="38"/>
      <c r="AR1261" s="237" t="s">
        <v>362</v>
      </c>
      <c r="AT1261" s="237" t="s">
        <v>181</v>
      </c>
      <c r="AU1261" s="237" t="s">
        <v>179</v>
      </c>
      <c r="AY1261" s="17" t="s">
        <v>178</v>
      </c>
      <c r="BE1261" s="238">
        <f>IF(N1261="základní",J1261,0)</f>
        <v>0</v>
      </c>
      <c r="BF1261" s="238">
        <f>IF(N1261="snížená",J1261,0)</f>
        <v>0</v>
      </c>
      <c r="BG1261" s="238">
        <f>IF(N1261="zákl. přenesená",J1261,0)</f>
        <v>0</v>
      </c>
      <c r="BH1261" s="238">
        <f>IF(N1261="sníž. přenesená",J1261,0)</f>
        <v>0</v>
      </c>
      <c r="BI1261" s="238">
        <f>IF(N1261="nulová",J1261,0)</f>
        <v>0</v>
      </c>
      <c r="BJ1261" s="17" t="s">
        <v>83</v>
      </c>
      <c r="BK1261" s="238">
        <f>ROUND(I1261*H1261,2)</f>
        <v>0</v>
      </c>
      <c r="BL1261" s="17" t="s">
        <v>362</v>
      </c>
      <c r="BM1261" s="237" t="s">
        <v>1378</v>
      </c>
    </row>
    <row r="1262" s="2" customFormat="1" ht="44.25" customHeight="1">
      <c r="A1262" s="38"/>
      <c r="B1262" s="39"/>
      <c r="C1262" s="226" t="s">
        <v>1379</v>
      </c>
      <c r="D1262" s="226" t="s">
        <v>181</v>
      </c>
      <c r="E1262" s="227" t="s">
        <v>1380</v>
      </c>
      <c r="F1262" s="228" t="s">
        <v>1381</v>
      </c>
      <c r="G1262" s="229" t="s">
        <v>1341</v>
      </c>
      <c r="H1262" s="230">
        <v>1</v>
      </c>
      <c r="I1262" s="231"/>
      <c r="J1262" s="232">
        <f>ROUND(I1262*H1262,2)</f>
        <v>0</v>
      </c>
      <c r="K1262" s="228" t="s">
        <v>1</v>
      </c>
      <c r="L1262" s="44"/>
      <c r="M1262" s="233" t="s">
        <v>1</v>
      </c>
      <c r="N1262" s="234" t="s">
        <v>41</v>
      </c>
      <c r="O1262" s="91"/>
      <c r="P1262" s="235">
        <f>O1262*H1262</f>
        <v>0</v>
      </c>
      <c r="Q1262" s="235">
        <v>0</v>
      </c>
      <c r="R1262" s="235">
        <f>Q1262*H1262</f>
        <v>0</v>
      </c>
      <c r="S1262" s="235">
        <v>0</v>
      </c>
      <c r="T1262" s="236">
        <f>S1262*H1262</f>
        <v>0</v>
      </c>
      <c r="U1262" s="38"/>
      <c r="V1262" s="38"/>
      <c r="W1262" s="38"/>
      <c r="X1262" s="38"/>
      <c r="Y1262" s="38"/>
      <c r="Z1262" s="38"/>
      <c r="AA1262" s="38"/>
      <c r="AB1262" s="38"/>
      <c r="AC1262" s="38"/>
      <c r="AD1262" s="38"/>
      <c r="AE1262" s="38"/>
      <c r="AR1262" s="237" t="s">
        <v>362</v>
      </c>
      <c r="AT1262" s="237" t="s">
        <v>181</v>
      </c>
      <c r="AU1262" s="237" t="s">
        <v>179</v>
      </c>
      <c r="AY1262" s="17" t="s">
        <v>178</v>
      </c>
      <c r="BE1262" s="238">
        <f>IF(N1262="základní",J1262,0)</f>
        <v>0</v>
      </c>
      <c r="BF1262" s="238">
        <f>IF(N1262="snížená",J1262,0)</f>
        <v>0</v>
      </c>
      <c r="BG1262" s="238">
        <f>IF(N1262="zákl. přenesená",J1262,0)</f>
        <v>0</v>
      </c>
      <c r="BH1262" s="238">
        <f>IF(N1262="sníž. přenesená",J1262,0)</f>
        <v>0</v>
      </c>
      <c r="BI1262" s="238">
        <f>IF(N1262="nulová",J1262,0)</f>
        <v>0</v>
      </c>
      <c r="BJ1262" s="17" t="s">
        <v>83</v>
      </c>
      <c r="BK1262" s="238">
        <f>ROUND(I1262*H1262,2)</f>
        <v>0</v>
      </c>
      <c r="BL1262" s="17" t="s">
        <v>362</v>
      </c>
      <c r="BM1262" s="237" t="s">
        <v>1382</v>
      </c>
    </row>
    <row r="1263" s="2" customFormat="1" ht="37.8" customHeight="1">
      <c r="A1263" s="38"/>
      <c r="B1263" s="39"/>
      <c r="C1263" s="226" t="s">
        <v>1383</v>
      </c>
      <c r="D1263" s="226" t="s">
        <v>181</v>
      </c>
      <c r="E1263" s="227" t="s">
        <v>1384</v>
      </c>
      <c r="F1263" s="228" t="s">
        <v>1385</v>
      </c>
      <c r="G1263" s="229" t="s">
        <v>1341</v>
      </c>
      <c r="H1263" s="230">
        <v>1</v>
      </c>
      <c r="I1263" s="231"/>
      <c r="J1263" s="232">
        <f>ROUND(I1263*H1263,2)</f>
        <v>0</v>
      </c>
      <c r="K1263" s="228" t="s">
        <v>1</v>
      </c>
      <c r="L1263" s="44"/>
      <c r="M1263" s="233" t="s">
        <v>1</v>
      </c>
      <c r="N1263" s="234" t="s">
        <v>41</v>
      </c>
      <c r="O1263" s="91"/>
      <c r="P1263" s="235">
        <f>O1263*H1263</f>
        <v>0</v>
      </c>
      <c r="Q1263" s="235">
        <v>0</v>
      </c>
      <c r="R1263" s="235">
        <f>Q1263*H1263</f>
        <v>0</v>
      </c>
      <c r="S1263" s="235">
        <v>0</v>
      </c>
      <c r="T1263" s="236">
        <f>S1263*H1263</f>
        <v>0</v>
      </c>
      <c r="U1263" s="38"/>
      <c r="V1263" s="38"/>
      <c r="W1263" s="38"/>
      <c r="X1263" s="38"/>
      <c r="Y1263" s="38"/>
      <c r="Z1263" s="38"/>
      <c r="AA1263" s="38"/>
      <c r="AB1263" s="38"/>
      <c r="AC1263" s="38"/>
      <c r="AD1263" s="38"/>
      <c r="AE1263" s="38"/>
      <c r="AR1263" s="237" t="s">
        <v>362</v>
      </c>
      <c r="AT1263" s="237" t="s">
        <v>181</v>
      </c>
      <c r="AU1263" s="237" t="s">
        <v>179</v>
      </c>
      <c r="AY1263" s="17" t="s">
        <v>178</v>
      </c>
      <c r="BE1263" s="238">
        <f>IF(N1263="základní",J1263,0)</f>
        <v>0</v>
      </c>
      <c r="BF1263" s="238">
        <f>IF(N1263="snížená",J1263,0)</f>
        <v>0</v>
      </c>
      <c r="BG1263" s="238">
        <f>IF(N1263="zákl. přenesená",J1263,0)</f>
        <v>0</v>
      </c>
      <c r="BH1263" s="238">
        <f>IF(N1263="sníž. přenesená",J1263,0)</f>
        <v>0</v>
      </c>
      <c r="BI1263" s="238">
        <f>IF(N1263="nulová",J1263,0)</f>
        <v>0</v>
      </c>
      <c r="BJ1263" s="17" t="s">
        <v>83</v>
      </c>
      <c r="BK1263" s="238">
        <f>ROUND(I1263*H1263,2)</f>
        <v>0</v>
      </c>
      <c r="BL1263" s="17" t="s">
        <v>362</v>
      </c>
      <c r="BM1263" s="237" t="s">
        <v>1386</v>
      </c>
    </row>
    <row r="1264" s="2" customFormat="1" ht="44.25" customHeight="1">
      <c r="A1264" s="38"/>
      <c r="B1264" s="39"/>
      <c r="C1264" s="226" t="s">
        <v>1387</v>
      </c>
      <c r="D1264" s="226" t="s">
        <v>181</v>
      </c>
      <c r="E1264" s="227" t="s">
        <v>1388</v>
      </c>
      <c r="F1264" s="228" t="s">
        <v>1389</v>
      </c>
      <c r="G1264" s="229" t="s">
        <v>1341</v>
      </c>
      <c r="H1264" s="230">
        <v>1</v>
      </c>
      <c r="I1264" s="231"/>
      <c r="J1264" s="232">
        <f>ROUND(I1264*H1264,2)</f>
        <v>0</v>
      </c>
      <c r="K1264" s="228" t="s">
        <v>1</v>
      </c>
      <c r="L1264" s="44"/>
      <c r="M1264" s="233" t="s">
        <v>1</v>
      </c>
      <c r="N1264" s="234" t="s">
        <v>41</v>
      </c>
      <c r="O1264" s="91"/>
      <c r="P1264" s="235">
        <f>O1264*H1264</f>
        <v>0</v>
      </c>
      <c r="Q1264" s="235">
        <v>0</v>
      </c>
      <c r="R1264" s="235">
        <f>Q1264*H1264</f>
        <v>0</v>
      </c>
      <c r="S1264" s="235">
        <v>0</v>
      </c>
      <c r="T1264" s="236">
        <f>S1264*H1264</f>
        <v>0</v>
      </c>
      <c r="U1264" s="38"/>
      <c r="V1264" s="38"/>
      <c r="W1264" s="38"/>
      <c r="X1264" s="38"/>
      <c r="Y1264" s="38"/>
      <c r="Z1264" s="38"/>
      <c r="AA1264" s="38"/>
      <c r="AB1264" s="38"/>
      <c r="AC1264" s="38"/>
      <c r="AD1264" s="38"/>
      <c r="AE1264" s="38"/>
      <c r="AR1264" s="237" t="s">
        <v>362</v>
      </c>
      <c r="AT1264" s="237" t="s">
        <v>181</v>
      </c>
      <c r="AU1264" s="237" t="s">
        <v>179</v>
      </c>
      <c r="AY1264" s="17" t="s">
        <v>178</v>
      </c>
      <c r="BE1264" s="238">
        <f>IF(N1264="základní",J1264,0)</f>
        <v>0</v>
      </c>
      <c r="BF1264" s="238">
        <f>IF(N1264="snížená",J1264,0)</f>
        <v>0</v>
      </c>
      <c r="BG1264" s="238">
        <f>IF(N1264="zákl. přenesená",J1264,0)</f>
        <v>0</v>
      </c>
      <c r="BH1264" s="238">
        <f>IF(N1264="sníž. přenesená",J1264,0)</f>
        <v>0</v>
      </c>
      <c r="BI1264" s="238">
        <f>IF(N1264="nulová",J1264,0)</f>
        <v>0</v>
      </c>
      <c r="BJ1264" s="17" t="s">
        <v>83</v>
      </c>
      <c r="BK1264" s="238">
        <f>ROUND(I1264*H1264,2)</f>
        <v>0</v>
      </c>
      <c r="BL1264" s="17" t="s">
        <v>362</v>
      </c>
      <c r="BM1264" s="237" t="s">
        <v>1390</v>
      </c>
    </row>
    <row r="1265" s="2" customFormat="1" ht="44.25" customHeight="1">
      <c r="A1265" s="38"/>
      <c r="B1265" s="39"/>
      <c r="C1265" s="226" t="s">
        <v>1391</v>
      </c>
      <c r="D1265" s="226" t="s">
        <v>181</v>
      </c>
      <c r="E1265" s="227" t="s">
        <v>1392</v>
      </c>
      <c r="F1265" s="228" t="s">
        <v>1393</v>
      </c>
      <c r="G1265" s="229" t="s">
        <v>1341</v>
      </c>
      <c r="H1265" s="230">
        <v>1</v>
      </c>
      <c r="I1265" s="231"/>
      <c r="J1265" s="232">
        <f>ROUND(I1265*H1265,2)</f>
        <v>0</v>
      </c>
      <c r="K1265" s="228" t="s">
        <v>1</v>
      </c>
      <c r="L1265" s="44"/>
      <c r="M1265" s="233" t="s">
        <v>1</v>
      </c>
      <c r="N1265" s="234" t="s">
        <v>41</v>
      </c>
      <c r="O1265" s="91"/>
      <c r="P1265" s="235">
        <f>O1265*H1265</f>
        <v>0</v>
      </c>
      <c r="Q1265" s="235">
        <v>0</v>
      </c>
      <c r="R1265" s="235">
        <f>Q1265*H1265</f>
        <v>0</v>
      </c>
      <c r="S1265" s="235">
        <v>0</v>
      </c>
      <c r="T1265" s="236">
        <f>S1265*H1265</f>
        <v>0</v>
      </c>
      <c r="U1265" s="38"/>
      <c r="V1265" s="38"/>
      <c r="W1265" s="38"/>
      <c r="X1265" s="38"/>
      <c r="Y1265" s="38"/>
      <c r="Z1265" s="38"/>
      <c r="AA1265" s="38"/>
      <c r="AB1265" s="38"/>
      <c r="AC1265" s="38"/>
      <c r="AD1265" s="38"/>
      <c r="AE1265" s="38"/>
      <c r="AR1265" s="237" t="s">
        <v>362</v>
      </c>
      <c r="AT1265" s="237" t="s">
        <v>181</v>
      </c>
      <c r="AU1265" s="237" t="s">
        <v>179</v>
      </c>
      <c r="AY1265" s="17" t="s">
        <v>178</v>
      </c>
      <c r="BE1265" s="238">
        <f>IF(N1265="základní",J1265,0)</f>
        <v>0</v>
      </c>
      <c r="BF1265" s="238">
        <f>IF(N1265="snížená",J1265,0)</f>
        <v>0</v>
      </c>
      <c r="BG1265" s="238">
        <f>IF(N1265="zákl. přenesená",J1265,0)</f>
        <v>0</v>
      </c>
      <c r="BH1265" s="238">
        <f>IF(N1265="sníž. přenesená",J1265,0)</f>
        <v>0</v>
      </c>
      <c r="BI1265" s="238">
        <f>IF(N1265="nulová",J1265,0)</f>
        <v>0</v>
      </c>
      <c r="BJ1265" s="17" t="s">
        <v>83</v>
      </c>
      <c r="BK1265" s="238">
        <f>ROUND(I1265*H1265,2)</f>
        <v>0</v>
      </c>
      <c r="BL1265" s="17" t="s">
        <v>362</v>
      </c>
      <c r="BM1265" s="237" t="s">
        <v>1394</v>
      </c>
    </row>
    <row r="1266" s="2" customFormat="1" ht="44.25" customHeight="1">
      <c r="A1266" s="38"/>
      <c r="B1266" s="39"/>
      <c r="C1266" s="226" t="s">
        <v>1395</v>
      </c>
      <c r="D1266" s="226" t="s">
        <v>181</v>
      </c>
      <c r="E1266" s="227" t="s">
        <v>1396</v>
      </c>
      <c r="F1266" s="228" t="s">
        <v>1397</v>
      </c>
      <c r="G1266" s="229" t="s">
        <v>1341</v>
      </c>
      <c r="H1266" s="230">
        <v>1</v>
      </c>
      <c r="I1266" s="231"/>
      <c r="J1266" s="232">
        <f>ROUND(I1266*H1266,2)</f>
        <v>0</v>
      </c>
      <c r="K1266" s="228" t="s">
        <v>1</v>
      </c>
      <c r="L1266" s="44"/>
      <c r="M1266" s="233" t="s">
        <v>1</v>
      </c>
      <c r="N1266" s="234" t="s">
        <v>41</v>
      </c>
      <c r="O1266" s="91"/>
      <c r="P1266" s="235">
        <f>O1266*H1266</f>
        <v>0</v>
      </c>
      <c r="Q1266" s="235">
        <v>0</v>
      </c>
      <c r="R1266" s="235">
        <f>Q1266*H1266</f>
        <v>0</v>
      </c>
      <c r="S1266" s="235">
        <v>0</v>
      </c>
      <c r="T1266" s="236">
        <f>S1266*H1266</f>
        <v>0</v>
      </c>
      <c r="U1266" s="38"/>
      <c r="V1266" s="38"/>
      <c r="W1266" s="38"/>
      <c r="X1266" s="38"/>
      <c r="Y1266" s="38"/>
      <c r="Z1266" s="38"/>
      <c r="AA1266" s="38"/>
      <c r="AB1266" s="38"/>
      <c r="AC1266" s="38"/>
      <c r="AD1266" s="38"/>
      <c r="AE1266" s="38"/>
      <c r="AR1266" s="237" t="s">
        <v>362</v>
      </c>
      <c r="AT1266" s="237" t="s">
        <v>181</v>
      </c>
      <c r="AU1266" s="237" t="s">
        <v>179</v>
      </c>
      <c r="AY1266" s="17" t="s">
        <v>178</v>
      </c>
      <c r="BE1266" s="238">
        <f>IF(N1266="základní",J1266,0)</f>
        <v>0</v>
      </c>
      <c r="BF1266" s="238">
        <f>IF(N1266="snížená",J1266,0)</f>
        <v>0</v>
      </c>
      <c r="BG1266" s="238">
        <f>IF(N1266="zákl. přenesená",J1266,0)</f>
        <v>0</v>
      </c>
      <c r="BH1266" s="238">
        <f>IF(N1266="sníž. přenesená",J1266,0)</f>
        <v>0</v>
      </c>
      <c r="BI1266" s="238">
        <f>IF(N1266="nulová",J1266,0)</f>
        <v>0</v>
      </c>
      <c r="BJ1266" s="17" t="s">
        <v>83</v>
      </c>
      <c r="BK1266" s="238">
        <f>ROUND(I1266*H1266,2)</f>
        <v>0</v>
      </c>
      <c r="BL1266" s="17" t="s">
        <v>362</v>
      </c>
      <c r="BM1266" s="237" t="s">
        <v>1398</v>
      </c>
    </row>
    <row r="1267" s="2" customFormat="1" ht="37.8" customHeight="1">
      <c r="A1267" s="38"/>
      <c r="B1267" s="39"/>
      <c r="C1267" s="226" t="s">
        <v>1399</v>
      </c>
      <c r="D1267" s="226" t="s">
        <v>181</v>
      </c>
      <c r="E1267" s="227" t="s">
        <v>1400</v>
      </c>
      <c r="F1267" s="228" t="s">
        <v>1401</v>
      </c>
      <c r="G1267" s="229" t="s">
        <v>1341</v>
      </c>
      <c r="H1267" s="230">
        <v>1</v>
      </c>
      <c r="I1267" s="231"/>
      <c r="J1267" s="232">
        <f>ROUND(I1267*H1267,2)</f>
        <v>0</v>
      </c>
      <c r="K1267" s="228" t="s">
        <v>1</v>
      </c>
      <c r="L1267" s="44"/>
      <c r="M1267" s="233" t="s">
        <v>1</v>
      </c>
      <c r="N1267" s="234" t="s">
        <v>41</v>
      </c>
      <c r="O1267" s="91"/>
      <c r="P1267" s="235">
        <f>O1267*H1267</f>
        <v>0</v>
      </c>
      <c r="Q1267" s="235">
        <v>0</v>
      </c>
      <c r="R1267" s="235">
        <f>Q1267*H1267</f>
        <v>0</v>
      </c>
      <c r="S1267" s="235">
        <v>0</v>
      </c>
      <c r="T1267" s="236">
        <f>S1267*H1267</f>
        <v>0</v>
      </c>
      <c r="U1267" s="38"/>
      <c r="V1267" s="38"/>
      <c r="W1267" s="38"/>
      <c r="X1267" s="38"/>
      <c r="Y1267" s="38"/>
      <c r="Z1267" s="38"/>
      <c r="AA1267" s="38"/>
      <c r="AB1267" s="38"/>
      <c r="AC1267" s="38"/>
      <c r="AD1267" s="38"/>
      <c r="AE1267" s="38"/>
      <c r="AR1267" s="237" t="s">
        <v>362</v>
      </c>
      <c r="AT1267" s="237" t="s">
        <v>181</v>
      </c>
      <c r="AU1267" s="237" t="s">
        <v>179</v>
      </c>
      <c r="AY1267" s="17" t="s">
        <v>178</v>
      </c>
      <c r="BE1267" s="238">
        <f>IF(N1267="základní",J1267,0)</f>
        <v>0</v>
      </c>
      <c r="BF1267" s="238">
        <f>IF(N1267="snížená",J1267,0)</f>
        <v>0</v>
      </c>
      <c r="BG1267" s="238">
        <f>IF(N1267="zákl. přenesená",J1267,0)</f>
        <v>0</v>
      </c>
      <c r="BH1267" s="238">
        <f>IF(N1267="sníž. přenesená",J1267,0)</f>
        <v>0</v>
      </c>
      <c r="BI1267" s="238">
        <f>IF(N1267="nulová",J1267,0)</f>
        <v>0</v>
      </c>
      <c r="BJ1267" s="17" t="s">
        <v>83</v>
      </c>
      <c r="BK1267" s="238">
        <f>ROUND(I1267*H1267,2)</f>
        <v>0</v>
      </c>
      <c r="BL1267" s="17" t="s">
        <v>362</v>
      </c>
      <c r="BM1267" s="237" t="s">
        <v>1402</v>
      </c>
    </row>
    <row r="1268" s="2" customFormat="1" ht="37.8" customHeight="1">
      <c r="A1268" s="38"/>
      <c r="B1268" s="39"/>
      <c r="C1268" s="226" t="s">
        <v>1403</v>
      </c>
      <c r="D1268" s="226" t="s">
        <v>181</v>
      </c>
      <c r="E1268" s="227" t="s">
        <v>1404</v>
      </c>
      <c r="F1268" s="228" t="s">
        <v>1405</v>
      </c>
      <c r="G1268" s="229" t="s">
        <v>1341</v>
      </c>
      <c r="H1268" s="230">
        <v>1</v>
      </c>
      <c r="I1268" s="231"/>
      <c r="J1268" s="232">
        <f>ROUND(I1268*H1268,2)</f>
        <v>0</v>
      </c>
      <c r="K1268" s="228" t="s">
        <v>1</v>
      </c>
      <c r="L1268" s="44"/>
      <c r="M1268" s="233" t="s">
        <v>1</v>
      </c>
      <c r="N1268" s="234" t="s">
        <v>41</v>
      </c>
      <c r="O1268" s="91"/>
      <c r="P1268" s="235">
        <f>O1268*H1268</f>
        <v>0</v>
      </c>
      <c r="Q1268" s="235">
        <v>0</v>
      </c>
      <c r="R1268" s="235">
        <f>Q1268*H1268</f>
        <v>0</v>
      </c>
      <c r="S1268" s="235">
        <v>0</v>
      </c>
      <c r="T1268" s="236">
        <f>S1268*H1268</f>
        <v>0</v>
      </c>
      <c r="U1268" s="38"/>
      <c r="V1268" s="38"/>
      <c r="W1268" s="38"/>
      <c r="X1268" s="38"/>
      <c r="Y1268" s="38"/>
      <c r="Z1268" s="38"/>
      <c r="AA1268" s="38"/>
      <c r="AB1268" s="38"/>
      <c r="AC1268" s="38"/>
      <c r="AD1268" s="38"/>
      <c r="AE1268" s="38"/>
      <c r="AR1268" s="237" t="s">
        <v>362</v>
      </c>
      <c r="AT1268" s="237" t="s">
        <v>181</v>
      </c>
      <c r="AU1268" s="237" t="s">
        <v>179</v>
      </c>
      <c r="AY1268" s="17" t="s">
        <v>178</v>
      </c>
      <c r="BE1268" s="238">
        <f>IF(N1268="základní",J1268,0)</f>
        <v>0</v>
      </c>
      <c r="BF1268" s="238">
        <f>IF(N1268="snížená",J1268,0)</f>
        <v>0</v>
      </c>
      <c r="BG1268" s="238">
        <f>IF(N1268="zákl. přenesená",J1268,0)</f>
        <v>0</v>
      </c>
      <c r="BH1268" s="238">
        <f>IF(N1268="sníž. přenesená",J1268,0)</f>
        <v>0</v>
      </c>
      <c r="BI1268" s="238">
        <f>IF(N1268="nulová",J1268,0)</f>
        <v>0</v>
      </c>
      <c r="BJ1268" s="17" t="s">
        <v>83</v>
      </c>
      <c r="BK1268" s="238">
        <f>ROUND(I1268*H1268,2)</f>
        <v>0</v>
      </c>
      <c r="BL1268" s="17" t="s">
        <v>362</v>
      </c>
      <c r="BM1268" s="237" t="s">
        <v>1406</v>
      </c>
    </row>
    <row r="1269" s="2" customFormat="1" ht="44.25" customHeight="1">
      <c r="A1269" s="38"/>
      <c r="B1269" s="39"/>
      <c r="C1269" s="226" t="s">
        <v>1407</v>
      </c>
      <c r="D1269" s="226" t="s">
        <v>181</v>
      </c>
      <c r="E1269" s="227" t="s">
        <v>1408</v>
      </c>
      <c r="F1269" s="228" t="s">
        <v>1409</v>
      </c>
      <c r="G1269" s="229" t="s">
        <v>1341</v>
      </c>
      <c r="H1269" s="230">
        <v>1</v>
      </c>
      <c r="I1269" s="231"/>
      <c r="J1269" s="232">
        <f>ROUND(I1269*H1269,2)</f>
        <v>0</v>
      </c>
      <c r="K1269" s="228" t="s">
        <v>1</v>
      </c>
      <c r="L1269" s="44"/>
      <c r="M1269" s="233" t="s">
        <v>1</v>
      </c>
      <c r="N1269" s="234" t="s">
        <v>41</v>
      </c>
      <c r="O1269" s="91"/>
      <c r="P1269" s="235">
        <f>O1269*H1269</f>
        <v>0</v>
      </c>
      <c r="Q1269" s="235">
        <v>0</v>
      </c>
      <c r="R1269" s="235">
        <f>Q1269*H1269</f>
        <v>0</v>
      </c>
      <c r="S1269" s="235">
        <v>0</v>
      </c>
      <c r="T1269" s="236">
        <f>S1269*H1269</f>
        <v>0</v>
      </c>
      <c r="U1269" s="38"/>
      <c r="V1269" s="38"/>
      <c r="W1269" s="38"/>
      <c r="X1269" s="38"/>
      <c r="Y1269" s="38"/>
      <c r="Z1269" s="38"/>
      <c r="AA1269" s="38"/>
      <c r="AB1269" s="38"/>
      <c r="AC1269" s="38"/>
      <c r="AD1269" s="38"/>
      <c r="AE1269" s="38"/>
      <c r="AR1269" s="237" t="s">
        <v>362</v>
      </c>
      <c r="AT1269" s="237" t="s">
        <v>181</v>
      </c>
      <c r="AU1269" s="237" t="s">
        <v>179</v>
      </c>
      <c r="AY1269" s="17" t="s">
        <v>178</v>
      </c>
      <c r="BE1269" s="238">
        <f>IF(N1269="základní",J1269,0)</f>
        <v>0</v>
      </c>
      <c r="BF1269" s="238">
        <f>IF(N1269="snížená",J1269,0)</f>
        <v>0</v>
      </c>
      <c r="BG1269" s="238">
        <f>IF(N1269="zákl. přenesená",J1269,0)</f>
        <v>0</v>
      </c>
      <c r="BH1269" s="238">
        <f>IF(N1269="sníž. přenesená",J1269,0)</f>
        <v>0</v>
      </c>
      <c r="BI1269" s="238">
        <f>IF(N1269="nulová",J1269,0)</f>
        <v>0</v>
      </c>
      <c r="BJ1269" s="17" t="s">
        <v>83</v>
      </c>
      <c r="BK1269" s="238">
        <f>ROUND(I1269*H1269,2)</f>
        <v>0</v>
      </c>
      <c r="BL1269" s="17" t="s">
        <v>362</v>
      </c>
      <c r="BM1269" s="237" t="s">
        <v>1410</v>
      </c>
    </row>
    <row r="1270" s="12" customFormat="1" ht="20.88" customHeight="1">
      <c r="A1270" s="12"/>
      <c r="B1270" s="210"/>
      <c r="C1270" s="211"/>
      <c r="D1270" s="212" t="s">
        <v>75</v>
      </c>
      <c r="E1270" s="224" t="s">
        <v>1411</v>
      </c>
      <c r="F1270" s="224" t="s">
        <v>1412</v>
      </c>
      <c r="G1270" s="211"/>
      <c r="H1270" s="211"/>
      <c r="I1270" s="214"/>
      <c r="J1270" s="225">
        <f>BK1270</f>
        <v>0</v>
      </c>
      <c r="K1270" s="211"/>
      <c r="L1270" s="216"/>
      <c r="M1270" s="217"/>
      <c r="N1270" s="218"/>
      <c r="O1270" s="218"/>
      <c r="P1270" s="219">
        <f>SUM(P1271:P1273)</f>
        <v>0</v>
      </c>
      <c r="Q1270" s="218"/>
      <c r="R1270" s="219">
        <f>SUM(R1271:R1273)</f>
        <v>0</v>
      </c>
      <c r="S1270" s="218"/>
      <c r="T1270" s="220">
        <f>SUM(T1271:T1273)</f>
        <v>0</v>
      </c>
      <c r="U1270" s="12"/>
      <c r="V1270" s="12"/>
      <c r="W1270" s="12"/>
      <c r="X1270" s="12"/>
      <c r="Y1270" s="12"/>
      <c r="Z1270" s="12"/>
      <c r="AA1270" s="12"/>
      <c r="AB1270" s="12"/>
      <c r="AC1270" s="12"/>
      <c r="AD1270" s="12"/>
      <c r="AE1270" s="12"/>
      <c r="AR1270" s="221" t="s">
        <v>85</v>
      </c>
      <c r="AT1270" s="222" t="s">
        <v>75</v>
      </c>
      <c r="AU1270" s="222" t="s">
        <v>85</v>
      </c>
      <c r="AY1270" s="221" t="s">
        <v>178</v>
      </c>
      <c r="BK1270" s="223">
        <f>SUM(BK1271:BK1273)</f>
        <v>0</v>
      </c>
    </row>
    <row r="1271" s="2" customFormat="1" ht="49.05" customHeight="1">
      <c r="A1271" s="38"/>
      <c r="B1271" s="39"/>
      <c r="C1271" s="226" t="s">
        <v>1413</v>
      </c>
      <c r="D1271" s="226" t="s">
        <v>181</v>
      </c>
      <c r="E1271" s="227" t="s">
        <v>1414</v>
      </c>
      <c r="F1271" s="228" t="s">
        <v>1415</v>
      </c>
      <c r="G1271" s="229" t="s">
        <v>1341</v>
      </c>
      <c r="H1271" s="230">
        <v>1</v>
      </c>
      <c r="I1271" s="231"/>
      <c r="J1271" s="232">
        <f>ROUND(I1271*H1271,2)</f>
        <v>0</v>
      </c>
      <c r="K1271" s="228" t="s">
        <v>1</v>
      </c>
      <c r="L1271" s="44"/>
      <c r="M1271" s="233" t="s">
        <v>1</v>
      </c>
      <c r="N1271" s="234" t="s">
        <v>41</v>
      </c>
      <c r="O1271" s="91"/>
      <c r="P1271" s="235">
        <f>O1271*H1271</f>
        <v>0</v>
      </c>
      <c r="Q1271" s="235">
        <v>0</v>
      </c>
      <c r="R1271" s="235">
        <f>Q1271*H1271</f>
        <v>0</v>
      </c>
      <c r="S1271" s="235">
        <v>0</v>
      </c>
      <c r="T1271" s="236">
        <f>S1271*H1271</f>
        <v>0</v>
      </c>
      <c r="U1271" s="38"/>
      <c r="V1271" s="38"/>
      <c r="W1271" s="38"/>
      <c r="X1271" s="38"/>
      <c r="Y1271" s="38"/>
      <c r="Z1271" s="38"/>
      <c r="AA1271" s="38"/>
      <c r="AB1271" s="38"/>
      <c r="AC1271" s="38"/>
      <c r="AD1271" s="38"/>
      <c r="AE1271" s="38"/>
      <c r="AR1271" s="237" t="s">
        <v>362</v>
      </c>
      <c r="AT1271" s="237" t="s">
        <v>181</v>
      </c>
      <c r="AU1271" s="237" t="s">
        <v>179</v>
      </c>
      <c r="AY1271" s="17" t="s">
        <v>178</v>
      </c>
      <c r="BE1271" s="238">
        <f>IF(N1271="základní",J1271,0)</f>
        <v>0</v>
      </c>
      <c r="BF1271" s="238">
        <f>IF(N1271="snížená",J1271,0)</f>
        <v>0</v>
      </c>
      <c r="BG1271" s="238">
        <f>IF(N1271="zákl. přenesená",J1271,0)</f>
        <v>0</v>
      </c>
      <c r="BH1271" s="238">
        <f>IF(N1271="sníž. přenesená",J1271,0)</f>
        <v>0</v>
      </c>
      <c r="BI1271" s="238">
        <f>IF(N1271="nulová",J1271,0)</f>
        <v>0</v>
      </c>
      <c r="BJ1271" s="17" t="s">
        <v>83</v>
      </c>
      <c r="BK1271" s="238">
        <f>ROUND(I1271*H1271,2)</f>
        <v>0</v>
      </c>
      <c r="BL1271" s="17" t="s">
        <v>362</v>
      </c>
      <c r="BM1271" s="237" t="s">
        <v>1416</v>
      </c>
    </row>
    <row r="1272" s="2" customFormat="1" ht="49.05" customHeight="1">
      <c r="A1272" s="38"/>
      <c r="B1272" s="39"/>
      <c r="C1272" s="226" t="s">
        <v>1417</v>
      </c>
      <c r="D1272" s="226" t="s">
        <v>181</v>
      </c>
      <c r="E1272" s="227" t="s">
        <v>1418</v>
      </c>
      <c r="F1272" s="228" t="s">
        <v>1419</v>
      </c>
      <c r="G1272" s="229" t="s">
        <v>1341</v>
      </c>
      <c r="H1272" s="230">
        <v>1</v>
      </c>
      <c r="I1272" s="231"/>
      <c r="J1272" s="232">
        <f>ROUND(I1272*H1272,2)</f>
        <v>0</v>
      </c>
      <c r="K1272" s="228" t="s">
        <v>1</v>
      </c>
      <c r="L1272" s="44"/>
      <c r="M1272" s="233" t="s">
        <v>1</v>
      </c>
      <c r="N1272" s="234" t="s">
        <v>41</v>
      </c>
      <c r="O1272" s="91"/>
      <c r="P1272" s="235">
        <f>O1272*H1272</f>
        <v>0</v>
      </c>
      <c r="Q1272" s="235">
        <v>0</v>
      </c>
      <c r="R1272" s="235">
        <f>Q1272*H1272</f>
        <v>0</v>
      </c>
      <c r="S1272" s="235">
        <v>0</v>
      </c>
      <c r="T1272" s="236">
        <f>S1272*H1272</f>
        <v>0</v>
      </c>
      <c r="U1272" s="38"/>
      <c r="V1272" s="38"/>
      <c r="W1272" s="38"/>
      <c r="X1272" s="38"/>
      <c r="Y1272" s="38"/>
      <c r="Z1272" s="38"/>
      <c r="AA1272" s="38"/>
      <c r="AB1272" s="38"/>
      <c r="AC1272" s="38"/>
      <c r="AD1272" s="38"/>
      <c r="AE1272" s="38"/>
      <c r="AR1272" s="237" t="s">
        <v>362</v>
      </c>
      <c r="AT1272" s="237" t="s">
        <v>181</v>
      </c>
      <c r="AU1272" s="237" t="s">
        <v>179</v>
      </c>
      <c r="AY1272" s="17" t="s">
        <v>178</v>
      </c>
      <c r="BE1272" s="238">
        <f>IF(N1272="základní",J1272,0)</f>
        <v>0</v>
      </c>
      <c r="BF1272" s="238">
        <f>IF(N1272="snížená",J1272,0)</f>
        <v>0</v>
      </c>
      <c r="BG1272" s="238">
        <f>IF(N1272="zákl. přenesená",J1272,0)</f>
        <v>0</v>
      </c>
      <c r="BH1272" s="238">
        <f>IF(N1272="sníž. přenesená",J1272,0)</f>
        <v>0</v>
      </c>
      <c r="BI1272" s="238">
        <f>IF(N1272="nulová",J1272,0)</f>
        <v>0</v>
      </c>
      <c r="BJ1272" s="17" t="s">
        <v>83</v>
      </c>
      <c r="BK1272" s="238">
        <f>ROUND(I1272*H1272,2)</f>
        <v>0</v>
      </c>
      <c r="BL1272" s="17" t="s">
        <v>362</v>
      </c>
      <c r="BM1272" s="237" t="s">
        <v>1420</v>
      </c>
    </row>
    <row r="1273" s="2" customFormat="1" ht="49.05" customHeight="1">
      <c r="A1273" s="38"/>
      <c r="B1273" s="39"/>
      <c r="C1273" s="226" t="s">
        <v>1421</v>
      </c>
      <c r="D1273" s="226" t="s">
        <v>181</v>
      </c>
      <c r="E1273" s="227" t="s">
        <v>1422</v>
      </c>
      <c r="F1273" s="228" t="s">
        <v>1423</v>
      </c>
      <c r="G1273" s="229" t="s">
        <v>1341</v>
      </c>
      <c r="H1273" s="230">
        <v>1</v>
      </c>
      <c r="I1273" s="231"/>
      <c r="J1273" s="232">
        <f>ROUND(I1273*H1273,2)</f>
        <v>0</v>
      </c>
      <c r="K1273" s="228" t="s">
        <v>1</v>
      </c>
      <c r="L1273" s="44"/>
      <c r="M1273" s="233" t="s">
        <v>1</v>
      </c>
      <c r="N1273" s="234" t="s">
        <v>41</v>
      </c>
      <c r="O1273" s="91"/>
      <c r="P1273" s="235">
        <f>O1273*H1273</f>
        <v>0</v>
      </c>
      <c r="Q1273" s="235">
        <v>0</v>
      </c>
      <c r="R1273" s="235">
        <f>Q1273*H1273</f>
        <v>0</v>
      </c>
      <c r="S1273" s="235">
        <v>0</v>
      </c>
      <c r="T1273" s="236">
        <f>S1273*H1273</f>
        <v>0</v>
      </c>
      <c r="U1273" s="38"/>
      <c r="V1273" s="38"/>
      <c r="W1273" s="38"/>
      <c r="X1273" s="38"/>
      <c r="Y1273" s="38"/>
      <c r="Z1273" s="38"/>
      <c r="AA1273" s="38"/>
      <c r="AB1273" s="38"/>
      <c r="AC1273" s="38"/>
      <c r="AD1273" s="38"/>
      <c r="AE1273" s="38"/>
      <c r="AR1273" s="237" t="s">
        <v>362</v>
      </c>
      <c r="AT1273" s="237" t="s">
        <v>181</v>
      </c>
      <c r="AU1273" s="237" t="s">
        <v>179</v>
      </c>
      <c r="AY1273" s="17" t="s">
        <v>178</v>
      </c>
      <c r="BE1273" s="238">
        <f>IF(N1273="základní",J1273,0)</f>
        <v>0</v>
      </c>
      <c r="BF1273" s="238">
        <f>IF(N1273="snížená",J1273,0)</f>
        <v>0</v>
      </c>
      <c r="BG1273" s="238">
        <f>IF(N1273="zákl. přenesená",J1273,0)</f>
        <v>0</v>
      </c>
      <c r="BH1273" s="238">
        <f>IF(N1273="sníž. přenesená",J1273,0)</f>
        <v>0</v>
      </c>
      <c r="BI1273" s="238">
        <f>IF(N1273="nulová",J1273,0)</f>
        <v>0</v>
      </c>
      <c r="BJ1273" s="17" t="s">
        <v>83</v>
      </c>
      <c r="BK1273" s="238">
        <f>ROUND(I1273*H1273,2)</f>
        <v>0</v>
      </c>
      <c r="BL1273" s="17" t="s">
        <v>362</v>
      </c>
      <c r="BM1273" s="237" t="s">
        <v>1424</v>
      </c>
    </row>
    <row r="1274" s="12" customFormat="1" ht="22.8" customHeight="1">
      <c r="A1274" s="12"/>
      <c r="B1274" s="210"/>
      <c r="C1274" s="211"/>
      <c r="D1274" s="212" t="s">
        <v>75</v>
      </c>
      <c r="E1274" s="224" t="s">
        <v>1425</v>
      </c>
      <c r="F1274" s="224" t="s">
        <v>1426</v>
      </c>
      <c r="G1274" s="211"/>
      <c r="H1274" s="211"/>
      <c r="I1274" s="214"/>
      <c r="J1274" s="225">
        <f>BK1274</f>
        <v>0</v>
      </c>
      <c r="K1274" s="211"/>
      <c r="L1274" s="216"/>
      <c r="M1274" s="217"/>
      <c r="N1274" s="218"/>
      <c r="O1274" s="218"/>
      <c r="P1274" s="219">
        <f>P1275+P1276+P1277+P1308+P1502+P1538+P1559+P1575</f>
        <v>0</v>
      </c>
      <c r="Q1274" s="218"/>
      <c r="R1274" s="219">
        <f>R1275+R1276+R1277+R1308+R1502+R1538+R1559+R1575</f>
        <v>0.023580750000000001</v>
      </c>
      <c r="S1274" s="218"/>
      <c r="T1274" s="220">
        <f>T1275+T1276+T1277+T1308+T1502+T1538+T1559+T1575</f>
        <v>0</v>
      </c>
      <c r="U1274" s="12"/>
      <c r="V1274" s="12"/>
      <c r="W1274" s="12"/>
      <c r="X1274" s="12"/>
      <c r="Y1274" s="12"/>
      <c r="Z1274" s="12"/>
      <c r="AA1274" s="12"/>
      <c r="AB1274" s="12"/>
      <c r="AC1274" s="12"/>
      <c r="AD1274" s="12"/>
      <c r="AE1274" s="12"/>
      <c r="AR1274" s="221" t="s">
        <v>85</v>
      </c>
      <c r="AT1274" s="222" t="s">
        <v>75</v>
      </c>
      <c r="AU1274" s="222" t="s">
        <v>83</v>
      </c>
      <c r="AY1274" s="221" t="s">
        <v>178</v>
      </c>
      <c r="BK1274" s="223">
        <f>BK1275+BK1276+BK1277+BK1308+BK1502+BK1538+BK1559+BK1575</f>
        <v>0</v>
      </c>
    </row>
    <row r="1275" s="2" customFormat="1" ht="24.15" customHeight="1">
      <c r="A1275" s="38"/>
      <c r="B1275" s="39"/>
      <c r="C1275" s="226" t="s">
        <v>1427</v>
      </c>
      <c r="D1275" s="226" t="s">
        <v>181</v>
      </c>
      <c r="E1275" s="227" t="s">
        <v>1428</v>
      </c>
      <c r="F1275" s="228" t="s">
        <v>1429</v>
      </c>
      <c r="G1275" s="229" t="s">
        <v>1333</v>
      </c>
      <c r="H1275" s="277"/>
      <c r="I1275" s="231"/>
      <c r="J1275" s="232">
        <f>ROUND(I1275*H1275,2)</f>
        <v>0</v>
      </c>
      <c r="K1275" s="228" t="s">
        <v>185</v>
      </c>
      <c r="L1275" s="44"/>
      <c r="M1275" s="233" t="s">
        <v>1</v>
      </c>
      <c r="N1275" s="234" t="s">
        <v>41</v>
      </c>
      <c r="O1275" s="91"/>
      <c r="P1275" s="235">
        <f>O1275*H1275</f>
        <v>0</v>
      </c>
      <c r="Q1275" s="235">
        <v>0</v>
      </c>
      <c r="R1275" s="235">
        <f>Q1275*H1275</f>
        <v>0</v>
      </c>
      <c r="S1275" s="235">
        <v>0</v>
      </c>
      <c r="T1275" s="236">
        <f>S1275*H1275</f>
        <v>0</v>
      </c>
      <c r="U1275" s="38"/>
      <c r="V1275" s="38"/>
      <c r="W1275" s="38"/>
      <c r="X1275" s="38"/>
      <c r="Y1275" s="38"/>
      <c r="Z1275" s="38"/>
      <c r="AA1275" s="38"/>
      <c r="AB1275" s="38"/>
      <c r="AC1275" s="38"/>
      <c r="AD1275" s="38"/>
      <c r="AE1275" s="38"/>
      <c r="AR1275" s="237" t="s">
        <v>362</v>
      </c>
      <c r="AT1275" s="237" t="s">
        <v>181</v>
      </c>
      <c r="AU1275" s="237" t="s">
        <v>85</v>
      </c>
      <c r="AY1275" s="17" t="s">
        <v>178</v>
      </c>
      <c r="BE1275" s="238">
        <f>IF(N1275="základní",J1275,0)</f>
        <v>0</v>
      </c>
      <c r="BF1275" s="238">
        <f>IF(N1275="snížená",J1275,0)</f>
        <v>0</v>
      </c>
      <c r="BG1275" s="238">
        <f>IF(N1275="zákl. přenesená",J1275,0)</f>
        <v>0</v>
      </c>
      <c r="BH1275" s="238">
        <f>IF(N1275="sníž. přenesená",J1275,0)</f>
        <v>0</v>
      </c>
      <c r="BI1275" s="238">
        <f>IF(N1275="nulová",J1275,0)</f>
        <v>0</v>
      </c>
      <c r="BJ1275" s="17" t="s">
        <v>83</v>
      </c>
      <c r="BK1275" s="238">
        <f>ROUND(I1275*H1275,2)</f>
        <v>0</v>
      </c>
      <c r="BL1275" s="17" t="s">
        <v>362</v>
      </c>
      <c r="BM1275" s="237" t="s">
        <v>1430</v>
      </c>
    </row>
    <row r="1276" s="2" customFormat="1">
      <c r="A1276" s="38"/>
      <c r="B1276" s="39"/>
      <c r="C1276" s="40"/>
      <c r="D1276" s="239" t="s">
        <v>188</v>
      </c>
      <c r="E1276" s="40"/>
      <c r="F1276" s="240" t="s">
        <v>1431</v>
      </c>
      <c r="G1276" s="40"/>
      <c r="H1276" s="40"/>
      <c r="I1276" s="241"/>
      <c r="J1276" s="40"/>
      <c r="K1276" s="40"/>
      <c r="L1276" s="44"/>
      <c r="M1276" s="242"/>
      <c r="N1276" s="243"/>
      <c r="O1276" s="91"/>
      <c r="P1276" s="91"/>
      <c r="Q1276" s="91"/>
      <c r="R1276" s="91"/>
      <c r="S1276" s="91"/>
      <c r="T1276" s="92"/>
      <c r="U1276" s="38"/>
      <c r="V1276" s="38"/>
      <c r="W1276" s="38"/>
      <c r="X1276" s="38"/>
      <c r="Y1276" s="38"/>
      <c r="Z1276" s="38"/>
      <c r="AA1276" s="38"/>
      <c r="AB1276" s="38"/>
      <c r="AC1276" s="38"/>
      <c r="AD1276" s="38"/>
      <c r="AE1276" s="38"/>
      <c r="AT1276" s="17" t="s">
        <v>188</v>
      </c>
      <c r="AU1276" s="17" t="s">
        <v>85</v>
      </c>
    </row>
    <row r="1277" s="12" customFormat="1" ht="20.88" customHeight="1">
      <c r="A1277" s="12"/>
      <c r="B1277" s="210"/>
      <c r="C1277" s="211"/>
      <c r="D1277" s="212" t="s">
        <v>75</v>
      </c>
      <c r="E1277" s="224" t="s">
        <v>1432</v>
      </c>
      <c r="F1277" s="224" t="s">
        <v>1433</v>
      </c>
      <c r="G1277" s="211"/>
      <c r="H1277" s="211"/>
      <c r="I1277" s="214"/>
      <c r="J1277" s="225">
        <f>BK1277</f>
        <v>0</v>
      </c>
      <c r="K1277" s="211"/>
      <c r="L1277" s="216"/>
      <c r="M1277" s="217"/>
      <c r="N1277" s="218"/>
      <c r="O1277" s="218"/>
      <c r="P1277" s="219">
        <f>SUM(P1278:P1307)</f>
        <v>0</v>
      </c>
      <c r="Q1277" s="218"/>
      <c r="R1277" s="219">
        <f>SUM(R1278:R1307)</f>
        <v>0</v>
      </c>
      <c r="S1277" s="218"/>
      <c r="T1277" s="220">
        <f>SUM(T1278:T1307)</f>
        <v>0</v>
      </c>
      <c r="U1277" s="12"/>
      <c r="V1277" s="12"/>
      <c r="W1277" s="12"/>
      <c r="X1277" s="12"/>
      <c r="Y1277" s="12"/>
      <c r="Z1277" s="12"/>
      <c r="AA1277" s="12"/>
      <c r="AB1277" s="12"/>
      <c r="AC1277" s="12"/>
      <c r="AD1277" s="12"/>
      <c r="AE1277" s="12"/>
      <c r="AR1277" s="221" t="s">
        <v>85</v>
      </c>
      <c r="AT1277" s="222" t="s">
        <v>75</v>
      </c>
      <c r="AU1277" s="222" t="s">
        <v>85</v>
      </c>
      <c r="AY1277" s="221" t="s">
        <v>178</v>
      </c>
      <c r="BK1277" s="223">
        <f>SUM(BK1278:BK1307)</f>
        <v>0</v>
      </c>
    </row>
    <row r="1278" s="2" customFormat="1" ht="49.05" customHeight="1">
      <c r="A1278" s="38"/>
      <c r="B1278" s="39"/>
      <c r="C1278" s="226" t="s">
        <v>1434</v>
      </c>
      <c r="D1278" s="226" t="s">
        <v>181</v>
      </c>
      <c r="E1278" s="227" t="s">
        <v>1435</v>
      </c>
      <c r="F1278" s="228" t="s">
        <v>1436</v>
      </c>
      <c r="G1278" s="229" t="s">
        <v>1341</v>
      </c>
      <c r="H1278" s="230">
        <v>1</v>
      </c>
      <c r="I1278" s="231"/>
      <c r="J1278" s="232">
        <f>ROUND(I1278*H1278,2)</f>
        <v>0</v>
      </c>
      <c r="K1278" s="228" t="s">
        <v>1</v>
      </c>
      <c r="L1278" s="44"/>
      <c r="M1278" s="233" t="s">
        <v>1</v>
      </c>
      <c r="N1278" s="234" t="s">
        <v>41</v>
      </c>
      <c r="O1278" s="91"/>
      <c r="P1278" s="235">
        <f>O1278*H1278</f>
        <v>0</v>
      </c>
      <c r="Q1278" s="235">
        <v>0</v>
      </c>
      <c r="R1278" s="235">
        <f>Q1278*H1278</f>
        <v>0</v>
      </c>
      <c r="S1278" s="235">
        <v>0</v>
      </c>
      <c r="T1278" s="236">
        <f>S1278*H1278</f>
        <v>0</v>
      </c>
      <c r="U1278" s="38"/>
      <c r="V1278" s="38"/>
      <c r="W1278" s="38"/>
      <c r="X1278" s="38"/>
      <c r="Y1278" s="38"/>
      <c r="Z1278" s="38"/>
      <c r="AA1278" s="38"/>
      <c r="AB1278" s="38"/>
      <c r="AC1278" s="38"/>
      <c r="AD1278" s="38"/>
      <c r="AE1278" s="38"/>
      <c r="AR1278" s="237" t="s">
        <v>362</v>
      </c>
      <c r="AT1278" s="237" t="s">
        <v>181</v>
      </c>
      <c r="AU1278" s="237" t="s">
        <v>179</v>
      </c>
      <c r="AY1278" s="17" t="s">
        <v>178</v>
      </c>
      <c r="BE1278" s="238">
        <f>IF(N1278="základní",J1278,0)</f>
        <v>0</v>
      </c>
      <c r="BF1278" s="238">
        <f>IF(N1278="snížená",J1278,0)</f>
        <v>0</v>
      </c>
      <c r="BG1278" s="238">
        <f>IF(N1278="zákl. přenesená",J1278,0)</f>
        <v>0</v>
      </c>
      <c r="BH1278" s="238">
        <f>IF(N1278="sníž. přenesená",J1278,0)</f>
        <v>0</v>
      </c>
      <c r="BI1278" s="238">
        <f>IF(N1278="nulová",J1278,0)</f>
        <v>0</v>
      </c>
      <c r="BJ1278" s="17" t="s">
        <v>83</v>
      </c>
      <c r="BK1278" s="238">
        <f>ROUND(I1278*H1278,2)</f>
        <v>0</v>
      </c>
      <c r="BL1278" s="17" t="s">
        <v>362</v>
      </c>
      <c r="BM1278" s="237" t="s">
        <v>1437</v>
      </c>
    </row>
    <row r="1279" s="2" customFormat="1" ht="49.05" customHeight="1">
      <c r="A1279" s="38"/>
      <c r="B1279" s="39"/>
      <c r="C1279" s="226" t="s">
        <v>1438</v>
      </c>
      <c r="D1279" s="226" t="s">
        <v>181</v>
      </c>
      <c r="E1279" s="227" t="s">
        <v>1439</v>
      </c>
      <c r="F1279" s="228" t="s">
        <v>1440</v>
      </c>
      <c r="G1279" s="229" t="s">
        <v>1341</v>
      </c>
      <c r="H1279" s="230">
        <v>1</v>
      </c>
      <c r="I1279" s="231"/>
      <c r="J1279" s="232">
        <f>ROUND(I1279*H1279,2)</f>
        <v>0</v>
      </c>
      <c r="K1279" s="228" t="s">
        <v>1</v>
      </c>
      <c r="L1279" s="44"/>
      <c r="M1279" s="233" t="s">
        <v>1</v>
      </c>
      <c r="N1279" s="234" t="s">
        <v>41</v>
      </c>
      <c r="O1279" s="91"/>
      <c r="P1279" s="235">
        <f>O1279*H1279</f>
        <v>0</v>
      </c>
      <c r="Q1279" s="235">
        <v>0</v>
      </c>
      <c r="R1279" s="235">
        <f>Q1279*H1279</f>
        <v>0</v>
      </c>
      <c r="S1279" s="235">
        <v>0</v>
      </c>
      <c r="T1279" s="236">
        <f>S1279*H1279</f>
        <v>0</v>
      </c>
      <c r="U1279" s="38"/>
      <c r="V1279" s="38"/>
      <c r="W1279" s="38"/>
      <c r="X1279" s="38"/>
      <c r="Y1279" s="38"/>
      <c r="Z1279" s="38"/>
      <c r="AA1279" s="38"/>
      <c r="AB1279" s="38"/>
      <c r="AC1279" s="38"/>
      <c r="AD1279" s="38"/>
      <c r="AE1279" s="38"/>
      <c r="AR1279" s="237" t="s">
        <v>362</v>
      </c>
      <c r="AT1279" s="237" t="s">
        <v>181</v>
      </c>
      <c r="AU1279" s="237" t="s">
        <v>179</v>
      </c>
      <c r="AY1279" s="17" t="s">
        <v>178</v>
      </c>
      <c r="BE1279" s="238">
        <f>IF(N1279="základní",J1279,0)</f>
        <v>0</v>
      </c>
      <c r="BF1279" s="238">
        <f>IF(N1279="snížená",J1279,0)</f>
        <v>0</v>
      </c>
      <c r="BG1279" s="238">
        <f>IF(N1279="zákl. přenesená",J1279,0)</f>
        <v>0</v>
      </c>
      <c r="BH1279" s="238">
        <f>IF(N1279="sníž. přenesená",J1279,0)</f>
        <v>0</v>
      </c>
      <c r="BI1279" s="238">
        <f>IF(N1279="nulová",J1279,0)</f>
        <v>0</v>
      </c>
      <c r="BJ1279" s="17" t="s">
        <v>83</v>
      </c>
      <c r="BK1279" s="238">
        <f>ROUND(I1279*H1279,2)</f>
        <v>0</v>
      </c>
      <c r="BL1279" s="17" t="s">
        <v>362</v>
      </c>
      <c r="BM1279" s="237" t="s">
        <v>1441</v>
      </c>
    </row>
    <row r="1280" s="2" customFormat="1" ht="49.05" customHeight="1">
      <c r="A1280" s="38"/>
      <c r="B1280" s="39"/>
      <c r="C1280" s="226" t="s">
        <v>1442</v>
      </c>
      <c r="D1280" s="226" t="s">
        <v>181</v>
      </c>
      <c r="E1280" s="227" t="s">
        <v>1443</v>
      </c>
      <c r="F1280" s="228" t="s">
        <v>1444</v>
      </c>
      <c r="G1280" s="229" t="s">
        <v>1341</v>
      </c>
      <c r="H1280" s="230">
        <v>1</v>
      </c>
      <c r="I1280" s="231"/>
      <c r="J1280" s="232">
        <f>ROUND(I1280*H1280,2)</f>
        <v>0</v>
      </c>
      <c r="K1280" s="228" t="s">
        <v>1</v>
      </c>
      <c r="L1280" s="44"/>
      <c r="M1280" s="233" t="s">
        <v>1</v>
      </c>
      <c r="N1280" s="234" t="s">
        <v>41</v>
      </c>
      <c r="O1280" s="91"/>
      <c r="P1280" s="235">
        <f>O1280*H1280</f>
        <v>0</v>
      </c>
      <c r="Q1280" s="235">
        <v>0</v>
      </c>
      <c r="R1280" s="235">
        <f>Q1280*H1280</f>
        <v>0</v>
      </c>
      <c r="S1280" s="235">
        <v>0</v>
      </c>
      <c r="T1280" s="236">
        <f>S1280*H1280</f>
        <v>0</v>
      </c>
      <c r="U1280" s="38"/>
      <c r="V1280" s="38"/>
      <c r="W1280" s="38"/>
      <c r="X1280" s="38"/>
      <c r="Y1280" s="38"/>
      <c r="Z1280" s="38"/>
      <c r="AA1280" s="38"/>
      <c r="AB1280" s="38"/>
      <c r="AC1280" s="38"/>
      <c r="AD1280" s="38"/>
      <c r="AE1280" s="38"/>
      <c r="AR1280" s="237" t="s">
        <v>362</v>
      </c>
      <c r="AT1280" s="237" t="s">
        <v>181</v>
      </c>
      <c r="AU1280" s="237" t="s">
        <v>179</v>
      </c>
      <c r="AY1280" s="17" t="s">
        <v>178</v>
      </c>
      <c r="BE1280" s="238">
        <f>IF(N1280="základní",J1280,0)</f>
        <v>0</v>
      </c>
      <c r="BF1280" s="238">
        <f>IF(N1280="snížená",J1280,0)</f>
        <v>0</v>
      </c>
      <c r="BG1280" s="238">
        <f>IF(N1280="zákl. přenesená",J1280,0)</f>
        <v>0</v>
      </c>
      <c r="BH1280" s="238">
        <f>IF(N1280="sníž. přenesená",J1280,0)</f>
        <v>0</v>
      </c>
      <c r="BI1280" s="238">
        <f>IF(N1280="nulová",J1280,0)</f>
        <v>0</v>
      </c>
      <c r="BJ1280" s="17" t="s">
        <v>83</v>
      </c>
      <c r="BK1280" s="238">
        <f>ROUND(I1280*H1280,2)</f>
        <v>0</v>
      </c>
      <c r="BL1280" s="17" t="s">
        <v>362</v>
      </c>
      <c r="BM1280" s="237" t="s">
        <v>1445</v>
      </c>
    </row>
    <row r="1281" s="2" customFormat="1" ht="49.05" customHeight="1">
      <c r="A1281" s="38"/>
      <c r="B1281" s="39"/>
      <c r="C1281" s="226" t="s">
        <v>1446</v>
      </c>
      <c r="D1281" s="226" t="s">
        <v>181</v>
      </c>
      <c r="E1281" s="227" t="s">
        <v>1447</v>
      </c>
      <c r="F1281" s="228" t="s">
        <v>1448</v>
      </c>
      <c r="G1281" s="229" t="s">
        <v>1341</v>
      </c>
      <c r="H1281" s="230">
        <v>1</v>
      </c>
      <c r="I1281" s="231"/>
      <c r="J1281" s="232">
        <f>ROUND(I1281*H1281,2)</f>
        <v>0</v>
      </c>
      <c r="K1281" s="228" t="s">
        <v>1</v>
      </c>
      <c r="L1281" s="44"/>
      <c r="M1281" s="233" t="s">
        <v>1</v>
      </c>
      <c r="N1281" s="234" t="s">
        <v>41</v>
      </c>
      <c r="O1281" s="91"/>
      <c r="P1281" s="235">
        <f>O1281*H1281</f>
        <v>0</v>
      </c>
      <c r="Q1281" s="235">
        <v>0</v>
      </c>
      <c r="R1281" s="235">
        <f>Q1281*H1281</f>
        <v>0</v>
      </c>
      <c r="S1281" s="235">
        <v>0</v>
      </c>
      <c r="T1281" s="236">
        <f>S1281*H1281</f>
        <v>0</v>
      </c>
      <c r="U1281" s="38"/>
      <c r="V1281" s="38"/>
      <c r="W1281" s="38"/>
      <c r="X1281" s="38"/>
      <c r="Y1281" s="38"/>
      <c r="Z1281" s="38"/>
      <c r="AA1281" s="38"/>
      <c r="AB1281" s="38"/>
      <c r="AC1281" s="38"/>
      <c r="AD1281" s="38"/>
      <c r="AE1281" s="38"/>
      <c r="AR1281" s="237" t="s">
        <v>362</v>
      </c>
      <c r="AT1281" s="237" t="s">
        <v>181</v>
      </c>
      <c r="AU1281" s="237" t="s">
        <v>179</v>
      </c>
      <c r="AY1281" s="17" t="s">
        <v>178</v>
      </c>
      <c r="BE1281" s="238">
        <f>IF(N1281="základní",J1281,0)</f>
        <v>0</v>
      </c>
      <c r="BF1281" s="238">
        <f>IF(N1281="snížená",J1281,0)</f>
        <v>0</v>
      </c>
      <c r="BG1281" s="238">
        <f>IF(N1281="zákl. přenesená",J1281,0)</f>
        <v>0</v>
      </c>
      <c r="BH1281" s="238">
        <f>IF(N1281="sníž. přenesená",J1281,0)</f>
        <v>0</v>
      </c>
      <c r="BI1281" s="238">
        <f>IF(N1281="nulová",J1281,0)</f>
        <v>0</v>
      </c>
      <c r="BJ1281" s="17" t="s">
        <v>83</v>
      </c>
      <c r="BK1281" s="238">
        <f>ROUND(I1281*H1281,2)</f>
        <v>0</v>
      </c>
      <c r="BL1281" s="17" t="s">
        <v>362</v>
      </c>
      <c r="BM1281" s="237" t="s">
        <v>1449</v>
      </c>
    </row>
    <row r="1282" s="2" customFormat="1" ht="49.05" customHeight="1">
      <c r="A1282" s="38"/>
      <c r="B1282" s="39"/>
      <c r="C1282" s="226" t="s">
        <v>1450</v>
      </c>
      <c r="D1282" s="226" t="s">
        <v>181</v>
      </c>
      <c r="E1282" s="227" t="s">
        <v>1451</v>
      </c>
      <c r="F1282" s="228" t="s">
        <v>1452</v>
      </c>
      <c r="G1282" s="229" t="s">
        <v>1341</v>
      </c>
      <c r="H1282" s="230">
        <v>1</v>
      </c>
      <c r="I1282" s="231"/>
      <c r="J1282" s="232">
        <f>ROUND(I1282*H1282,2)</f>
        <v>0</v>
      </c>
      <c r="K1282" s="228" t="s">
        <v>1</v>
      </c>
      <c r="L1282" s="44"/>
      <c r="M1282" s="233" t="s">
        <v>1</v>
      </c>
      <c r="N1282" s="234" t="s">
        <v>41</v>
      </c>
      <c r="O1282" s="91"/>
      <c r="P1282" s="235">
        <f>O1282*H1282</f>
        <v>0</v>
      </c>
      <c r="Q1282" s="235">
        <v>0</v>
      </c>
      <c r="R1282" s="235">
        <f>Q1282*H1282</f>
        <v>0</v>
      </c>
      <c r="S1282" s="235">
        <v>0</v>
      </c>
      <c r="T1282" s="236">
        <f>S1282*H1282</f>
        <v>0</v>
      </c>
      <c r="U1282" s="38"/>
      <c r="V1282" s="38"/>
      <c r="W1282" s="38"/>
      <c r="X1282" s="38"/>
      <c r="Y1282" s="38"/>
      <c r="Z1282" s="38"/>
      <c r="AA1282" s="38"/>
      <c r="AB1282" s="38"/>
      <c r="AC1282" s="38"/>
      <c r="AD1282" s="38"/>
      <c r="AE1282" s="38"/>
      <c r="AR1282" s="237" t="s">
        <v>362</v>
      </c>
      <c r="AT1282" s="237" t="s">
        <v>181</v>
      </c>
      <c r="AU1282" s="237" t="s">
        <v>179</v>
      </c>
      <c r="AY1282" s="17" t="s">
        <v>178</v>
      </c>
      <c r="BE1282" s="238">
        <f>IF(N1282="základní",J1282,0)</f>
        <v>0</v>
      </c>
      <c r="BF1282" s="238">
        <f>IF(N1282="snížená",J1282,0)</f>
        <v>0</v>
      </c>
      <c r="BG1282" s="238">
        <f>IF(N1282="zákl. přenesená",J1282,0)</f>
        <v>0</v>
      </c>
      <c r="BH1282" s="238">
        <f>IF(N1282="sníž. přenesená",J1282,0)</f>
        <v>0</v>
      </c>
      <c r="BI1282" s="238">
        <f>IF(N1282="nulová",J1282,0)</f>
        <v>0</v>
      </c>
      <c r="BJ1282" s="17" t="s">
        <v>83</v>
      </c>
      <c r="BK1282" s="238">
        <f>ROUND(I1282*H1282,2)</f>
        <v>0</v>
      </c>
      <c r="BL1282" s="17" t="s">
        <v>362</v>
      </c>
      <c r="BM1282" s="237" t="s">
        <v>1453</v>
      </c>
    </row>
    <row r="1283" s="2" customFormat="1" ht="49.05" customHeight="1">
      <c r="A1283" s="38"/>
      <c r="B1283" s="39"/>
      <c r="C1283" s="226" t="s">
        <v>1454</v>
      </c>
      <c r="D1283" s="226" t="s">
        <v>181</v>
      </c>
      <c r="E1283" s="227" t="s">
        <v>1455</v>
      </c>
      <c r="F1283" s="228" t="s">
        <v>1456</v>
      </c>
      <c r="G1283" s="229" t="s">
        <v>1341</v>
      </c>
      <c r="H1283" s="230">
        <v>1</v>
      </c>
      <c r="I1283" s="231"/>
      <c r="J1283" s="232">
        <f>ROUND(I1283*H1283,2)</f>
        <v>0</v>
      </c>
      <c r="K1283" s="228" t="s">
        <v>1</v>
      </c>
      <c r="L1283" s="44"/>
      <c r="M1283" s="233" t="s">
        <v>1</v>
      </c>
      <c r="N1283" s="234" t="s">
        <v>41</v>
      </c>
      <c r="O1283" s="91"/>
      <c r="P1283" s="235">
        <f>O1283*H1283</f>
        <v>0</v>
      </c>
      <c r="Q1283" s="235">
        <v>0</v>
      </c>
      <c r="R1283" s="235">
        <f>Q1283*H1283</f>
        <v>0</v>
      </c>
      <c r="S1283" s="235">
        <v>0</v>
      </c>
      <c r="T1283" s="236">
        <f>S1283*H1283</f>
        <v>0</v>
      </c>
      <c r="U1283" s="38"/>
      <c r="V1283" s="38"/>
      <c r="W1283" s="38"/>
      <c r="X1283" s="38"/>
      <c r="Y1283" s="38"/>
      <c r="Z1283" s="38"/>
      <c r="AA1283" s="38"/>
      <c r="AB1283" s="38"/>
      <c r="AC1283" s="38"/>
      <c r="AD1283" s="38"/>
      <c r="AE1283" s="38"/>
      <c r="AR1283" s="237" t="s">
        <v>362</v>
      </c>
      <c r="AT1283" s="237" t="s">
        <v>181</v>
      </c>
      <c r="AU1283" s="237" t="s">
        <v>179</v>
      </c>
      <c r="AY1283" s="17" t="s">
        <v>178</v>
      </c>
      <c r="BE1283" s="238">
        <f>IF(N1283="základní",J1283,0)</f>
        <v>0</v>
      </c>
      <c r="BF1283" s="238">
        <f>IF(N1283="snížená",J1283,0)</f>
        <v>0</v>
      </c>
      <c r="BG1283" s="238">
        <f>IF(N1283="zákl. přenesená",J1283,0)</f>
        <v>0</v>
      </c>
      <c r="BH1283" s="238">
        <f>IF(N1283="sníž. přenesená",J1283,0)</f>
        <v>0</v>
      </c>
      <c r="BI1283" s="238">
        <f>IF(N1283="nulová",J1283,0)</f>
        <v>0</v>
      </c>
      <c r="BJ1283" s="17" t="s">
        <v>83</v>
      </c>
      <c r="BK1283" s="238">
        <f>ROUND(I1283*H1283,2)</f>
        <v>0</v>
      </c>
      <c r="BL1283" s="17" t="s">
        <v>362</v>
      </c>
      <c r="BM1283" s="237" t="s">
        <v>1457</v>
      </c>
    </row>
    <row r="1284" s="2" customFormat="1" ht="49.05" customHeight="1">
      <c r="A1284" s="38"/>
      <c r="B1284" s="39"/>
      <c r="C1284" s="226" t="s">
        <v>1458</v>
      </c>
      <c r="D1284" s="226" t="s">
        <v>181</v>
      </c>
      <c r="E1284" s="227" t="s">
        <v>1459</v>
      </c>
      <c r="F1284" s="228" t="s">
        <v>1460</v>
      </c>
      <c r="G1284" s="229" t="s">
        <v>1341</v>
      </c>
      <c r="H1284" s="230">
        <v>1</v>
      </c>
      <c r="I1284" s="231"/>
      <c r="J1284" s="232">
        <f>ROUND(I1284*H1284,2)</f>
        <v>0</v>
      </c>
      <c r="K1284" s="228" t="s">
        <v>1</v>
      </c>
      <c r="L1284" s="44"/>
      <c r="M1284" s="233" t="s">
        <v>1</v>
      </c>
      <c r="N1284" s="234" t="s">
        <v>41</v>
      </c>
      <c r="O1284" s="91"/>
      <c r="P1284" s="235">
        <f>O1284*H1284</f>
        <v>0</v>
      </c>
      <c r="Q1284" s="235">
        <v>0</v>
      </c>
      <c r="R1284" s="235">
        <f>Q1284*H1284</f>
        <v>0</v>
      </c>
      <c r="S1284" s="235">
        <v>0</v>
      </c>
      <c r="T1284" s="236">
        <f>S1284*H1284</f>
        <v>0</v>
      </c>
      <c r="U1284" s="38"/>
      <c r="V1284" s="38"/>
      <c r="W1284" s="38"/>
      <c r="X1284" s="38"/>
      <c r="Y1284" s="38"/>
      <c r="Z1284" s="38"/>
      <c r="AA1284" s="38"/>
      <c r="AB1284" s="38"/>
      <c r="AC1284" s="38"/>
      <c r="AD1284" s="38"/>
      <c r="AE1284" s="38"/>
      <c r="AR1284" s="237" t="s">
        <v>362</v>
      </c>
      <c r="AT1284" s="237" t="s">
        <v>181</v>
      </c>
      <c r="AU1284" s="237" t="s">
        <v>179</v>
      </c>
      <c r="AY1284" s="17" t="s">
        <v>178</v>
      </c>
      <c r="BE1284" s="238">
        <f>IF(N1284="základní",J1284,0)</f>
        <v>0</v>
      </c>
      <c r="BF1284" s="238">
        <f>IF(N1284="snížená",J1284,0)</f>
        <v>0</v>
      </c>
      <c r="BG1284" s="238">
        <f>IF(N1284="zákl. přenesená",J1284,0)</f>
        <v>0</v>
      </c>
      <c r="BH1284" s="238">
        <f>IF(N1284="sníž. přenesená",J1284,0)</f>
        <v>0</v>
      </c>
      <c r="BI1284" s="238">
        <f>IF(N1284="nulová",J1284,0)</f>
        <v>0</v>
      </c>
      <c r="BJ1284" s="17" t="s">
        <v>83</v>
      </c>
      <c r="BK1284" s="238">
        <f>ROUND(I1284*H1284,2)</f>
        <v>0</v>
      </c>
      <c r="BL1284" s="17" t="s">
        <v>362</v>
      </c>
      <c r="BM1284" s="237" t="s">
        <v>1461</v>
      </c>
    </row>
    <row r="1285" s="2" customFormat="1" ht="49.05" customHeight="1">
      <c r="A1285" s="38"/>
      <c r="B1285" s="39"/>
      <c r="C1285" s="226" t="s">
        <v>1462</v>
      </c>
      <c r="D1285" s="226" t="s">
        <v>181</v>
      </c>
      <c r="E1285" s="227" t="s">
        <v>1463</v>
      </c>
      <c r="F1285" s="228" t="s">
        <v>1464</v>
      </c>
      <c r="G1285" s="229" t="s">
        <v>1341</v>
      </c>
      <c r="H1285" s="230">
        <v>1</v>
      </c>
      <c r="I1285" s="231"/>
      <c r="J1285" s="232">
        <f>ROUND(I1285*H1285,2)</f>
        <v>0</v>
      </c>
      <c r="K1285" s="228" t="s">
        <v>1</v>
      </c>
      <c r="L1285" s="44"/>
      <c r="M1285" s="233" t="s">
        <v>1</v>
      </c>
      <c r="N1285" s="234" t="s">
        <v>41</v>
      </c>
      <c r="O1285" s="91"/>
      <c r="P1285" s="235">
        <f>O1285*H1285</f>
        <v>0</v>
      </c>
      <c r="Q1285" s="235">
        <v>0</v>
      </c>
      <c r="R1285" s="235">
        <f>Q1285*H1285</f>
        <v>0</v>
      </c>
      <c r="S1285" s="235">
        <v>0</v>
      </c>
      <c r="T1285" s="236">
        <f>S1285*H1285</f>
        <v>0</v>
      </c>
      <c r="U1285" s="38"/>
      <c r="V1285" s="38"/>
      <c r="W1285" s="38"/>
      <c r="X1285" s="38"/>
      <c r="Y1285" s="38"/>
      <c r="Z1285" s="38"/>
      <c r="AA1285" s="38"/>
      <c r="AB1285" s="38"/>
      <c r="AC1285" s="38"/>
      <c r="AD1285" s="38"/>
      <c r="AE1285" s="38"/>
      <c r="AR1285" s="237" t="s">
        <v>362</v>
      </c>
      <c r="AT1285" s="237" t="s">
        <v>181</v>
      </c>
      <c r="AU1285" s="237" t="s">
        <v>179</v>
      </c>
      <c r="AY1285" s="17" t="s">
        <v>178</v>
      </c>
      <c r="BE1285" s="238">
        <f>IF(N1285="základní",J1285,0)</f>
        <v>0</v>
      </c>
      <c r="BF1285" s="238">
        <f>IF(N1285="snížená",J1285,0)</f>
        <v>0</v>
      </c>
      <c r="BG1285" s="238">
        <f>IF(N1285="zákl. přenesená",J1285,0)</f>
        <v>0</v>
      </c>
      <c r="BH1285" s="238">
        <f>IF(N1285="sníž. přenesená",J1285,0)</f>
        <v>0</v>
      </c>
      <c r="BI1285" s="238">
        <f>IF(N1285="nulová",J1285,0)</f>
        <v>0</v>
      </c>
      <c r="BJ1285" s="17" t="s">
        <v>83</v>
      </c>
      <c r="BK1285" s="238">
        <f>ROUND(I1285*H1285,2)</f>
        <v>0</v>
      </c>
      <c r="BL1285" s="17" t="s">
        <v>362</v>
      </c>
      <c r="BM1285" s="237" t="s">
        <v>1465</v>
      </c>
    </row>
    <row r="1286" s="2" customFormat="1" ht="49.05" customHeight="1">
      <c r="A1286" s="38"/>
      <c r="B1286" s="39"/>
      <c r="C1286" s="226" t="s">
        <v>1466</v>
      </c>
      <c r="D1286" s="226" t="s">
        <v>181</v>
      </c>
      <c r="E1286" s="227" t="s">
        <v>1467</v>
      </c>
      <c r="F1286" s="228" t="s">
        <v>1468</v>
      </c>
      <c r="G1286" s="229" t="s">
        <v>1341</v>
      </c>
      <c r="H1286" s="230">
        <v>3</v>
      </c>
      <c r="I1286" s="231"/>
      <c r="J1286" s="232">
        <f>ROUND(I1286*H1286,2)</f>
        <v>0</v>
      </c>
      <c r="K1286" s="228" t="s">
        <v>1</v>
      </c>
      <c r="L1286" s="44"/>
      <c r="M1286" s="233" t="s">
        <v>1</v>
      </c>
      <c r="N1286" s="234" t="s">
        <v>41</v>
      </c>
      <c r="O1286" s="91"/>
      <c r="P1286" s="235">
        <f>O1286*H1286</f>
        <v>0</v>
      </c>
      <c r="Q1286" s="235">
        <v>0</v>
      </c>
      <c r="R1286" s="235">
        <f>Q1286*H1286</f>
        <v>0</v>
      </c>
      <c r="S1286" s="235">
        <v>0</v>
      </c>
      <c r="T1286" s="236">
        <f>S1286*H1286</f>
        <v>0</v>
      </c>
      <c r="U1286" s="38"/>
      <c r="V1286" s="38"/>
      <c r="W1286" s="38"/>
      <c r="X1286" s="38"/>
      <c r="Y1286" s="38"/>
      <c r="Z1286" s="38"/>
      <c r="AA1286" s="38"/>
      <c r="AB1286" s="38"/>
      <c r="AC1286" s="38"/>
      <c r="AD1286" s="38"/>
      <c r="AE1286" s="38"/>
      <c r="AR1286" s="237" t="s">
        <v>362</v>
      </c>
      <c r="AT1286" s="237" t="s">
        <v>181</v>
      </c>
      <c r="AU1286" s="237" t="s">
        <v>179</v>
      </c>
      <c r="AY1286" s="17" t="s">
        <v>178</v>
      </c>
      <c r="BE1286" s="238">
        <f>IF(N1286="základní",J1286,0)</f>
        <v>0</v>
      </c>
      <c r="BF1286" s="238">
        <f>IF(N1286="snížená",J1286,0)</f>
        <v>0</v>
      </c>
      <c r="BG1286" s="238">
        <f>IF(N1286="zákl. přenesená",J1286,0)</f>
        <v>0</v>
      </c>
      <c r="BH1286" s="238">
        <f>IF(N1286="sníž. přenesená",J1286,0)</f>
        <v>0</v>
      </c>
      <c r="BI1286" s="238">
        <f>IF(N1286="nulová",J1286,0)</f>
        <v>0</v>
      </c>
      <c r="BJ1286" s="17" t="s">
        <v>83</v>
      </c>
      <c r="BK1286" s="238">
        <f>ROUND(I1286*H1286,2)</f>
        <v>0</v>
      </c>
      <c r="BL1286" s="17" t="s">
        <v>362</v>
      </c>
      <c r="BM1286" s="237" t="s">
        <v>1469</v>
      </c>
    </row>
    <row r="1287" s="2" customFormat="1" ht="49.05" customHeight="1">
      <c r="A1287" s="38"/>
      <c r="B1287" s="39"/>
      <c r="C1287" s="226" t="s">
        <v>1470</v>
      </c>
      <c r="D1287" s="226" t="s">
        <v>181</v>
      </c>
      <c r="E1287" s="227" t="s">
        <v>1471</v>
      </c>
      <c r="F1287" s="228" t="s">
        <v>1472</v>
      </c>
      <c r="G1287" s="229" t="s">
        <v>1341</v>
      </c>
      <c r="H1287" s="230">
        <v>1</v>
      </c>
      <c r="I1287" s="231"/>
      <c r="J1287" s="232">
        <f>ROUND(I1287*H1287,2)</f>
        <v>0</v>
      </c>
      <c r="K1287" s="228" t="s">
        <v>1</v>
      </c>
      <c r="L1287" s="44"/>
      <c r="M1287" s="233" t="s">
        <v>1</v>
      </c>
      <c r="N1287" s="234" t="s">
        <v>41</v>
      </c>
      <c r="O1287" s="91"/>
      <c r="P1287" s="235">
        <f>O1287*H1287</f>
        <v>0</v>
      </c>
      <c r="Q1287" s="235">
        <v>0</v>
      </c>
      <c r="R1287" s="235">
        <f>Q1287*H1287</f>
        <v>0</v>
      </c>
      <c r="S1287" s="235">
        <v>0</v>
      </c>
      <c r="T1287" s="236">
        <f>S1287*H1287</f>
        <v>0</v>
      </c>
      <c r="U1287" s="38"/>
      <c r="V1287" s="38"/>
      <c r="W1287" s="38"/>
      <c r="X1287" s="38"/>
      <c r="Y1287" s="38"/>
      <c r="Z1287" s="38"/>
      <c r="AA1287" s="38"/>
      <c r="AB1287" s="38"/>
      <c r="AC1287" s="38"/>
      <c r="AD1287" s="38"/>
      <c r="AE1287" s="38"/>
      <c r="AR1287" s="237" t="s">
        <v>362</v>
      </c>
      <c r="AT1287" s="237" t="s">
        <v>181</v>
      </c>
      <c r="AU1287" s="237" t="s">
        <v>179</v>
      </c>
      <c r="AY1287" s="17" t="s">
        <v>178</v>
      </c>
      <c r="BE1287" s="238">
        <f>IF(N1287="základní",J1287,0)</f>
        <v>0</v>
      </c>
      <c r="BF1287" s="238">
        <f>IF(N1287="snížená",J1287,0)</f>
        <v>0</v>
      </c>
      <c r="BG1287" s="238">
        <f>IF(N1287="zákl. přenesená",J1287,0)</f>
        <v>0</v>
      </c>
      <c r="BH1287" s="238">
        <f>IF(N1287="sníž. přenesená",J1287,0)</f>
        <v>0</v>
      </c>
      <c r="BI1287" s="238">
        <f>IF(N1287="nulová",J1287,0)</f>
        <v>0</v>
      </c>
      <c r="BJ1287" s="17" t="s">
        <v>83</v>
      </c>
      <c r="BK1287" s="238">
        <f>ROUND(I1287*H1287,2)</f>
        <v>0</v>
      </c>
      <c r="BL1287" s="17" t="s">
        <v>362</v>
      </c>
      <c r="BM1287" s="237" t="s">
        <v>1473</v>
      </c>
    </row>
    <row r="1288" s="2" customFormat="1" ht="49.05" customHeight="1">
      <c r="A1288" s="38"/>
      <c r="B1288" s="39"/>
      <c r="C1288" s="226" t="s">
        <v>1474</v>
      </c>
      <c r="D1288" s="226" t="s">
        <v>181</v>
      </c>
      <c r="E1288" s="227" t="s">
        <v>1475</v>
      </c>
      <c r="F1288" s="228" t="s">
        <v>1476</v>
      </c>
      <c r="G1288" s="229" t="s">
        <v>1341</v>
      </c>
      <c r="H1288" s="230">
        <v>1</v>
      </c>
      <c r="I1288" s="231"/>
      <c r="J1288" s="232">
        <f>ROUND(I1288*H1288,2)</f>
        <v>0</v>
      </c>
      <c r="K1288" s="228" t="s">
        <v>1</v>
      </c>
      <c r="L1288" s="44"/>
      <c r="M1288" s="233" t="s">
        <v>1</v>
      </c>
      <c r="N1288" s="234" t="s">
        <v>41</v>
      </c>
      <c r="O1288" s="91"/>
      <c r="P1288" s="235">
        <f>O1288*H1288</f>
        <v>0</v>
      </c>
      <c r="Q1288" s="235">
        <v>0</v>
      </c>
      <c r="R1288" s="235">
        <f>Q1288*H1288</f>
        <v>0</v>
      </c>
      <c r="S1288" s="235">
        <v>0</v>
      </c>
      <c r="T1288" s="236">
        <f>S1288*H1288</f>
        <v>0</v>
      </c>
      <c r="U1288" s="38"/>
      <c r="V1288" s="38"/>
      <c r="W1288" s="38"/>
      <c r="X1288" s="38"/>
      <c r="Y1288" s="38"/>
      <c r="Z1288" s="38"/>
      <c r="AA1288" s="38"/>
      <c r="AB1288" s="38"/>
      <c r="AC1288" s="38"/>
      <c r="AD1288" s="38"/>
      <c r="AE1288" s="38"/>
      <c r="AR1288" s="237" t="s">
        <v>362</v>
      </c>
      <c r="AT1288" s="237" t="s">
        <v>181</v>
      </c>
      <c r="AU1288" s="237" t="s">
        <v>179</v>
      </c>
      <c r="AY1288" s="17" t="s">
        <v>178</v>
      </c>
      <c r="BE1288" s="238">
        <f>IF(N1288="základní",J1288,0)</f>
        <v>0</v>
      </c>
      <c r="BF1288" s="238">
        <f>IF(N1288="snížená",J1288,0)</f>
        <v>0</v>
      </c>
      <c r="BG1288" s="238">
        <f>IF(N1288="zákl. přenesená",J1288,0)</f>
        <v>0</v>
      </c>
      <c r="BH1288" s="238">
        <f>IF(N1288="sníž. přenesená",J1288,0)</f>
        <v>0</v>
      </c>
      <c r="BI1288" s="238">
        <f>IF(N1288="nulová",J1288,0)</f>
        <v>0</v>
      </c>
      <c r="BJ1288" s="17" t="s">
        <v>83</v>
      </c>
      <c r="BK1288" s="238">
        <f>ROUND(I1288*H1288,2)</f>
        <v>0</v>
      </c>
      <c r="BL1288" s="17" t="s">
        <v>362</v>
      </c>
      <c r="BM1288" s="237" t="s">
        <v>1477</v>
      </c>
    </row>
    <row r="1289" s="2" customFormat="1" ht="49.05" customHeight="1">
      <c r="A1289" s="38"/>
      <c r="B1289" s="39"/>
      <c r="C1289" s="226" t="s">
        <v>1478</v>
      </c>
      <c r="D1289" s="226" t="s">
        <v>181</v>
      </c>
      <c r="E1289" s="227" t="s">
        <v>1479</v>
      </c>
      <c r="F1289" s="228" t="s">
        <v>1480</v>
      </c>
      <c r="G1289" s="229" t="s">
        <v>1341</v>
      </c>
      <c r="H1289" s="230">
        <v>1</v>
      </c>
      <c r="I1289" s="231"/>
      <c r="J1289" s="232">
        <f>ROUND(I1289*H1289,2)</f>
        <v>0</v>
      </c>
      <c r="K1289" s="228" t="s">
        <v>1</v>
      </c>
      <c r="L1289" s="44"/>
      <c r="M1289" s="233" t="s">
        <v>1</v>
      </c>
      <c r="N1289" s="234" t="s">
        <v>41</v>
      </c>
      <c r="O1289" s="91"/>
      <c r="P1289" s="235">
        <f>O1289*H1289</f>
        <v>0</v>
      </c>
      <c r="Q1289" s="235">
        <v>0</v>
      </c>
      <c r="R1289" s="235">
        <f>Q1289*H1289</f>
        <v>0</v>
      </c>
      <c r="S1289" s="235">
        <v>0</v>
      </c>
      <c r="T1289" s="236">
        <f>S1289*H1289</f>
        <v>0</v>
      </c>
      <c r="U1289" s="38"/>
      <c r="V1289" s="38"/>
      <c r="W1289" s="38"/>
      <c r="X1289" s="38"/>
      <c r="Y1289" s="38"/>
      <c r="Z1289" s="38"/>
      <c r="AA1289" s="38"/>
      <c r="AB1289" s="38"/>
      <c r="AC1289" s="38"/>
      <c r="AD1289" s="38"/>
      <c r="AE1289" s="38"/>
      <c r="AR1289" s="237" t="s">
        <v>362</v>
      </c>
      <c r="AT1289" s="237" t="s">
        <v>181</v>
      </c>
      <c r="AU1289" s="237" t="s">
        <v>179</v>
      </c>
      <c r="AY1289" s="17" t="s">
        <v>178</v>
      </c>
      <c r="BE1289" s="238">
        <f>IF(N1289="základní",J1289,0)</f>
        <v>0</v>
      </c>
      <c r="BF1289" s="238">
        <f>IF(N1289="snížená",J1289,0)</f>
        <v>0</v>
      </c>
      <c r="BG1289" s="238">
        <f>IF(N1289="zákl. přenesená",J1289,0)</f>
        <v>0</v>
      </c>
      <c r="BH1289" s="238">
        <f>IF(N1289="sníž. přenesená",J1289,0)</f>
        <v>0</v>
      </c>
      <c r="BI1289" s="238">
        <f>IF(N1289="nulová",J1289,0)</f>
        <v>0</v>
      </c>
      <c r="BJ1289" s="17" t="s">
        <v>83</v>
      </c>
      <c r="BK1289" s="238">
        <f>ROUND(I1289*H1289,2)</f>
        <v>0</v>
      </c>
      <c r="BL1289" s="17" t="s">
        <v>362</v>
      </c>
      <c r="BM1289" s="237" t="s">
        <v>1481</v>
      </c>
    </row>
    <row r="1290" s="2" customFormat="1" ht="49.05" customHeight="1">
      <c r="A1290" s="38"/>
      <c r="B1290" s="39"/>
      <c r="C1290" s="226" t="s">
        <v>1482</v>
      </c>
      <c r="D1290" s="226" t="s">
        <v>181</v>
      </c>
      <c r="E1290" s="227" t="s">
        <v>1483</v>
      </c>
      <c r="F1290" s="228" t="s">
        <v>1484</v>
      </c>
      <c r="G1290" s="229" t="s">
        <v>1341</v>
      </c>
      <c r="H1290" s="230">
        <v>1</v>
      </c>
      <c r="I1290" s="231"/>
      <c r="J1290" s="232">
        <f>ROUND(I1290*H1290,2)</f>
        <v>0</v>
      </c>
      <c r="K1290" s="228" t="s">
        <v>1</v>
      </c>
      <c r="L1290" s="44"/>
      <c r="M1290" s="233" t="s">
        <v>1</v>
      </c>
      <c r="N1290" s="234" t="s">
        <v>41</v>
      </c>
      <c r="O1290" s="91"/>
      <c r="P1290" s="235">
        <f>O1290*H1290</f>
        <v>0</v>
      </c>
      <c r="Q1290" s="235">
        <v>0</v>
      </c>
      <c r="R1290" s="235">
        <f>Q1290*H1290</f>
        <v>0</v>
      </c>
      <c r="S1290" s="235">
        <v>0</v>
      </c>
      <c r="T1290" s="236">
        <f>S1290*H1290</f>
        <v>0</v>
      </c>
      <c r="U1290" s="38"/>
      <c r="V1290" s="38"/>
      <c r="W1290" s="38"/>
      <c r="X1290" s="38"/>
      <c r="Y1290" s="38"/>
      <c r="Z1290" s="38"/>
      <c r="AA1290" s="38"/>
      <c r="AB1290" s="38"/>
      <c r="AC1290" s="38"/>
      <c r="AD1290" s="38"/>
      <c r="AE1290" s="38"/>
      <c r="AR1290" s="237" t="s">
        <v>362</v>
      </c>
      <c r="AT1290" s="237" t="s">
        <v>181</v>
      </c>
      <c r="AU1290" s="237" t="s">
        <v>179</v>
      </c>
      <c r="AY1290" s="17" t="s">
        <v>178</v>
      </c>
      <c r="BE1290" s="238">
        <f>IF(N1290="základní",J1290,0)</f>
        <v>0</v>
      </c>
      <c r="BF1290" s="238">
        <f>IF(N1290="snížená",J1290,0)</f>
        <v>0</v>
      </c>
      <c r="BG1290" s="238">
        <f>IF(N1290="zákl. přenesená",J1290,0)</f>
        <v>0</v>
      </c>
      <c r="BH1290" s="238">
        <f>IF(N1290="sníž. přenesená",J1290,0)</f>
        <v>0</v>
      </c>
      <c r="BI1290" s="238">
        <f>IF(N1290="nulová",J1290,0)</f>
        <v>0</v>
      </c>
      <c r="BJ1290" s="17" t="s">
        <v>83</v>
      </c>
      <c r="BK1290" s="238">
        <f>ROUND(I1290*H1290,2)</f>
        <v>0</v>
      </c>
      <c r="BL1290" s="17" t="s">
        <v>362</v>
      </c>
      <c r="BM1290" s="237" t="s">
        <v>1485</v>
      </c>
    </row>
    <row r="1291" s="2" customFormat="1" ht="49.05" customHeight="1">
      <c r="A1291" s="38"/>
      <c r="B1291" s="39"/>
      <c r="C1291" s="226" t="s">
        <v>1486</v>
      </c>
      <c r="D1291" s="226" t="s">
        <v>181</v>
      </c>
      <c r="E1291" s="227" t="s">
        <v>1487</v>
      </c>
      <c r="F1291" s="228" t="s">
        <v>1488</v>
      </c>
      <c r="G1291" s="229" t="s">
        <v>1341</v>
      </c>
      <c r="H1291" s="230">
        <v>1</v>
      </c>
      <c r="I1291" s="231"/>
      <c r="J1291" s="232">
        <f>ROUND(I1291*H1291,2)</f>
        <v>0</v>
      </c>
      <c r="K1291" s="228" t="s">
        <v>1</v>
      </c>
      <c r="L1291" s="44"/>
      <c r="M1291" s="233" t="s">
        <v>1</v>
      </c>
      <c r="N1291" s="234" t="s">
        <v>41</v>
      </c>
      <c r="O1291" s="91"/>
      <c r="P1291" s="235">
        <f>O1291*H1291</f>
        <v>0</v>
      </c>
      <c r="Q1291" s="235">
        <v>0</v>
      </c>
      <c r="R1291" s="235">
        <f>Q1291*H1291</f>
        <v>0</v>
      </c>
      <c r="S1291" s="235">
        <v>0</v>
      </c>
      <c r="T1291" s="236">
        <f>S1291*H1291</f>
        <v>0</v>
      </c>
      <c r="U1291" s="38"/>
      <c r="V1291" s="38"/>
      <c r="W1291" s="38"/>
      <c r="X1291" s="38"/>
      <c r="Y1291" s="38"/>
      <c r="Z1291" s="38"/>
      <c r="AA1291" s="38"/>
      <c r="AB1291" s="38"/>
      <c r="AC1291" s="38"/>
      <c r="AD1291" s="38"/>
      <c r="AE1291" s="38"/>
      <c r="AR1291" s="237" t="s">
        <v>362</v>
      </c>
      <c r="AT1291" s="237" t="s">
        <v>181</v>
      </c>
      <c r="AU1291" s="237" t="s">
        <v>179</v>
      </c>
      <c r="AY1291" s="17" t="s">
        <v>178</v>
      </c>
      <c r="BE1291" s="238">
        <f>IF(N1291="základní",J1291,0)</f>
        <v>0</v>
      </c>
      <c r="BF1291" s="238">
        <f>IF(N1291="snížená",J1291,0)</f>
        <v>0</v>
      </c>
      <c r="BG1291" s="238">
        <f>IF(N1291="zákl. přenesená",J1291,0)</f>
        <v>0</v>
      </c>
      <c r="BH1291" s="238">
        <f>IF(N1291="sníž. přenesená",J1291,0)</f>
        <v>0</v>
      </c>
      <c r="BI1291" s="238">
        <f>IF(N1291="nulová",J1291,0)</f>
        <v>0</v>
      </c>
      <c r="BJ1291" s="17" t="s">
        <v>83</v>
      </c>
      <c r="BK1291" s="238">
        <f>ROUND(I1291*H1291,2)</f>
        <v>0</v>
      </c>
      <c r="BL1291" s="17" t="s">
        <v>362</v>
      </c>
      <c r="BM1291" s="237" t="s">
        <v>1489</v>
      </c>
    </row>
    <row r="1292" s="2" customFormat="1" ht="49.05" customHeight="1">
      <c r="A1292" s="38"/>
      <c r="B1292" s="39"/>
      <c r="C1292" s="226" t="s">
        <v>1490</v>
      </c>
      <c r="D1292" s="226" t="s">
        <v>181</v>
      </c>
      <c r="E1292" s="227" t="s">
        <v>1491</v>
      </c>
      <c r="F1292" s="228" t="s">
        <v>1492</v>
      </c>
      <c r="G1292" s="229" t="s">
        <v>1341</v>
      </c>
      <c r="H1292" s="230">
        <v>1</v>
      </c>
      <c r="I1292" s="231"/>
      <c r="J1292" s="232">
        <f>ROUND(I1292*H1292,2)</f>
        <v>0</v>
      </c>
      <c r="K1292" s="228" t="s">
        <v>1</v>
      </c>
      <c r="L1292" s="44"/>
      <c r="M1292" s="233" t="s">
        <v>1</v>
      </c>
      <c r="N1292" s="234" t="s">
        <v>41</v>
      </c>
      <c r="O1292" s="91"/>
      <c r="P1292" s="235">
        <f>O1292*H1292</f>
        <v>0</v>
      </c>
      <c r="Q1292" s="235">
        <v>0</v>
      </c>
      <c r="R1292" s="235">
        <f>Q1292*H1292</f>
        <v>0</v>
      </c>
      <c r="S1292" s="235">
        <v>0</v>
      </c>
      <c r="T1292" s="236">
        <f>S1292*H1292</f>
        <v>0</v>
      </c>
      <c r="U1292" s="38"/>
      <c r="V1292" s="38"/>
      <c r="W1292" s="38"/>
      <c r="X1292" s="38"/>
      <c r="Y1292" s="38"/>
      <c r="Z1292" s="38"/>
      <c r="AA1292" s="38"/>
      <c r="AB1292" s="38"/>
      <c r="AC1292" s="38"/>
      <c r="AD1292" s="38"/>
      <c r="AE1292" s="38"/>
      <c r="AR1292" s="237" t="s">
        <v>362</v>
      </c>
      <c r="AT1292" s="237" t="s">
        <v>181</v>
      </c>
      <c r="AU1292" s="237" t="s">
        <v>179</v>
      </c>
      <c r="AY1292" s="17" t="s">
        <v>178</v>
      </c>
      <c r="BE1292" s="238">
        <f>IF(N1292="základní",J1292,0)</f>
        <v>0</v>
      </c>
      <c r="BF1292" s="238">
        <f>IF(N1292="snížená",J1292,0)</f>
        <v>0</v>
      </c>
      <c r="BG1292" s="238">
        <f>IF(N1292="zákl. přenesená",J1292,0)</f>
        <v>0</v>
      </c>
      <c r="BH1292" s="238">
        <f>IF(N1292="sníž. přenesená",J1292,0)</f>
        <v>0</v>
      </c>
      <c r="BI1292" s="238">
        <f>IF(N1292="nulová",J1292,0)</f>
        <v>0</v>
      </c>
      <c r="BJ1292" s="17" t="s">
        <v>83</v>
      </c>
      <c r="BK1292" s="238">
        <f>ROUND(I1292*H1292,2)</f>
        <v>0</v>
      </c>
      <c r="BL1292" s="17" t="s">
        <v>362</v>
      </c>
      <c r="BM1292" s="237" t="s">
        <v>1493</v>
      </c>
    </row>
    <row r="1293" s="2" customFormat="1" ht="49.05" customHeight="1">
      <c r="A1293" s="38"/>
      <c r="B1293" s="39"/>
      <c r="C1293" s="226" t="s">
        <v>1494</v>
      </c>
      <c r="D1293" s="226" t="s">
        <v>181</v>
      </c>
      <c r="E1293" s="227" t="s">
        <v>1495</v>
      </c>
      <c r="F1293" s="228" t="s">
        <v>1496</v>
      </c>
      <c r="G1293" s="229" t="s">
        <v>1341</v>
      </c>
      <c r="H1293" s="230">
        <v>1</v>
      </c>
      <c r="I1293" s="231"/>
      <c r="J1293" s="232">
        <f>ROUND(I1293*H1293,2)</f>
        <v>0</v>
      </c>
      <c r="K1293" s="228" t="s">
        <v>1</v>
      </c>
      <c r="L1293" s="44"/>
      <c r="M1293" s="233" t="s">
        <v>1</v>
      </c>
      <c r="N1293" s="234" t="s">
        <v>41</v>
      </c>
      <c r="O1293" s="91"/>
      <c r="P1293" s="235">
        <f>O1293*H1293</f>
        <v>0</v>
      </c>
      <c r="Q1293" s="235">
        <v>0</v>
      </c>
      <c r="R1293" s="235">
        <f>Q1293*H1293</f>
        <v>0</v>
      </c>
      <c r="S1293" s="235">
        <v>0</v>
      </c>
      <c r="T1293" s="236">
        <f>S1293*H1293</f>
        <v>0</v>
      </c>
      <c r="U1293" s="38"/>
      <c r="V1293" s="38"/>
      <c r="W1293" s="38"/>
      <c r="X1293" s="38"/>
      <c r="Y1293" s="38"/>
      <c r="Z1293" s="38"/>
      <c r="AA1293" s="38"/>
      <c r="AB1293" s="38"/>
      <c r="AC1293" s="38"/>
      <c r="AD1293" s="38"/>
      <c r="AE1293" s="38"/>
      <c r="AR1293" s="237" t="s">
        <v>362</v>
      </c>
      <c r="AT1293" s="237" t="s">
        <v>181</v>
      </c>
      <c r="AU1293" s="237" t="s">
        <v>179</v>
      </c>
      <c r="AY1293" s="17" t="s">
        <v>178</v>
      </c>
      <c r="BE1293" s="238">
        <f>IF(N1293="základní",J1293,0)</f>
        <v>0</v>
      </c>
      <c r="BF1293" s="238">
        <f>IF(N1293="snížená",J1293,0)</f>
        <v>0</v>
      </c>
      <c r="BG1293" s="238">
        <f>IF(N1293="zákl. přenesená",J1293,0)</f>
        <v>0</v>
      </c>
      <c r="BH1293" s="238">
        <f>IF(N1293="sníž. přenesená",J1293,0)</f>
        <v>0</v>
      </c>
      <c r="BI1293" s="238">
        <f>IF(N1293="nulová",J1293,0)</f>
        <v>0</v>
      </c>
      <c r="BJ1293" s="17" t="s">
        <v>83</v>
      </c>
      <c r="BK1293" s="238">
        <f>ROUND(I1293*H1293,2)</f>
        <v>0</v>
      </c>
      <c r="BL1293" s="17" t="s">
        <v>362</v>
      </c>
      <c r="BM1293" s="237" t="s">
        <v>1497</v>
      </c>
    </row>
    <row r="1294" s="2" customFormat="1" ht="49.05" customHeight="1">
      <c r="A1294" s="38"/>
      <c r="B1294" s="39"/>
      <c r="C1294" s="226" t="s">
        <v>1498</v>
      </c>
      <c r="D1294" s="226" t="s">
        <v>181</v>
      </c>
      <c r="E1294" s="227" t="s">
        <v>1499</v>
      </c>
      <c r="F1294" s="228" t="s">
        <v>1500</v>
      </c>
      <c r="G1294" s="229" t="s">
        <v>1341</v>
      </c>
      <c r="H1294" s="230">
        <v>1</v>
      </c>
      <c r="I1294" s="231"/>
      <c r="J1294" s="232">
        <f>ROUND(I1294*H1294,2)</f>
        <v>0</v>
      </c>
      <c r="K1294" s="228" t="s">
        <v>1</v>
      </c>
      <c r="L1294" s="44"/>
      <c r="M1294" s="233" t="s">
        <v>1</v>
      </c>
      <c r="N1294" s="234" t="s">
        <v>41</v>
      </c>
      <c r="O1294" s="91"/>
      <c r="P1294" s="235">
        <f>O1294*H1294</f>
        <v>0</v>
      </c>
      <c r="Q1294" s="235">
        <v>0</v>
      </c>
      <c r="R1294" s="235">
        <f>Q1294*H1294</f>
        <v>0</v>
      </c>
      <c r="S1294" s="235">
        <v>0</v>
      </c>
      <c r="T1294" s="236">
        <f>S1294*H1294</f>
        <v>0</v>
      </c>
      <c r="U1294" s="38"/>
      <c r="V1294" s="38"/>
      <c r="W1294" s="38"/>
      <c r="X1294" s="38"/>
      <c r="Y1294" s="38"/>
      <c r="Z1294" s="38"/>
      <c r="AA1294" s="38"/>
      <c r="AB1294" s="38"/>
      <c r="AC1294" s="38"/>
      <c r="AD1294" s="38"/>
      <c r="AE1294" s="38"/>
      <c r="AR1294" s="237" t="s">
        <v>362</v>
      </c>
      <c r="AT1294" s="237" t="s">
        <v>181</v>
      </c>
      <c r="AU1294" s="237" t="s">
        <v>179</v>
      </c>
      <c r="AY1294" s="17" t="s">
        <v>178</v>
      </c>
      <c r="BE1294" s="238">
        <f>IF(N1294="základní",J1294,0)</f>
        <v>0</v>
      </c>
      <c r="BF1294" s="238">
        <f>IF(N1294="snížená",J1294,0)</f>
        <v>0</v>
      </c>
      <c r="BG1294" s="238">
        <f>IF(N1294="zákl. přenesená",J1294,0)</f>
        <v>0</v>
      </c>
      <c r="BH1294" s="238">
        <f>IF(N1294="sníž. přenesená",J1294,0)</f>
        <v>0</v>
      </c>
      <c r="BI1294" s="238">
        <f>IF(N1294="nulová",J1294,0)</f>
        <v>0</v>
      </c>
      <c r="BJ1294" s="17" t="s">
        <v>83</v>
      </c>
      <c r="BK1294" s="238">
        <f>ROUND(I1294*H1294,2)</f>
        <v>0</v>
      </c>
      <c r="BL1294" s="17" t="s">
        <v>362</v>
      </c>
      <c r="BM1294" s="237" t="s">
        <v>1501</v>
      </c>
    </row>
    <row r="1295" s="2" customFormat="1" ht="49.05" customHeight="1">
      <c r="A1295" s="38"/>
      <c r="B1295" s="39"/>
      <c r="C1295" s="226" t="s">
        <v>1502</v>
      </c>
      <c r="D1295" s="226" t="s">
        <v>181</v>
      </c>
      <c r="E1295" s="227" t="s">
        <v>1503</v>
      </c>
      <c r="F1295" s="228" t="s">
        <v>1504</v>
      </c>
      <c r="G1295" s="229" t="s">
        <v>1341</v>
      </c>
      <c r="H1295" s="230">
        <v>1</v>
      </c>
      <c r="I1295" s="231"/>
      <c r="J1295" s="232">
        <f>ROUND(I1295*H1295,2)</f>
        <v>0</v>
      </c>
      <c r="K1295" s="228" t="s">
        <v>1</v>
      </c>
      <c r="L1295" s="44"/>
      <c r="M1295" s="233" t="s">
        <v>1</v>
      </c>
      <c r="N1295" s="234" t="s">
        <v>41</v>
      </c>
      <c r="O1295" s="91"/>
      <c r="P1295" s="235">
        <f>O1295*H1295</f>
        <v>0</v>
      </c>
      <c r="Q1295" s="235">
        <v>0</v>
      </c>
      <c r="R1295" s="235">
        <f>Q1295*H1295</f>
        <v>0</v>
      </c>
      <c r="S1295" s="235">
        <v>0</v>
      </c>
      <c r="T1295" s="236">
        <f>S1295*H1295</f>
        <v>0</v>
      </c>
      <c r="U1295" s="38"/>
      <c r="V1295" s="38"/>
      <c r="W1295" s="38"/>
      <c r="X1295" s="38"/>
      <c r="Y1295" s="38"/>
      <c r="Z1295" s="38"/>
      <c r="AA1295" s="38"/>
      <c r="AB1295" s="38"/>
      <c r="AC1295" s="38"/>
      <c r="AD1295" s="38"/>
      <c r="AE1295" s="38"/>
      <c r="AR1295" s="237" t="s">
        <v>362</v>
      </c>
      <c r="AT1295" s="237" t="s">
        <v>181</v>
      </c>
      <c r="AU1295" s="237" t="s">
        <v>179</v>
      </c>
      <c r="AY1295" s="17" t="s">
        <v>178</v>
      </c>
      <c r="BE1295" s="238">
        <f>IF(N1295="základní",J1295,0)</f>
        <v>0</v>
      </c>
      <c r="BF1295" s="238">
        <f>IF(N1295="snížená",J1295,0)</f>
        <v>0</v>
      </c>
      <c r="BG1295" s="238">
        <f>IF(N1295="zákl. přenesená",J1295,0)</f>
        <v>0</v>
      </c>
      <c r="BH1295" s="238">
        <f>IF(N1295="sníž. přenesená",J1295,0)</f>
        <v>0</v>
      </c>
      <c r="BI1295" s="238">
        <f>IF(N1295="nulová",J1295,0)</f>
        <v>0</v>
      </c>
      <c r="BJ1295" s="17" t="s">
        <v>83</v>
      </c>
      <c r="BK1295" s="238">
        <f>ROUND(I1295*H1295,2)</f>
        <v>0</v>
      </c>
      <c r="BL1295" s="17" t="s">
        <v>362</v>
      </c>
      <c r="BM1295" s="237" t="s">
        <v>1505</v>
      </c>
    </row>
    <row r="1296" s="2" customFormat="1" ht="49.05" customHeight="1">
      <c r="A1296" s="38"/>
      <c r="B1296" s="39"/>
      <c r="C1296" s="226" t="s">
        <v>1506</v>
      </c>
      <c r="D1296" s="226" t="s">
        <v>181</v>
      </c>
      <c r="E1296" s="227" t="s">
        <v>1507</v>
      </c>
      <c r="F1296" s="228" t="s">
        <v>1508</v>
      </c>
      <c r="G1296" s="229" t="s">
        <v>1341</v>
      </c>
      <c r="H1296" s="230">
        <v>1</v>
      </c>
      <c r="I1296" s="231"/>
      <c r="J1296" s="232">
        <f>ROUND(I1296*H1296,2)</f>
        <v>0</v>
      </c>
      <c r="K1296" s="228" t="s">
        <v>1</v>
      </c>
      <c r="L1296" s="44"/>
      <c r="M1296" s="233" t="s">
        <v>1</v>
      </c>
      <c r="N1296" s="234" t="s">
        <v>41</v>
      </c>
      <c r="O1296" s="91"/>
      <c r="P1296" s="235">
        <f>O1296*H1296</f>
        <v>0</v>
      </c>
      <c r="Q1296" s="235">
        <v>0</v>
      </c>
      <c r="R1296" s="235">
        <f>Q1296*H1296</f>
        <v>0</v>
      </c>
      <c r="S1296" s="235">
        <v>0</v>
      </c>
      <c r="T1296" s="236">
        <f>S1296*H1296</f>
        <v>0</v>
      </c>
      <c r="U1296" s="38"/>
      <c r="V1296" s="38"/>
      <c r="W1296" s="38"/>
      <c r="X1296" s="38"/>
      <c r="Y1296" s="38"/>
      <c r="Z1296" s="38"/>
      <c r="AA1296" s="38"/>
      <c r="AB1296" s="38"/>
      <c r="AC1296" s="38"/>
      <c r="AD1296" s="38"/>
      <c r="AE1296" s="38"/>
      <c r="AR1296" s="237" t="s">
        <v>362</v>
      </c>
      <c r="AT1296" s="237" t="s">
        <v>181</v>
      </c>
      <c r="AU1296" s="237" t="s">
        <v>179</v>
      </c>
      <c r="AY1296" s="17" t="s">
        <v>178</v>
      </c>
      <c r="BE1296" s="238">
        <f>IF(N1296="základní",J1296,0)</f>
        <v>0</v>
      </c>
      <c r="BF1296" s="238">
        <f>IF(N1296="snížená",J1296,0)</f>
        <v>0</v>
      </c>
      <c r="BG1296" s="238">
        <f>IF(N1296="zákl. přenesená",J1296,0)</f>
        <v>0</v>
      </c>
      <c r="BH1296" s="238">
        <f>IF(N1296="sníž. přenesená",J1296,0)</f>
        <v>0</v>
      </c>
      <c r="BI1296" s="238">
        <f>IF(N1296="nulová",J1296,0)</f>
        <v>0</v>
      </c>
      <c r="BJ1296" s="17" t="s">
        <v>83</v>
      </c>
      <c r="BK1296" s="238">
        <f>ROUND(I1296*H1296,2)</f>
        <v>0</v>
      </c>
      <c r="BL1296" s="17" t="s">
        <v>362</v>
      </c>
      <c r="BM1296" s="237" t="s">
        <v>1509</v>
      </c>
    </row>
    <row r="1297" s="2" customFormat="1" ht="49.05" customHeight="1">
      <c r="A1297" s="38"/>
      <c r="B1297" s="39"/>
      <c r="C1297" s="226" t="s">
        <v>1510</v>
      </c>
      <c r="D1297" s="226" t="s">
        <v>181</v>
      </c>
      <c r="E1297" s="227" t="s">
        <v>1511</v>
      </c>
      <c r="F1297" s="228" t="s">
        <v>1512</v>
      </c>
      <c r="G1297" s="229" t="s">
        <v>1341</v>
      </c>
      <c r="H1297" s="230">
        <v>1</v>
      </c>
      <c r="I1297" s="231"/>
      <c r="J1297" s="232">
        <f>ROUND(I1297*H1297,2)</f>
        <v>0</v>
      </c>
      <c r="K1297" s="228" t="s">
        <v>1</v>
      </c>
      <c r="L1297" s="44"/>
      <c r="M1297" s="233" t="s">
        <v>1</v>
      </c>
      <c r="N1297" s="234" t="s">
        <v>41</v>
      </c>
      <c r="O1297" s="91"/>
      <c r="P1297" s="235">
        <f>O1297*H1297</f>
        <v>0</v>
      </c>
      <c r="Q1297" s="235">
        <v>0</v>
      </c>
      <c r="R1297" s="235">
        <f>Q1297*H1297</f>
        <v>0</v>
      </c>
      <c r="S1297" s="235">
        <v>0</v>
      </c>
      <c r="T1297" s="236">
        <f>S1297*H1297</f>
        <v>0</v>
      </c>
      <c r="U1297" s="38"/>
      <c r="V1297" s="38"/>
      <c r="W1297" s="38"/>
      <c r="X1297" s="38"/>
      <c r="Y1297" s="38"/>
      <c r="Z1297" s="38"/>
      <c r="AA1297" s="38"/>
      <c r="AB1297" s="38"/>
      <c r="AC1297" s="38"/>
      <c r="AD1297" s="38"/>
      <c r="AE1297" s="38"/>
      <c r="AR1297" s="237" t="s">
        <v>362</v>
      </c>
      <c r="AT1297" s="237" t="s">
        <v>181</v>
      </c>
      <c r="AU1297" s="237" t="s">
        <v>179</v>
      </c>
      <c r="AY1297" s="17" t="s">
        <v>178</v>
      </c>
      <c r="BE1297" s="238">
        <f>IF(N1297="základní",J1297,0)</f>
        <v>0</v>
      </c>
      <c r="BF1297" s="238">
        <f>IF(N1297="snížená",J1297,0)</f>
        <v>0</v>
      </c>
      <c r="BG1297" s="238">
        <f>IF(N1297="zákl. přenesená",J1297,0)</f>
        <v>0</v>
      </c>
      <c r="BH1297" s="238">
        <f>IF(N1297="sníž. přenesená",J1297,0)</f>
        <v>0</v>
      </c>
      <c r="BI1297" s="238">
        <f>IF(N1297="nulová",J1297,0)</f>
        <v>0</v>
      </c>
      <c r="BJ1297" s="17" t="s">
        <v>83</v>
      </c>
      <c r="BK1297" s="238">
        <f>ROUND(I1297*H1297,2)</f>
        <v>0</v>
      </c>
      <c r="BL1297" s="17" t="s">
        <v>362</v>
      </c>
      <c r="BM1297" s="237" t="s">
        <v>1513</v>
      </c>
    </row>
    <row r="1298" s="2" customFormat="1" ht="55.5" customHeight="1">
      <c r="A1298" s="38"/>
      <c r="B1298" s="39"/>
      <c r="C1298" s="226" t="s">
        <v>1514</v>
      </c>
      <c r="D1298" s="226" t="s">
        <v>181</v>
      </c>
      <c r="E1298" s="227" t="s">
        <v>1515</v>
      </c>
      <c r="F1298" s="228" t="s">
        <v>1516</v>
      </c>
      <c r="G1298" s="229" t="s">
        <v>1341</v>
      </c>
      <c r="H1298" s="230">
        <v>1</v>
      </c>
      <c r="I1298" s="231"/>
      <c r="J1298" s="232">
        <f>ROUND(I1298*H1298,2)</f>
        <v>0</v>
      </c>
      <c r="K1298" s="228" t="s">
        <v>1</v>
      </c>
      <c r="L1298" s="44"/>
      <c r="M1298" s="233" t="s">
        <v>1</v>
      </c>
      <c r="N1298" s="234" t="s">
        <v>41</v>
      </c>
      <c r="O1298" s="91"/>
      <c r="P1298" s="235">
        <f>O1298*H1298</f>
        <v>0</v>
      </c>
      <c r="Q1298" s="235">
        <v>0</v>
      </c>
      <c r="R1298" s="235">
        <f>Q1298*H1298</f>
        <v>0</v>
      </c>
      <c r="S1298" s="235">
        <v>0</v>
      </c>
      <c r="T1298" s="236">
        <f>S1298*H1298</f>
        <v>0</v>
      </c>
      <c r="U1298" s="38"/>
      <c r="V1298" s="38"/>
      <c r="W1298" s="38"/>
      <c r="X1298" s="38"/>
      <c r="Y1298" s="38"/>
      <c r="Z1298" s="38"/>
      <c r="AA1298" s="38"/>
      <c r="AB1298" s="38"/>
      <c r="AC1298" s="38"/>
      <c r="AD1298" s="38"/>
      <c r="AE1298" s="38"/>
      <c r="AR1298" s="237" t="s">
        <v>362</v>
      </c>
      <c r="AT1298" s="237" t="s">
        <v>181</v>
      </c>
      <c r="AU1298" s="237" t="s">
        <v>179</v>
      </c>
      <c r="AY1298" s="17" t="s">
        <v>178</v>
      </c>
      <c r="BE1298" s="238">
        <f>IF(N1298="základní",J1298,0)</f>
        <v>0</v>
      </c>
      <c r="BF1298" s="238">
        <f>IF(N1298="snížená",J1298,0)</f>
        <v>0</v>
      </c>
      <c r="BG1298" s="238">
        <f>IF(N1298="zákl. přenesená",J1298,0)</f>
        <v>0</v>
      </c>
      <c r="BH1298" s="238">
        <f>IF(N1298="sníž. přenesená",J1298,0)</f>
        <v>0</v>
      </c>
      <c r="BI1298" s="238">
        <f>IF(N1298="nulová",J1298,0)</f>
        <v>0</v>
      </c>
      <c r="BJ1298" s="17" t="s">
        <v>83</v>
      </c>
      <c r="BK1298" s="238">
        <f>ROUND(I1298*H1298,2)</f>
        <v>0</v>
      </c>
      <c r="BL1298" s="17" t="s">
        <v>362</v>
      </c>
      <c r="BM1298" s="237" t="s">
        <v>1517</v>
      </c>
    </row>
    <row r="1299" s="2" customFormat="1" ht="37.8" customHeight="1">
      <c r="A1299" s="38"/>
      <c r="B1299" s="39"/>
      <c r="C1299" s="226" t="s">
        <v>1518</v>
      </c>
      <c r="D1299" s="226" t="s">
        <v>181</v>
      </c>
      <c r="E1299" s="227" t="s">
        <v>1519</v>
      </c>
      <c r="F1299" s="228" t="s">
        <v>1520</v>
      </c>
      <c r="G1299" s="229" t="s">
        <v>1341</v>
      </c>
      <c r="H1299" s="230">
        <v>2</v>
      </c>
      <c r="I1299" s="231"/>
      <c r="J1299" s="232">
        <f>ROUND(I1299*H1299,2)</f>
        <v>0</v>
      </c>
      <c r="K1299" s="228" t="s">
        <v>1</v>
      </c>
      <c r="L1299" s="44"/>
      <c r="M1299" s="233" t="s">
        <v>1</v>
      </c>
      <c r="N1299" s="234" t="s">
        <v>41</v>
      </c>
      <c r="O1299" s="91"/>
      <c r="P1299" s="235">
        <f>O1299*H1299</f>
        <v>0</v>
      </c>
      <c r="Q1299" s="235">
        <v>0</v>
      </c>
      <c r="R1299" s="235">
        <f>Q1299*H1299</f>
        <v>0</v>
      </c>
      <c r="S1299" s="235">
        <v>0</v>
      </c>
      <c r="T1299" s="236">
        <f>S1299*H1299</f>
        <v>0</v>
      </c>
      <c r="U1299" s="38"/>
      <c r="V1299" s="38"/>
      <c r="W1299" s="38"/>
      <c r="X1299" s="38"/>
      <c r="Y1299" s="38"/>
      <c r="Z1299" s="38"/>
      <c r="AA1299" s="38"/>
      <c r="AB1299" s="38"/>
      <c r="AC1299" s="38"/>
      <c r="AD1299" s="38"/>
      <c r="AE1299" s="38"/>
      <c r="AR1299" s="237" t="s">
        <v>362</v>
      </c>
      <c r="AT1299" s="237" t="s">
        <v>181</v>
      </c>
      <c r="AU1299" s="237" t="s">
        <v>179</v>
      </c>
      <c r="AY1299" s="17" t="s">
        <v>178</v>
      </c>
      <c r="BE1299" s="238">
        <f>IF(N1299="základní",J1299,0)</f>
        <v>0</v>
      </c>
      <c r="BF1299" s="238">
        <f>IF(N1299="snížená",J1299,0)</f>
        <v>0</v>
      </c>
      <c r="BG1299" s="238">
        <f>IF(N1299="zákl. přenesená",J1299,0)</f>
        <v>0</v>
      </c>
      <c r="BH1299" s="238">
        <f>IF(N1299="sníž. přenesená",J1299,0)</f>
        <v>0</v>
      </c>
      <c r="BI1299" s="238">
        <f>IF(N1299="nulová",J1299,0)</f>
        <v>0</v>
      </c>
      <c r="BJ1299" s="17" t="s">
        <v>83</v>
      </c>
      <c r="BK1299" s="238">
        <f>ROUND(I1299*H1299,2)</f>
        <v>0</v>
      </c>
      <c r="BL1299" s="17" t="s">
        <v>362</v>
      </c>
      <c r="BM1299" s="237" t="s">
        <v>1521</v>
      </c>
    </row>
    <row r="1300" s="2" customFormat="1" ht="49.05" customHeight="1">
      <c r="A1300" s="38"/>
      <c r="B1300" s="39"/>
      <c r="C1300" s="226" t="s">
        <v>1522</v>
      </c>
      <c r="D1300" s="226" t="s">
        <v>181</v>
      </c>
      <c r="E1300" s="227" t="s">
        <v>1523</v>
      </c>
      <c r="F1300" s="228" t="s">
        <v>1524</v>
      </c>
      <c r="G1300" s="229" t="s">
        <v>1341</v>
      </c>
      <c r="H1300" s="230">
        <v>2</v>
      </c>
      <c r="I1300" s="231"/>
      <c r="J1300" s="232">
        <f>ROUND(I1300*H1300,2)</f>
        <v>0</v>
      </c>
      <c r="K1300" s="228" t="s">
        <v>1</v>
      </c>
      <c r="L1300" s="44"/>
      <c r="M1300" s="233" t="s">
        <v>1</v>
      </c>
      <c r="N1300" s="234" t="s">
        <v>41</v>
      </c>
      <c r="O1300" s="91"/>
      <c r="P1300" s="235">
        <f>O1300*H1300</f>
        <v>0</v>
      </c>
      <c r="Q1300" s="235">
        <v>0</v>
      </c>
      <c r="R1300" s="235">
        <f>Q1300*H1300</f>
        <v>0</v>
      </c>
      <c r="S1300" s="235">
        <v>0</v>
      </c>
      <c r="T1300" s="236">
        <f>S1300*H1300</f>
        <v>0</v>
      </c>
      <c r="U1300" s="38"/>
      <c r="V1300" s="38"/>
      <c r="W1300" s="38"/>
      <c r="X1300" s="38"/>
      <c r="Y1300" s="38"/>
      <c r="Z1300" s="38"/>
      <c r="AA1300" s="38"/>
      <c r="AB1300" s="38"/>
      <c r="AC1300" s="38"/>
      <c r="AD1300" s="38"/>
      <c r="AE1300" s="38"/>
      <c r="AR1300" s="237" t="s">
        <v>362</v>
      </c>
      <c r="AT1300" s="237" t="s">
        <v>181</v>
      </c>
      <c r="AU1300" s="237" t="s">
        <v>179</v>
      </c>
      <c r="AY1300" s="17" t="s">
        <v>178</v>
      </c>
      <c r="BE1300" s="238">
        <f>IF(N1300="základní",J1300,0)</f>
        <v>0</v>
      </c>
      <c r="BF1300" s="238">
        <f>IF(N1300="snížená",J1300,0)</f>
        <v>0</v>
      </c>
      <c r="BG1300" s="238">
        <f>IF(N1300="zákl. přenesená",J1300,0)</f>
        <v>0</v>
      </c>
      <c r="BH1300" s="238">
        <f>IF(N1300="sníž. přenesená",J1300,0)</f>
        <v>0</v>
      </c>
      <c r="BI1300" s="238">
        <f>IF(N1300="nulová",J1300,0)</f>
        <v>0</v>
      </c>
      <c r="BJ1300" s="17" t="s">
        <v>83</v>
      </c>
      <c r="BK1300" s="238">
        <f>ROUND(I1300*H1300,2)</f>
        <v>0</v>
      </c>
      <c r="BL1300" s="17" t="s">
        <v>362</v>
      </c>
      <c r="BM1300" s="237" t="s">
        <v>1525</v>
      </c>
    </row>
    <row r="1301" s="2" customFormat="1" ht="37.8" customHeight="1">
      <c r="A1301" s="38"/>
      <c r="B1301" s="39"/>
      <c r="C1301" s="226" t="s">
        <v>1526</v>
      </c>
      <c r="D1301" s="226" t="s">
        <v>181</v>
      </c>
      <c r="E1301" s="227" t="s">
        <v>1527</v>
      </c>
      <c r="F1301" s="228" t="s">
        <v>1528</v>
      </c>
      <c r="G1301" s="229" t="s">
        <v>1341</v>
      </c>
      <c r="H1301" s="230">
        <v>2</v>
      </c>
      <c r="I1301" s="231"/>
      <c r="J1301" s="232">
        <f>ROUND(I1301*H1301,2)</f>
        <v>0</v>
      </c>
      <c r="K1301" s="228" t="s">
        <v>1</v>
      </c>
      <c r="L1301" s="44"/>
      <c r="M1301" s="233" t="s">
        <v>1</v>
      </c>
      <c r="N1301" s="234" t="s">
        <v>41</v>
      </c>
      <c r="O1301" s="91"/>
      <c r="P1301" s="235">
        <f>O1301*H1301</f>
        <v>0</v>
      </c>
      <c r="Q1301" s="235">
        <v>0</v>
      </c>
      <c r="R1301" s="235">
        <f>Q1301*H1301</f>
        <v>0</v>
      </c>
      <c r="S1301" s="235">
        <v>0</v>
      </c>
      <c r="T1301" s="236">
        <f>S1301*H1301</f>
        <v>0</v>
      </c>
      <c r="U1301" s="38"/>
      <c r="V1301" s="38"/>
      <c r="W1301" s="38"/>
      <c r="X1301" s="38"/>
      <c r="Y1301" s="38"/>
      <c r="Z1301" s="38"/>
      <c r="AA1301" s="38"/>
      <c r="AB1301" s="38"/>
      <c r="AC1301" s="38"/>
      <c r="AD1301" s="38"/>
      <c r="AE1301" s="38"/>
      <c r="AR1301" s="237" t="s">
        <v>362</v>
      </c>
      <c r="AT1301" s="237" t="s">
        <v>181</v>
      </c>
      <c r="AU1301" s="237" t="s">
        <v>179</v>
      </c>
      <c r="AY1301" s="17" t="s">
        <v>178</v>
      </c>
      <c r="BE1301" s="238">
        <f>IF(N1301="základní",J1301,0)</f>
        <v>0</v>
      </c>
      <c r="BF1301" s="238">
        <f>IF(N1301="snížená",J1301,0)</f>
        <v>0</v>
      </c>
      <c r="BG1301" s="238">
        <f>IF(N1301="zákl. přenesená",J1301,0)</f>
        <v>0</v>
      </c>
      <c r="BH1301" s="238">
        <f>IF(N1301="sníž. přenesená",J1301,0)</f>
        <v>0</v>
      </c>
      <c r="BI1301" s="238">
        <f>IF(N1301="nulová",J1301,0)</f>
        <v>0</v>
      </c>
      <c r="BJ1301" s="17" t="s">
        <v>83</v>
      </c>
      <c r="BK1301" s="238">
        <f>ROUND(I1301*H1301,2)</f>
        <v>0</v>
      </c>
      <c r="BL1301" s="17" t="s">
        <v>362</v>
      </c>
      <c r="BM1301" s="237" t="s">
        <v>1529</v>
      </c>
    </row>
    <row r="1302" s="2" customFormat="1" ht="44.25" customHeight="1">
      <c r="A1302" s="38"/>
      <c r="B1302" s="39"/>
      <c r="C1302" s="226" t="s">
        <v>1530</v>
      </c>
      <c r="D1302" s="226" t="s">
        <v>181</v>
      </c>
      <c r="E1302" s="227" t="s">
        <v>1531</v>
      </c>
      <c r="F1302" s="228" t="s">
        <v>1532</v>
      </c>
      <c r="G1302" s="229" t="s">
        <v>1341</v>
      </c>
      <c r="H1302" s="230">
        <v>1</v>
      </c>
      <c r="I1302" s="231"/>
      <c r="J1302" s="232">
        <f>ROUND(I1302*H1302,2)</f>
        <v>0</v>
      </c>
      <c r="K1302" s="228" t="s">
        <v>1</v>
      </c>
      <c r="L1302" s="44"/>
      <c r="M1302" s="233" t="s">
        <v>1</v>
      </c>
      <c r="N1302" s="234" t="s">
        <v>41</v>
      </c>
      <c r="O1302" s="91"/>
      <c r="P1302" s="235">
        <f>O1302*H1302</f>
        <v>0</v>
      </c>
      <c r="Q1302" s="235">
        <v>0</v>
      </c>
      <c r="R1302" s="235">
        <f>Q1302*H1302</f>
        <v>0</v>
      </c>
      <c r="S1302" s="235">
        <v>0</v>
      </c>
      <c r="T1302" s="236">
        <f>S1302*H1302</f>
        <v>0</v>
      </c>
      <c r="U1302" s="38"/>
      <c r="V1302" s="38"/>
      <c r="W1302" s="38"/>
      <c r="X1302" s="38"/>
      <c r="Y1302" s="38"/>
      <c r="Z1302" s="38"/>
      <c r="AA1302" s="38"/>
      <c r="AB1302" s="38"/>
      <c r="AC1302" s="38"/>
      <c r="AD1302" s="38"/>
      <c r="AE1302" s="38"/>
      <c r="AR1302" s="237" t="s">
        <v>362</v>
      </c>
      <c r="AT1302" s="237" t="s">
        <v>181</v>
      </c>
      <c r="AU1302" s="237" t="s">
        <v>179</v>
      </c>
      <c r="AY1302" s="17" t="s">
        <v>178</v>
      </c>
      <c r="BE1302" s="238">
        <f>IF(N1302="základní",J1302,0)</f>
        <v>0</v>
      </c>
      <c r="BF1302" s="238">
        <f>IF(N1302="snížená",J1302,0)</f>
        <v>0</v>
      </c>
      <c r="BG1302" s="238">
        <f>IF(N1302="zákl. přenesená",J1302,0)</f>
        <v>0</v>
      </c>
      <c r="BH1302" s="238">
        <f>IF(N1302="sníž. přenesená",J1302,0)</f>
        <v>0</v>
      </c>
      <c r="BI1302" s="238">
        <f>IF(N1302="nulová",J1302,0)</f>
        <v>0</v>
      </c>
      <c r="BJ1302" s="17" t="s">
        <v>83</v>
      </c>
      <c r="BK1302" s="238">
        <f>ROUND(I1302*H1302,2)</f>
        <v>0</v>
      </c>
      <c r="BL1302" s="17" t="s">
        <v>362</v>
      </c>
      <c r="BM1302" s="237" t="s">
        <v>1533</v>
      </c>
    </row>
    <row r="1303" s="2" customFormat="1" ht="33" customHeight="1">
      <c r="A1303" s="38"/>
      <c r="B1303" s="39"/>
      <c r="C1303" s="226" t="s">
        <v>1534</v>
      </c>
      <c r="D1303" s="226" t="s">
        <v>181</v>
      </c>
      <c r="E1303" s="227" t="s">
        <v>1535</v>
      </c>
      <c r="F1303" s="228" t="s">
        <v>1536</v>
      </c>
      <c r="G1303" s="229" t="s">
        <v>1537</v>
      </c>
      <c r="H1303" s="230">
        <v>837</v>
      </c>
      <c r="I1303" s="231"/>
      <c r="J1303" s="232">
        <f>ROUND(I1303*H1303,2)</f>
        <v>0</v>
      </c>
      <c r="K1303" s="228" t="s">
        <v>1</v>
      </c>
      <c r="L1303" s="44"/>
      <c r="M1303" s="233" t="s">
        <v>1</v>
      </c>
      <c r="N1303" s="234" t="s">
        <v>41</v>
      </c>
      <c r="O1303" s="91"/>
      <c r="P1303" s="235">
        <f>O1303*H1303</f>
        <v>0</v>
      </c>
      <c r="Q1303" s="235">
        <v>0</v>
      </c>
      <c r="R1303" s="235">
        <f>Q1303*H1303</f>
        <v>0</v>
      </c>
      <c r="S1303" s="235">
        <v>0</v>
      </c>
      <c r="T1303" s="236">
        <f>S1303*H1303</f>
        <v>0</v>
      </c>
      <c r="U1303" s="38"/>
      <c r="V1303" s="38"/>
      <c r="W1303" s="38"/>
      <c r="X1303" s="38"/>
      <c r="Y1303" s="38"/>
      <c r="Z1303" s="38"/>
      <c r="AA1303" s="38"/>
      <c r="AB1303" s="38"/>
      <c r="AC1303" s="38"/>
      <c r="AD1303" s="38"/>
      <c r="AE1303" s="38"/>
      <c r="AR1303" s="237" t="s">
        <v>362</v>
      </c>
      <c r="AT1303" s="237" t="s">
        <v>181</v>
      </c>
      <c r="AU1303" s="237" t="s">
        <v>179</v>
      </c>
      <c r="AY1303" s="17" t="s">
        <v>178</v>
      </c>
      <c r="BE1303" s="238">
        <f>IF(N1303="základní",J1303,0)</f>
        <v>0</v>
      </c>
      <c r="BF1303" s="238">
        <f>IF(N1303="snížená",J1303,0)</f>
        <v>0</v>
      </c>
      <c r="BG1303" s="238">
        <f>IF(N1303="zákl. přenesená",J1303,0)</f>
        <v>0</v>
      </c>
      <c r="BH1303" s="238">
        <f>IF(N1303="sníž. přenesená",J1303,0)</f>
        <v>0</v>
      </c>
      <c r="BI1303" s="238">
        <f>IF(N1303="nulová",J1303,0)</f>
        <v>0</v>
      </c>
      <c r="BJ1303" s="17" t="s">
        <v>83</v>
      </c>
      <c r="BK1303" s="238">
        <f>ROUND(I1303*H1303,2)</f>
        <v>0</v>
      </c>
      <c r="BL1303" s="17" t="s">
        <v>362</v>
      </c>
      <c r="BM1303" s="237" t="s">
        <v>1538</v>
      </c>
    </row>
    <row r="1304" s="2" customFormat="1" ht="37.8" customHeight="1">
      <c r="A1304" s="38"/>
      <c r="B1304" s="39"/>
      <c r="C1304" s="226" t="s">
        <v>1539</v>
      </c>
      <c r="D1304" s="226" t="s">
        <v>181</v>
      </c>
      <c r="E1304" s="227" t="s">
        <v>1540</v>
      </c>
      <c r="F1304" s="228" t="s">
        <v>1541</v>
      </c>
      <c r="G1304" s="229" t="s">
        <v>1341</v>
      </c>
      <c r="H1304" s="230">
        <v>1</v>
      </c>
      <c r="I1304" s="231"/>
      <c r="J1304" s="232">
        <f>ROUND(I1304*H1304,2)</f>
        <v>0</v>
      </c>
      <c r="K1304" s="228" t="s">
        <v>1</v>
      </c>
      <c r="L1304" s="44"/>
      <c r="M1304" s="233" t="s">
        <v>1</v>
      </c>
      <c r="N1304" s="234" t="s">
        <v>41</v>
      </c>
      <c r="O1304" s="91"/>
      <c r="P1304" s="235">
        <f>O1304*H1304</f>
        <v>0</v>
      </c>
      <c r="Q1304" s="235">
        <v>0</v>
      </c>
      <c r="R1304" s="235">
        <f>Q1304*H1304</f>
        <v>0</v>
      </c>
      <c r="S1304" s="235">
        <v>0</v>
      </c>
      <c r="T1304" s="236">
        <f>S1304*H1304</f>
        <v>0</v>
      </c>
      <c r="U1304" s="38"/>
      <c r="V1304" s="38"/>
      <c r="W1304" s="38"/>
      <c r="X1304" s="38"/>
      <c r="Y1304" s="38"/>
      <c r="Z1304" s="38"/>
      <c r="AA1304" s="38"/>
      <c r="AB1304" s="38"/>
      <c r="AC1304" s="38"/>
      <c r="AD1304" s="38"/>
      <c r="AE1304" s="38"/>
      <c r="AR1304" s="237" t="s">
        <v>362</v>
      </c>
      <c r="AT1304" s="237" t="s">
        <v>181</v>
      </c>
      <c r="AU1304" s="237" t="s">
        <v>179</v>
      </c>
      <c r="AY1304" s="17" t="s">
        <v>178</v>
      </c>
      <c r="BE1304" s="238">
        <f>IF(N1304="základní",J1304,0)</f>
        <v>0</v>
      </c>
      <c r="BF1304" s="238">
        <f>IF(N1304="snížená",J1304,0)</f>
        <v>0</v>
      </c>
      <c r="BG1304" s="238">
        <f>IF(N1304="zákl. přenesená",J1304,0)</f>
        <v>0</v>
      </c>
      <c r="BH1304" s="238">
        <f>IF(N1304="sníž. přenesená",J1304,0)</f>
        <v>0</v>
      </c>
      <c r="BI1304" s="238">
        <f>IF(N1304="nulová",J1304,0)</f>
        <v>0</v>
      </c>
      <c r="BJ1304" s="17" t="s">
        <v>83</v>
      </c>
      <c r="BK1304" s="238">
        <f>ROUND(I1304*H1304,2)</f>
        <v>0</v>
      </c>
      <c r="BL1304" s="17" t="s">
        <v>362</v>
      </c>
      <c r="BM1304" s="237" t="s">
        <v>1542</v>
      </c>
    </row>
    <row r="1305" s="2" customFormat="1" ht="44.25" customHeight="1">
      <c r="A1305" s="38"/>
      <c r="B1305" s="39"/>
      <c r="C1305" s="226" t="s">
        <v>1543</v>
      </c>
      <c r="D1305" s="226" t="s">
        <v>181</v>
      </c>
      <c r="E1305" s="227" t="s">
        <v>1544</v>
      </c>
      <c r="F1305" s="228" t="s">
        <v>1545</v>
      </c>
      <c r="G1305" s="229" t="s">
        <v>1537</v>
      </c>
      <c r="H1305" s="230">
        <v>1490</v>
      </c>
      <c r="I1305" s="231"/>
      <c r="J1305" s="232">
        <f>ROUND(I1305*H1305,2)</f>
        <v>0</v>
      </c>
      <c r="K1305" s="228" t="s">
        <v>1</v>
      </c>
      <c r="L1305" s="44"/>
      <c r="M1305" s="233" t="s">
        <v>1</v>
      </c>
      <c r="N1305" s="234" t="s">
        <v>41</v>
      </c>
      <c r="O1305" s="91"/>
      <c r="P1305" s="235">
        <f>O1305*H1305</f>
        <v>0</v>
      </c>
      <c r="Q1305" s="235">
        <v>0</v>
      </c>
      <c r="R1305" s="235">
        <f>Q1305*H1305</f>
        <v>0</v>
      </c>
      <c r="S1305" s="235">
        <v>0</v>
      </c>
      <c r="T1305" s="236">
        <f>S1305*H1305</f>
        <v>0</v>
      </c>
      <c r="U1305" s="38"/>
      <c r="V1305" s="38"/>
      <c r="W1305" s="38"/>
      <c r="X1305" s="38"/>
      <c r="Y1305" s="38"/>
      <c r="Z1305" s="38"/>
      <c r="AA1305" s="38"/>
      <c r="AB1305" s="38"/>
      <c r="AC1305" s="38"/>
      <c r="AD1305" s="38"/>
      <c r="AE1305" s="38"/>
      <c r="AR1305" s="237" t="s">
        <v>362</v>
      </c>
      <c r="AT1305" s="237" t="s">
        <v>181</v>
      </c>
      <c r="AU1305" s="237" t="s">
        <v>179</v>
      </c>
      <c r="AY1305" s="17" t="s">
        <v>178</v>
      </c>
      <c r="BE1305" s="238">
        <f>IF(N1305="základní",J1305,0)</f>
        <v>0</v>
      </c>
      <c r="BF1305" s="238">
        <f>IF(N1305="snížená",J1305,0)</f>
        <v>0</v>
      </c>
      <c r="BG1305" s="238">
        <f>IF(N1305="zákl. přenesená",J1305,0)</f>
        <v>0</v>
      </c>
      <c r="BH1305" s="238">
        <f>IF(N1305="sníž. přenesená",J1305,0)</f>
        <v>0</v>
      </c>
      <c r="BI1305" s="238">
        <f>IF(N1305="nulová",J1305,0)</f>
        <v>0</v>
      </c>
      <c r="BJ1305" s="17" t="s">
        <v>83</v>
      </c>
      <c r="BK1305" s="238">
        <f>ROUND(I1305*H1305,2)</f>
        <v>0</v>
      </c>
      <c r="BL1305" s="17" t="s">
        <v>362</v>
      </c>
      <c r="BM1305" s="237" t="s">
        <v>1546</v>
      </c>
    </row>
    <row r="1306" s="2" customFormat="1" ht="44.25" customHeight="1">
      <c r="A1306" s="38"/>
      <c r="B1306" s="39"/>
      <c r="C1306" s="226" t="s">
        <v>1547</v>
      </c>
      <c r="D1306" s="226" t="s">
        <v>181</v>
      </c>
      <c r="E1306" s="227" t="s">
        <v>1548</v>
      </c>
      <c r="F1306" s="228" t="s">
        <v>1549</v>
      </c>
      <c r="G1306" s="229" t="s">
        <v>1537</v>
      </c>
      <c r="H1306" s="230">
        <v>634.39999999999998</v>
      </c>
      <c r="I1306" s="231"/>
      <c r="J1306" s="232">
        <f>ROUND(I1306*H1306,2)</f>
        <v>0</v>
      </c>
      <c r="K1306" s="228" t="s">
        <v>1</v>
      </c>
      <c r="L1306" s="44"/>
      <c r="M1306" s="233" t="s">
        <v>1</v>
      </c>
      <c r="N1306" s="234" t="s">
        <v>41</v>
      </c>
      <c r="O1306" s="91"/>
      <c r="P1306" s="235">
        <f>O1306*H1306</f>
        <v>0</v>
      </c>
      <c r="Q1306" s="235">
        <v>0</v>
      </c>
      <c r="R1306" s="235">
        <f>Q1306*H1306</f>
        <v>0</v>
      </c>
      <c r="S1306" s="235">
        <v>0</v>
      </c>
      <c r="T1306" s="236">
        <f>S1306*H1306</f>
        <v>0</v>
      </c>
      <c r="U1306" s="38"/>
      <c r="V1306" s="38"/>
      <c r="W1306" s="38"/>
      <c r="X1306" s="38"/>
      <c r="Y1306" s="38"/>
      <c r="Z1306" s="38"/>
      <c r="AA1306" s="38"/>
      <c r="AB1306" s="38"/>
      <c r="AC1306" s="38"/>
      <c r="AD1306" s="38"/>
      <c r="AE1306" s="38"/>
      <c r="AR1306" s="237" t="s">
        <v>362</v>
      </c>
      <c r="AT1306" s="237" t="s">
        <v>181</v>
      </c>
      <c r="AU1306" s="237" t="s">
        <v>179</v>
      </c>
      <c r="AY1306" s="17" t="s">
        <v>178</v>
      </c>
      <c r="BE1306" s="238">
        <f>IF(N1306="základní",J1306,0)</f>
        <v>0</v>
      </c>
      <c r="BF1306" s="238">
        <f>IF(N1306="snížená",J1306,0)</f>
        <v>0</v>
      </c>
      <c r="BG1306" s="238">
        <f>IF(N1306="zákl. přenesená",J1306,0)</f>
        <v>0</v>
      </c>
      <c r="BH1306" s="238">
        <f>IF(N1306="sníž. přenesená",J1306,0)</f>
        <v>0</v>
      </c>
      <c r="BI1306" s="238">
        <f>IF(N1306="nulová",J1306,0)</f>
        <v>0</v>
      </c>
      <c r="BJ1306" s="17" t="s">
        <v>83</v>
      </c>
      <c r="BK1306" s="238">
        <f>ROUND(I1306*H1306,2)</f>
        <v>0</v>
      </c>
      <c r="BL1306" s="17" t="s">
        <v>362</v>
      </c>
      <c r="BM1306" s="237" t="s">
        <v>1550</v>
      </c>
    </row>
    <row r="1307" s="2" customFormat="1" ht="37.8" customHeight="1">
      <c r="A1307" s="38"/>
      <c r="B1307" s="39"/>
      <c r="C1307" s="226" t="s">
        <v>1551</v>
      </c>
      <c r="D1307" s="226" t="s">
        <v>181</v>
      </c>
      <c r="E1307" s="227" t="s">
        <v>1552</v>
      </c>
      <c r="F1307" s="228" t="s">
        <v>1553</v>
      </c>
      <c r="G1307" s="229" t="s">
        <v>203</v>
      </c>
      <c r="H1307" s="230">
        <v>1</v>
      </c>
      <c r="I1307" s="231"/>
      <c r="J1307" s="232">
        <f>ROUND(I1307*H1307,2)</f>
        <v>0</v>
      </c>
      <c r="K1307" s="228" t="s">
        <v>1</v>
      </c>
      <c r="L1307" s="44"/>
      <c r="M1307" s="233" t="s">
        <v>1</v>
      </c>
      <c r="N1307" s="234" t="s">
        <v>41</v>
      </c>
      <c r="O1307" s="91"/>
      <c r="P1307" s="235">
        <f>O1307*H1307</f>
        <v>0</v>
      </c>
      <c r="Q1307" s="235">
        <v>0</v>
      </c>
      <c r="R1307" s="235">
        <f>Q1307*H1307</f>
        <v>0</v>
      </c>
      <c r="S1307" s="235">
        <v>0</v>
      </c>
      <c r="T1307" s="236">
        <f>S1307*H1307</f>
        <v>0</v>
      </c>
      <c r="U1307" s="38"/>
      <c r="V1307" s="38"/>
      <c r="W1307" s="38"/>
      <c r="X1307" s="38"/>
      <c r="Y1307" s="38"/>
      <c r="Z1307" s="38"/>
      <c r="AA1307" s="38"/>
      <c r="AB1307" s="38"/>
      <c r="AC1307" s="38"/>
      <c r="AD1307" s="38"/>
      <c r="AE1307" s="38"/>
      <c r="AR1307" s="237" t="s">
        <v>362</v>
      </c>
      <c r="AT1307" s="237" t="s">
        <v>181</v>
      </c>
      <c r="AU1307" s="237" t="s">
        <v>179</v>
      </c>
      <c r="AY1307" s="17" t="s">
        <v>178</v>
      </c>
      <c r="BE1307" s="238">
        <f>IF(N1307="základní",J1307,0)</f>
        <v>0</v>
      </c>
      <c r="BF1307" s="238">
        <f>IF(N1307="snížená",J1307,0)</f>
        <v>0</v>
      </c>
      <c r="BG1307" s="238">
        <f>IF(N1307="zákl. přenesená",J1307,0)</f>
        <v>0</v>
      </c>
      <c r="BH1307" s="238">
        <f>IF(N1307="sníž. přenesená",J1307,0)</f>
        <v>0</v>
      </c>
      <c r="BI1307" s="238">
        <f>IF(N1307="nulová",J1307,0)</f>
        <v>0</v>
      </c>
      <c r="BJ1307" s="17" t="s">
        <v>83</v>
      </c>
      <c r="BK1307" s="238">
        <f>ROUND(I1307*H1307,2)</f>
        <v>0</v>
      </c>
      <c r="BL1307" s="17" t="s">
        <v>362</v>
      </c>
      <c r="BM1307" s="237" t="s">
        <v>1554</v>
      </c>
    </row>
    <row r="1308" s="12" customFormat="1" ht="20.88" customHeight="1">
      <c r="A1308" s="12"/>
      <c r="B1308" s="210"/>
      <c r="C1308" s="211"/>
      <c r="D1308" s="212" t="s">
        <v>75</v>
      </c>
      <c r="E1308" s="224" t="s">
        <v>1555</v>
      </c>
      <c r="F1308" s="224" t="s">
        <v>1556</v>
      </c>
      <c r="G1308" s="211"/>
      <c r="H1308" s="211"/>
      <c r="I1308" s="214"/>
      <c r="J1308" s="225">
        <f>BK1308</f>
        <v>0</v>
      </c>
      <c r="K1308" s="211"/>
      <c r="L1308" s="216"/>
      <c r="M1308" s="217"/>
      <c r="N1308" s="218"/>
      <c r="O1308" s="218"/>
      <c r="P1308" s="219">
        <f>SUM(P1309:P1501)</f>
        <v>0</v>
      </c>
      <c r="Q1308" s="218"/>
      <c r="R1308" s="219">
        <f>SUM(R1309:R1501)</f>
        <v>0</v>
      </c>
      <c r="S1308" s="218"/>
      <c r="T1308" s="220">
        <f>SUM(T1309:T1501)</f>
        <v>0</v>
      </c>
      <c r="U1308" s="12"/>
      <c r="V1308" s="12"/>
      <c r="W1308" s="12"/>
      <c r="X1308" s="12"/>
      <c r="Y1308" s="12"/>
      <c r="Z1308" s="12"/>
      <c r="AA1308" s="12"/>
      <c r="AB1308" s="12"/>
      <c r="AC1308" s="12"/>
      <c r="AD1308" s="12"/>
      <c r="AE1308" s="12"/>
      <c r="AR1308" s="221" t="s">
        <v>85</v>
      </c>
      <c r="AT1308" s="222" t="s">
        <v>75</v>
      </c>
      <c r="AU1308" s="222" t="s">
        <v>85</v>
      </c>
      <c r="AY1308" s="221" t="s">
        <v>178</v>
      </c>
      <c r="BK1308" s="223">
        <f>SUM(BK1309:BK1501)</f>
        <v>0</v>
      </c>
    </row>
    <row r="1309" s="2" customFormat="1" ht="24.15" customHeight="1">
      <c r="A1309" s="38"/>
      <c r="B1309" s="39"/>
      <c r="C1309" s="226" t="s">
        <v>1557</v>
      </c>
      <c r="D1309" s="226" t="s">
        <v>181</v>
      </c>
      <c r="E1309" s="227" t="s">
        <v>1558</v>
      </c>
      <c r="F1309" s="228" t="s">
        <v>1559</v>
      </c>
      <c r="G1309" s="229" t="s">
        <v>1560</v>
      </c>
      <c r="H1309" s="230">
        <v>1</v>
      </c>
      <c r="I1309" s="231"/>
      <c r="J1309" s="232">
        <f>ROUND(I1309*H1309,2)</f>
        <v>0</v>
      </c>
      <c r="K1309" s="228" t="s">
        <v>1</v>
      </c>
      <c r="L1309" s="44"/>
      <c r="M1309" s="233" t="s">
        <v>1</v>
      </c>
      <c r="N1309" s="234" t="s">
        <v>41</v>
      </c>
      <c r="O1309" s="91"/>
      <c r="P1309" s="235">
        <f>O1309*H1309</f>
        <v>0</v>
      </c>
      <c r="Q1309" s="235">
        <v>0</v>
      </c>
      <c r="R1309" s="235">
        <f>Q1309*H1309</f>
        <v>0</v>
      </c>
      <c r="S1309" s="235">
        <v>0</v>
      </c>
      <c r="T1309" s="236">
        <f>S1309*H1309</f>
        <v>0</v>
      </c>
      <c r="U1309" s="38"/>
      <c r="V1309" s="38"/>
      <c r="W1309" s="38"/>
      <c r="X1309" s="38"/>
      <c r="Y1309" s="38"/>
      <c r="Z1309" s="38"/>
      <c r="AA1309" s="38"/>
      <c r="AB1309" s="38"/>
      <c r="AC1309" s="38"/>
      <c r="AD1309" s="38"/>
      <c r="AE1309" s="38"/>
      <c r="AR1309" s="237" t="s">
        <v>362</v>
      </c>
      <c r="AT1309" s="237" t="s">
        <v>181</v>
      </c>
      <c r="AU1309" s="237" t="s">
        <v>179</v>
      </c>
      <c r="AY1309" s="17" t="s">
        <v>178</v>
      </c>
      <c r="BE1309" s="238">
        <f>IF(N1309="základní",J1309,0)</f>
        <v>0</v>
      </c>
      <c r="BF1309" s="238">
        <f>IF(N1309="snížená",J1309,0)</f>
        <v>0</v>
      </c>
      <c r="BG1309" s="238">
        <f>IF(N1309="zákl. přenesená",J1309,0)</f>
        <v>0</v>
      </c>
      <c r="BH1309" s="238">
        <f>IF(N1309="sníž. přenesená",J1309,0)</f>
        <v>0</v>
      </c>
      <c r="BI1309" s="238">
        <f>IF(N1309="nulová",J1309,0)</f>
        <v>0</v>
      </c>
      <c r="BJ1309" s="17" t="s">
        <v>83</v>
      </c>
      <c r="BK1309" s="238">
        <f>ROUND(I1309*H1309,2)</f>
        <v>0</v>
      </c>
      <c r="BL1309" s="17" t="s">
        <v>362</v>
      </c>
      <c r="BM1309" s="237" t="s">
        <v>1561</v>
      </c>
    </row>
    <row r="1310" s="13" customFormat="1">
      <c r="A1310" s="13"/>
      <c r="B1310" s="244"/>
      <c r="C1310" s="245"/>
      <c r="D1310" s="246" t="s">
        <v>190</v>
      </c>
      <c r="E1310" s="247" t="s">
        <v>1</v>
      </c>
      <c r="F1310" s="248" t="s">
        <v>1562</v>
      </c>
      <c r="G1310" s="245"/>
      <c r="H1310" s="247" t="s">
        <v>1</v>
      </c>
      <c r="I1310" s="249"/>
      <c r="J1310" s="245"/>
      <c r="K1310" s="245"/>
      <c r="L1310" s="250"/>
      <c r="M1310" s="251"/>
      <c r="N1310" s="252"/>
      <c r="O1310" s="252"/>
      <c r="P1310" s="252"/>
      <c r="Q1310" s="252"/>
      <c r="R1310" s="252"/>
      <c r="S1310" s="252"/>
      <c r="T1310" s="253"/>
      <c r="U1310" s="13"/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T1310" s="254" t="s">
        <v>190</v>
      </c>
      <c r="AU1310" s="254" t="s">
        <v>179</v>
      </c>
      <c r="AV1310" s="13" t="s">
        <v>83</v>
      </c>
      <c r="AW1310" s="13" t="s">
        <v>34</v>
      </c>
      <c r="AX1310" s="13" t="s">
        <v>76</v>
      </c>
      <c r="AY1310" s="254" t="s">
        <v>178</v>
      </c>
    </row>
    <row r="1311" s="13" customFormat="1">
      <c r="A1311" s="13"/>
      <c r="B1311" s="244"/>
      <c r="C1311" s="245"/>
      <c r="D1311" s="246" t="s">
        <v>190</v>
      </c>
      <c r="E1311" s="247" t="s">
        <v>1</v>
      </c>
      <c r="F1311" s="248" t="s">
        <v>192</v>
      </c>
      <c r="G1311" s="245"/>
      <c r="H1311" s="247" t="s">
        <v>1</v>
      </c>
      <c r="I1311" s="249"/>
      <c r="J1311" s="245"/>
      <c r="K1311" s="245"/>
      <c r="L1311" s="250"/>
      <c r="M1311" s="251"/>
      <c r="N1311" s="252"/>
      <c r="O1311" s="252"/>
      <c r="P1311" s="252"/>
      <c r="Q1311" s="252"/>
      <c r="R1311" s="252"/>
      <c r="S1311" s="252"/>
      <c r="T1311" s="253"/>
      <c r="U1311" s="13"/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T1311" s="254" t="s">
        <v>190</v>
      </c>
      <c r="AU1311" s="254" t="s">
        <v>179</v>
      </c>
      <c r="AV1311" s="13" t="s">
        <v>83</v>
      </c>
      <c r="AW1311" s="13" t="s">
        <v>34</v>
      </c>
      <c r="AX1311" s="13" t="s">
        <v>76</v>
      </c>
      <c r="AY1311" s="254" t="s">
        <v>178</v>
      </c>
    </row>
    <row r="1312" s="13" customFormat="1">
      <c r="A1312" s="13"/>
      <c r="B1312" s="244"/>
      <c r="C1312" s="245"/>
      <c r="D1312" s="246" t="s">
        <v>190</v>
      </c>
      <c r="E1312" s="247" t="s">
        <v>1</v>
      </c>
      <c r="F1312" s="248" t="s">
        <v>1563</v>
      </c>
      <c r="G1312" s="245"/>
      <c r="H1312" s="247" t="s">
        <v>1</v>
      </c>
      <c r="I1312" s="249"/>
      <c r="J1312" s="245"/>
      <c r="K1312" s="245"/>
      <c r="L1312" s="250"/>
      <c r="M1312" s="251"/>
      <c r="N1312" s="252"/>
      <c r="O1312" s="252"/>
      <c r="P1312" s="252"/>
      <c r="Q1312" s="252"/>
      <c r="R1312" s="252"/>
      <c r="S1312" s="252"/>
      <c r="T1312" s="253"/>
      <c r="U1312" s="13"/>
      <c r="V1312" s="13"/>
      <c r="W1312" s="13"/>
      <c r="X1312" s="13"/>
      <c r="Y1312" s="13"/>
      <c r="Z1312" s="13"/>
      <c r="AA1312" s="13"/>
      <c r="AB1312" s="13"/>
      <c r="AC1312" s="13"/>
      <c r="AD1312" s="13"/>
      <c r="AE1312" s="13"/>
      <c r="AT1312" s="254" t="s">
        <v>190</v>
      </c>
      <c r="AU1312" s="254" t="s">
        <v>179</v>
      </c>
      <c r="AV1312" s="13" t="s">
        <v>83</v>
      </c>
      <c r="AW1312" s="13" t="s">
        <v>34</v>
      </c>
      <c r="AX1312" s="13" t="s">
        <v>76</v>
      </c>
      <c r="AY1312" s="254" t="s">
        <v>178</v>
      </c>
    </row>
    <row r="1313" s="13" customFormat="1">
      <c r="A1313" s="13"/>
      <c r="B1313" s="244"/>
      <c r="C1313" s="245"/>
      <c r="D1313" s="246" t="s">
        <v>190</v>
      </c>
      <c r="E1313" s="247" t="s">
        <v>1</v>
      </c>
      <c r="F1313" s="248" t="s">
        <v>1564</v>
      </c>
      <c r="G1313" s="245"/>
      <c r="H1313" s="247" t="s">
        <v>1</v>
      </c>
      <c r="I1313" s="249"/>
      <c r="J1313" s="245"/>
      <c r="K1313" s="245"/>
      <c r="L1313" s="250"/>
      <c r="M1313" s="251"/>
      <c r="N1313" s="252"/>
      <c r="O1313" s="252"/>
      <c r="P1313" s="252"/>
      <c r="Q1313" s="252"/>
      <c r="R1313" s="252"/>
      <c r="S1313" s="252"/>
      <c r="T1313" s="253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T1313" s="254" t="s">
        <v>190</v>
      </c>
      <c r="AU1313" s="254" t="s">
        <v>179</v>
      </c>
      <c r="AV1313" s="13" t="s">
        <v>83</v>
      </c>
      <c r="AW1313" s="13" t="s">
        <v>34</v>
      </c>
      <c r="AX1313" s="13" t="s">
        <v>76</v>
      </c>
      <c r="AY1313" s="254" t="s">
        <v>178</v>
      </c>
    </row>
    <row r="1314" s="13" customFormat="1">
      <c r="A1314" s="13"/>
      <c r="B1314" s="244"/>
      <c r="C1314" s="245"/>
      <c r="D1314" s="246" t="s">
        <v>190</v>
      </c>
      <c r="E1314" s="247" t="s">
        <v>1</v>
      </c>
      <c r="F1314" s="248" t="s">
        <v>1565</v>
      </c>
      <c r="G1314" s="245"/>
      <c r="H1314" s="247" t="s">
        <v>1</v>
      </c>
      <c r="I1314" s="249"/>
      <c r="J1314" s="245"/>
      <c r="K1314" s="245"/>
      <c r="L1314" s="250"/>
      <c r="M1314" s="251"/>
      <c r="N1314" s="252"/>
      <c r="O1314" s="252"/>
      <c r="P1314" s="252"/>
      <c r="Q1314" s="252"/>
      <c r="R1314" s="252"/>
      <c r="S1314" s="252"/>
      <c r="T1314" s="253"/>
      <c r="U1314" s="13"/>
      <c r="V1314" s="13"/>
      <c r="W1314" s="13"/>
      <c r="X1314" s="13"/>
      <c r="Y1314" s="13"/>
      <c r="Z1314" s="13"/>
      <c r="AA1314" s="13"/>
      <c r="AB1314" s="13"/>
      <c r="AC1314" s="13"/>
      <c r="AD1314" s="13"/>
      <c r="AE1314" s="13"/>
      <c r="AT1314" s="254" t="s">
        <v>190</v>
      </c>
      <c r="AU1314" s="254" t="s">
        <v>179</v>
      </c>
      <c r="AV1314" s="13" t="s">
        <v>83</v>
      </c>
      <c r="AW1314" s="13" t="s">
        <v>34</v>
      </c>
      <c r="AX1314" s="13" t="s">
        <v>76</v>
      </c>
      <c r="AY1314" s="254" t="s">
        <v>178</v>
      </c>
    </row>
    <row r="1315" s="13" customFormat="1">
      <c r="A1315" s="13"/>
      <c r="B1315" s="244"/>
      <c r="C1315" s="245"/>
      <c r="D1315" s="246" t="s">
        <v>190</v>
      </c>
      <c r="E1315" s="247" t="s">
        <v>1</v>
      </c>
      <c r="F1315" s="248" t="s">
        <v>1566</v>
      </c>
      <c r="G1315" s="245"/>
      <c r="H1315" s="247" t="s">
        <v>1</v>
      </c>
      <c r="I1315" s="249"/>
      <c r="J1315" s="245"/>
      <c r="K1315" s="245"/>
      <c r="L1315" s="250"/>
      <c r="M1315" s="251"/>
      <c r="N1315" s="252"/>
      <c r="O1315" s="252"/>
      <c r="P1315" s="252"/>
      <c r="Q1315" s="252"/>
      <c r="R1315" s="252"/>
      <c r="S1315" s="252"/>
      <c r="T1315" s="253"/>
      <c r="U1315" s="13"/>
      <c r="V1315" s="13"/>
      <c r="W1315" s="13"/>
      <c r="X1315" s="13"/>
      <c r="Y1315" s="13"/>
      <c r="Z1315" s="13"/>
      <c r="AA1315" s="13"/>
      <c r="AB1315" s="13"/>
      <c r="AC1315" s="13"/>
      <c r="AD1315" s="13"/>
      <c r="AE1315" s="13"/>
      <c r="AT1315" s="254" t="s">
        <v>190</v>
      </c>
      <c r="AU1315" s="254" t="s">
        <v>179</v>
      </c>
      <c r="AV1315" s="13" t="s">
        <v>83</v>
      </c>
      <c r="AW1315" s="13" t="s">
        <v>34</v>
      </c>
      <c r="AX1315" s="13" t="s">
        <v>76</v>
      </c>
      <c r="AY1315" s="254" t="s">
        <v>178</v>
      </c>
    </row>
    <row r="1316" s="13" customFormat="1">
      <c r="A1316" s="13"/>
      <c r="B1316" s="244"/>
      <c r="C1316" s="245"/>
      <c r="D1316" s="246" t="s">
        <v>190</v>
      </c>
      <c r="E1316" s="247" t="s">
        <v>1</v>
      </c>
      <c r="F1316" s="248" t="s">
        <v>1567</v>
      </c>
      <c r="G1316" s="245"/>
      <c r="H1316" s="247" t="s">
        <v>1</v>
      </c>
      <c r="I1316" s="249"/>
      <c r="J1316" s="245"/>
      <c r="K1316" s="245"/>
      <c r="L1316" s="250"/>
      <c r="M1316" s="251"/>
      <c r="N1316" s="252"/>
      <c r="O1316" s="252"/>
      <c r="P1316" s="252"/>
      <c r="Q1316" s="252"/>
      <c r="R1316" s="252"/>
      <c r="S1316" s="252"/>
      <c r="T1316" s="253"/>
      <c r="U1316" s="13"/>
      <c r="V1316" s="13"/>
      <c r="W1316" s="13"/>
      <c r="X1316" s="13"/>
      <c r="Y1316" s="13"/>
      <c r="Z1316" s="13"/>
      <c r="AA1316" s="13"/>
      <c r="AB1316" s="13"/>
      <c r="AC1316" s="13"/>
      <c r="AD1316" s="13"/>
      <c r="AE1316" s="13"/>
      <c r="AT1316" s="254" t="s">
        <v>190</v>
      </c>
      <c r="AU1316" s="254" t="s">
        <v>179</v>
      </c>
      <c r="AV1316" s="13" t="s">
        <v>83</v>
      </c>
      <c r="AW1316" s="13" t="s">
        <v>34</v>
      </c>
      <c r="AX1316" s="13" t="s">
        <v>76</v>
      </c>
      <c r="AY1316" s="254" t="s">
        <v>178</v>
      </c>
    </row>
    <row r="1317" s="14" customFormat="1">
      <c r="A1317" s="14"/>
      <c r="B1317" s="255"/>
      <c r="C1317" s="256"/>
      <c r="D1317" s="246" t="s">
        <v>190</v>
      </c>
      <c r="E1317" s="257" t="s">
        <v>1</v>
      </c>
      <c r="F1317" s="258" t="s">
        <v>83</v>
      </c>
      <c r="G1317" s="256"/>
      <c r="H1317" s="259">
        <v>1</v>
      </c>
      <c r="I1317" s="260"/>
      <c r="J1317" s="256"/>
      <c r="K1317" s="256"/>
      <c r="L1317" s="261"/>
      <c r="M1317" s="262"/>
      <c r="N1317" s="263"/>
      <c r="O1317" s="263"/>
      <c r="P1317" s="263"/>
      <c r="Q1317" s="263"/>
      <c r="R1317" s="263"/>
      <c r="S1317" s="263"/>
      <c r="T1317" s="264"/>
      <c r="U1317" s="14"/>
      <c r="V1317" s="14"/>
      <c r="W1317" s="14"/>
      <c r="X1317" s="14"/>
      <c r="Y1317" s="14"/>
      <c r="Z1317" s="14"/>
      <c r="AA1317" s="14"/>
      <c r="AB1317" s="14"/>
      <c r="AC1317" s="14"/>
      <c r="AD1317" s="14"/>
      <c r="AE1317" s="14"/>
      <c r="AT1317" s="265" t="s">
        <v>190</v>
      </c>
      <c r="AU1317" s="265" t="s">
        <v>179</v>
      </c>
      <c r="AV1317" s="14" t="s">
        <v>85</v>
      </c>
      <c r="AW1317" s="14" t="s">
        <v>34</v>
      </c>
      <c r="AX1317" s="14" t="s">
        <v>76</v>
      </c>
      <c r="AY1317" s="265" t="s">
        <v>178</v>
      </c>
    </row>
    <row r="1318" s="2" customFormat="1" ht="24.15" customHeight="1">
      <c r="A1318" s="38"/>
      <c r="B1318" s="39"/>
      <c r="C1318" s="226" t="s">
        <v>1568</v>
      </c>
      <c r="D1318" s="226" t="s">
        <v>181</v>
      </c>
      <c r="E1318" s="227" t="s">
        <v>1569</v>
      </c>
      <c r="F1318" s="228" t="s">
        <v>1570</v>
      </c>
      <c r="G1318" s="229" t="s">
        <v>267</v>
      </c>
      <c r="H1318" s="230">
        <v>14.175000000000001</v>
      </c>
      <c r="I1318" s="231"/>
      <c r="J1318" s="232">
        <f>ROUND(I1318*H1318,2)</f>
        <v>0</v>
      </c>
      <c r="K1318" s="228" t="s">
        <v>1</v>
      </c>
      <c r="L1318" s="44"/>
      <c r="M1318" s="233" t="s">
        <v>1</v>
      </c>
      <c r="N1318" s="234" t="s">
        <v>41</v>
      </c>
      <c r="O1318" s="91"/>
      <c r="P1318" s="235">
        <f>O1318*H1318</f>
        <v>0</v>
      </c>
      <c r="Q1318" s="235">
        <v>0</v>
      </c>
      <c r="R1318" s="235">
        <f>Q1318*H1318</f>
        <v>0</v>
      </c>
      <c r="S1318" s="235">
        <v>0</v>
      </c>
      <c r="T1318" s="236">
        <f>S1318*H1318</f>
        <v>0</v>
      </c>
      <c r="U1318" s="38"/>
      <c r="V1318" s="38"/>
      <c r="W1318" s="38"/>
      <c r="X1318" s="38"/>
      <c r="Y1318" s="38"/>
      <c r="Z1318" s="38"/>
      <c r="AA1318" s="38"/>
      <c r="AB1318" s="38"/>
      <c r="AC1318" s="38"/>
      <c r="AD1318" s="38"/>
      <c r="AE1318" s="38"/>
      <c r="AR1318" s="237" t="s">
        <v>362</v>
      </c>
      <c r="AT1318" s="237" t="s">
        <v>181</v>
      </c>
      <c r="AU1318" s="237" t="s">
        <v>179</v>
      </c>
      <c r="AY1318" s="17" t="s">
        <v>178</v>
      </c>
      <c r="BE1318" s="238">
        <f>IF(N1318="základní",J1318,0)</f>
        <v>0</v>
      </c>
      <c r="BF1318" s="238">
        <f>IF(N1318="snížená",J1318,0)</f>
        <v>0</v>
      </c>
      <c r="BG1318" s="238">
        <f>IF(N1318="zákl. přenesená",J1318,0)</f>
        <v>0</v>
      </c>
      <c r="BH1318" s="238">
        <f>IF(N1318="sníž. přenesená",J1318,0)</f>
        <v>0</v>
      </c>
      <c r="BI1318" s="238">
        <f>IF(N1318="nulová",J1318,0)</f>
        <v>0</v>
      </c>
      <c r="BJ1318" s="17" t="s">
        <v>83</v>
      </c>
      <c r="BK1318" s="238">
        <f>ROUND(I1318*H1318,2)</f>
        <v>0</v>
      </c>
      <c r="BL1318" s="17" t="s">
        <v>362</v>
      </c>
      <c r="BM1318" s="237" t="s">
        <v>1571</v>
      </c>
    </row>
    <row r="1319" s="13" customFormat="1">
      <c r="A1319" s="13"/>
      <c r="B1319" s="244"/>
      <c r="C1319" s="245"/>
      <c r="D1319" s="246" t="s">
        <v>190</v>
      </c>
      <c r="E1319" s="247" t="s">
        <v>1</v>
      </c>
      <c r="F1319" s="248" t="s">
        <v>1562</v>
      </c>
      <c r="G1319" s="245"/>
      <c r="H1319" s="247" t="s">
        <v>1</v>
      </c>
      <c r="I1319" s="249"/>
      <c r="J1319" s="245"/>
      <c r="K1319" s="245"/>
      <c r="L1319" s="250"/>
      <c r="M1319" s="251"/>
      <c r="N1319" s="252"/>
      <c r="O1319" s="252"/>
      <c r="P1319" s="252"/>
      <c r="Q1319" s="252"/>
      <c r="R1319" s="252"/>
      <c r="S1319" s="252"/>
      <c r="T1319" s="253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254" t="s">
        <v>190</v>
      </c>
      <c r="AU1319" s="254" t="s">
        <v>179</v>
      </c>
      <c r="AV1319" s="13" t="s">
        <v>83</v>
      </c>
      <c r="AW1319" s="13" t="s">
        <v>34</v>
      </c>
      <c r="AX1319" s="13" t="s">
        <v>76</v>
      </c>
      <c r="AY1319" s="254" t="s">
        <v>178</v>
      </c>
    </row>
    <row r="1320" s="13" customFormat="1">
      <c r="A1320" s="13"/>
      <c r="B1320" s="244"/>
      <c r="C1320" s="245"/>
      <c r="D1320" s="246" t="s">
        <v>190</v>
      </c>
      <c r="E1320" s="247" t="s">
        <v>1</v>
      </c>
      <c r="F1320" s="248" t="s">
        <v>192</v>
      </c>
      <c r="G1320" s="245"/>
      <c r="H1320" s="247" t="s">
        <v>1</v>
      </c>
      <c r="I1320" s="249"/>
      <c r="J1320" s="245"/>
      <c r="K1320" s="245"/>
      <c r="L1320" s="250"/>
      <c r="M1320" s="251"/>
      <c r="N1320" s="252"/>
      <c r="O1320" s="252"/>
      <c r="P1320" s="252"/>
      <c r="Q1320" s="252"/>
      <c r="R1320" s="252"/>
      <c r="S1320" s="252"/>
      <c r="T1320" s="253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T1320" s="254" t="s">
        <v>190</v>
      </c>
      <c r="AU1320" s="254" t="s">
        <v>179</v>
      </c>
      <c r="AV1320" s="13" t="s">
        <v>83</v>
      </c>
      <c r="AW1320" s="13" t="s">
        <v>34</v>
      </c>
      <c r="AX1320" s="13" t="s">
        <v>76</v>
      </c>
      <c r="AY1320" s="254" t="s">
        <v>178</v>
      </c>
    </row>
    <row r="1321" s="13" customFormat="1">
      <c r="A1321" s="13"/>
      <c r="B1321" s="244"/>
      <c r="C1321" s="245"/>
      <c r="D1321" s="246" t="s">
        <v>190</v>
      </c>
      <c r="E1321" s="247" t="s">
        <v>1</v>
      </c>
      <c r="F1321" s="248" t="s">
        <v>1572</v>
      </c>
      <c r="G1321" s="245"/>
      <c r="H1321" s="247" t="s">
        <v>1</v>
      </c>
      <c r="I1321" s="249"/>
      <c r="J1321" s="245"/>
      <c r="K1321" s="245"/>
      <c r="L1321" s="250"/>
      <c r="M1321" s="251"/>
      <c r="N1321" s="252"/>
      <c r="O1321" s="252"/>
      <c r="P1321" s="252"/>
      <c r="Q1321" s="252"/>
      <c r="R1321" s="252"/>
      <c r="S1321" s="252"/>
      <c r="T1321" s="253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T1321" s="254" t="s">
        <v>190</v>
      </c>
      <c r="AU1321" s="254" t="s">
        <v>179</v>
      </c>
      <c r="AV1321" s="13" t="s">
        <v>83</v>
      </c>
      <c r="AW1321" s="13" t="s">
        <v>34</v>
      </c>
      <c r="AX1321" s="13" t="s">
        <v>76</v>
      </c>
      <c r="AY1321" s="254" t="s">
        <v>178</v>
      </c>
    </row>
    <row r="1322" s="14" customFormat="1">
      <c r="A1322" s="14"/>
      <c r="B1322" s="255"/>
      <c r="C1322" s="256"/>
      <c r="D1322" s="246" t="s">
        <v>190</v>
      </c>
      <c r="E1322" s="257" t="s">
        <v>1</v>
      </c>
      <c r="F1322" s="258" t="s">
        <v>1573</v>
      </c>
      <c r="G1322" s="256"/>
      <c r="H1322" s="259">
        <v>14.175000000000001</v>
      </c>
      <c r="I1322" s="260"/>
      <c r="J1322" s="256"/>
      <c r="K1322" s="256"/>
      <c r="L1322" s="261"/>
      <c r="M1322" s="262"/>
      <c r="N1322" s="263"/>
      <c r="O1322" s="263"/>
      <c r="P1322" s="263"/>
      <c r="Q1322" s="263"/>
      <c r="R1322" s="263"/>
      <c r="S1322" s="263"/>
      <c r="T1322" s="264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T1322" s="265" t="s">
        <v>190</v>
      </c>
      <c r="AU1322" s="265" t="s">
        <v>179</v>
      </c>
      <c r="AV1322" s="14" t="s">
        <v>85</v>
      </c>
      <c r="AW1322" s="14" t="s">
        <v>34</v>
      </c>
      <c r="AX1322" s="14" t="s">
        <v>76</v>
      </c>
      <c r="AY1322" s="265" t="s">
        <v>178</v>
      </c>
    </row>
    <row r="1323" s="2" customFormat="1" ht="16.5" customHeight="1">
      <c r="A1323" s="38"/>
      <c r="B1323" s="39"/>
      <c r="C1323" s="226" t="s">
        <v>1574</v>
      </c>
      <c r="D1323" s="226" t="s">
        <v>181</v>
      </c>
      <c r="E1323" s="227" t="s">
        <v>1575</v>
      </c>
      <c r="F1323" s="228" t="s">
        <v>1576</v>
      </c>
      <c r="G1323" s="229" t="s">
        <v>267</v>
      </c>
      <c r="H1323" s="230">
        <v>429.44999999999999</v>
      </c>
      <c r="I1323" s="231"/>
      <c r="J1323" s="232">
        <f>ROUND(I1323*H1323,2)</f>
        <v>0</v>
      </c>
      <c r="K1323" s="228" t="s">
        <v>1</v>
      </c>
      <c r="L1323" s="44"/>
      <c r="M1323" s="233" t="s">
        <v>1</v>
      </c>
      <c r="N1323" s="234" t="s">
        <v>41</v>
      </c>
      <c r="O1323" s="91"/>
      <c r="P1323" s="235">
        <f>O1323*H1323</f>
        <v>0</v>
      </c>
      <c r="Q1323" s="235">
        <v>0</v>
      </c>
      <c r="R1323" s="235">
        <f>Q1323*H1323</f>
        <v>0</v>
      </c>
      <c r="S1323" s="235">
        <v>0</v>
      </c>
      <c r="T1323" s="236">
        <f>S1323*H1323</f>
        <v>0</v>
      </c>
      <c r="U1323" s="38"/>
      <c r="V1323" s="38"/>
      <c r="W1323" s="38"/>
      <c r="X1323" s="38"/>
      <c r="Y1323" s="38"/>
      <c r="Z1323" s="38"/>
      <c r="AA1323" s="38"/>
      <c r="AB1323" s="38"/>
      <c r="AC1323" s="38"/>
      <c r="AD1323" s="38"/>
      <c r="AE1323" s="38"/>
      <c r="AR1323" s="237" t="s">
        <v>362</v>
      </c>
      <c r="AT1323" s="237" t="s">
        <v>181</v>
      </c>
      <c r="AU1323" s="237" t="s">
        <v>179</v>
      </c>
      <c r="AY1323" s="17" t="s">
        <v>178</v>
      </c>
      <c r="BE1323" s="238">
        <f>IF(N1323="základní",J1323,0)</f>
        <v>0</v>
      </c>
      <c r="BF1323" s="238">
        <f>IF(N1323="snížená",J1323,0)</f>
        <v>0</v>
      </c>
      <c r="BG1323" s="238">
        <f>IF(N1323="zákl. přenesená",J1323,0)</f>
        <v>0</v>
      </c>
      <c r="BH1323" s="238">
        <f>IF(N1323="sníž. přenesená",J1323,0)</f>
        <v>0</v>
      </c>
      <c r="BI1323" s="238">
        <f>IF(N1323="nulová",J1323,0)</f>
        <v>0</v>
      </c>
      <c r="BJ1323" s="17" t="s">
        <v>83</v>
      </c>
      <c r="BK1323" s="238">
        <f>ROUND(I1323*H1323,2)</f>
        <v>0</v>
      </c>
      <c r="BL1323" s="17" t="s">
        <v>362</v>
      </c>
      <c r="BM1323" s="237" t="s">
        <v>1577</v>
      </c>
    </row>
    <row r="1324" s="13" customFormat="1">
      <c r="A1324" s="13"/>
      <c r="B1324" s="244"/>
      <c r="C1324" s="245"/>
      <c r="D1324" s="246" t="s">
        <v>190</v>
      </c>
      <c r="E1324" s="247" t="s">
        <v>1</v>
      </c>
      <c r="F1324" s="248" t="s">
        <v>1562</v>
      </c>
      <c r="G1324" s="245"/>
      <c r="H1324" s="247" t="s">
        <v>1</v>
      </c>
      <c r="I1324" s="249"/>
      <c r="J1324" s="245"/>
      <c r="K1324" s="245"/>
      <c r="L1324" s="250"/>
      <c r="M1324" s="251"/>
      <c r="N1324" s="252"/>
      <c r="O1324" s="252"/>
      <c r="P1324" s="252"/>
      <c r="Q1324" s="252"/>
      <c r="R1324" s="252"/>
      <c r="S1324" s="252"/>
      <c r="T1324" s="253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T1324" s="254" t="s">
        <v>190</v>
      </c>
      <c r="AU1324" s="254" t="s">
        <v>179</v>
      </c>
      <c r="AV1324" s="13" t="s">
        <v>83</v>
      </c>
      <c r="AW1324" s="13" t="s">
        <v>34</v>
      </c>
      <c r="AX1324" s="13" t="s">
        <v>76</v>
      </c>
      <c r="AY1324" s="254" t="s">
        <v>178</v>
      </c>
    </row>
    <row r="1325" s="13" customFormat="1">
      <c r="A1325" s="13"/>
      <c r="B1325" s="244"/>
      <c r="C1325" s="245"/>
      <c r="D1325" s="246" t="s">
        <v>190</v>
      </c>
      <c r="E1325" s="247" t="s">
        <v>1</v>
      </c>
      <c r="F1325" s="248" t="s">
        <v>192</v>
      </c>
      <c r="G1325" s="245"/>
      <c r="H1325" s="247" t="s">
        <v>1</v>
      </c>
      <c r="I1325" s="249"/>
      <c r="J1325" s="245"/>
      <c r="K1325" s="245"/>
      <c r="L1325" s="250"/>
      <c r="M1325" s="251"/>
      <c r="N1325" s="252"/>
      <c r="O1325" s="252"/>
      <c r="P1325" s="252"/>
      <c r="Q1325" s="252"/>
      <c r="R1325" s="252"/>
      <c r="S1325" s="252"/>
      <c r="T1325" s="253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T1325" s="254" t="s">
        <v>190</v>
      </c>
      <c r="AU1325" s="254" t="s">
        <v>179</v>
      </c>
      <c r="AV1325" s="13" t="s">
        <v>83</v>
      </c>
      <c r="AW1325" s="13" t="s">
        <v>34</v>
      </c>
      <c r="AX1325" s="13" t="s">
        <v>76</v>
      </c>
      <c r="AY1325" s="254" t="s">
        <v>178</v>
      </c>
    </row>
    <row r="1326" s="13" customFormat="1">
      <c r="A1326" s="13"/>
      <c r="B1326" s="244"/>
      <c r="C1326" s="245"/>
      <c r="D1326" s="246" t="s">
        <v>190</v>
      </c>
      <c r="E1326" s="247" t="s">
        <v>1</v>
      </c>
      <c r="F1326" s="248" t="s">
        <v>1572</v>
      </c>
      <c r="G1326" s="245"/>
      <c r="H1326" s="247" t="s">
        <v>1</v>
      </c>
      <c r="I1326" s="249"/>
      <c r="J1326" s="245"/>
      <c r="K1326" s="245"/>
      <c r="L1326" s="250"/>
      <c r="M1326" s="251"/>
      <c r="N1326" s="252"/>
      <c r="O1326" s="252"/>
      <c r="P1326" s="252"/>
      <c r="Q1326" s="252"/>
      <c r="R1326" s="252"/>
      <c r="S1326" s="252"/>
      <c r="T1326" s="253"/>
      <c r="U1326" s="13"/>
      <c r="V1326" s="13"/>
      <c r="W1326" s="13"/>
      <c r="X1326" s="13"/>
      <c r="Y1326" s="13"/>
      <c r="Z1326" s="13"/>
      <c r="AA1326" s="13"/>
      <c r="AB1326" s="13"/>
      <c r="AC1326" s="13"/>
      <c r="AD1326" s="13"/>
      <c r="AE1326" s="13"/>
      <c r="AT1326" s="254" t="s">
        <v>190</v>
      </c>
      <c r="AU1326" s="254" t="s">
        <v>179</v>
      </c>
      <c r="AV1326" s="13" t="s">
        <v>83</v>
      </c>
      <c r="AW1326" s="13" t="s">
        <v>34</v>
      </c>
      <c r="AX1326" s="13" t="s">
        <v>76</v>
      </c>
      <c r="AY1326" s="254" t="s">
        <v>178</v>
      </c>
    </row>
    <row r="1327" s="14" customFormat="1">
      <c r="A1327" s="14"/>
      <c r="B1327" s="255"/>
      <c r="C1327" s="256"/>
      <c r="D1327" s="246" t="s">
        <v>190</v>
      </c>
      <c r="E1327" s="257" t="s">
        <v>1</v>
      </c>
      <c r="F1327" s="258" t="s">
        <v>1578</v>
      </c>
      <c r="G1327" s="256"/>
      <c r="H1327" s="259">
        <v>429.45000000000005</v>
      </c>
      <c r="I1327" s="260"/>
      <c r="J1327" s="256"/>
      <c r="K1327" s="256"/>
      <c r="L1327" s="261"/>
      <c r="M1327" s="262"/>
      <c r="N1327" s="263"/>
      <c r="O1327" s="263"/>
      <c r="P1327" s="263"/>
      <c r="Q1327" s="263"/>
      <c r="R1327" s="263"/>
      <c r="S1327" s="263"/>
      <c r="T1327" s="264"/>
      <c r="U1327" s="14"/>
      <c r="V1327" s="14"/>
      <c r="W1327" s="14"/>
      <c r="X1327" s="14"/>
      <c r="Y1327" s="14"/>
      <c r="Z1327" s="14"/>
      <c r="AA1327" s="14"/>
      <c r="AB1327" s="14"/>
      <c r="AC1327" s="14"/>
      <c r="AD1327" s="14"/>
      <c r="AE1327" s="14"/>
      <c r="AT1327" s="265" t="s">
        <v>190</v>
      </c>
      <c r="AU1327" s="265" t="s">
        <v>179</v>
      </c>
      <c r="AV1327" s="14" t="s">
        <v>85</v>
      </c>
      <c r="AW1327" s="14" t="s">
        <v>34</v>
      </c>
      <c r="AX1327" s="14" t="s">
        <v>76</v>
      </c>
      <c r="AY1327" s="265" t="s">
        <v>178</v>
      </c>
    </row>
    <row r="1328" s="2" customFormat="1" ht="24.15" customHeight="1">
      <c r="A1328" s="38"/>
      <c r="B1328" s="39"/>
      <c r="C1328" s="226" t="s">
        <v>1579</v>
      </c>
      <c r="D1328" s="226" t="s">
        <v>181</v>
      </c>
      <c r="E1328" s="227" t="s">
        <v>1580</v>
      </c>
      <c r="F1328" s="228" t="s">
        <v>1581</v>
      </c>
      <c r="G1328" s="229" t="s">
        <v>267</v>
      </c>
      <c r="H1328" s="230">
        <v>61.950000000000003</v>
      </c>
      <c r="I1328" s="231"/>
      <c r="J1328" s="232">
        <f>ROUND(I1328*H1328,2)</f>
        <v>0</v>
      </c>
      <c r="K1328" s="228" t="s">
        <v>1</v>
      </c>
      <c r="L1328" s="44"/>
      <c r="M1328" s="233" t="s">
        <v>1</v>
      </c>
      <c r="N1328" s="234" t="s">
        <v>41</v>
      </c>
      <c r="O1328" s="91"/>
      <c r="P1328" s="235">
        <f>O1328*H1328</f>
        <v>0</v>
      </c>
      <c r="Q1328" s="235">
        <v>0</v>
      </c>
      <c r="R1328" s="235">
        <f>Q1328*H1328</f>
        <v>0</v>
      </c>
      <c r="S1328" s="235">
        <v>0</v>
      </c>
      <c r="T1328" s="236">
        <f>S1328*H1328</f>
        <v>0</v>
      </c>
      <c r="U1328" s="38"/>
      <c r="V1328" s="38"/>
      <c r="W1328" s="38"/>
      <c r="X1328" s="38"/>
      <c r="Y1328" s="38"/>
      <c r="Z1328" s="38"/>
      <c r="AA1328" s="38"/>
      <c r="AB1328" s="38"/>
      <c r="AC1328" s="38"/>
      <c r="AD1328" s="38"/>
      <c r="AE1328" s="38"/>
      <c r="AR1328" s="237" t="s">
        <v>362</v>
      </c>
      <c r="AT1328" s="237" t="s">
        <v>181</v>
      </c>
      <c r="AU1328" s="237" t="s">
        <v>179</v>
      </c>
      <c r="AY1328" s="17" t="s">
        <v>178</v>
      </c>
      <c r="BE1328" s="238">
        <f>IF(N1328="základní",J1328,0)</f>
        <v>0</v>
      </c>
      <c r="BF1328" s="238">
        <f>IF(N1328="snížená",J1328,0)</f>
        <v>0</v>
      </c>
      <c r="BG1328" s="238">
        <f>IF(N1328="zákl. přenesená",J1328,0)</f>
        <v>0</v>
      </c>
      <c r="BH1328" s="238">
        <f>IF(N1328="sníž. přenesená",J1328,0)</f>
        <v>0</v>
      </c>
      <c r="BI1328" s="238">
        <f>IF(N1328="nulová",J1328,0)</f>
        <v>0</v>
      </c>
      <c r="BJ1328" s="17" t="s">
        <v>83</v>
      </c>
      <c r="BK1328" s="238">
        <f>ROUND(I1328*H1328,2)</f>
        <v>0</v>
      </c>
      <c r="BL1328" s="17" t="s">
        <v>362</v>
      </c>
      <c r="BM1328" s="237" t="s">
        <v>1582</v>
      </c>
    </row>
    <row r="1329" s="13" customFormat="1">
      <c r="A1329" s="13"/>
      <c r="B1329" s="244"/>
      <c r="C1329" s="245"/>
      <c r="D1329" s="246" t="s">
        <v>190</v>
      </c>
      <c r="E1329" s="247" t="s">
        <v>1</v>
      </c>
      <c r="F1329" s="248" t="s">
        <v>1562</v>
      </c>
      <c r="G1329" s="245"/>
      <c r="H1329" s="247" t="s">
        <v>1</v>
      </c>
      <c r="I1329" s="249"/>
      <c r="J1329" s="245"/>
      <c r="K1329" s="245"/>
      <c r="L1329" s="250"/>
      <c r="M1329" s="251"/>
      <c r="N1329" s="252"/>
      <c r="O1329" s="252"/>
      <c r="P1329" s="252"/>
      <c r="Q1329" s="252"/>
      <c r="R1329" s="252"/>
      <c r="S1329" s="252"/>
      <c r="T1329" s="253"/>
      <c r="U1329" s="13"/>
      <c r="V1329" s="13"/>
      <c r="W1329" s="13"/>
      <c r="X1329" s="13"/>
      <c r="Y1329" s="13"/>
      <c r="Z1329" s="13"/>
      <c r="AA1329" s="13"/>
      <c r="AB1329" s="13"/>
      <c r="AC1329" s="13"/>
      <c r="AD1329" s="13"/>
      <c r="AE1329" s="13"/>
      <c r="AT1329" s="254" t="s">
        <v>190</v>
      </c>
      <c r="AU1329" s="254" t="s">
        <v>179</v>
      </c>
      <c r="AV1329" s="13" t="s">
        <v>83</v>
      </c>
      <c r="AW1329" s="13" t="s">
        <v>34</v>
      </c>
      <c r="AX1329" s="13" t="s">
        <v>76</v>
      </c>
      <c r="AY1329" s="254" t="s">
        <v>178</v>
      </c>
    </row>
    <row r="1330" s="13" customFormat="1">
      <c r="A1330" s="13"/>
      <c r="B1330" s="244"/>
      <c r="C1330" s="245"/>
      <c r="D1330" s="246" t="s">
        <v>190</v>
      </c>
      <c r="E1330" s="247" t="s">
        <v>1</v>
      </c>
      <c r="F1330" s="248" t="s">
        <v>192</v>
      </c>
      <c r="G1330" s="245"/>
      <c r="H1330" s="247" t="s">
        <v>1</v>
      </c>
      <c r="I1330" s="249"/>
      <c r="J1330" s="245"/>
      <c r="K1330" s="245"/>
      <c r="L1330" s="250"/>
      <c r="M1330" s="251"/>
      <c r="N1330" s="252"/>
      <c r="O1330" s="252"/>
      <c r="P1330" s="252"/>
      <c r="Q1330" s="252"/>
      <c r="R1330" s="252"/>
      <c r="S1330" s="252"/>
      <c r="T1330" s="253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T1330" s="254" t="s">
        <v>190</v>
      </c>
      <c r="AU1330" s="254" t="s">
        <v>179</v>
      </c>
      <c r="AV1330" s="13" t="s">
        <v>83</v>
      </c>
      <c r="AW1330" s="13" t="s">
        <v>34</v>
      </c>
      <c r="AX1330" s="13" t="s">
        <v>76</v>
      </c>
      <c r="AY1330" s="254" t="s">
        <v>178</v>
      </c>
    </row>
    <row r="1331" s="13" customFormat="1">
      <c r="A1331" s="13"/>
      <c r="B1331" s="244"/>
      <c r="C1331" s="245"/>
      <c r="D1331" s="246" t="s">
        <v>190</v>
      </c>
      <c r="E1331" s="247" t="s">
        <v>1</v>
      </c>
      <c r="F1331" s="248" t="s">
        <v>1572</v>
      </c>
      <c r="G1331" s="245"/>
      <c r="H1331" s="247" t="s">
        <v>1</v>
      </c>
      <c r="I1331" s="249"/>
      <c r="J1331" s="245"/>
      <c r="K1331" s="245"/>
      <c r="L1331" s="250"/>
      <c r="M1331" s="251"/>
      <c r="N1331" s="252"/>
      <c r="O1331" s="252"/>
      <c r="P1331" s="252"/>
      <c r="Q1331" s="252"/>
      <c r="R1331" s="252"/>
      <c r="S1331" s="252"/>
      <c r="T1331" s="253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T1331" s="254" t="s">
        <v>190</v>
      </c>
      <c r="AU1331" s="254" t="s">
        <v>179</v>
      </c>
      <c r="AV1331" s="13" t="s">
        <v>83</v>
      </c>
      <c r="AW1331" s="13" t="s">
        <v>34</v>
      </c>
      <c r="AX1331" s="13" t="s">
        <v>76</v>
      </c>
      <c r="AY1331" s="254" t="s">
        <v>178</v>
      </c>
    </row>
    <row r="1332" s="14" customFormat="1">
      <c r="A1332" s="14"/>
      <c r="B1332" s="255"/>
      <c r="C1332" s="256"/>
      <c r="D1332" s="246" t="s">
        <v>190</v>
      </c>
      <c r="E1332" s="257" t="s">
        <v>1</v>
      </c>
      <c r="F1332" s="258" t="s">
        <v>1583</v>
      </c>
      <c r="G1332" s="256"/>
      <c r="H1332" s="259">
        <v>61.950000000000003</v>
      </c>
      <c r="I1332" s="260"/>
      <c r="J1332" s="256"/>
      <c r="K1332" s="256"/>
      <c r="L1332" s="261"/>
      <c r="M1332" s="262"/>
      <c r="N1332" s="263"/>
      <c r="O1332" s="263"/>
      <c r="P1332" s="263"/>
      <c r="Q1332" s="263"/>
      <c r="R1332" s="263"/>
      <c r="S1332" s="263"/>
      <c r="T1332" s="264"/>
      <c r="U1332" s="14"/>
      <c r="V1332" s="14"/>
      <c r="W1332" s="14"/>
      <c r="X1332" s="14"/>
      <c r="Y1332" s="14"/>
      <c r="Z1332" s="14"/>
      <c r="AA1332" s="14"/>
      <c r="AB1332" s="14"/>
      <c r="AC1332" s="14"/>
      <c r="AD1332" s="14"/>
      <c r="AE1332" s="14"/>
      <c r="AT1332" s="265" t="s">
        <v>190</v>
      </c>
      <c r="AU1332" s="265" t="s">
        <v>179</v>
      </c>
      <c r="AV1332" s="14" t="s">
        <v>85</v>
      </c>
      <c r="AW1332" s="14" t="s">
        <v>34</v>
      </c>
      <c r="AX1332" s="14" t="s">
        <v>76</v>
      </c>
      <c r="AY1332" s="265" t="s">
        <v>178</v>
      </c>
    </row>
    <row r="1333" s="2" customFormat="1" ht="33" customHeight="1">
      <c r="A1333" s="38"/>
      <c r="B1333" s="39"/>
      <c r="C1333" s="226" t="s">
        <v>1584</v>
      </c>
      <c r="D1333" s="226" t="s">
        <v>181</v>
      </c>
      <c r="E1333" s="227" t="s">
        <v>1585</v>
      </c>
      <c r="F1333" s="228" t="s">
        <v>1586</v>
      </c>
      <c r="G1333" s="229" t="s">
        <v>267</v>
      </c>
      <c r="H1333" s="230">
        <v>112.34999999999999</v>
      </c>
      <c r="I1333" s="231"/>
      <c r="J1333" s="232">
        <f>ROUND(I1333*H1333,2)</f>
        <v>0</v>
      </c>
      <c r="K1333" s="228" t="s">
        <v>1</v>
      </c>
      <c r="L1333" s="44"/>
      <c r="M1333" s="233" t="s">
        <v>1</v>
      </c>
      <c r="N1333" s="234" t="s">
        <v>41</v>
      </c>
      <c r="O1333" s="91"/>
      <c r="P1333" s="235">
        <f>O1333*H1333</f>
        <v>0</v>
      </c>
      <c r="Q1333" s="235">
        <v>0</v>
      </c>
      <c r="R1333" s="235">
        <f>Q1333*H1333</f>
        <v>0</v>
      </c>
      <c r="S1333" s="235">
        <v>0</v>
      </c>
      <c r="T1333" s="236">
        <f>S1333*H1333</f>
        <v>0</v>
      </c>
      <c r="U1333" s="38"/>
      <c r="V1333" s="38"/>
      <c r="W1333" s="38"/>
      <c r="X1333" s="38"/>
      <c r="Y1333" s="38"/>
      <c r="Z1333" s="38"/>
      <c r="AA1333" s="38"/>
      <c r="AB1333" s="38"/>
      <c r="AC1333" s="38"/>
      <c r="AD1333" s="38"/>
      <c r="AE1333" s="38"/>
      <c r="AR1333" s="237" t="s">
        <v>362</v>
      </c>
      <c r="AT1333" s="237" t="s">
        <v>181</v>
      </c>
      <c r="AU1333" s="237" t="s">
        <v>179</v>
      </c>
      <c r="AY1333" s="17" t="s">
        <v>178</v>
      </c>
      <c r="BE1333" s="238">
        <f>IF(N1333="základní",J1333,0)</f>
        <v>0</v>
      </c>
      <c r="BF1333" s="238">
        <f>IF(N1333="snížená",J1333,0)</f>
        <v>0</v>
      </c>
      <c r="BG1333" s="238">
        <f>IF(N1333="zákl. přenesená",J1333,0)</f>
        <v>0</v>
      </c>
      <c r="BH1333" s="238">
        <f>IF(N1333="sníž. přenesená",J1333,0)</f>
        <v>0</v>
      </c>
      <c r="BI1333" s="238">
        <f>IF(N1333="nulová",J1333,0)</f>
        <v>0</v>
      </c>
      <c r="BJ1333" s="17" t="s">
        <v>83</v>
      </c>
      <c r="BK1333" s="238">
        <f>ROUND(I1333*H1333,2)</f>
        <v>0</v>
      </c>
      <c r="BL1333" s="17" t="s">
        <v>362</v>
      </c>
      <c r="BM1333" s="237" t="s">
        <v>1587</v>
      </c>
    </row>
    <row r="1334" s="13" customFormat="1">
      <c r="A1334" s="13"/>
      <c r="B1334" s="244"/>
      <c r="C1334" s="245"/>
      <c r="D1334" s="246" t="s">
        <v>190</v>
      </c>
      <c r="E1334" s="247" t="s">
        <v>1</v>
      </c>
      <c r="F1334" s="248" t="s">
        <v>1562</v>
      </c>
      <c r="G1334" s="245"/>
      <c r="H1334" s="247" t="s">
        <v>1</v>
      </c>
      <c r="I1334" s="249"/>
      <c r="J1334" s="245"/>
      <c r="K1334" s="245"/>
      <c r="L1334" s="250"/>
      <c r="M1334" s="251"/>
      <c r="N1334" s="252"/>
      <c r="O1334" s="252"/>
      <c r="P1334" s="252"/>
      <c r="Q1334" s="252"/>
      <c r="R1334" s="252"/>
      <c r="S1334" s="252"/>
      <c r="T1334" s="253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T1334" s="254" t="s">
        <v>190</v>
      </c>
      <c r="AU1334" s="254" t="s">
        <v>179</v>
      </c>
      <c r="AV1334" s="13" t="s">
        <v>83</v>
      </c>
      <c r="AW1334" s="13" t="s">
        <v>34</v>
      </c>
      <c r="AX1334" s="13" t="s">
        <v>76</v>
      </c>
      <c r="AY1334" s="254" t="s">
        <v>178</v>
      </c>
    </row>
    <row r="1335" s="13" customFormat="1">
      <c r="A1335" s="13"/>
      <c r="B1335" s="244"/>
      <c r="C1335" s="245"/>
      <c r="D1335" s="246" t="s">
        <v>190</v>
      </c>
      <c r="E1335" s="247" t="s">
        <v>1</v>
      </c>
      <c r="F1335" s="248" t="s">
        <v>192</v>
      </c>
      <c r="G1335" s="245"/>
      <c r="H1335" s="247" t="s">
        <v>1</v>
      </c>
      <c r="I1335" s="249"/>
      <c r="J1335" s="245"/>
      <c r="K1335" s="245"/>
      <c r="L1335" s="250"/>
      <c r="M1335" s="251"/>
      <c r="N1335" s="252"/>
      <c r="O1335" s="252"/>
      <c r="P1335" s="252"/>
      <c r="Q1335" s="252"/>
      <c r="R1335" s="252"/>
      <c r="S1335" s="252"/>
      <c r="T1335" s="253"/>
      <c r="U1335" s="13"/>
      <c r="V1335" s="13"/>
      <c r="W1335" s="13"/>
      <c r="X1335" s="13"/>
      <c r="Y1335" s="13"/>
      <c r="Z1335" s="13"/>
      <c r="AA1335" s="13"/>
      <c r="AB1335" s="13"/>
      <c r="AC1335" s="13"/>
      <c r="AD1335" s="13"/>
      <c r="AE1335" s="13"/>
      <c r="AT1335" s="254" t="s">
        <v>190</v>
      </c>
      <c r="AU1335" s="254" t="s">
        <v>179</v>
      </c>
      <c r="AV1335" s="13" t="s">
        <v>83</v>
      </c>
      <c r="AW1335" s="13" t="s">
        <v>34</v>
      </c>
      <c r="AX1335" s="13" t="s">
        <v>76</v>
      </c>
      <c r="AY1335" s="254" t="s">
        <v>178</v>
      </c>
    </row>
    <row r="1336" s="13" customFormat="1">
      <c r="A1336" s="13"/>
      <c r="B1336" s="244"/>
      <c r="C1336" s="245"/>
      <c r="D1336" s="246" t="s">
        <v>190</v>
      </c>
      <c r="E1336" s="247" t="s">
        <v>1</v>
      </c>
      <c r="F1336" s="248" t="s">
        <v>1572</v>
      </c>
      <c r="G1336" s="245"/>
      <c r="H1336" s="247" t="s">
        <v>1</v>
      </c>
      <c r="I1336" s="249"/>
      <c r="J1336" s="245"/>
      <c r="K1336" s="245"/>
      <c r="L1336" s="250"/>
      <c r="M1336" s="251"/>
      <c r="N1336" s="252"/>
      <c r="O1336" s="252"/>
      <c r="P1336" s="252"/>
      <c r="Q1336" s="252"/>
      <c r="R1336" s="252"/>
      <c r="S1336" s="252"/>
      <c r="T1336" s="253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T1336" s="254" t="s">
        <v>190</v>
      </c>
      <c r="AU1336" s="254" t="s">
        <v>179</v>
      </c>
      <c r="AV1336" s="13" t="s">
        <v>83</v>
      </c>
      <c r="AW1336" s="13" t="s">
        <v>34</v>
      </c>
      <c r="AX1336" s="13" t="s">
        <v>76</v>
      </c>
      <c r="AY1336" s="254" t="s">
        <v>178</v>
      </c>
    </row>
    <row r="1337" s="14" customFormat="1">
      <c r="A1337" s="14"/>
      <c r="B1337" s="255"/>
      <c r="C1337" s="256"/>
      <c r="D1337" s="246" t="s">
        <v>190</v>
      </c>
      <c r="E1337" s="257" t="s">
        <v>1</v>
      </c>
      <c r="F1337" s="258" t="s">
        <v>1588</v>
      </c>
      <c r="G1337" s="256"/>
      <c r="H1337" s="259">
        <v>112.35000000000001</v>
      </c>
      <c r="I1337" s="260"/>
      <c r="J1337" s="256"/>
      <c r="K1337" s="256"/>
      <c r="L1337" s="261"/>
      <c r="M1337" s="262"/>
      <c r="N1337" s="263"/>
      <c r="O1337" s="263"/>
      <c r="P1337" s="263"/>
      <c r="Q1337" s="263"/>
      <c r="R1337" s="263"/>
      <c r="S1337" s="263"/>
      <c r="T1337" s="264"/>
      <c r="U1337" s="14"/>
      <c r="V1337" s="14"/>
      <c r="W1337" s="14"/>
      <c r="X1337" s="14"/>
      <c r="Y1337" s="14"/>
      <c r="Z1337" s="14"/>
      <c r="AA1337" s="14"/>
      <c r="AB1337" s="14"/>
      <c r="AC1337" s="14"/>
      <c r="AD1337" s="14"/>
      <c r="AE1337" s="14"/>
      <c r="AT1337" s="265" t="s">
        <v>190</v>
      </c>
      <c r="AU1337" s="265" t="s">
        <v>179</v>
      </c>
      <c r="AV1337" s="14" t="s">
        <v>85</v>
      </c>
      <c r="AW1337" s="14" t="s">
        <v>34</v>
      </c>
      <c r="AX1337" s="14" t="s">
        <v>76</v>
      </c>
      <c r="AY1337" s="265" t="s">
        <v>178</v>
      </c>
    </row>
    <row r="1338" s="2" customFormat="1" ht="24.15" customHeight="1">
      <c r="A1338" s="38"/>
      <c r="B1338" s="39"/>
      <c r="C1338" s="226" t="s">
        <v>1589</v>
      </c>
      <c r="D1338" s="226" t="s">
        <v>181</v>
      </c>
      <c r="E1338" s="227" t="s">
        <v>1590</v>
      </c>
      <c r="F1338" s="228" t="s">
        <v>1591</v>
      </c>
      <c r="G1338" s="229" t="s">
        <v>203</v>
      </c>
      <c r="H1338" s="230">
        <v>1</v>
      </c>
      <c r="I1338" s="231"/>
      <c r="J1338" s="232">
        <f>ROUND(I1338*H1338,2)</f>
        <v>0</v>
      </c>
      <c r="K1338" s="228" t="s">
        <v>1</v>
      </c>
      <c r="L1338" s="44"/>
      <c r="M1338" s="233" t="s">
        <v>1</v>
      </c>
      <c r="N1338" s="234" t="s">
        <v>41</v>
      </c>
      <c r="O1338" s="91"/>
      <c r="P1338" s="235">
        <f>O1338*H1338</f>
        <v>0</v>
      </c>
      <c r="Q1338" s="235">
        <v>0</v>
      </c>
      <c r="R1338" s="235">
        <f>Q1338*H1338</f>
        <v>0</v>
      </c>
      <c r="S1338" s="235">
        <v>0</v>
      </c>
      <c r="T1338" s="236">
        <f>S1338*H1338</f>
        <v>0</v>
      </c>
      <c r="U1338" s="38"/>
      <c r="V1338" s="38"/>
      <c r="W1338" s="38"/>
      <c r="X1338" s="38"/>
      <c r="Y1338" s="38"/>
      <c r="Z1338" s="38"/>
      <c r="AA1338" s="38"/>
      <c r="AB1338" s="38"/>
      <c r="AC1338" s="38"/>
      <c r="AD1338" s="38"/>
      <c r="AE1338" s="38"/>
      <c r="AR1338" s="237" t="s">
        <v>362</v>
      </c>
      <c r="AT1338" s="237" t="s">
        <v>181</v>
      </c>
      <c r="AU1338" s="237" t="s">
        <v>179</v>
      </c>
      <c r="AY1338" s="17" t="s">
        <v>178</v>
      </c>
      <c r="BE1338" s="238">
        <f>IF(N1338="základní",J1338,0)</f>
        <v>0</v>
      </c>
      <c r="BF1338" s="238">
        <f>IF(N1338="snížená",J1338,0)</f>
        <v>0</v>
      </c>
      <c r="BG1338" s="238">
        <f>IF(N1338="zákl. přenesená",J1338,0)</f>
        <v>0</v>
      </c>
      <c r="BH1338" s="238">
        <f>IF(N1338="sníž. přenesená",J1338,0)</f>
        <v>0</v>
      </c>
      <c r="BI1338" s="238">
        <f>IF(N1338="nulová",J1338,0)</f>
        <v>0</v>
      </c>
      <c r="BJ1338" s="17" t="s">
        <v>83</v>
      </c>
      <c r="BK1338" s="238">
        <f>ROUND(I1338*H1338,2)</f>
        <v>0</v>
      </c>
      <c r="BL1338" s="17" t="s">
        <v>362</v>
      </c>
      <c r="BM1338" s="237" t="s">
        <v>1592</v>
      </c>
    </row>
    <row r="1339" s="13" customFormat="1">
      <c r="A1339" s="13"/>
      <c r="B1339" s="244"/>
      <c r="C1339" s="245"/>
      <c r="D1339" s="246" t="s">
        <v>190</v>
      </c>
      <c r="E1339" s="247" t="s">
        <v>1</v>
      </c>
      <c r="F1339" s="248" t="s">
        <v>1562</v>
      </c>
      <c r="G1339" s="245"/>
      <c r="H1339" s="247" t="s">
        <v>1</v>
      </c>
      <c r="I1339" s="249"/>
      <c r="J1339" s="245"/>
      <c r="K1339" s="245"/>
      <c r="L1339" s="250"/>
      <c r="M1339" s="251"/>
      <c r="N1339" s="252"/>
      <c r="O1339" s="252"/>
      <c r="P1339" s="252"/>
      <c r="Q1339" s="252"/>
      <c r="R1339" s="252"/>
      <c r="S1339" s="252"/>
      <c r="T1339" s="253"/>
      <c r="U1339" s="13"/>
      <c r="V1339" s="13"/>
      <c r="W1339" s="13"/>
      <c r="X1339" s="13"/>
      <c r="Y1339" s="13"/>
      <c r="Z1339" s="13"/>
      <c r="AA1339" s="13"/>
      <c r="AB1339" s="13"/>
      <c r="AC1339" s="13"/>
      <c r="AD1339" s="13"/>
      <c r="AE1339" s="13"/>
      <c r="AT1339" s="254" t="s">
        <v>190</v>
      </c>
      <c r="AU1339" s="254" t="s">
        <v>179</v>
      </c>
      <c r="AV1339" s="13" t="s">
        <v>83</v>
      </c>
      <c r="AW1339" s="13" t="s">
        <v>34</v>
      </c>
      <c r="AX1339" s="13" t="s">
        <v>76</v>
      </c>
      <c r="AY1339" s="254" t="s">
        <v>178</v>
      </c>
    </row>
    <row r="1340" s="13" customFormat="1">
      <c r="A1340" s="13"/>
      <c r="B1340" s="244"/>
      <c r="C1340" s="245"/>
      <c r="D1340" s="246" t="s">
        <v>190</v>
      </c>
      <c r="E1340" s="247" t="s">
        <v>1</v>
      </c>
      <c r="F1340" s="248" t="s">
        <v>192</v>
      </c>
      <c r="G1340" s="245"/>
      <c r="H1340" s="247" t="s">
        <v>1</v>
      </c>
      <c r="I1340" s="249"/>
      <c r="J1340" s="245"/>
      <c r="K1340" s="245"/>
      <c r="L1340" s="250"/>
      <c r="M1340" s="251"/>
      <c r="N1340" s="252"/>
      <c r="O1340" s="252"/>
      <c r="P1340" s="252"/>
      <c r="Q1340" s="252"/>
      <c r="R1340" s="252"/>
      <c r="S1340" s="252"/>
      <c r="T1340" s="253"/>
      <c r="U1340" s="13"/>
      <c r="V1340" s="13"/>
      <c r="W1340" s="13"/>
      <c r="X1340" s="13"/>
      <c r="Y1340" s="13"/>
      <c r="Z1340" s="13"/>
      <c r="AA1340" s="13"/>
      <c r="AB1340" s="13"/>
      <c r="AC1340" s="13"/>
      <c r="AD1340" s="13"/>
      <c r="AE1340" s="13"/>
      <c r="AT1340" s="254" t="s">
        <v>190</v>
      </c>
      <c r="AU1340" s="254" t="s">
        <v>179</v>
      </c>
      <c r="AV1340" s="13" t="s">
        <v>83</v>
      </c>
      <c r="AW1340" s="13" t="s">
        <v>34</v>
      </c>
      <c r="AX1340" s="13" t="s">
        <v>76</v>
      </c>
      <c r="AY1340" s="254" t="s">
        <v>178</v>
      </c>
    </row>
    <row r="1341" s="13" customFormat="1">
      <c r="A1341" s="13"/>
      <c r="B1341" s="244"/>
      <c r="C1341" s="245"/>
      <c r="D1341" s="246" t="s">
        <v>190</v>
      </c>
      <c r="E1341" s="247" t="s">
        <v>1</v>
      </c>
      <c r="F1341" s="248" t="s">
        <v>1572</v>
      </c>
      <c r="G1341" s="245"/>
      <c r="H1341" s="247" t="s">
        <v>1</v>
      </c>
      <c r="I1341" s="249"/>
      <c r="J1341" s="245"/>
      <c r="K1341" s="245"/>
      <c r="L1341" s="250"/>
      <c r="M1341" s="251"/>
      <c r="N1341" s="252"/>
      <c r="O1341" s="252"/>
      <c r="P1341" s="252"/>
      <c r="Q1341" s="252"/>
      <c r="R1341" s="252"/>
      <c r="S1341" s="252"/>
      <c r="T1341" s="253"/>
      <c r="U1341" s="13"/>
      <c r="V1341" s="13"/>
      <c r="W1341" s="13"/>
      <c r="X1341" s="13"/>
      <c r="Y1341" s="13"/>
      <c r="Z1341" s="13"/>
      <c r="AA1341" s="13"/>
      <c r="AB1341" s="13"/>
      <c r="AC1341" s="13"/>
      <c r="AD1341" s="13"/>
      <c r="AE1341" s="13"/>
      <c r="AT1341" s="254" t="s">
        <v>190</v>
      </c>
      <c r="AU1341" s="254" t="s">
        <v>179</v>
      </c>
      <c r="AV1341" s="13" t="s">
        <v>83</v>
      </c>
      <c r="AW1341" s="13" t="s">
        <v>34</v>
      </c>
      <c r="AX1341" s="13" t="s">
        <v>76</v>
      </c>
      <c r="AY1341" s="254" t="s">
        <v>178</v>
      </c>
    </row>
    <row r="1342" s="14" customFormat="1">
      <c r="A1342" s="14"/>
      <c r="B1342" s="255"/>
      <c r="C1342" s="256"/>
      <c r="D1342" s="246" t="s">
        <v>190</v>
      </c>
      <c r="E1342" s="257" t="s">
        <v>1</v>
      </c>
      <c r="F1342" s="258" t="s">
        <v>83</v>
      </c>
      <c r="G1342" s="256"/>
      <c r="H1342" s="259">
        <v>1</v>
      </c>
      <c r="I1342" s="260"/>
      <c r="J1342" s="256"/>
      <c r="K1342" s="256"/>
      <c r="L1342" s="261"/>
      <c r="M1342" s="262"/>
      <c r="N1342" s="263"/>
      <c r="O1342" s="263"/>
      <c r="P1342" s="263"/>
      <c r="Q1342" s="263"/>
      <c r="R1342" s="263"/>
      <c r="S1342" s="263"/>
      <c r="T1342" s="264"/>
      <c r="U1342" s="14"/>
      <c r="V1342" s="14"/>
      <c r="W1342" s="14"/>
      <c r="X1342" s="14"/>
      <c r="Y1342" s="14"/>
      <c r="Z1342" s="14"/>
      <c r="AA1342" s="14"/>
      <c r="AB1342" s="14"/>
      <c r="AC1342" s="14"/>
      <c r="AD1342" s="14"/>
      <c r="AE1342" s="14"/>
      <c r="AT1342" s="265" t="s">
        <v>190</v>
      </c>
      <c r="AU1342" s="265" t="s">
        <v>179</v>
      </c>
      <c r="AV1342" s="14" t="s">
        <v>85</v>
      </c>
      <c r="AW1342" s="14" t="s">
        <v>34</v>
      </c>
      <c r="AX1342" s="14" t="s">
        <v>76</v>
      </c>
      <c r="AY1342" s="265" t="s">
        <v>178</v>
      </c>
    </row>
    <row r="1343" s="2" customFormat="1" ht="16.5" customHeight="1">
      <c r="A1343" s="38"/>
      <c r="B1343" s="39"/>
      <c r="C1343" s="226" t="s">
        <v>1593</v>
      </c>
      <c r="D1343" s="226" t="s">
        <v>181</v>
      </c>
      <c r="E1343" s="227" t="s">
        <v>1594</v>
      </c>
      <c r="F1343" s="228" t="s">
        <v>1595</v>
      </c>
      <c r="G1343" s="229" t="s">
        <v>203</v>
      </c>
      <c r="H1343" s="230">
        <v>15</v>
      </c>
      <c r="I1343" s="231"/>
      <c r="J1343" s="232">
        <f>ROUND(I1343*H1343,2)</f>
        <v>0</v>
      </c>
      <c r="K1343" s="228" t="s">
        <v>1</v>
      </c>
      <c r="L1343" s="44"/>
      <c r="M1343" s="233" t="s">
        <v>1</v>
      </c>
      <c r="N1343" s="234" t="s">
        <v>41</v>
      </c>
      <c r="O1343" s="91"/>
      <c r="P1343" s="235">
        <f>O1343*H1343</f>
        <v>0</v>
      </c>
      <c r="Q1343" s="235">
        <v>0</v>
      </c>
      <c r="R1343" s="235">
        <f>Q1343*H1343</f>
        <v>0</v>
      </c>
      <c r="S1343" s="235">
        <v>0</v>
      </c>
      <c r="T1343" s="236">
        <f>S1343*H1343</f>
        <v>0</v>
      </c>
      <c r="U1343" s="38"/>
      <c r="V1343" s="38"/>
      <c r="W1343" s="38"/>
      <c r="X1343" s="38"/>
      <c r="Y1343" s="38"/>
      <c r="Z1343" s="38"/>
      <c r="AA1343" s="38"/>
      <c r="AB1343" s="38"/>
      <c r="AC1343" s="38"/>
      <c r="AD1343" s="38"/>
      <c r="AE1343" s="38"/>
      <c r="AR1343" s="237" t="s">
        <v>362</v>
      </c>
      <c r="AT1343" s="237" t="s">
        <v>181</v>
      </c>
      <c r="AU1343" s="237" t="s">
        <v>179</v>
      </c>
      <c r="AY1343" s="17" t="s">
        <v>178</v>
      </c>
      <c r="BE1343" s="238">
        <f>IF(N1343="základní",J1343,0)</f>
        <v>0</v>
      </c>
      <c r="BF1343" s="238">
        <f>IF(N1343="snížená",J1343,0)</f>
        <v>0</v>
      </c>
      <c r="BG1343" s="238">
        <f>IF(N1343="zákl. přenesená",J1343,0)</f>
        <v>0</v>
      </c>
      <c r="BH1343" s="238">
        <f>IF(N1343="sníž. přenesená",J1343,0)</f>
        <v>0</v>
      </c>
      <c r="BI1343" s="238">
        <f>IF(N1343="nulová",J1343,0)</f>
        <v>0</v>
      </c>
      <c r="BJ1343" s="17" t="s">
        <v>83</v>
      </c>
      <c r="BK1343" s="238">
        <f>ROUND(I1343*H1343,2)</f>
        <v>0</v>
      </c>
      <c r="BL1343" s="17" t="s">
        <v>362</v>
      </c>
      <c r="BM1343" s="237" t="s">
        <v>1596</v>
      </c>
    </row>
    <row r="1344" s="13" customFormat="1">
      <c r="A1344" s="13"/>
      <c r="B1344" s="244"/>
      <c r="C1344" s="245"/>
      <c r="D1344" s="246" t="s">
        <v>190</v>
      </c>
      <c r="E1344" s="247" t="s">
        <v>1</v>
      </c>
      <c r="F1344" s="248" t="s">
        <v>1562</v>
      </c>
      <c r="G1344" s="245"/>
      <c r="H1344" s="247" t="s">
        <v>1</v>
      </c>
      <c r="I1344" s="249"/>
      <c r="J1344" s="245"/>
      <c r="K1344" s="245"/>
      <c r="L1344" s="250"/>
      <c r="M1344" s="251"/>
      <c r="N1344" s="252"/>
      <c r="O1344" s="252"/>
      <c r="P1344" s="252"/>
      <c r="Q1344" s="252"/>
      <c r="R1344" s="252"/>
      <c r="S1344" s="252"/>
      <c r="T1344" s="253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T1344" s="254" t="s">
        <v>190</v>
      </c>
      <c r="AU1344" s="254" t="s">
        <v>179</v>
      </c>
      <c r="AV1344" s="13" t="s">
        <v>83</v>
      </c>
      <c r="AW1344" s="13" t="s">
        <v>34</v>
      </c>
      <c r="AX1344" s="13" t="s">
        <v>76</v>
      </c>
      <c r="AY1344" s="254" t="s">
        <v>178</v>
      </c>
    </row>
    <row r="1345" s="13" customFormat="1">
      <c r="A1345" s="13"/>
      <c r="B1345" s="244"/>
      <c r="C1345" s="245"/>
      <c r="D1345" s="246" t="s">
        <v>190</v>
      </c>
      <c r="E1345" s="247" t="s">
        <v>1</v>
      </c>
      <c r="F1345" s="248" t="s">
        <v>192</v>
      </c>
      <c r="G1345" s="245"/>
      <c r="H1345" s="247" t="s">
        <v>1</v>
      </c>
      <c r="I1345" s="249"/>
      <c r="J1345" s="245"/>
      <c r="K1345" s="245"/>
      <c r="L1345" s="250"/>
      <c r="M1345" s="251"/>
      <c r="N1345" s="252"/>
      <c r="O1345" s="252"/>
      <c r="P1345" s="252"/>
      <c r="Q1345" s="252"/>
      <c r="R1345" s="252"/>
      <c r="S1345" s="252"/>
      <c r="T1345" s="253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T1345" s="254" t="s">
        <v>190</v>
      </c>
      <c r="AU1345" s="254" t="s">
        <v>179</v>
      </c>
      <c r="AV1345" s="13" t="s">
        <v>83</v>
      </c>
      <c r="AW1345" s="13" t="s">
        <v>34</v>
      </c>
      <c r="AX1345" s="13" t="s">
        <v>76</v>
      </c>
      <c r="AY1345" s="254" t="s">
        <v>178</v>
      </c>
    </row>
    <row r="1346" s="14" customFormat="1">
      <c r="A1346" s="14"/>
      <c r="B1346" s="255"/>
      <c r="C1346" s="256"/>
      <c r="D1346" s="246" t="s">
        <v>190</v>
      </c>
      <c r="E1346" s="257" t="s">
        <v>1</v>
      </c>
      <c r="F1346" s="258" t="s">
        <v>324</v>
      </c>
      <c r="G1346" s="256"/>
      <c r="H1346" s="259">
        <v>15</v>
      </c>
      <c r="I1346" s="260"/>
      <c r="J1346" s="256"/>
      <c r="K1346" s="256"/>
      <c r="L1346" s="261"/>
      <c r="M1346" s="262"/>
      <c r="N1346" s="263"/>
      <c r="O1346" s="263"/>
      <c r="P1346" s="263"/>
      <c r="Q1346" s="263"/>
      <c r="R1346" s="263"/>
      <c r="S1346" s="263"/>
      <c r="T1346" s="264"/>
      <c r="U1346" s="14"/>
      <c r="V1346" s="14"/>
      <c r="W1346" s="14"/>
      <c r="X1346" s="14"/>
      <c r="Y1346" s="14"/>
      <c r="Z1346" s="14"/>
      <c r="AA1346" s="14"/>
      <c r="AB1346" s="14"/>
      <c r="AC1346" s="14"/>
      <c r="AD1346" s="14"/>
      <c r="AE1346" s="14"/>
      <c r="AT1346" s="265" t="s">
        <v>190</v>
      </c>
      <c r="AU1346" s="265" t="s">
        <v>179</v>
      </c>
      <c r="AV1346" s="14" t="s">
        <v>85</v>
      </c>
      <c r="AW1346" s="14" t="s">
        <v>34</v>
      </c>
      <c r="AX1346" s="14" t="s">
        <v>76</v>
      </c>
      <c r="AY1346" s="265" t="s">
        <v>178</v>
      </c>
    </row>
    <row r="1347" s="2" customFormat="1" ht="16.5" customHeight="1">
      <c r="A1347" s="38"/>
      <c r="B1347" s="39"/>
      <c r="C1347" s="226" t="s">
        <v>1597</v>
      </c>
      <c r="D1347" s="226" t="s">
        <v>181</v>
      </c>
      <c r="E1347" s="227" t="s">
        <v>1598</v>
      </c>
      <c r="F1347" s="228" t="s">
        <v>1599</v>
      </c>
      <c r="G1347" s="229" t="s">
        <v>203</v>
      </c>
      <c r="H1347" s="230">
        <v>13</v>
      </c>
      <c r="I1347" s="231"/>
      <c r="J1347" s="232">
        <f>ROUND(I1347*H1347,2)</f>
        <v>0</v>
      </c>
      <c r="K1347" s="228" t="s">
        <v>1</v>
      </c>
      <c r="L1347" s="44"/>
      <c r="M1347" s="233" t="s">
        <v>1</v>
      </c>
      <c r="N1347" s="234" t="s">
        <v>41</v>
      </c>
      <c r="O1347" s="91"/>
      <c r="P1347" s="235">
        <f>O1347*H1347</f>
        <v>0</v>
      </c>
      <c r="Q1347" s="235">
        <v>0</v>
      </c>
      <c r="R1347" s="235">
        <f>Q1347*H1347</f>
        <v>0</v>
      </c>
      <c r="S1347" s="235">
        <v>0</v>
      </c>
      <c r="T1347" s="236">
        <f>S1347*H1347</f>
        <v>0</v>
      </c>
      <c r="U1347" s="38"/>
      <c r="V1347" s="38"/>
      <c r="W1347" s="38"/>
      <c r="X1347" s="38"/>
      <c r="Y1347" s="38"/>
      <c r="Z1347" s="38"/>
      <c r="AA1347" s="38"/>
      <c r="AB1347" s="38"/>
      <c r="AC1347" s="38"/>
      <c r="AD1347" s="38"/>
      <c r="AE1347" s="38"/>
      <c r="AR1347" s="237" t="s">
        <v>362</v>
      </c>
      <c r="AT1347" s="237" t="s">
        <v>181</v>
      </c>
      <c r="AU1347" s="237" t="s">
        <v>179</v>
      </c>
      <c r="AY1347" s="17" t="s">
        <v>178</v>
      </c>
      <c r="BE1347" s="238">
        <f>IF(N1347="základní",J1347,0)</f>
        <v>0</v>
      </c>
      <c r="BF1347" s="238">
        <f>IF(N1347="snížená",J1347,0)</f>
        <v>0</v>
      </c>
      <c r="BG1347" s="238">
        <f>IF(N1347="zákl. přenesená",J1347,0)</f>
        <v>0</v>
      </c>
      <c r="BH1347" s="238">
        <f>IF(N1347="sníž. přenesená",J1347,0)</f>
        <v>0</v>
      </c>
      <c r="BI1347" s="238">
        <f>IF(N1347="nulová",J1347,0)</f>
        <v>0</v>
      </c>
      <c r="BJ1347" s="17" t="s">
        <v>83</v>
      </c>
      <c r="BK1347" s="238">
        <f>ROUND(I1347*H1347,2)</f>
        <v>0</v>
      </c>
      <c r="BL1347" s="17" t="s">
        <v>362</v>
      </c>
      <c r="BM1347" s="237" t="s">
        <v>1600</v>
      </c>
    </row>
    <row r="1348" s="13" customFormat="1">
      <c r="A1348" s="13"/>
      <c r="B1348" s="244"/>
      <c r="C1348" s="245"/>
      <c r="D1348" s="246" t="s">
        <v>190</v>
      </c>
      <c r="E1348" s="247" t="s">
        <v>1</v>
      </c>
      <c r="F1348" s="248" t="s">
        <v>1562</v>
      </c>
      <c r="G1348" s="245"/>
      <c r="H1348" s="247" t="s">
        <v>1</v>
      </c>
      <c r="I1348" s="249"/>
      <c r="J1348" s="245"/>
      <c r="K1348" s="245"/>
      <c r="L1348" s="250"/>
      <c r="M1348" s="251"/>
      <c r="N1348" s="252"/>
      <c r="O1348" s="252"/>
      <c r="P1348" s="252"/>
      <c r="Q1348" s="252"/>
      <c r="R1348" s="252"/>
      <c r="S1348" s="252"/>
      <c r="T1348" s="253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T1348" s="254" t="s">
        <v>190</v>
      </c>
      <c r="AU1348" s="254" t="s">
        <v>179</v>
      </c>
      <c r="AV1348" s="13" t="s">
        <v>83</v>
      </c>
      <c r="AW1348" s="13" t="s">
        <v>34</v>
      </c>
      <c r="AX1348" s="13" t="s">
        <v>76</v>
      </c>
      <c r="AY1348" s="254" t="s">
        <v>178</v>
      </c>
    </row>
    <row r="1349" s="13" customFormat="1">
      <c r="A1349" s="13"/>
      <c r="B1349" s="244"/>
      <c r="C1349" s="245"/>
      <c r="D1349" s="246" t="s">
        <v>190</v>
      </c>
      <c r="E1349" s="247" t="s">
        <v>1</v>
      </c>
      <c r="F1349" s="248" t="s">
        <v>192</v>
      </c>
      <c r="G1349" s="245"/>
      <c r="H1349" s="247" t="s">
        <v>1</v>
      </c>
      <c r="I1349" s="249"/>
      <c r="J1349" s="245"/>
      <c r="K1349" s="245"/>
      <c r="L1349" s="250"/>
      <c r="M1349" s="251"/>
      <c r="N1349" s="252"/>
      <c r="O1349" s="252"/>
      <c r="P1349" s="252"/>
      <c r="Q1349" s="252"/>
      <c r="R1349" s="252"/>
      <c r="S1349" s="252"/>
      <c r="T1349" s="253"/>
      <c r="U1349" s="13"/>
      <c r="V1349" s="13"/>
      <c r="W1349" s="13"/>
      <c r="X1349" s="13"/>
      <c r="Y1349" s="13"/>
      <c r="Z1349" s="13"/>
      <c r="AA1349" s="13"/>
      <c r="AB1349" s="13"/>
      <c r="AC1349" s="13"/>
      <c r="AD1349" s="13"/>
      <c r="AE1349" s="13"/>
      <c r="AT1349" s="254" t="s">
        <v>190</v>
      </c>
      <c r="AU1349" s="254" t="s">
        <v>179</v>
      </c>
      <c r="AV1349" s="13" t="s">
        <v>83</v>
      </c>
      <c r="AW1349" s="13" t="s">
        <v>34</v>
      </c>
      <c r="AX1349" s="13" t="s">
        <v>76</v>
      </c>
      <c r="AY1349" s="254" t="s">
        <v>178</v>
      </c>
    </row>
    <row r="1350" s="14" customFormat="1">
      <c r="A1350" s="14"/>
      <c r="B1350" s="255"/>
      <c r="C1350" s="256"/>
      <c r="D1350" s="246" t="s">
        <v>190</v>
      </c>
      <c r="E1350" s="257" t="s">
        <v>1</v>
      </c>
      <c r="F1350" s="258" t="s">
        <v>311</v>
      </c>
      <c r="G1350" s="256"/>
      <c r="H1350" s="259">
        <v>13</v>
      </c>
      <c r="I1350" s="260"/>
      <c r="J1350" s="256"/>
      <c r="K1350" s="256"/>
      <c r="L1350" s="261"/>
      <c r="M1350" s="262"/>
      <c r="N1350" s="263"/>
      <c r="O1350" s="263"/>
      <c r="P1350" s="263"/>
      <c r="Q1350" s="263"/>
      <c r="R1350" s="263"/>
      <c r="S1350" s="263"/>
      <c r="T1350" s="264"/>
      <c r="U1350" s="14"/>
      <c r="V1350" s="14"/>
      <c r="W1350" s="14"/>
      <c r="X1350" s="14"/>
      <c r="Y1350" s="14"/>
      <c r="Z1350" s="14"/>
      <c r="AA1350" s="14"/>
      <c r="AB1350" s="14"/>
      <c r="AC1350" s="14"/>
      <c r="AD1350" s="14"/>
      <c r="AE1350" s="14"/>
      <c r="AT1350" s="265" t="s">
        <v>190</v>
      </c>
      <c r="AU1350" s="265" t="s">
        <v>179</v>
      </c>
      <c r="AV1350" s="14" t="s">
        <v>85</v>
      </c>
      <c r="AW1350" s="14" t="s">
        <v>34</v>
      </c>
      <c r="AX1350" s="14" t="s">
        <v>76</v>
      </c>
      <c r="AY1350" s="265" t="s">
        <v>178</v>
      </c>
    </row>
    <row r="1351" s="2" customFormat="1" ht="24.15" customHeight="1">
      <c r="A1351" s="38"/>
      <c r="B1351" s="39"/>
      <c r="C1351" s="226" t="s">
        <v>1601</v>
      </c>
      <c r="D1351" s="226" t="s">
        <v>181</v>
      </c>
      <c r="E1351" s="227" t="s">
        <v>1602</v>
      </c>
      <c r="F1351" s="228" t="s">
        <v>1603</v>
      </c>
      <c r="G1351" s="229" t="s">
        <v>203</v>
      </c>
      <c r="H1351" s="230">
        <v>1</v>
      </c>
      <c r="I1351" s="231"/>
      <c r="J1351" s="232">
        <f>ROUND(I1351*H1351,2)</f>
        <v>0</v>
      </c>
      <c r="K1351" s="228" t="s">
        <v>1</v>
      </c>
      <c r="L1351" s="44"/>
      <c r="M1351" s="233" t="s">
        <v>1</v>
      </c>
      <c r="N1351" s="234" t="s">
        <v>41</v>
      </c>
      <c r="O1351" s="91"/>
      <c r="P1351" s="235">
        <f>O1351*H1351</f>
        <v>0</v>
      </c>
      <c r="Q1351" s="235">
        <v>0</v>
      </c>
      <c r="R1351" s="235">
        <f>Q1351*H1351</f>
        <v>0</v>
      </c>
      <c r="S1351" s="235">
        <v>0</v>
      </c>
      <c r="T1351" s="236">
        <f>S1351*H1351</f>
        <v>0</v>
      </c>
      <c r="U1351" s="38"/>
      <c r="V1351" s="38"/>
      <c r="W1351" s="38"/>
      <c r="X1351" s="38"/>
      <c r="Y1351" s="38"/>
      <c r="Z1351" s="38"/>
      <c r="AA1351" s="38"/>
      <c r="AB1351" s="38"/>
      <c r="AC1351" s="38"/>
      <c r="AD1351" s="38"/>
      <c r="AE1351" s="38"/>
      <c r="AR1351" s="237" t="s">
        <v>362</v>
      </c>
      <c r="AT1351" s="237" t="s">
        <v>181</v>
      </c>
      <c r="AU1351" s="237" t="s">
        <v>179</v>
      </c>
      <c r="AY1351" s="17" t="s">
        <v>178</v>
      </c>
      <c r="BE1351" s="238">
        <f>IF(N1351="základní",J1351,0)</f>
        <v>0</v>
      </c>
      <c r="BF1351" s="238">
        <f>IF(N1351="snížená",J1351,0)</f>
        <v>0</v>
      </c>
      <c r="BG1351" s="238">
        <f>IF(N1351="zákl. přenesená",J1351,0)</f>
        <v>0</v>
      </c>
      <c r="BH1351" s="238">
        <f>IF(N1351="sníž. přenesená",J1351,0)</f>
        <v>0</v>
      </c>
      <c r="BI1351" s="238">
        <f>IF(N1351="nulová",J1351,0)</f>
        <v>0</v>
      </c>
      <c r="BJ1351" s="17" t="s">
        <v>83</v>
      </c>
      <c r="BK1351" s="238">
        <f>ROUND(I1351*H1351,2)</f>
        <v>0</v>
      </c>
      <c r="BL1351" s="17" t="s">
        <v>362</v>
      </c>
      <c r="BM1351" s="237" t="s">
        <v>1604</v>
      </c>
    </row>
    <row r="1352" s="13" customFormat="1">
      <c r="A1352" s="13"/>
      <c r="B1352" s="244"/>
      <c r="C1352" s="245"/>
      <c r="D1352" s="246" t="s">
        <v>190</v>
      </c>
      <c r="E1352" s="247" t="s">
        <v>1</v>
      </c>
      <c r="F1352" s="248" t="s">
        <v>1562</v>
      </c>
      <c r="G1352" s="245"/>
      <c r="H1352" s="247" t="s">
        <v>1</v>
      </c>
      <c r="I1352" s="249"/>
      <c r="J1352" s="245"/>
      <c r="K1352" s="245"/>
      <c r="L1352" s="250"/>
      <c r="M1352" s="251"/>
      <c r="N1352" s="252"/>
      <c r="O1352" s="252"/>
      <c r="P1352" s="252"/>
      <c r="Q1352" s="252"/>
      <c r="R1352" s="252"/>
      <c r="S1352" s="252"/>
      <c r="T1352" s="253"/>
      <c r="U1352" s="13"/>
      <c r="V1352" s="13"/>
      <c r="W1352" s="13"/>
      <c r="X1352" s="13"/>
      <c r="Y1352" s="13"/>
      <c r="Z1352" s="13"/>
      <c r="AA1352" s="13"/>
      <c r="AB1352" s="13"/>
      <c r="AC1352" s="13"/>
      <c r="AD1352" s="13"/>
      <c r="AE1352" s="13"/>
      <c r="AT1352" s="254" t="s">
        <v>190</v>
      </c>
      <c r="AU1352" s="254" t="s">
        <v>179</v>
      </c>
      <c r="AV1352" s="13" t="s">
        <v>83</v>
      </c>
      <c r="AW1352" s="13" t="s">
        <v>34</v>
      </c>
      <c r="AX1352" s="13" t="s">
        <v>76</v>
      </c>
      <c r="AY1352" s="254" t="s">
        <v>178</v>
      </c>
    </row>
    <row r="1353" s="13" customFormat="1">
      <c r="A1353" s="13"/>
      <c r="B1353" s="244"/>
      <c r="C1353" s="245"/>
      <c r="D1353" s="246" t="s">
        <v>190</v>
      </c>
      <c r="E1353" s="247" t="s">
        <v>1</v>
      </c>
      <c r="F1353" s="248" t="s">
        <v>192</v>
      </c>
      <c r="G1353" s="245"/>
      <c r="H1353" s="247" t="s">
        <v>1</v>
      </c>
      <c r="I1353" s="249"/>
      <c r="J1353" s="245"/>
      <c r="K1353" s="245"/>
      <c r="L1353" s="250"/>
      <c r="M1353" s="251"/>
      <c r="N1353" s="252"/>
      <c r="O1353" s="252"/>
      <c r="P1353" s="252"/>
      <c r="Q1353" s="252"/>
      <c r="R1353" s="252"/>
      <c r="S1353" s="252"/>
      <c r="T1353" s="253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54" t="s">
        <v>190</v>
      </c>
      <c r="AU1353" s="254" t="s">
        <v>179</v>
      </c>
      <c r="AV1353" s="13" t="s">
        <v>83</v>
      </c>
      <c r="AW1353" s="13" t="s">
        <v>34</v>
      </c>
      <c r="AX1353" s="13" t="s">
        <v>76</v>
      </c>
      <c r="AY1353" s="254" t="s">
        <v>178</v>
      </c>
    </row>
    <row r="1354" s="14" customFormat="1">
      <c r="A1354" s="14"/>
      <c r="B1354" s="255"/>
      <c r="C1354" s="256"/>
      <c r="D1354" s="246" t="s">
        <v>190</v>
      </c>
      <c r="E1354" s="257" t="s">
        <v>1</v>
      </c>
      <c r="F1354" s="258" t="s">
        <v>83</v>
      </c>
      <c r="G1354" s="256"/>
      <c r="H1354" s="259">
        <v>1</v>
      </c>
      <c r="I1354" s="260"/>
      <c r="J1354" s="256"/>
      <c r="K1354" s="256"/>
      <c r="L1354" s="261"/>
      <c r="M1354" s="262"/>
      <c r="N1354" s="263"/>
      <c r="O1354" s="263"/>
      <c r="P1354" s="263"/>
      <c r="Q1354" s="263"/>
      <c r="R1354" s="263"/>
      <c r="S1354" s="263"/>
      <c r="T1354" s="264"/>
      <c r="U1354" s="14"/>
      <c r="V1354" s="14"/>
      <c r="W1354" s="14"/>
      <c r="X1354" s="14"/>
      <c r="Y1354" s="14"/>
      <c r="Z1354" s="14"/>
      <c r="AA1354" s="14"/>
      <c r="AB1354" s="14"/>
      <c r="AC1354" s="14"/>
      <c r="AD1354" s="14"/>
      <c r="AE1354" s="14"/>
      <c r="AT1354" s="265" t="s">
        <v>190</v>
      </c>
      <c r="AU1354" s="265" t="s">
        <v>179</v>
      </c>
      <c r="AV1354" s="14" t="s">
        <v>85</v>
      </c>
      <c r="AW1354" s="14" t="s">
        <v>34</v>
      </c>
      <c r="AX1354" s="14" t="s">
        <v>76</v>
      </c>
      <c r="AY1354" s="265" t="s">
        <v>178</v>
      </c>
    </row>
    <row r="1355" s="2" customFormat="1" ht="24.15" customHeight="1">
      <c r="A1355" s="38"/>
      <c r="B1355" s="39"/>
      <c r="C1355" s="226" t="s">
        <v>1605</v>
      </c>
      <c r="D1355" s="226" t="s">
        <v>181</v>
      </c>
      <c r="E1355" s="227" t="s">
        <v>1606</v>
      </c>
      <c r="F1355" s="228" t="s">
        <v>1607</v>
      </c>
      <c r="G1355" s="229" t="s">
        <v>203</v>
      </c>
      <c r="H1355" s="230">
        <v>60</v>
      </c>
      <c r="I1355" s="231"/>
      <c r="J1355" s="232">
        <f>ROUND(I1355*H1355,2)</f>
        <v>0</v>
      </c>
      <c r="K1355" s="228" t="s">
        <v>1</v>
      </c>
      <c r="L1355" s="44"/>
      <c r="M1355" s="233" t="s">
        <v>1</v>
      </c>
      <c r="N1355" s="234" t="s">
        <v>41</v>
      </c>
      <c r="O1355" s="91"/>
      <c r="P1355" s="235">
        <f>O1355*H1355</f>
        <v>0</v>
      </c>
      <c r="Q1355" s="235">
        <v>0</v>
      </c>
      <c r="R1355" s="235">
        <f>Q1355*H1355</f>
        <v>0</v>
      </c>
      <c r="S1355" s="235">
        <v>0</v>
      </c>
      <c r="T1355" s="236">
        <f>S1355*H1355</f>
        <v>0</v>
      </c>
      <c r="U1355" s="38"/>
      <c r="V1355" s="38"/>
      <c r="W1355" s="38"/>
      <c r="X1355" s="38"/>
      <c r="Y1355" s="38"/>
      <c r="Z1355" s="38"/>
      <c r="AA1355" s="38"/>
      <c r="AB1355" s="38"/>
      <c r="AC1355" s="38"/>
      <c r="AD1355" s="38"/>
      <c r="AE1355" s="38"/>
      <c r="AR1355" s="237" t="s">
        <v>362</v>
      </c>
      <c r="AT1355" s="237" t="s">
        <v>181</v>
      </c>
      <c r="AU1355" s="237" t="s">
        <v>179</v>
      </c>
      <c r="AY1355" s="17" t="s">
        <v>178</v>
      </c>
      <c r="BE1355" s="238">
        <f>IF(N1355="základní",J1355,0)</f>
        <v>0</v>
      </c>
      <c r="BF1355" s="238">
        <f>IF(N1355="snížená",J1355,0)</f>
        <v>0</v>
      </c>
      <c r="BG1355" s="238">
        <f>IF(N1355="zákl. přenesená",J1355,0)</f>
        <v>0</v>
      </c>
      <c r="BH1355" s="238">
        <f>IF(N1355="sníž. přenesená",J1355,0)</f>
        <v>0</v>
      </c>
      <c r="BI1355" s="238">
        <f>IF(N1355="nulová",J1355,0)</f>
        <v>0</v>
      </c>
      <c r="BJ1355" s="17" t="s">
        <v>83</v>
      </c>
      <c r="BK1355" s="238">
        <f>ROUND(I1355*H1355,2)</f>
        <v>0</v>
      </c>
      <c r="BL1355" s="17" t="s">
        <v>362</v>
      </c>
      <c r="BM1355" s="237" t="s">
        <v>1608</v>
      </c>
    </row>
    <row r="1356" s="13" customFormat="1">
      <c r="A1356" s="13"/>
      <c r="B1356" s="244"/>
      <c r="C1356" s="245"/>
      <c r="D1356" s="246" t="s">
        <v>190</v>
      </c>
      <c r="E1356" s="247" t="s">
        <v>1</v>
      </c>
      <c r="F1356" s="248" t="s">
        <v>1562</v>
      </c>
      <c r="G1356" s="245"/>
      <c r="H1356" s="247" t="s">
        <v>1</v>
      </c>
      <c r="I1356" s="249"/>
      <c r="J1356" s="245"/>
      <c r="K1356" s="245"/>
      <c r="L1356" s="250"/>
      <c r="M1356" s="251"/>
      <c r="N1356" s="252"/>
      <c r="O1356" s="252"/>
      <c r="P1356" s="252"/>
      <c r="Q1356" s="252"/>
      <c r="R1356" s="252"/>
      <c r="S1356" s="252"/>
      <c r="T1356" s="253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T1356" s="254" t="s">
        <v>190</v>
      </c>
      <c r="AU1356" s="254" t="s">
        <v>179</v>
      </c>
      <c r="AV1356" s="13" t="s">
        <v>83</v>
      </c>
      <c r="AW1356" s="13" t="s">
        <v>34</v>
      </c>
      <c r="AX1356" s="13" t="s">
        <v>76</v>
      </c>
      <c r="AY1356" s="254" t="s">
        <v>178</v>
      </c>
    </row>
    <row r="1357" s="13" customFormat="1">
      <c r="A1357" s="13"/>
      <c r="B1357" s="244"/>
      <c r="C1357" s="245"/>
      <c r="D1357" s="246" t="s">
        <v>190</v>
      </c>
      <c r="E1357" s="247" t="s">
        <v>1</v>
      </c>
      <c r="F1357" s="248" t="s">
        <v>192</v>
      </c>
      <c r="G1357" s="245"/>
      <c r="H1357" s="247" t="s">
        <v>1</v>
      </c>
      <c r="I1357" s="249"/>
      <c r="J1357" s="245"/>
      <c r="K1357" s="245"/>
      <c r="L1357" s="250"/>
      <c r="M1357" s="251"/>
      <c r="N1357" s="252"/>
      <c r="O1357" s="252"/>
      <c r="P1357" s="252"/>
      <c r="Q1357" s="252"/>
      <c r="R1357" s="252"/>
      <c r="S1357" s="252"/>
      <c r="T1357" s="253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T1357" s="254" t="s">
        <v>190</v>
      </c>
      <c r="AU1357" s="254" t="s">
        <v>179</v>
      </c>
      <c r="AV1357" s="13" t="s">
        <v>83</v>
      </c>
      <c r="AW1357" s="13" t="s">
        <v>34</v>
      </c>
      <c r="AX1357" s="13" t="s">
        <v>76</v>
      </c>
      <c r="AY1357" s="254" t="s">
        <v>178</v>
      </c>
    </row>
    <row r="1358" s="14" customFormat="1">
      <c r="A1358" s="14"/>
      <c r="B1358" s="255"/>
      <c r="C1358" s="256"/>
      <c r="D1358" s="246" t="s">
        <v>190</v>
      </c>
      <c r="E1358" s="257" t="s">
        <v>1</v>
      </c>
      <c r="F1358" s="258" t="s">
        <v>699</v>
      </c>
      <c r="G1358" s="256"/>
      <c r="H1358" s="259">
        <v>60</v>
      </c>
      <c r="I1358" s="260"/>
      <c r="J1358" s="256"/>
      <c r="K1358" s="256"/>
      <c r="L1358" s="261"/>
      <c r="M1358" s="262"/>
      <c r="N1358" s="263"/>
      <c r="O1358" s="263"/>
      <c r="P1358" s="263"/>
      <c r="Q1358" s="263"/>
      <c r="R1358" s="263"/>
      <c r="S1358" s="263"/>
      <c r="T1358" s="264"/>
      <c r="U1358" s="14"/>
      <c r="V1358" s="14"/>
      <c r="W1358" s="14"/>
      <c r="X1358" s="14"/>
      <c r="Y1358" s="14"/>
      <c r="Z1358" s="14"/>
      <c r="AA1358" s="14"/>
      <c r="AB1358" s="14"/>
      <c r="AC1358" s="14"/>
      <c r="AD1358" s="14"/>
      <c r="AE1358" s="14"/>
      <c r="AT1358" s="265" t="s">
        <v>190</v>
      </c>
      <c r="AU1358" s="265" t="s">
        <v>179</v>
      </c>
      <c r="AV1358" s="14" t="s">
        <v>85</v>
      </c>
      <c r="AW1358" s="14" t="s">
        <v>34</v>
      </c>
      <c r="AX1358" s="14" t="s">
        <v>76</v>
      </c>
      <c r="AY1358" s="265" t="s">
        <v>178</v>
      </c>
    </row>
    <row r="1359" s="2" customFormat="1" ht="24.15" customHeight="1">
      <c r="A1359" s="38"/>
      <c r="B1359" s="39"/>
      <c r="C1359" s="226" t="s">
        <v>1609</v>
      </c>
      <c r="D1359" s="226" t="s">
        <v>181</v>
      </c>
      <c r="E1359" s="227" t="s">
        <v>1610</v>
      </c>
      <c r="F1359" s="228" t="s">
        <v>1611</v>
      </c>
      <c r="G1359" s="229" t="s">
        <v>203</v>
      </c>
      <c r="H1359" s="230">
        <v>2</v>
      </c>
      <c r="I1359" s="231"/>
      <c r="J1359" s="232">
        <f>ROUND(I1359*H1359,2)</f>
        <v>0</v>
      </c>
      <c r="K1359" s="228" t="s">
        <v>1</v>
      </c>
      <c r="L1359" s="44"/>
      <c r="M1359" s="233" t="s">
        <v>1</v>
      </c>
      <c r="N1359" s="234" t="s">
        <v>41</v>
      </c>
      <c r="O1359" s="91"/>
      <c r="P1359" s="235">
        <f>O1359*H1359</f>
        <v>0</v>
      </c>
      <c r="Q1359" s="235">
        <v>0</v>
      </c>
      <c r="R1359" s="235">
        <f>Q1359*H1359</f>
        <v>0</v>
      </c>
      <c r="S1359" s="235">
        <v>0</v>
      </c>
      <c r="T1359" s="236">
        <f>S1359*H1359</f>
        <v>0</v>
      </c>
      <c r="U1359" s="38"/>
      <c r="V1359" s="38"/>
      <c r="W1359" s="38"/>
      <c r="X1359" s="38"/>
      <c r="Y1359" s="38"/>
      <c r="Z1359" s="38"/>
      <c r="AA1359" s="38"/>
      <c r="AB1359" s="38"/>
      <c r="AC1359" s="38"/>
      <c r="AD1359" s="38"/>
      <c r="AE1359" s="38"/>
      <c r="AR1359" s="237" t="s">
        <v>362</v>
      </c>
      <c r="AT1359" s="237" t="s">
        <v>181</v>
      </c>
      <c r="AU1359" s="237" t="s">
        <v>179</v>
      </c>
      <c r="AY1359" s="17" t="s">
        <v>178</v>
      </c>
      <c r="BE1359" s="238">
        <f>IF(N1359="základní",J1359,0)</f>
        <v>0</v>
      </c>
      <c r="BF1359" s="238">
        <f>IF(N1359="snížená",J1359,0)</f>
        <v>0</v>
      </c>
      <c r="BG1359" s="238">
        <f>IF(N1359="zákl. přenesená",J1359,0)</f>
        <v>0</v>
      </c>
      <c r="BH1359" s="238">
        <f>IF(N1359="sníž. přenesená",J1359,0)</f>
        <v>0</v>
      </c>
      <c r="BI1359" s="238">
        <f>IF(N1359="nulová",J1359,0)</f>
        <v>0</v>
      </c>
      <c r="BJ1359" s="17" t="s">
        <v>83</v>
      </c>
      <c r="BK1359" s="238">
        <f>ROUND(I1359*H1359,2)</f>
        <v>0</v>
      </c>
      <c r="BL1359" s="17" t="s">
        <v>362</v>
      </c>
      <c r="BM1359" s="237" t="s">
        <v>1612</v>
      </c>
    </row>
    <row r="1360" s="13" customFormat="1">
      <c r="A1360" s="13"/>
      <c r="B1360" s="244"/>
      <c r="C1360" s="245"/>
      <c r="D1360" s="246" t="s">
        <v>190</v>
      </c>
      <c r="E1360" s="247" t="s">
        <v>1</v>
      </c>
      <c r="F1360" s="248" t="s">
        <v>1562</v>
      </c>
      <c r="G1360" s="245"/>
      <c r="H1360" s="247" t="s">
        <v>1</v>
      </c>
      <c r="I1360" s="249"/>
      <c r="J1360" s="245"/>
      <c r="K1360" s="245"/>
      <c r="L1360" s="250"/>
      <c r="M1360" s="251"/>
      <c r="N1360" s="252"/>
      <c r="O1360" s="252"/>
      <c r="P1360" s="252"/>
      <c r="Q1360" s="252"/>
      <c r="R1360" s="252"/>
      <c r="S1360" s="252"/>
      <c r="T1360" s="253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T1360" s="254" t="s">
        <v>190</v>
      </c>
      <c r="AU1360" s="254" t="s">
        <v>179</v>
      </c>
      <c r="AV1360" s="13" t="s">
        <v>83</v>
      </c>
      <c r="AW1360" s="13" t="s">
        <v>34</v>
      </c>
      <c r="AX1360" s="13" t="s">
        <v>76</v>
      </c>
      <c r="AY1360" s="254" t="s">
        <v>178</v>
      </c>
    </row>
    <row r="1361" s="13" customFormat="1">
      <c r="A1361" s="13"/>
      <c r="B1361" s="244"/>
      <c r="C1361" s="245"/>
      <c r="D1361" s="246" t="s">
        <v>190</v>
      </c>
      <c r="E1361" s="247" t="s">
        <v>1</v>
      </c>
      <c r="F1361" s="248" t="s">
        <v>192</v>
      </c>
      <c r="G1361" s="245"/>
      <c r="H1361" s="247" t="s">
        <v>1</v>
      </c>
      <c r="I1361" s="249"/>
      <c r="J1361" s="245"/>
      <c r="K1361" s="245"/>
      <c r="L1361" s="250"/>
      <c r="M1361" s="251"/>
      <c r="N1361" s="252"/>
      <c r="O1361" s="252"/>
      <c r="P1361" s="252"/>
      <c r="Q1361" s="252"/>
      <c r="R1361" s="252"/>
      <c r="S1361" s="252"/>
      <c r="T1361" s="253"/>
      <c r="U1361" s="13"/>
      <c r="V1361" s="13"/>
      <c r="W1361" s="13"/>
      <c r="X1361" s="13"/>
      <c r="Y1361" s="13"/>
      <c r="Z1361" s="13"/>
      <c r="AA1361" s="13"/>
      <c r="AB1361" s="13"/>
      <c r="AC1361" s="13"/>
      <c r="AD1361" s="13"/>
      <c r="AE1361" s="13"/>
      <c r="AT1361" s="254" t="s">
        <v>190</v>
      </c>
      <c r="AU1361" s="254" t="s">
        <v>179</v>
      </c>
      <c r="AV1361" s="13" t="s">
        <v>83</v>
      </c>
      <c r="AW1361" s="13" t="s">
        <v>34</v>
      </c>
      <c r="AX1361" s="13" t="s">
        <v>76</v>
      </c>
      <c r="AY1361" s="254" t="s">
        <v>178</v>
      </c>
    </row>
    <row r="1362" s="14" customFormat="1">
      <c r="A1362" s="14"/>
      <c r="B1362" s="255"/>
      <c r="C1362" s="256"/>
      <c r="D1362" s="246" t="s">
        <v>190</v>
      </c>
      <c r="E1362" s="257" t="s">
        <v>1</v>
      </c>
      <c r="F1362" s="258" t="s">
        <v>85</v>
      </c>
      <c r="G1362" s="256"/>
      <c r="H1362" s="259">
        <v>2</v>
      </c>
      <c r="I1362" s="260"/>
      <c r="J1362" s="256"/>
      <c r="K1362" s="256"/>
      <c r="L1362" s="261"/>
      <c r="M1362" s="262"/>
      <c r="N1362" s="263"/>
      <c r="O1362" s="263"/>
      <c r="P1362" s="263"/>
      <c r="Q1362" s="263"/>
      <c r="R1362" s="263"/>
      <c r="S1362" s="263"/>
      <c r="T1362" s="264"/>
      <c r="U1362" s="14"/>
      <c r="V1362" s="14"/>
      <c r="W1362" s="14"/>
      <c r="X1362" s="14"/>
      <c r="Y1362" s="14"/>
      <c r="Z1362" s="14"/>
      <c r="AA1362" s="14"/>
      <c r="AB1362" s="14"/>
      <c r="AC1362" s="14"/>
      <c r="AD1362" s="14"/>
      <c r="AE1362" s="14"/>
      <c r="AT1362" s="265" t="s">
        <v>190</v>
      </c>
      <c r="AU1362" s="265" t="s">
        <v>179</v>
      </c>
      <c r="AV1362" s="14" t="s">
        <v>85</v>
      </c>
      <c r="AW1362" s="14" t="s">
        <v>34</v>
      </c>
      <c r="AX1362" s="14" t="s">
        <v>76</v>
      </c>
      <c r="AY1362" s="265" t="s">
        <v>178</v>
      </c>
    </row>
    <row r="1363" s="2" customFormat="1" ht="37.8" customHeight="1">
      <c r="A1363" s="38"/>
      <c r="B1363" s="39"/>
      <c r="C1363" s="226" t="s">
        <v>1613</v>
      </c>
      <c r="D1363" s="226" t="s">
        <v>181</v>
      </c>
      <c r="E1363" s="227" t="s">
        <v>1614</v>
      </c>
      <c r="F1363" s="228" t="s">
        <v>1615</v>
      </c>
      <c r="G1363" s="229" t="s">
        <v>203</v>
      </c>
      <c r="H1363" s="230">
        <v>14</v>
      </c>
      <c r="I1363" s="231"/>
      <c r="J1363" s="232">
        <f>ROUND(I1363*H1363,2)</f>
        <v>0</v>
      </c>
      <c r="K1363" s="228" t="s">
        <v>1</v>
      </c>
      <c r="L1363" s="44"/>
      <c r="M1363" s="233" t="s">
        <v>1</v>
      </c>
      <c r="N1363" s="234" t="s">
        <v>41</v>
      </c>
      <c r="O1363" s="91"/>
      <c r="P1363" s="235">
        <f>O1363*H1363</f>
        <v>0</v>
      </c>
      <c r="Q1363" s="235">
        <v>0</v>
      </c>
      <c r="R1363" s="235">
        <f>Q1363*H1363</f>
        <v>0</v>
      </c>
      <c r="S1363" s="235">
        <v>0</v>
      </c>
      <c r="T1363" s="236">
        <f>S1363*H1363</f>
        <v>0</v>
      </c>
      <c r="U1363" s="38"/>
      <c r="V1363" s="38"/>
      <c r="W1363" s="38"/>
      <c r="X1363" s="38"/>
      <c r="Y1363" s="38"/>
      <c r="Z1363" s="38"/>
      <c r="AA1363" s="38"/>
      <c r="AB1363" s="38"/>
      <c r="AC1363" s="38"/>
      <c r="AD1363" s="38"/>
      <c r="AE1363" s="38"/>
      <c r="AR1363" s="237" t="s">
        <v>362</v>
      </c>
      <c r="AT1363" s="237" t="s">
        <v>181</v>
      </c>
      <c r="AU1363" s="237" t="s">
        <v>179</v>
      </c>
      <c r="AY1363" s="17" t="s">
        <v>178</v>
      </c>
      <c r="BE1363" s="238">
        <f>IF(N1363="základní",J1363,0)</f>
        <v>0</v>
      </c>
      <c r="BF1363" s="238">
        <f>IF(N1363="snížená",J1363,0)</f>
        <v>0</v>
      </c>
      <c r="BG1363" s="238">
        <f>IF(N1363="zákl. přenesená",J1363,0)</f>
        <v>0</v>
      </c>
      <c r="BH1363" s="238">
        <f>IF(N1363="sníž. přenesená",J1363,0)</f>
        <v>0</v>
      </c>
      <c r="BI1363" s="238">
        <f>IF(N1363="nulová",J1363,0)</f>
        <v>0</v>
      </c>
      <c r="BJ1363" s="17" t="s">
        <v>83</v>
      </c>
      <c r="BK1363" s="238">
        <f>ROUND(I1363*H1363,2)</f>
        <v>0</v>
      </c>
      <c r="BL1363" s="17" t="s">
        <v>362</v>
      </c>
      <c r="BM1363" s="237" t="s">
        <v>1616</v>
      </c>
    </row>
    <row r="1364" s="13" customFormat="1">
      <c r="A1364" s="13"/>
      <c r="B1364" s="244"/>
      <c r="C1364" s="245"/>
      <c r="D1364" s="246" t="s">
        <v>190</v>
      </c>
      <c r="E1364" s="247" t="s">
        <v>1</v>
      </c>
      <c r="F1364" s="248" t="s">
        <v>1562</v>
      </c>
      <c r="G1364" s="245"/>
      <c r="H1364" s="247" t="s">
        <v>1</v>
      </c>
      <c r="I1364" s="249"/>
      <c r="J1364" s="245"/>
      <c r="K1364" s="245"/>
      <c r="L1364" s="250"/>
      <c r="M1364" s="251"/>
      <c r="N1364" s="252"/>
      <c r="O1364" s="252"/>
      <c r="P1364" s="252"/>
      <c r="Q1364" s="252"/>
      <c r="R1364" s="252"/>
      <c r="S1364" s="252"/>
      <c r="T1364" s="253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T1364" s="254" t="s">
        <v>190</v>
      </c>
      <c r="AU1364" s="254" t="s">
        <v>179</v>
      </c>
      <c r="AV1364" s="13" t="s">
        <v>83</v>
      </c>
      <c r="AW1364" s="13" t="s">
        <v>34</v>
      </c>
      <c r="AX1364" s="13" t="s">
        <v>76</v>
      </c>
      <c r="AY1364" s="254" t="s">
        <v>178</v>
      </c>
    </row>
    <row r="1365" s="13" customFormat="1">
      <c r="A1365" s="13"/>
      <c r="B1365" s="244"/>
      <c r="C1365" s="245"/>
      <c r="D1365" s="246" t="s">
        <v>190</v>
      </c>
      <c r="E1365" s="247" t="s">
        <v>1</v>
      </c>
      <c r="F1365" s="248" t="s">
        <v>192</v>
      </c>
      <c r="G1365" s="245"/>
      <c r="H1365" s="247" t="s">
        <v>1</v>
      </c>
      <c r="I1365" s="249"/>
      <c r="J1365" s="245"/>
      <c r="K1365" s="245"/>
      <c r="L1365" s="250"/>
      <c r="M1365" s="251"/>
      <c r="N1365" s="252"/>
      <c r="O1365" s="252"/>
      <c r="P1365" s="252"/>
      <c r="Q1365" s="252"/>
      <c r="R1365" s="252"/>
      <c r="S1365" s="252"/>
      <c r="T1365" s="253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T1365" s="254" t="s">
        <v>190</v>
      </c>
      <c r="AU1365" s="254" t="s">
        <v>179</v>
      </c>
      <c r="AV1365" s="13" t="s">
        <v>83</v>
      </c>
      <c r="AW1365" s="13" t="s">
        <v>34</v>
      </c>
      <c r="AX1365" s="13" t="s">
        <v>76</v>
      </c>
      <c r="AY1365" s="254" t="s">
        <v>178</v>
      </c>
    </row>
    <row r="1366" s="14" customFormat="1">
      <c r="A1366" s="14"/>
      <c r="B1366" s="255"/>
      <c r="C1366" s="256"/>
      <c r="D1366" s="246" t="s">
        <v>190</v>
      </c>
      <c r="E1366" s="257" t="s">
        <v>1</v>
      </c>
      <c r="F1366" s="258" t="s">
        <v>319</v>
      </c>
      <c r="G1366" s="256"/>
      <c r="H1366" s="259">
        <v>14</v>
      </c>
      <c r="I1366" s="260"/>
      <c r="J1366" s="256"/>
      <c r="K1366" s="256"/>
      <c r="L1366" s="261"/>
      <c r="M1366" s="262"/>
      <c r="N1366" s="263"/>
      <c r="O1366" s="263"/>
      <c r="P1366" s="263"/>
      <c r="Q1366" s="263"/>
      <c r="R1366" s="263"/>
      <c r="S1366" s="263"/>
      <c r="T1366" s="264"/>
      <c r="U1366" s="14"/>
      <c r="V1366" s="14"/>
      <c r="W1366" s="14"/>
      <c r="X1366" s="14"/>
      <c r="Y1366" s="14"/>
      <c r="Z1366" s="14"/>
      <c r="AA1366" s="14"/>
      <c r="AB1366" s="14"/>
      <c r="AC1366" s="14"/>
      <c r="AD1366" s="14"/>
      <c r="AE1366" s="14"/>
      <c r="AT1366" s="265" t="s">
        <v>190</v>
      </c>
      <c r="AU1366" s="265" t="s">
        <v>179</v>
      </c>
      <c r="AV1366" s="14" t="s">
        <v>85</v>
      </c>
      <c r="AW1366" s="14" t="s">
        <v>34</v>
      </c>
      <c r="AX1366" s="14" t="s">
        <v>76</v>
      </c>
      <c r="AY1366" s="265" t="s">
        <v>178</v>
      </c>
    </row>
    <row r="1367" s="2" customFormat="1" ht="24.15" customHeight="1">
      <c r="A1367" s="38"/>
      <c r="B1367" s="39"/>
      <c r="C1367" s="226" t="s">
        <v>1617</v>
      </c>
      <c r="D1367" s="226" t="s">
        <v>181</v>
      </c>
      <c r="E1367" s="227" t="s">
        <v>1618</v>
      </c>
      <c r="F1367" s="228" t="s">
        <v>1619</v>
      </c>
      <c r="G1367" s="229" t="s">
        <v>203</v>
      </c>
      <c r="H1367" s="230">
        <v>1</v>
      </c>
      <c r="I1367" s="231"/>
      <c r="J1367" s="232">
        <f>ROUND(I1367*H1367,2)</f>
        <v>0</v>
      </c>
      <c r="K1367" s="228" t="s">
        <v>1</v>
      </c>
      <c r="L1367" s="44"/>
      <c r="M1367" s="233" t="s">
        <v>1</v>
      </c>
      <c r="N1367" s="234" t="s">
        <v>41</v>
      </c>
      <c r="O1367" s="91"/>
      <c r="P1367" s="235">
        <f>O1367*H1367</f>
        <v>0</v>
      </c>
      <c r="Q1367" s="235">
        <v>0</v>
      </c>
      <c r="R1367" s="235">
        <f>Q1367*H1367</f>
        <v>0</v>
      </c>
      <c r="S1367" s="235">
        <v>0</v>
      </c>
      <c r="T1367" s="236">
        <f>S1367*H1367</f>
        <v>0</v>
      </c>
      <c r="U1367" s="38"/>
      <c r="V1367" s="38"/>
      <c r="W1367" s="38"/>
      <c r="X1367" s="38"/>
      <c r="Y1367" s="38"/>
      <c r="Z1367" s="38"/>
      <c r="AA1367" s="38"/>
      <c r="AB1367" s="38"/>
      <c r="AC1367" s="38"/>
      <c r="AD1367" s="38"/>
      <c r="AE1367" s="38"/>
      <c r="AR1367" s="237" t="s">
        <v>362</v>
      </c>
      <c r="AT1367" s="237" t="s">
        <v>181</v>
      </c>
      <c r="AU1367" s="237" t="s">
        <v>179</v>
      </c>
      <c r="AY1367" s="17" t="s">
        <v>178</v>
      </c>
      <c r="BE1367" s="238">
        <f>IF(N1367="základní",J1367,0)</f>
        <v>0</v>
      </c>
      <c r="BF1367" s="238">
        <f>IF(N1367="snížená",J1367,0)</f>
        <v>0</v>
      </c>
      <c r="BG1367" s="238">
        <f>IF(N1367="zákl. přenesená",J1367,0)</f>
        <v>0</v>
      </c>
      <c r="BH1367" s="238">
        <f>IF(N1367="sníž. přenesená",J1367,0)</f>
        <v>0</v>
      </c>
      <c r="BI1367" s="238">
        <f>IF(N1367="nulová",J1367,0)</f>
        <v>0</v>
      </c>
      <c r="BJ1367" s="17" t="s">
        <v>83</v>
      </c>
      <c r="BK1367" s="238">
        <f>ROUND(I1367*H1367,2)</f>
        <v>0</v>
      </c>
      <c r="BL1367" s="17" t="s">
        <v>362</v>
      </c>
      <c r="BM1367" s="237" t="s">
        <v>1620</v>
      </c>
    </row>
    <row r="1368" s="13" customFormat="1">
      <c r="A1368" s="13"/>
      <c r="B1368" s="244"/>
      <c r="C1368" s="245"/>
      <c r="D1368" s="246" t="s">
        <v>190</v>
      </c>
      <c r="E1368" s="247" t="s">
        <v>1</v>
      </c>
      <c r="F1368" s="248" t="s">
        <v>1562</v>
      </c>
      <c r="G1368" s="245"/>
      <c r="H1368" s="247" t="s">
        <v>1</v>
      </c>
      <c r="I1368" s="249"/>
      <c r="J1368" s="245"/>
      <c r="K1368" s="245"/>
      <c r="L1368" s="250"/>
      <c r="M1368" s="251"/>
      <c r="N1368" s="252"/>
      <c r="O1368" s="252"/>
      <c r="P1368" s="252"/>
      <c r="Q1368" s="252"/>
      <c r="R1368" s="252"/>
      <c r="S1368" s="252"/>
      <c r="T1368" s="253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T1368" s="254" t="s">
        <v>190</v>
      </c>
      <c r="AU1368" s="254" t="s">
        <v>179</v>
      </c>
      <c r="AV1368" s="13" t="s">
        <v>83</v>
      </c>
      <c r="AW1368" s="13" t="s">
        <v>34</v>
      </c>
      <c r="AX1368" s="13" t="s">
        <v>76</v>
      </c>
      <c r="AY1368" s="254" t="s">
        <v>178</v>
      </c>
    </row>
    <row r="1369" s="13" customFormat="1">
      <c r="A1369" s="13"/>
      <c r="B1369" s="244"/>
      <c r="C1369" s="245"/>
      <c r="D1369" s="246" t="s">
        <v>190</v>
      </c>
      <c r="E1369" s="247" t="s">
        <v>1</v>
      </c>
      <c r="F1369" s="248" t="s">
        <v>192</v>
      </c>
      <c r="G1369" s="245"/>
      <c r="H1369" s="247" t="s">
        <v>1</v>
      </c>
      <c r="I1369" s="249"/>
      <c r="J1369" s="245"/>
      <c r="K1369" s="245"/>
      <c r="L1369" s="250"/>
      <c r="M1369" s="251"/>
      <c r="N1369" s="252"/>
      <c r="O1369" s="252"/>
      <c r="P1369" s="252"/>
      <c r="Q1369" s="252"/>
      <c r="R1369" s="252"/>
      <c r="S1369" s="252"/>
      <c r="T1369" s="253"/>
      <c r="U1369" s="13"/>
      <c r="V1369" s="13"/>
      <c r="W1369" s="13"/>
      <c r="X1369" s="13"/>
      <c r="Y1369" s="13"/>
      <c r="Z1369" s="13"/>
      <c r="AA1369" s="13"/>
      <c r="AB1369" s="13"/>
      <c r="AC1369" s="13"/>
      <c r="AD1369" s="13"/>
      <c r="AE1369" s="13"/>
      <c r="AT1369" s="254" t="s">
        <v>190</v>
      </c>
      <c r="AU1369" s="254" t="s">
        <v>179</v>
      </c>
      <c r="AV1369" s="13" t="s">
        <v>83</v>
      </c>
      <c r="AW1369" s="13" t="s">
        <v>34</v>
      </c>
      <c r="AX1369" s="13" t="s">
        <v>76</v>
      </c>
      <c r="AY1369" s="254" t="s">
        <v>178</v>
      </c>
    </row>
    <row r="1370" s="14" customFormat="1">
      <c r="A1370" s="14"/>
      <c r="B1370" s="255"/>
      <c r="C1370" s="256"/>
      <c r="D1370" s="246" t="s">
        <v>190</v>
      </c>
      <c r="E1370" s="257" t="s">
        <v>1</v>
      </c>
      <c r="F1370" s="258" t="s">
        <v>83</v>
      </c>
      <c r="G1370" s="256"/>
      <c r="H1370" s="259">
        <v>1</v>
      </c>
      <c r="I1370" s="260"/>
      <c r="J1370" s="256"/>
      <c r="K1370" s="256"/>
      <c r="L1370" s="261"/>
      <c r="M1370" s="262"/>
      <c r="N1370" s="263"/>
      <c r="O1370" s="263"/>
      <c r="P1370" s="263"/>
      <c r="Q1370" s="263"/>
      <c r="R1370" s="263"/>
      <c r="S1370" s="263"/>
      <c r="T1370" s="264"/>
      <c r="U1370" s="14"/>
      <c r="V1370" s="14"/>
      <c r="W1370" s="14"/>
      <c r="X1370" s="14"/>
      <c r="Y1370" s="14"/>
      <c r="Z1370" s="14"/>
      <c r="AA1370" s="14"/>
      <c r="AB1370" s="14"/>
      <c r="AC1370" s="14"/>
      <c r="AD1370" s="14"/>
      <c r="AE1370" s="14"/>
      <c r="AT1370" s="265" t="s">
        <v>190</v>
      </c>
      <c r="AU1370" s="265" t="s">
        <v>179</v>
      </c>
      <c r="AV1370" s="14" t="s">
        <v>85</v>
      </c>
      <c r="AW1370" s="14" t="s">
        <v>34</v>
      </c>
      <c r="AX1370" s="14" t="s">
        <v>76</v>
      </c>
      <c r="AY1370" s="265" t="s">
        <v>178</v>
      </c>
    </row>
    <row r="1371" s="2" customFormat="1" ht="24.15" customHeight="1">
      <c r="A1371" s="38"/>
      <c r="B1371" s="39"/>
      <c r="C1371" s="226" t="s">
        <v>1621</v>
      </c>
      <c r="D1371" s="226" t="s">
        <v>181</v>
      </c>
      <c r="E1371" s="227" t="s">
        <v>1622</v>
      </c>
      <c r="F1371" s="228" t="s">
        <v>1623</v>
      </c>
      <c r="G1371" s="229" t="s">
        <v>203</v>
      </c>
      <c r="H1371" s="230">
        <v>1</v>
      </c>
      <c r="I1371" s="231"/>
      <c r="J1371" s="232">
        <f>ROUND(I1371*H1371,2)</f>
        <v>0</v>
      </c>
      <c r="K1371" s="228" t="s">
        <v>1</v>
      </c>
      <c r="L1371" s="44"/>
      <c r="M1371" s="233" t="s">
        <v>1</v>
      </c>
      <c r="N1371" s="234" t="s">
        <v>41</v>
      </c>
      <c r="O1371" s="91"/>
      <c r="P1371" s="235">
        <f>O1371*H1371</f>
        <v>0</v>
      </c>
      <c r="Q1371" s="235">
        <v>0</v>
      </c>
      <c r="R1371" s="235">
        <f>Q1371*H1371</f>
        <v>0</v>
      </c>
      <c r="S1371" s="235">
        <v>0</v>
      </c>
      <c r="T1371" s="236">
        <f>S1371*H1371</f>
        <v>0</v>
      </c>
      <c r="U1371" s="38"/>
      <c r="V1371" s="38"/>
      <c r="W1371" s="38"/>
      <c r="X1371" s="38"/>
      <c r="Y1371" s="38"/>
      <c r="Z1371" s="38"/>
      <c r="AA1371" s="38"/>
      <c r="AB1371" s="38"/>
      <c r="AC1371" s="38"/>
      <c r="AD1371" s="38"/>
      <c r="AE1371" s="38"/>
      <c r="AR1371" s="237" t="s">
        <v>362</v>
      </c>
      <c r="AT1371" s="237" t="s">
        <v>181</v>
      </c>
      <c r="AU1371" s="237" t="s">
        <v>179</v>
      </c>
      <c r="AY1371" s="17" t="s">
        <v>178</v>
      </c>
      <c r="BE1371" s="238">
        <f>IF(N1371="základní",J1371,0)</f>
        <v>0</v>
      </c>
      <c r="BF1371" s="238">
        <f>IF(N1371="snížená",J1371,0)</f>
        <v>0</v>
      </c>
      <c r="BG1371" s="238">
        <f>IF(N1371="zákl. přenesená",J1371,0)</f>
        <v>0</v>
      </c>
      <c r="BH1371" s="238">
        <f>IF(N1371="sníž. přenesená",J1371,0)</f>
        <v>0</v>
      </c>
      <c r="BI1371" s="238">
        <f>IF(N1371="nulová",J1371,0)</f>
        <v>0</v>
      </c>
      <c r="BJ1371" s="17" t="s">
        <v>83</v>
      </c>
      <c r="BK1371" s="238">
        <f>ROUND(I1371*H1371,2)</f>
        <v>0</v>
      </c>
      <c r="BL1371" s="17" t="s">
        <v>362</v>
      </c>
      <c r="BM1371" s="237" t="s">
        <v>1624</v>
      </c>
    </row>
    <row r="1372" s="13" customFormat="1">
      <c r="A1372" s="13"/>
      <c r="B1372" s="244"/>
      <c r="C1372" s="245"/>
      <c r="D1372" s="246" t="s">
        <v>190</v>
      </c>
      <c r="E1372" s="247" t="s">
        <v>1</v>
      </c>
      <c r="F1372" s="248" t="s">
        <v>1562</v>
      </c>
      <c r="G1372" s="245"/>
      <c r="H1372" s="247" t="s">
        <v>1</v>
      </c>
      <c r="I1372" s="249"/>
      <c r="J1372" s="245"/>
      <c r="K1372" s="245"/>
      <c r="L1372" s="250"/>
      <c r="M1372" s="251"/>
      <c r="N1372" s="252"/>
      <c r="O1372" s="252"/>
      <c r="P1372" s="252"/>
      <c r="Q1372" s="252"/>
      <c r="R1372" s="252"/>
      <c r="S1372" s="252"/>
      <c r="T1372" s="253"/>
      <c r="U1372" s="13"/>
      <c r="V1372" s="13"/>
      <c r="W1372" s="13"/>
      <c r="X1372" s="13"/>
      <c r="Y1372" s="13"/>
      <c r="Z1372" s="13"/>
      <c r="AA1372" s="13"/>
      <c r="AB1372" s="13"/>
      <c r="AC1372" s="13"/>
      <c r="AD1372" s="13"/>
      <c r="AE1372" s="13"/>
      <c r="AT1372" s="254" t="s">
        <v>190</v>
      </c>
      <c r="AU1372" s="254" t="s">
        <v>179</v>
      </c>
      <c r="AV1372" s="13" t="s">
        <v>83</v>
      </c>
      <c r="AW1372" s="13" t="s">
        <v>34</v>
      </c>
      <c r="AX1372" s="13" t="s">
        <v>76</v>
      </c>
      <c r="AY1372" s="254" t="s">
        <v>178</v>
      </c>
    </row>
    <row r="1373" s="13" customFormat="1">
      <c r="A1373" s="13"/>
      <c r="B1373" s="244"/>
      <c r="C1373" s="245"/>
      <c r="D1373" s="246" t="s">
        <v>190</v>
      </c>
      <c r="E1373" s="247" t="s">
        <v>1</v>
      </c>
      <c r="F1373" s="248" t="s">
        <v>192</v>
      </c>
      <c r="G1373" s="245"/>
      <c r="H1373" s="247" t="s">
        <v>1</v>
      </c>
      <c r="I1373" s="249"/>
      <c r="J1373" s="245"/>
      <c r="K1373" s="245"/>
      <c r="L1373" s="250"/>
      <c r="M1373" s="251"/>
      <c r="N1373" s="252"/>
      <c r="O1373" s="252"/>
      <c r="P1373" s="252"/>
      <c r="Q1373" s="252"/>
      <c r="R1373" s="252"/>
      <c r="S1373" s="252"/>
      <c r="T1373" s="253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254" t="s">
        <v>190</v>
      </c>
      <c r="AU1373" s="254" t="s">
        <v>179</v>
      </c>
      <c r="AV1373" s="13" t="s">
        <v>83</v>
      </c>
      <c r="AW1373" s="13" t="s">
        <v>34</v>
      </c>
      <c r="AX1373" s="13" t="s">
        <v>76</v>
      </c>
      <c r="AY1373" s="254" t="s">
        <v>178</v>
      </c>
    </row>
    <row r="1374" s="14" customFormat="1">
      <c r="A1374" s="14"/>
      <c r="B1374" s="255"/>
      <c r="C1374" s="256"/>
      <c r="D1374" s="246" t="s">
        <v>190</v>
      </c>
      <c r="E1374" s="257" t="s">
        <v>1</v>
      </c>
      <c r="F1374" s="258" t="s">
        <v>83</v>
      </c>
      <c r="G1374" s="256"/>
      <c r="H1374" s="259">
        <v>1</v>
      </c>
      <c r="I1374" s="260"/>
      <c r="J1374" s="256"/>
      <c r="K1374" s="256"/>
      <c r="L1374" s="261"/>
      <c r="M1374" s="262"/>
      <c r="N1374" s="263"/>
      <c r="O1374" s="263"/>
      <c r="P1374" s="263"/>
      <c r="Q1374" s="263"/>
      <c r="R1374" s="263"/>
      <c r="S1374" s="263"/>
      <c r="T1374" s="264"/>
      <c r="U1374" s="14"/>
      <c r="V1374" s="14"/>
      <c r="W1374" s="14"/>
      <c r="X1374" s="14"/>
      <c r="Y1374" s="14"/>
      <c r="Z1374" s="14"/>
      <c r="AA1374" s="14"/>
      <c r="AB1374" s="14"/>
      <c r="AC1374" s="14"/>
      <c r="AD1374" s="14"/>
      <c r="AE1374" s="14"/>
      <c r="AT1374" s="265" t="s">
        <v>190</v>
      </c>
      <c r="AU1374" s="265" t="s">
        <v>179</v>
      </c>
      <c r="AV1374" s="14" t="s">
        <v>85</v>
      </c>
      <c r="AW1374" s="14" t="s">
        <v>34</v>
      </c>
      <c r="AX1374" s="14" t="s">
        <v>76</v>
      </c>
      <c r="AY1374" s="265" t="s">
        <v>178</v>
      </c>
    </row>
    <row r="1375" s="2" customFormat="1" ht="24.15" customHeight="1">
      <c r="A1375" s="38"/>
      <c r="B1375" s="39"/>
      <c r="C1375" s="226" t="s">
        <v>1625</v>
      </c>
      <c r="D1375" s="226" t="s">
        <v>181</v>
      </c>
      <c r="E1375" s="227" t="s">
        <v>1626</v>
      </c>
      <c r="F1375" s="228" t="s">
        <v>1627</v>
      </c>
      <c r="G1375" s="229" t="s">
        <v>267</v>
      </c>
      <c r="H1375" s="230">
        <v>16.800000000000001</v>
      </c>
      <c r="I1375" s="231"/>
      <c r="J1375" s="232">
        <f>ROUND(I1375*H1375,2)</f>
        <v>0</v>
      </c>
      <c r="K1375" s="228" t="s">
        <v>1</v>
      </c>
      <c r="L1375" s="44"/>
      <c r="M1375" s="233" t="s">
        <v>1</v>
      </c>
      <c r="N1375" s="234" t="s">
        <v>41</v>
      </c>
      <c r="O1375" s="91"/>
      <c r="P1375" s="235">
        <f>O1375*H1375</f>
        <v>0</v>
      </c>
      <c r="Q1375" s="235">
        <v>0</v>
      </c>
      <c r="R1375" s="235">
        <f>Q1375*H1375</f>
        <v>0</v>
      </c>
      <c r="S1375" s="235">
        <v>0</v>
      </c>
      <c r="T1375" s="236">
        <f>S1375*H1375</f>
        <v>0</v>
      </c>
      <c r="U1375" s="38"/>
      <c r="V1375" s="38"/>
      <c r="W1375" s="38"/>
      <c r="X1375" s="38"/>
      <c r="Y1375" s="38"/>
      <c r="Z1375" s="38"/>
      <c r="AA1375" s="38"/>
      <c r="AB1375" s="38"/>
      <c r="AC1375" s="38"/>
      <c r="AD1375" s="38"/>
      <c r="AE1375" s="38"/>
      <c r="AR1375" s="237" t="s">
        <v>362</v>
      </c>
      <c r="AT1375" s="237" t="s">
        <v>181</v>
      </c>
      <c r="AU1375" s="237" t="s">
        <v>179</v>
      </c>
      <c r="AY1375" s="17" t="s">
        <v>178</v>
      </c>
      <c r="BE1375" s="238">
        <f>IF(N1375="základní",J1375,0)</f>
        <v>0</v>
      </c>
      <c r="BF1375" s="238">
        <f>IF(N1375="snížená",J1375,0)</f>
        <v>0</v>
      </c>
      <c r="BG1375" s="238">
        <f>IF(N1375="zákl. přenesená",J1375,0)</f>
        <v>0</v>
      </c>
      <c r="BH1375" s="238">
        <f>IF(N1375="sníž. přenesená",J1375,0)</f>
        <v>0</v>
      </c>
      <c r="BI1375" s="238">
        <f>IF(N1375="nulová",J1375,0)</f>
        <v>0</v>
      </c>
      <c r="BJ1375" s="17" t="s">
        <v>83</v>
      </c>
      <c r="BK1375" s="238">
        <f>ROUND(I1375*H1375,2)</f>
        <v>0</v>
      </c>
      <c r="BL1375" s="17" t="s">
        <v>362</v>
      </c>
      <c r="BM1375" s="237" t="s">
        <v>1628</v>
      </c>
    </row>
    <row r="1376" s="13" customFormat="1">
      <c r="A1376" s="13"/>
      <c r="B1376" s="244"/>
      <c r="C1376" s="245"/>
      <c r="D1376" s="246" t="s">
        <v>190</v>
      </c>
      <c r="E1376" s="247" t="s">
        <v>1</v>
      </c>
      <c r="F1376" s="248" t="s">
        <v>1562</v>
      </c>
      <c r="G1376" s="245"/>
      <c r="H1376" s="247" t="s">
        <v>1</v>
      </c>
      <c r="I1376" s="249"/>
      <c r="J1376" s="245"/>
      <c r="K1376" s="245"/>
      <c r="L1376" s="250"/>
      <c r="M1376" s="251"/>
      <c r="N1376" s="252"/>
      <c r="O1376" s="252"/>
      <c r="P1376" s="252"/>
      <c r="Q1376" s="252"/>
      <c r="R1376" s="252"/>
      <c r="S1376" s="252"/>
      <c r="T1376" s="253"/>
      <c r="U1376" s="13"/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T1376" s="254" t="s">
        <v>190</v>
      </c>
      <c r="AU1376" s="254" t="s">
        <v>179</v>
      </c>
      <c r="AV1376" s="13" t="s">
        <v>83</v>
      </c>
      <c r="AW1376" s="13" t="s">
        <v>34</v>
      </c>
      <c r="AX1376" s="13" t="s">
        <v>76</v>
      </c>
      <c r="AY1376" s="254" t="s">
        <v>178</v>
      </c>
    </row>
    <row r="1377" s="13" customFormat="1">
      <c r="A1377" s="13"/>
      <c r="B1377" s="244"/>
      <c r="C1377" s="245"/>
      <c r="D1377" s="246" t="s">
        <v>190</v>
      </c>
      <c r="E1377" s="247" t="s">
        <v>1</v>
      </c>
      <c r="F1377" s="248" t="s">
        <v>192</v>
      </c>
      <c r="G1377" s="245"/>
      <c r="H1377" s="247" t="s">
        <v>1</v>
      </c>
      <c r="I1377" s="249"/>
      <c r="J1377" s="245"/>
      <c r="K1377" s="245"/>
      <c r="L1377" s="250"/>
      <c r="M1377" s="251"/>
      <c r="N1377" s="252"/>
      <c r="O1377" s="252"/>
      <c r="P1377" s="252"/>
      <c r="Q1377" s="252"/>
      <c r="R1377" s="252"/>
      <c r="S1377" s="252"/>
      <c r="T1377" s="253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T1377" s="254" t="s">
        <v>190</v>
      </c>
      <c r="AU1377" s="254" t="s">
        <v>179</v>
      </c>
      <c r="AV1377" s="13" t="s">
        <v>83</v>
      </c>
      <c r="AW1377" s="13" t="s">
        <v>34</v>
      </c>
      <c r="AX1377" s="13" t="s">
        <v>76</v>
      </c>
      <c r="AY1377" s="254" t="s">
        <v>178</v>
      </c>
    </row>
    <row r="1378" s="14" customFormat="1">
      <c r="A1378" s="14"/>
      <c r="B1378" s="255"/>
      <c r="C1378" s="256"/>
      <c r="D1378" s="246" t="s">
        <v>190</v>
      </c>
      <c r="E1378" s="257" t="s">
        <v>1</v>
      </c>
      <c r="F1378" s="258" t="s">
        <v>1629</v>
      </c>
      <c r="G1378" s="256"/>
      <c r="H1378" s="259">
        <v>16.800000000000001</v>
      </c>
      <c r="I1378" s="260"/>
      <c r="J1378" s="256"/>
      <c r="K1378" s="256"/>
      <c r="L1378" s="261"/>
      <c r="M1378" s="262"/>
      <c r="N1378" s="263"/>
      <c r="O1378" s="263"/>
      <c r="P1378" s="263"/>
      <c r="Q1378" s="263"/>
      <c r="R1378" s="263"/>
      <c r="S1378" s="263"/>
      <c r="T1378" s="264"/>
      <c r="U1378" s="14"/>
      <c r="V1378" s="14"/>
      <c r="W1378" s="14"/>
      <c r="X1378" s="14"/>
      <c r="Y1378" s="14"/>
      <c r="Z1378" s="14"/>
      <c r="AA1378" s="14"/>
      <c r="AB1378" s="14"/>
      <c r="AC1378" s="14"/>
      <c r="AD1378" s="14"/>
      <c r="AE1378" s="14"/>
      <c r="AT1378" s="265" t="s">
        <v>190</v>
      </c>
      <c r="AU1378" s="265" t="s">
        <v>179</v>
      </c>
      <c r="AV1378" s="14" t="s">
        <v>85</v>
      </c>
      <c r="AW1378" s="14" t="s">
        <v>34</v>
      </c>
      <c r="AX1378" s="14" t="s">
        <v>76</v>
      </c>
      <c r="AY1378" s="265" t="s">
        <v>178</v>
      </c>
    </row>
    <row r="1379" s="2" customFormat="1" ht="24.15" customHeight="1">
      <c r="A1379" s="38"/>
      <c r="B1379" s="39"/>
      <c r="C1379" s="226" t="s">
        <v>1630</v>
      </c>
      <c r="D1379" s="226" t="s">
        <v>181</v>
      </c>
      <c r="E1379" s="227" t="s">
        <v>1631</v>
      </c>
      <c r="F1379" s="228" t="s">
        <v>1632</v>
      </c>
      <c r="G1379" s="229" t="s">
        <v>267</v>
      </c>
      <c r="H1379" s="230">
        <v>17.324999999999999</v>
      </c>
      <c r="I1379" s="231"/>
      <c r="J1379" s="232">
        <f>ROUND(I1379*H1379,2)</f>
        <v>0</v>
      </c>
      <c r="K1379" s="228" t="s">
        <v>1</v>
      </c>
      <c r="L1379" s="44"/>
      <c r="M1379" s="233" t="s">
        <v>1</v>
      </c>
      <c r="N1379" s="234" t="s">
        <v>41</v>
      </c>
      <c r="O1379" s="91"/>
      <c r="P1379" s="235">
        <f>O1379*H1379</f>
        <v>0</v>
      </c>
      <c r="Q1379" s="235">
        <v>0</v>
      </c>
      <c r="R1379" s="235">
        <f>Q1379*H1379</f>
        <v>0</v>
      </c>
      <c r="S1379" s="235">
        <v>0</v>
      </c>
      <c r="T1379" s="236">
        <f>S1379*H1379</f>
        <v>0</v>
      </c>
      <c r="U1379" s="38"/>
      <c r="V1379" s="38"/>
      <c r="W1379" s="38"/>
      <c r="X1379" s="38"/>
      <c r="Y1379" s="38"/>
      <c r="Z1379" s="38"/>
      <c r="AA1379" s="38"/>
      <c r="AB1379" s="38"/>
      <c r="AC1379" s="38"/>
      <c r="AD1379" s="38"/>
      <c r="AE1379" s="38"/>
      <c r="AR1379" s="237" t="s">
        <v>362</v>
      </c>
      <c r="AT1379" s="237" t="s">
        <v>181</v>
      </c>
      <c r="AU1379" s="237" t="s">
        <v>179</v>
      </c>
      <c r="AY1379" s="17" t="s">
        <v>178</v>
      </c>
      <c r="BE1379" s="238">
        <f>IF(N1379="základní",J1379,0)</f>
        <v>0</v>
      </c>
      <c r="BF1379" s="238">
        <f>IF(N1379="snížená",J1379,0)</f>
        <v>0</v>
      </c>
      <c r="BG1379" s="238">
        <f>IF(N1379="zákl. přenesená",J1379,0)</f>
        <v>0</v>
      </c>
      <c r="BH1379" s="238">
        <f>IF(N1379="sníž. přenesená",J1379,0)</f>
        <v>0</v>
      </c>
      <c r="BI1379" s="238">
        <f>IF(N1379="nulová",J1379,0)</f>
        <v>0</v>
      </c>
      <c r="BJ1379" s="17" t="s">
        <v>83</v>
      </c>
      <c r="BK1379" s="238">
        <f>ROUND(I1379*H1379,2)</f>
        <v>0</v>
      </c>
      <c r="BL1379" s="17" t="s">
        <v>362</v>
      </c>
      <c r="BM1379" s="237" t="s">
        <v>1633</v>
      </c>
    </row>
    <row r="1380" s="13" customFormat="1">
      <c r="A1380" s="13"/>
      <c r="B1380" s="244"/>
      <c r="C1380" s="245"/>
      <c r="D1380" s="246" t="s">
        <v>190</v>
      </c>
      <c r="E1380" s="247" t="s">
        <v>1</v>
      </c>
      <c r="F1380" s="248" t="s">
        <v>1562</v>
      </c>
      <c r="G1380" s="245"/>
      <c r="H1380" s="247" t="s">
        <v>1</v>
      </c>
      <c r="I1380" s="249"/>
      <c r="J1380" s="245"/>
      <c r="K1380" s="245"/>
      <c r="L1380" s="250"/>
      <c r="M1380" s="251"/>
      <c r="N1380" s="252"/>
      <c r="O1380" s="252"/>
      <c r="P1380" s="252"/>
      <c r="Q1380" s="252"/>
      <c r="R1380" s="252"/>
      <c r="S1380" s="252"/>
      <c r="T1380" s="253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T1380" s="254" t="s">
        <v>190</v>
      </c>
      <c r="AU1380" s="254" t="s">
        <v>179</v>
      </c>
      <c r="AV1380" s="13" t="s">
        <v>83</v>
      </c>
      <c r="AW1380" s="13" t="s">
        <v>34</v>
      </c>
      <c r="AX1380" s="13" t="s">
        <v>76</v>
      </c>
      <c r="AY1380" s="254" t="s">
        <v>178</v>
      </c>
    </row>
    <row r="1381" s="13" customFormat="1">
      <c r="A1381" s="13"/>
      <c r="B1381" s="244"/>
      <c r="C1381" s="245"/>
      <c r="D1381" s="246" t="s">
        <v>190</v>
      </c>
      <c r="E1381" s="247" t="s">
        <v>1</v>
      </c>
      <c r="F1381" s="248" t="s">
        <v>192</v>
      </c>
      <c r="G1381" s="245"/>
      <c r="H1381" s="247" t="s">
        <v>1</v>
      </c>
      <c r="I1381" s="249"/>
      <c r="J1381" s="245"/>
      <c r="K1381" s="245"/>
      <c r="L1381" s="250"/>
      <c r="M1381" s="251"/>
      <c r="N1381" s="252"/>
      <c r="O1381" s="252"/>
      <c r="P1381" s="252"/>
      <c r="Q1381" s="252"/>
      <c r="R1381" s="252"/>
      <c r="S1381" s="252"/>
      <c r="T1381" s="253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T1381" s="254" t="s">
        <v>190</v>
      </c>
      <c r="AU1381" s="254" t="s">
        <v>179</v>
      </c>
      <c r="AV1381" s="13" t="s">
        <v>83</v>
      </c>
      <c r="AW1381" s="13" t="s">
        <v>34</v>
      </c>
      <c r="AX1381" s="13" t="s">
        <v>76</v>
      </c>
      <c r="AY1381" s="254" t="s">
        <v>178</v>
      </c>
    </row>
    <row r="1382" s="14" customFormat="1">
      <c r="A1382" s="14"/>
      <c r="B1382" s="255"/>
      <c r="C1382" s="256"/>
      <c r="D1382" s="246" t="s">
        <v>190</v>
      </c>
      <c r="E1382" s="257" t="s">
        <v>1</v>
      </c>
      <c r="F1382" s="258" t="s">
        <v>1634</v>
      </c>
      <c r="G1382" s="256"/>
      <c r="H1382" s="259">
        <v>17.324999999999999</v>
      </c>
      <c r="I1382" s="260"/>
      <c r="J1382" s="256"/>
      <c r="K1382" s="256"/>
      <c r="L1382" s="261"/>
      <c r="M1382" s="262"/>
      <c r="N1382" s="263"/>
      <c r="O1382" s="263"/>
      <c r="P1382" s="263"/>
      <c r="Q1382" s="263"/>
      <c r="R1382" s="263"/>
      <c r="S1382" s="263"/>
      <c r="T1382" s="264"/>
      <c r="U1382" s="14"/>
      <c r="V1382" s="14"/>
      <c r="W1382" s="14"/>
      <c r="X1382" s="14"/>
      <c r="Y1382" s="14"/>
      <c r="Z1382" s="14"/>
      <c r="AA1382" s="14"/>
      <c r="AB1382" s="14"/>
      <c r="AC1382" s="14"/>
      <c r="AD1382" s="14"/>
      <c r="AE1382" s="14"/>
      <c r="AT1382" s="265" t="s">
        <v>190</v>
      </c>
      <c r="AU1382" s="265" t="s">
        <v>179</v>
      </c>
      <c r="AV1382" s="14" t="s">
        <v>85</v>
      </c>
      <c r="AW1382" s="14" t="s">
        <v>34</v>
      </c>
      <c r="AX1382" s="14" t="s">
        <v>76</v>
      </c>
      <c r="AY1382" s="265" t="s">
        <v>178</v>
      </c>
    </row>
    <row r="1383" s="2" customFormat="1" ht="24.15" customHeight="1">
      <c r="A1383" s="38"/>
      <c r="B1383" s="39"/>
      <c r="C1383" s="226" t="s">
        <v>1635</v>
      </c>
      <c r="D1383" s="226" t="s">
        <v>181</v>
      </c>
      <c r="E1383" s="227" t="s">
        <v>1636</v>
      </c>
      <c r="F1383" s="228" t="s">
        <v>1637</v>
      </c>
      <c r="G1383" s="229" t="s">
        <v>203</v>
      </c>
      <c r="H1383" s="230">
        <v>1</v>
      </c>
      <c r="I1383" s="231"/>
      <c r="J1383" s="232">
        <f>ROUND(I1383*H1383,2)</f>
        <v>0</v>
      </c>
      <c r="K1383" s="228" t="s">
        <v>1</v>
      </c>
      <c r="L1383" s="44"/>
      <c r="M1383" s="233" t="s">
        <v>1</v>
      </c>
      <c r="N1383" s="234" t="s">
        <v>41</v>
      </c>
      <c r="O1383" s="91"/>
      <c r="P1383" s="235">
        <f>O1383*H1383</f>
        <v>0</v>
      </c>
      <c r="Q1383" s="235">
        <v>0</v>
      </c>
      <c r="R1383" s="235">
        <f>Q1383*H1383</f>
        <v>0</v>
      </c>
      <c r="S1383" s="235">
        <v>0</v>
      </c>
      <c r="T1383" s="236">
        <f>S1383*H1383</f>
        <v>0</v>
      </c>
      <c r="U1383" s="38"/>
      <c r="V1383" s="38"/>
      <c r="W1383" s="38"/>
      <c r="X1383" s="38"/>
      <c r="Y1383" s="38"/>
      <c r="Z1383" s="38"/>
      <c r="AA1383" s="38"/>
      <c r="AB1383" s="38"/>
      <c r="AC1383" s="38"/>
      <c r="AD1383" s="38"/>
      <c r="AE1383" s="38"/>
      <c r="AR1383" s="237" t="s">
        <v>362</v>
      </c>
      <c r="AT1383" s="237" t="s">
        <v>181</v>
      </c>
      <c r="AU1383" s="237" t="s">
        <v>179</v>
      </c>
      <c r="AY1383" s="17" t="s">
        <v>178</v>
      </c>
      <c r="BE1383" s="238">
        <f>IF(N1383="základní",J1383,0)</f>
        <v>0</v>
      </c>
      <c r="BF1383" s="238">
        <f>IF(N1383="snížená",J1383,0)</f>
        <v>0</v>
      </c>
      <c r="BG1383" s="238">
        <f>IF(N1383="zákl. přenesená",J1383,0)</f>
        <v>0</v>
      </c>
      <c r="BH1383" s="238">
        <f>IF(N1383="sníž. přenesená",J1383,0)</f>
        <v>0</v>
      </c>
      <c r="BI1383" s="238">
        <f>IF(N1383="nulová",J1383,0)</f>
        <v>0</v>
      </c>
      <c r="BJ1383" s="17" t="s">
        <v>83</v>
      </c>
      <c r="BK1383" s="238">
        <f>ROUND(I1383*H1383,2)</f>
        <v>0</v>
      </c>
      <c r="BL1383" s="17" t="s">
        <v>362</v>
      </c>
      <c r="BM1383" s="237" t="s">
        <v>1638</v>
      </c>
    </row>
    <row r="1384" s="13" customFormat="1">
      <c r="A1384" s="13"/>
      <c r="B1384" s="244"/>
      <c r="C1384" s="245"/>
      <c r="D1384" s="246" t="s">
        <v>190</v>
      </c>
      <c r="E1384" s="247" t="s">
        <v>1</v>
      </c>
      <c r="F1384" s="248" t="s">
        <v>1562</v>
      </c>
      <c r="G1384" s="245"/>
      <c r="H1384" s="247" t="s">
        <v>1</v>
      </c>
      <c r="I1384" s="249"/>
      <c r="J1384" s="245"/>
      <c r="K1384" s="245"/>
      <c r="L1384" s="250"/>
      <c r="M1384" s="251"/>
      <c r="N1384" s="252"/>
      <c r="O1384" s="252"/>
      <c r="P1384" s="252"/>
      <c r="Q1384" s="252"/>
      <c r="R1384" s="252"/>
      <c r="S1384" s="252"/>
      <c r="T1384" s="253"/>
      <c r="U1384" s="13"/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T1384" s="254" t="s">
        <v>190</v>
      </c>
      <c r="AU1384" s="254" t="s">
        <v>179</v>
      </c>
      <c r="AV1384" s="13" t="s">
        <v>83</v>
      </c>
      <c r="AW1384" s="13" t="s">
        <v>34</v>
      </c>
      <c r="AX1384" s="13" t="s">
        <v>76</v>
      </c>
      <c r="AY1384" s="254" t="s">
        <v>178</v>
      </c>
    </row>
    <row r="1385" s="13" customFormat="1">
      <c r="A1385" s="13"/>
      <c r="B1385" s="244"/>
      <c r="C1385" s="245"/>
      <c r="D1385" s="246" t="s">
        <v>190</v>
      </c>
      <c r="E1385" s="247" t="s">
        <v>1</v>
      </c>
      <c r="F1385" s="248" t="s">
        <v>192</v>
      </c>
      <c r="G1385" s="245"/>
      <c r="H1385" s="247" t="s">
        <v>1</v>
      </c>
      <c r="I1385" s="249"/>
      <c r="J1385" s="245"/>
      <c r="K1385" s="245"/>
      <c r="L1385" s="250"/>
      <c r="M1385" s="251"/>
      <c r="N1385" s="252"/>
      <c r="O1385" s="252"/>
      <c r="P1385" s="252"/>
      <c r="Q1385" s="252"/>
      <c r="R1385" s="252"/>
      <c r="S1385" s="252"/>
      <c r="T1385" s="253"/>
      <c r="U1385" s="13"/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T1385" s="254" t="s">
        <v>190</v>
      </c>
      <c r="AU1385" s="254" t="s">
        <v>179</v>
      </c>
      <c r="AV1385" s="13" t="s">
        <v>83</v>
      </c>
      <c r="AW1385" s="13" t="s">
        <v>34</v>
      </c>
      <c r="AX1385" s="13" t="s">
        <v>76</v>
      </c>
      <c r="AY1385" s="254" t="s">
        <v>178</v>
      </c>
    </row>
    <row r="1386" s="14" customFormat="1">
      <c r="A1386" s="14"/>
      <c r="B1386" s="255"/>
      <c r="C1386" s="256"/>
      <c r="D1386" s="246" t="s">
        <v>190</v>
      </c>
      <c r="E1386" s="257" t="s">
        <v>1</v>
      </c>
      <c r="F1386" s="258" t="s">
        <v>83</v>
      </c>
      <c r="G1386" s="256"/>
      <c r="H1386" s="259">
        <v>1</v>
      </c>
      <c r="I1386" s="260"/>
      <c r="J1386" s="256"/>
      <c r="K1386" s="256"/>
      <c r="L1386" s="261"/>
      <c r="M1386" s="262"/>
      <c r="N1386" s="263"/>
      <c r="O1386" s="263"/>
      <c r="P1386" s="263"/>
      <c r="Q1386" s="263"/>
      <c r="R1386" s="263"/>
      <c r="S1386" s="263"/>
      <c r="T1386" s="264"/>
      <c r="U1386" s="14"/>
      <c r="V1386" s="14"/>
      <c r="W1386" s="14"/>
      <c r="X1386" s="14"/>
      <c r="Y1386" s="14"/>
      <c r="Z1386" s="14"/>
      <c r="AA1386" s="14"/>
      <c r="AB1386" s="14"/>
      <c r="AC1386" s="14"/>
      <c r="AD1386" s="14"/>
      <c r="AE1386" s="14"/>
      <c r="AT1386" s="265" t="s">
        <v>190</v>
      </c>
      <c r="AU1386" s="265" t="s">
        <v>179</v>
      </c>
      <c r="AV1386" s="14" t="s">
        <v>85</v>
      </c>
      <c r="AW1386" s="14" t="s">
        <v>34</v>
      </c>
      <c r="AX1386" s="14" t="s">
        <v>76</v>
      </c>
      <c r="AY1386" s="265" t="s">
        <v>178</v>
      </c>
    </row>
    <row r="1387" s="2" customFormat="1" ht="37.8" customHeight="1">
      <c r="A1387" s="38"/>
      <c r="B1387" s="39"/>
      <c r="C1387" s="226" t="s">
        <v>1639</v>
      </c>
      <c r="D1387" s="226" t="s">
        <v>181</v>
      </c>
      <c r="E1387" s="227" t="s">
        <v>1640</v>
      </c>
      <c r="F1387" s="228" t="s">
        <v>1641</v>
      </c>
      <c r="G1387" s="229" t="s">
        <v>203</v>
      </c>
      <c r="H1387" s="230">
        <v>1</v>
      </c>
      <c r="I1387" s="231"/>
      <c r="J1387" s="232">
        <f>ROUND(I1387*H1387,2)</f>
        <v>0</v>
      </c>
      <c r="K1387" s="228" t="s">
        <v>1</v>
      </c>
      <c r="L1387" s="44"/>
      <c r="M1387" s="233" t="s">
        <v>1</v>
      </c>
      <c r="N1387" s="234" t="s">
        <v>41</v>
      </c>
      <c r="O1387" s="91"/>
      <c r="P1387" s="235">
        <f>O1387*H1387</f>
        <v>0</v>
      </c>
      <c r="Q1387" s="235">
        <v>0</v>
      </c>
      <c r="R1387" s="235">
        <f>Q1387*H1387</f>
        <v>0</v>
      </c>
      <c r="S1387" s="235">
        <v>0</v>
      </c>
      <c r="T1387" s="236">
        <f>S1387*H1387</f>
        <v>0</v>
      </c>
      <c r="U1387" s="38"/>
      <c r="V1387" s="38"/>
      <c r="W1387" s="38"/>
      <c r="X1387" s="38"/>
      <c r="Y1387" s="38"/>
      <c r="Z1387" s="38"/>
      <c r="AA1387" s="38"/>
      <c r="AB1387" s="38"/>
      <c r="AC1387" s="38"/>
      <c r="AD1387" s="38"/>
      <c r="AE1387" s="38"/>
      <c r="AR1387" s="237" t="s">
        <v>362</v>
      </c>
      <c r="AT1387" s="237" t="s">
        <v>181</v>
      </c>
      <c r="AU1387" s="237" t="s">
        <v>179</v>
      </c>
      <c r="AY1387" s="17" t="s">
        <v>178</v>
      </c>
      <c r="BE1387" s="238">
        <f>IF(N1387="základní",J1387,0)</f>
        <v>0</v>
      </c>
      <c r="BF1387" s="238">
        <f>IF(N1387="snížená",J1387,0)</f>
        <v>0</v>
      </c>
      <c r="BG1387" s="238">
        <f>IF(N1387="zákl. přenesená",J1387,0)</f>
        <v>0</v>
      </c>
      <c r="BH1387" s="238">
        <f>IF(N1387="sníž. přenesená",J1387,0)</f>
        <v>0</v>
      </c>
      <c r="BI1387" s="238">
        <f>IF(N1387="nulová",J1387,0)</f>
        <v>0</v>
      </c>
      <c r="BJ1387" s="17" t="s">
        <v>83</v>
      </c>
      <c r="BK1387" s="238">
        <f>ROUND(I1387*H1387,2)</f>
        <v>0</v>
      </c>
      <c r="BL1387" s="17" t="s">
        <v>362</v>
      </c>
      <c r="BM1387" s="237" t="s">
        <v>1642</v>
      </c>
    </row>
    <row r="1388" s="13" customFormat="1">
      <c r="A1388" s="13"/>
      <c r="B1388" s="244"/>
      <c r="C1388" s="245"/>
      <c r="D1388" s="246" t="s">
        <v>190</v>
      </c>
      <c r="E1388" s="247" t="s">
        <v>1</v>
      </c>
      <c r="F1388" s="248" t="s">
        <v>1562</v>
      </c>
      <c r="G1388" s="245"/>
      <c r="H1388" s="247" t="s">
        <v>1</v>
      </c>
      <c r="I1388" s="249"/>
      <c r="J1388" s="245"/>
      <c r="K1388" s="245"/>
      <c r="L1388" s="250"/>
      <c r="M1388" s="251"/>
      <c r="N1388" s="252"/>
      <c r="O1388" s="252"/>
      <c r="P1388" s="252"/>
      <c r="Q1388" s="252"/>
      <c r="R1388" s="252"/>
      <c r="S1388" s="252"/>
      <c r="T1388" s="253"/>
      <c r="U1388" s="13"/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T1388" s="254" t="s">
        <v>190</v>
      </c>
      <c r="AU1388" s="254" t="s">
        <v>179</v>
      </c>
      <c r="AV1388" s="13" t="s">
        <v>83</v>
      </c>
      <c r="AW1388" s="13" t="s">
        <v>34</v>
      </c>
      <c r="AX1388" s="13" t="s">
        <v>76</v>
      </c>
      <c r="AY1388" s="254" t="s">
        <v>178</v>
      </c>
    </row>
    <row r="1389" s="13" customFormat="1">
      <c r="A1389" s="13"/>
      <c r="B1389" s="244"/>
      <c r="C1389" s="245"/>
      <c r="D1389" s="246" t="s">
        <v>190</v>
      </c>
      <c r="E1389" s="247" t="s">
        <v>1</v>
      </c>
      <c r="F1389" s="248" t="s">
        <v>192</v>
      </c>
      <c r="G1389" s="245"/>
      <c r="H1389" s="247" t="s">
        <v>1</v>
      </c>
      <c r="I1389" s="249"/>
      <c r="J1389" s="245"/>
      <c r="K1389" s="245"/>
      <c r="L1389" s="250"/>
      <c r="M1389" s="251"/>
      <c r="N1389" s="252"/>
      <c r="O1389" s="252"/>
      <c r="P1389" s="252"/>
      <c r="Q1389" s="252"/>
      <c r="R1389" s="252"/>
      <c r="S1389" s="252"/>
      <c r="T1389" s="253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T1389" s="254" t="s">
        <v>190</v>
      </c>
      <c r="AU1389" s="254" t="s">
        <v>179</v>
      </c>
      <c r="AV1389" s="13" t="s">
        <v>83</v>
      </c>
      <c r="AW1389" s="13" t="s">
        <v>34</v>
      </c>
      <c r="AX1389" s="13" t="s">
        <v>76</v>
      </c>
      <c r="AY1389" s="254" t="s">
        <v>178</v>
      </c>
    </row>
    <row r="1390" s="13" customFormat="1">
      <c r="A1390" s="13"/>
      <c r="B1390" s="244"/>
      <c r="C1390" s="245"/>
      <c r="D1390" s="246" t="s">
        <v>190</v>
      </c>
      <c r="E1390" s="247" t="s">
        <v>1</v>
      </c>
      <c r="F1390" s="248" t="s">
        <v>1572</v>
      </c>
      <c r="G1390" s="245"/>
      <c r="H1390" s="247" t="s">
        <v>1</v>
      </c>
      <c r="I1390" s="249"/>
      <c r="J1390" s="245"/>
      <c r="K1390" s="245"/>
      <c r="L1390" s="250"/>
      <c r="M1390" s="251"/>
      <c r="N1390" s="252"/>
      <c r="O1390" s="252"/>
      <c r="P1390" s="252"/>
      <c r="Q1390" s="252"/>
      <c r="R1390" s="252"/>
      <c r="S1390" s="252"/>
      <c r="T1390" s="253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T1390" s="254" t="s">
        <v>190</v>
      </c>
      <c r="AU1390" s="254" t="s">
        <v>179</v>
      </c>
      <c r="AV1390" s="13" t="s">
        <v>83</v>
      </c>
      <c r="AW1390" s="13" t="s">
        <v>34</v>
      </c>
      <c r="AX1390" s="13" t="s">
        <v>76</v>
      </c>
      <c r="AY1390" s="254" t="s">
        <v>178</v>
      </c>
    </row>
    <row r="1391" s="14" customFormat="1">
      <c r="A1391" s="14"/>
      <c r="B1391" s="255"/>
      <c r="C1391" s="256"/>
      <c r="D1391" s="246" t="s">
        <v>190</v>
      </c>
      <c r="E1391" s="257" t="s">
        <v>1</v>
      </c>
      <c r="F1391" s="258" t="s">
        <v>83</v>
      </c>
      <c r="G1391" s="256"/>
      <c r="H1391" s="259">
        <v>1</v>
      </c>
      <c r="I1391" s="260"/>
      <c r="J1391" s="256"/>
      <c r="K1391" s="256"/>
      <c r="L1391" s="261"/>
      <c r="M1391" s="262"/>
      <c r="N1391" s="263"/>
      <c r="O1391" s="263"/>
      <c r="P1391" s="263"/>
      <c r="Q1391" s="263"/>
      <c r="R1391" s="263"/>
      <c r="S1391" s="263"/>
      <c r="T1391" s="264"/>
      <c r="U1391" s="14"/>
      <c r="V1391" s="14"/>
      <c r="W1391" s="14"/>
      <c r="X1391" s="14"/>
      <c r="Y1391" s="14"/>
      <c r="Z1391" s="14"/>
      <c r="AA1391" s="14"/>
      <c r="AB1391" s="14"/>
      <c r="AC1391" s="14"/>
      <c r="AD1391" s="14"/>
      <c r="AE1391" s="14"/>
      <c r="AT1391" s="265" t="s">
        <v>190</v>
      </c>
      <c r="AU1391" s="265" t="s">
        <v>179</v>
      </c>
      <c r="AV1391" s="14" t="s">
        <v>85</v>
      </c>
      <c r="AW1391" s="14" t="s">
        <v>34</v>
      </c>
      <c r="AX1391" s="14" t="s">
        <v>76</v>
      </c>
      <c r="AY1391" s="265" t="s">
        <v>178</v>
      </c>
    </row>
    <row r="1392" s="2" customFormat="1" ht="33" customHeight="1">
      <c r="A1392" s="38"/>
      <c r="B1392" s="39"/>
      <c r="C1392" s="226" t="s">
        <v>1643</v>
      </c>
      <c r="D1392" s="226" t="s">
        <v>181</v>
      </c>
      <c r="E1392" s="227" t="s">
        <v>1644</v>
      </c>
      <c r="F1392" s="228" t="s">
        <v>1645</v>
      </c>
      <c r="G1392" s="229" t="s">
        <v>203</v>
      </c>
      <c r="H1392" s="230">
        <v>1</v>
      </c>
      <c r="I1392" s="231"/>
      <c r="J1392" s="232">
        <f>ROUND(I1392*H1392,2)</f>
        <v>0</v>
      </c>
      <c r="K1392" s="228" t="s">
        <v>1</v>
      </c>
      <c r="L1392" s="44"/>
      <c r="M1392" s="233" t="s">
        <v>1</v>
      </c>
      <c r="N1392" s="234" t="s">
        <v>41</v>
      </c>
      <c r="O1392" s="91"/>
      <c r="P1392" s="235">
        <f>O1392*H1392</f>
        <v>0</v>
      </c>
      <c r="Q1392" s="235">
        <v>0</v>
      </c>
      <c r="R1392" s="235">
        <f>Q1392*H1392</f>
        <v>0</v>
      </c>
      <c r="S1392" s="235">
        <v>0</v>
      </c>
      <c r="T1392" s="236">
        <f>S1392*H1392</f>
        <v>0</v>
      </c>
      <c r="U1392" s="38"/>
      <c r="V1392" s="38"/>
      <c r="W1392" s="38"/>
      <c r="X1392" s="38"/>
      <c r="Y1392" s="38"/>
      <c r="Z1392" s="38"/>
      <c r="AA1392" s="38"/>
      <c r="AB1392" s="38"/>
      <c r="AC1392" s="38"/>
      <c r="AD1392" s="38"/>
      <c r="AE1392" s="38"/>
      <c r="AR1392" s="237" t="s">
        <v>362</v>
      </c>
      <c r="AT1392" s="237" t="s">
        <v>181</v>
      </c>
      <c r="AU1392" s="237" t="s">
        <v>179</v>
      </c>
      <c r="AY1392" s="17" t="s">
        <v>178</v>
      </c>
      <c r="BE1392" s="238">
        <f>IF(N1392="základní",J1392,0)</f>
        <v>0</v>
      </c>
      <c r="BF1392" s="238">
        <f>IF(N1392="snížená",J1392,0)</f>
        <v>0</v>
      </c>
      <c r="BG1392" s="238">
        <f>IF(N1392="zákl. přenesená",J1392,0)</f>
        <v>0</v>
      </c>
      <c r="BH1392" s="238">
        <f>IF(N1392="sníž. přenesená",J1392,0)</f>
        <v>0</v>
      </c>
      <c r="BI1392" s="238">
        <f>IF(N1392="nulová",J1392,0)</f>
        <v>0</v>
      </c>
      <c r="BJ1392" s="17" t="s">
        <v>83</v>
      </c>
      <c r="BK1392" s="238">
        <f>ROUND(I1392*H1392,2)</f>
        <v>0</v>
      </c>
      <c r="BL1392" s="17" t="s">
        <v>362</v>
      </c>
      <c r="BM1392" s="237" t="s">
        <v>1646</v>
      </c>
    </row>
    <row r="1393" s="13" customFormat="1">
      <c r="A1393" s="13"/>
      <c r="B1393" s="244"/>
      <c r="C1393" s="245"/>
      <c r="D1393" s="246" t="s">
        <v>190</v>
      </c>
      <c r="E1393" s="247" t="s">
        <v>1</v>
      </c>
      <c r="F1393" s="248" t="s">
        <v>1562</v>
      </c>
      <c r="G1393" s="245"/>
      <c r="H1393" s="247" t="s">
        <v>1</v>
      </c>
      <c r="I1393" s="249"/>
      <c r="J1393" s="245"/>
      <c r="K1393" s="245"/>
      <c r="L1393" s="250"/>
      <c r="M1393" s="251"/>
      <c r="N1393" s="252"/>
      <c r="O1393" s="252"/>
      <c r="P1393" s="252"/>
      <c r="Q1393" s="252"/>
      <c r="R1393" s="252"/>
      <c r="S1393" s="252"/>
      <c r="T1393" s="253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T1393" s="254" t="s">
        <v>190</v>
      </c>
      <c r="AU1393" s="254" t="s">
        <v>179</v>
      </c>
      <c r="AV1393" s="13" t="s">
        <v>83</v>
      </c>
      <c r="AW1393" s="13" t="s">
        <v>34</v>
      </c>
      <c r="AX1393" s="13" t="s">
        <v>76</v>
      </c>
      <c r="AY1393" s="254" t="s">
        <v>178</v>
      </c>
    </row>
    <row r="1394" s="13" customFormat="1">
      <c r="A1394" s="13"/>
      <c r="B1394" s="244"/>
      <c r="C1394" s="245"/>
      <c r="D1394" s="246" t="s">
        <v>190</v>
      </c>
      <c r="E1394" s="247" t="s">
        <v>1</v>
      </c>
      <c r="F1394" s="248" t="s">
        <v>192</v>
      </c>
      <c r="G1394" s="245"/>
      <c r="H1394" s="247" t="s">
        <v>1</v>
      </c>
      <c r="I1394" s="249"/>
      <c r="J1394" s="245"/>
      <c r="K1394" s="245"/>
      <c r="L1394" s="250"/>
      <c r="M1394" s="251"/>
      <c r="N1394" s="252"/>
      <c r="O1394" s="252"/>
      <c r="P1394" s="252"/>
      <c r="Q1394" s="252"/>
      <c r="R1394" s="252"/>
      <c r="S1394" s="252"/>
      <c r="T1394" s="253"/>
      <c r="U1394" s="13"/>
      <c r="V1394" s="13"/>
      <c r="W1394" s="13"/>
      <c r="X1394" s="13"/>
      <c r="Y1394" s="13"/>
      <c r="Z1394" s="13"/>
      <c r="AA1394" s="13"/>
      <c r="AB1394" s="13"/>
      <c r="AC1394" s="13"/>
      <c r="AD1394" s="13"/>
      <c r="AE1394" s="13"/>
      <c r="AT1394" s="254" t="s">
        <v>190</v>
      </c>
      <c r="AU1394" s="254" t="s">
        <v>179</v>
      </c>
      <c r="AV1394" s="13" t="s">
        <v>83</v>
      </c>
      <c r="AW1394" s="13" t="s">
        <v>34</v>
      </c>
      <c r="AX1394" s="13" t="s">
        <v>76</v>
      </c>
      <c r="AY1394" s="254" t="s">
        <v>178</v>
      </c>
    </row>
    <row r="1395" s="13" customFormat="1">
      <c r="A1395" s="13"/>
      <c r="B1395" s="244"/>
      <c r="C1395" s="245"/>
      <c r="D1395" s="246" t="s">
        <v>190</v>
      </c>
      <c r="E1395" s="247" t="s">
        <v>1</v>
      </c>
      <c r="F1395" s="248" t="s">
        <v>1572</v>
      </c>
      <c r="G1395" s="245"/>
      <c r="H1395" s="247" t="s">
        <v>1</v>
      </c>
      <c r="I1395" s="249"/>
      <c r="J1395" s="245"/>
      <c r="K1395" s="245"/>
      <c r="L1395" s="250"/>
      <c r="M1395" s="251"/>
      <c r="N1395" s="252"/>
      <c r="O1395" s="252"/>
      <c r="P1395" s="252"/>
      <c r="Q1395" s="252"/>
      <c r="R1395" s="252"/>
      <c r="S1395" s="252"/>
      <c r="T1395" s="253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T1395" s="254" t="s">
        <v>190</v>
      </c>
      <c r="AU1395" s="254" t="s">
        <v>179</v>
      </c>
      <c r="AV1395" s="13" t="s">
        <v>83</v>
      </c>
      <c r="AW1395" s="13" t="s">
        <v>34</v>
      </c>
      <c r="AX1395" s="13" t="s">
        <v>76</v>
      </c>
      <c r="AY1395" s="254" t="s">
        <v>178</v>
      </c>
    </row>
    <row r="1396" s="14" customFormat="1">
      <c r="A1396" s="14"/>
      <c r="B1396" s="255"/>
      <c r="C1396" s="256"/>
      <c r="D1396" s="246" t="s">
        <v>190</v>
      </c>
      <c r="E1396" s="257" t="s">
        <v>1</v>
      </c>
      <c r="F1396" s="258" t="s">
        <v>83</v>
      </c>
      <c r="G1396" s="256"/>
      <c r="H1396" s="259">
        <v>1</v>
      </c>
      <c r="I1396" s="260"/>
      <c r="J1396" s="256"/>
      <c r="K1396" s="256"/>
      <c r="L1396" s="261"/>
      <c r="M1396" s="262"/>
      <c r="N1396" s="263"/>
      <c r="O1396" s="263"/>
      <c r="P1396" s="263"/>
      <c r="Q1396" s="263"/>
      <c r="R1396" s="263"/>
      <c r="S1396" s="263"/>
      <c r="T1396" s="264"/>
      <c r="U1396" s="14"/>
      <c r="V1396" s="14"/>
      <c r="W1396" s="14"/>
      <c r="X1396" s="14"/>
      <c r="Y1396" s="14"/>
      <c r="Z1396" s="14"/>
      <c r="AA1396" s="14"/>
      <c r="AB1396" s="14"/>
      <c r="AC1396" s="14"/>
      <c r="AD1396" s="14"/>
      <c r="AE1396" s="14"/>
      <c r="AT1396" s="265" t="s">
        <v>190</v>
      </c>
      <c r="AU1396" s="265" t="s">
        <v>179</v>
      </c>
      <c r="AV1396" s="14" t="s">
        <v>85</v>
      </c>
      <c r="AW1396" s="14" t="s">
        <v>34</v>
      </c>
      <c r="AX1396" s="14" t="s">
        <v>76</v>
      </c>
      <c r="AY1396" s="265" t="s">
        <v>178</v>
      </c>
    </row>
    <row r="1397" s="2" customFormat="1" ht="24.15" customHeight="1">
      <c r="A1397" s="38"/>
      <c r="B1397" s="39"/>
      <c r="C1397" s="226" t="s">
        <v>1647</v>
      </c>
      <c r="D1397" s="226" t="s">
        <v>181</v>
      </c>
      <c r="E1397" s="227" t="s">
        <v>1648</v>
      </c>
      <c r="F1397" s="228" t="s">
        <v>1649</v>
      </c>
      <c r="G1397" s="229" t="s">
        <v>203</v>
      </c>
      <c r="H1397" s="230">
        <v>1</v>
      </c>
      <c r="I1397" s="231"/>
      <c r="J1397" s="232">
        <f>ROUND(I1397*H1397,2)</f>
        <v>0</v>
      </c>
      <c r="K1397" s="228" t="s">
        <v>1</v>
      </c>
      <c r="L1397" s="44"/>
      <c r="M1397" s="233" t="s">
        <v>1</v>
      </c>
      <c r="N1397" s="234" t="s">
        <v>41</v>
      </c>
      <c r="O1397" s="91"/>
      <c r="P1397" s="235">
        <f>O1397*H1397</f>
        <v>0</v>
      </c>
      <c r="Q1397" s="235">
        <v>0</v>
      </c>
      <c r="R1397" s="235">
        <f>Q1397*H1397</f>
        <v>0</v>
      </c>
      <c r="S1397" s="235">
        <v>0</v>
      </c>
      <c r="T1397" s="236">
        <f>S1397*H1397</f>
        <v>0</v>
      </c>
      <c r="U1397" s="38"/>
      <c r="V1397" s="38"/>
      <c r="W1397" s="38"/>
      <c r="X1397" s="38"/>
      <c r="Y1397" s="38"/>
      <c r="Z1397" s="38"/>
      <c r="AA1397" s="38"/>
      <c r="AB1397" s="38"/>
      <c r="AC1397" s="38"/>
      <c r="AD1397" s="38"/>
      <c r="AE1397" s="38"/>
      <c r="AR1397" s="237" t="s">
        <v>362</v>
      </c>
      <c r="AT1397" s="237" t="s">
        <v>181</v>
      </c>
      <c r="AU1397" s="237" t="s">
        <v>179</v>
      </c>
      <c r="AY1397" s="17" t="s">
        <v>178</v>
      </c>
      <c r="BE1397" s="238">
        <f>IF(N1397="základní",J1397,0)</f>
        <v>0</v>
      </c>
      <c r="BF1397" s="238">
        <f>IF(N1397="snížená",J1397,0)</f>
        <v>0</v>
      </c>
      <c r="BG1397" s="238">
        <f>IF(N1397="zákl. přenesená",J1397,0)</f>
        <v>0</v>
      </c>
      <c r="BH1397" s="238">
        <f>IF(N1397="sníž. přenesená",J1397,0)</f>
        <v>0</v>
      </c>
      <c r="BI1397" s="238">
        <f>IF(N1397="nulová",J1397,0)</f>
        <v>0</v>
      </c>
      <c r="BJ1397" s="17" t="s">
        <v>83</v>
      </c>
      <c r="BK1397" s="238">
        <f>ROUND(I1397*H1397,2)</f>
        <v>0</v>
      </c>
      <c r="BL1397" s="17" t="s">
        <v>362</v>
      </c>
      <c r="BM1397" s="237" t="s">
        <v>1650</v>
      </c>
    </row>
    <row r="1398" s="13" customFormat="1">
      <c r="A1398" s="13"/>
      <c r="B1398" s="244"/>
      <c r="C1398" s="245"/>
      <c r="D1398" s="246" t="s">
        <v>190</v>
      </c>
      <c r="E1398" s="247" t="s">
        <v>1</v>
      </c>
      <c r="F1398" s="248" t="s">
        <v>1562</v>
      </c>
      <c r="G1398" s="245"/>
      <c r="H1398" s="247" t="s">
        <v>1</v>
      </c>
      <c r="I1398" s="249"/>
      <c r="J1398" s="245"/>
      <c r="K1398" s="245"/>
      <c r="L1398" s="250"/>
      <c r="M1398" s="251"/>
      <c r="N1398" s="252"/>
      <c r="O1398" s="252"/>
      <c r="P1398" s="252"/>
      <c r="Q1398" s="252"/>
      <c r="R1398" s="252"/>
      <c r="S1398" s="252"/>
      <c r="T1398" s="253"/>
      <c r="U1398" s="13"/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  <c r="AT1398" s="254" t="s">
        <v>190</v>
      </c>
      <c r="AU1398" s="254" t="s">
        <v>179</v>
      </c>
      <c r="AV1398" s="13" t="s">
        <v>83</v>
      </c>
      <c r="AW1398" s="13" t="s">
        <v>34</v>
      </c>
      <c r="AX1398" s="13" t="s">
        <v>76</v>
      </c>
      <c r="AY1398" s="254" t="s">
        <v>178</v>
      </c>
    </row>
    <row r="1399" s="13" customFormat="1">
      <c r="A1399" s="13"/>
      <c r="B1399" s="244"/>
      <c r="C1399" s="245"/>
      <c r="D1399" s="246" t="s">
        <v>190</v>
      </c>
      <c r="E1399" s="247" t="s">
        <v>1</v>
      </c>
      <c r="F1399" s="248" t="s">
        <v>192</v>
      </c>
      <c r="G1399" s="245"/>
      <c r="H1399" s="247" t="s">
        <v>1</v>
      </c>
      <c r="I1399" s="249"/>
      <c r="J1399" s="245"/>
      <c r="K1399" s="245"/>
      <c r="L1399" s="250"/>
      <c r="M1399" s="251"/>
      <c r="N1399" s="252"/>
      <c r="O1399" s="252"/>
      <c r="P1399" s="252"/>
      <c r="Q1399" s="252"/>
      <c r="R1399" s="252"/>
      <c r="S1399" s="252"/>
      <c r="T1399" s="253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T1399" s="254" t="s">
        <v>190</v>
      </c>
      <c r="AU1399" s="254" t="s">
        <v>179</v>
      </c>
      <c r="AV1399" s="13" t="s">
        <v>83</v>
      </c>
      <c r="AW1399" s="13" t="s">
        <v>34</v>
      </c>
      <c r="AX1399" s="13" t="s">
        <v>76</v>
      </c>
      <c r="AY1399" s="254" t="s">
        <v>178</v>
      </c>
    </row>
    <row r="1400" s="13" customFormat="1">
      <c r="A1400" s="13"/>
      <c r="B1400" s="244"/>
      <c r="C1400" s="245"/>
      <c r="D1400" s="246" t="s">
        <v>190</v>
      </c>
      <c r="E1400" s="247" t="s">
        <v>1</v>
      </c>
      <c r="F1400" s="248" t="s">
        <v>1572</v>
      </c>
      <c r="G1400" s="245"/>
      <c r="H1400" s="247" t="s">
        <v>1</v>
      </c>
      <c r="I1400" s="249"/>
      <c r="J1400" s="245"/>
      <c r="K1400" s="245"/>
      <c r="L1400" s="250"/>
      <c r="M1400" s="251"/>
      <c r="N1400" s="252"/>
      <c r="O1400" s="252"/>
      <c r="P1400" s="252"/>
      <c r="Q1400" s="252"/>
      <c r="R1400" s="252"/>
      <c r="S1400" s="252"/>
      <c r="T1400" s="253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T1400" s="254" t="s">
        <v>190</v>
      </c>
      <c r="AU1400" s="254" t="s">
        <v>179</v>
      </c>
      <c r="AV1400" s="13" t="s">
        <v>83</v>
      </c>
      <c r="AW1400" s="13" t="s">
        <v>34</v>
      </c>
      <c r="AX1400" s="13" t="s">
        <v>76</v>
      </c>
      <c r="AY1400" s="254" t="s">
        <v>178</v>
      </c>
    </row>
    <row r="1401" s="14" customFormat="1">
      <c r="A1401" s="14"/>
      <c r="B1401" s="255"/>
      <c r="C1401" s="256"/>
      <c r="D1401" s="246" t="s">
        <v>190</v>
      </c>
      <c r="E1401" s="257" t="s">
        <v>1</v>
      </c>
      <c r="F1401" s="258" t="s">
        <v>83</v>
      </c>
      <c r="G1401" s="256"/>
      <c r="H1401" s="259">
        <v>1</v>
      </c>
      <c r="I1401" s="260"/>
      <c r="J1401" s="256"/>
      <c r="K1401" s="256"/>
      <c r="L1401" s="261"/>
      <c r="M1401" s="262"/>
      <c r="N1401" s="263"/>
      <c r="O1401" s="263"/>
      <c r="P1401" s="263"/>
      <c r="Q1401" s="263"/>
      <c r="R1401" s="263"/>
      <c r="S1401" s="263"/>
      <c r="T1401" s="264"/>
      <c r="U1401" s="14"/>
      <c r="V1401" s="14"/>
      <c r="W1401" s="14"/>
      <c r="X1401" s="14"/>
      <c r="Y1401" s="14"/>
      <c r="Z1401" s="14"/>
      <c r="AA1401" s="14"/>
      <c r="AB1401" s="14"/>
      <c r="AC1401" s="14"/>
      <c r="AD1401" s="14"/>
      <c r="AE1401" s="14"/>
      <c r="AT1401" s="265" t="s">
        <v>190</v>
      </c>
      <c r="AU1401" s="265" t="s">
        <v>179</v>
      </c>
      <c r="AV1401" s="14" t="s">
        <v>85</v>
      </c>
      <c r="AW1401" s="14" t="s">
        <v>34</v>
      </c>
      <c r="AX1401" s="14" t="s">
        <v>76</v>
      </c>
      <c r="AY1401" s="265" t="s">
        <v>178</v>
      </c>
    </row>
    <row r="1402" s="2" customFormat="1" ht="21.75" customHeight="1">
      <c r="A1402" s="38"/>
      <c r="B1402" s="39"/>
      <c r="C1402" s="226" t="s">
        <v>1651</v>
      </c>
      <c r="D1402" s="226" t="s">
        <v>181</v>
      </c>
      <c r="E1402" s="227" t="s">
        <v>1652</v>
      </c>
      <c r="F1402" s="228" t="s">
        <v>1653</v>
      </c>
      <c r="G1402" s="229" t="s">
        <v>203</v>
      </c>
      <c r="H1402" s="230">
        <v>2</v>
      </c>
      <c r="I1402" s="231"/>
      <c r="J1402" s="232">
        <f>ROUND(I1402*H1402,2)</f>
        <v>0</v>
      </c>
      <c r="K1402" s="228" t="s">
        <v>1</v>
      </c>
      <c r="L1402" s="44"/>
      <c r="M1402" s="233" t="s">
        <v>1</v>
      </c>
      <c r="N1402" s="234" t="s">
        <v>41</v>
      </c>
      <c r="O1402" s="91"/>
      <c r="P1402" s="235">
        <f>O1402*H1402</f>
        <v>0</v>
      </c>
      <c r="Q1402" s="235">
        <v>0</v>
      </c>
      <c r="R1402" s="235">
        <f>Q1402*H1402</f>
        <v>0</v>
      </c>
      <c r="S1402" s="235">
        <v>0</v>
      </c>
      <c r="T1402" s="236">
        <f>S1402*H1402</f>
        <v>0</v>
      </c>
      <c r="U1402" s="38"/>
      <c r="V1402" s="38"/>
      <c r="W1402" s="38"/>
      <c r="X1402" s="38"/>
      <c r="Y1402" s="38"/>
      <c r="Z1402" s="38"/>
      <c r="AA1402" s="38"/>
      <c r="AB1402" s="38"/>
      <c r="AC1402" s="38"/>
      <c r="AD1402" s="38"/>
      <c r="AE1402" s="38"/>
      <c r="AR1402" s="237" t="s">
        <v>362</v>
      </c>
      <c r="AT1402" s="237" t="s">
        <v>181</v>
      </c>
      <c r="AU1402" s="237" t="s">
        <v>179</v>
      </c>
      <c r="AY1402" s="17" t="s">
        <v>178</v>
      </c>
      <c r="BE1402" s="238">
        <f>IF(N1402="základní",J1402,0)</f>
        <v>0</v>
      </c>
      <c r="BF1402" s="238">
        <f>IF(N1402="snížená",J1402,0)</f>
        <v>0</v>
      </c>
      <c r="BG1402" s="238">
        <f>IF(N1402="zákl. přenesená",J1402,0)</f>
        <v>0</v>
      </c>
      <c r="BH1402" s="238">
        <f>IF(N1402="sníž. přenesená",J1402,0)</f>
        <v>0</v>
      </c>
      <c r="BI1402" s="238">
        <f>IF(N1402="nulová",J1402,0)</f>
        <v>0</v>
      </c>
      <c r="BJ1402" s="17" t="s">
        <v>83</v>
      </c>
      <c r="BK1402" s="238">
        <f>ROUND(I1402*H1402,2)</f>
        <v>0</v>
      </c>
      <c r="BL1402" s="17" t="s">
        <v>362</v>
      </c>
      <c r="BM1402" s="237" t="s">
        <v>1654</v>
      </c>
    </row>
    <row r="1403" s="13" customFormat="1">
      <c r="A1403" s="13"/>
      <c r="B1403" s="244"/>
      <c r="C1403" s="245"/>
      <c r="D1403" s="246" t="s">
        <v>190</v>
      </c>
      <c r="E1403" s="247" t="s">
        <v>1</v>
      </c>
      <c r="F1403" s="248" t="s">
        <v>1562</v>
      </c>
      <c r="G1403" s="245"/>
      <c r="H1403" s="247" t="s">
        <v>1</v>
      </c>
      <c r="I1403" s="249"/>
      <c r="J1403" s="245"/>
      <c r="K1403" s="245"/>
      <c r="L1403" s="250"/>
      <c r="M1403" s="251"/>
      <c r="N1403" s="252"/>
      <c r="O1403" s="252"/>
      <c r="P1403" s="252"/>
      <c r="Q1403" s="252"/>
      <c r="R1403" s="252"/>
      <c r="S1403" s="252"/>
      <c r="T1403" s="253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254" t="s">
        <v>190</v>
      </c>
      <c r="AU1403" s="254" t="s">
        <v>179</v>
      </c>
      <c r="AV1403" s="13" t="s">
        <v>83</v>
      </c>
      <c r="AW1403" s="13" t="s">
        <v>34</v>
      </c>
      <c r="AX1403" s="13" t="s">
        <v>76</v>
      </c>
      <c r="AY1403" s="254" t="s">
        <v>178</v>
      </c>
    </row>
    <row r="1404" s="13" customFormat="1">
      <c r="A1404" s="13"/>
      <c r="B1404" s="244"/>
      <c r="C1404" s="245"/>
      <c r="D1404" s="246" t="s">
        <v>190</v>
      </c>
      <c r="E1404" s="247" t="s">
        <v>1</v>
      </c>
      <c r="F1404" s="248" t="s">
        <v>192</v>
      </c>
      <c r="G1404" s="245"/>
      <c r="H1404" s="247" t="s">
        <v>1</v>
      </c>
      <c r="I1404" s="249"/>
      <c r="J1404" s="245"/>
      <c r="K1404" s="245"/>
      <c r="L1404" s="250"/>
      <c r="M1404" s="251"/>
      <c r="N1404" s="252"/>
      <c r="O1404" s="252"/>
      <c r="P1404" s="252"/>
      <c r="Q1404" s="252"/>
      <c r="R1404" s="252"/>
      <c r="S1404" s="252"/>
      <c r="T1404" s="253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T1404" s="254" t="s">
        <v>190</v>
      </c>
      <c r="AU1404" s="254" t="s">
        <v>179</v>
      </c>
      <c r="AV1404" s="13" t="s">
        <v>83</v>
      </c>
      <c r="AW1404" s="13" t="s">
        <v>34</v>
      </c>
      <c r="AX1404" s="13" t="s">
        <v>76</v>
      </c>
      <c r="AY1404" s="254" t="s">
        <v>178</v>
      </c>
    </row>
    <row r="1405" s="13" customFormat="1">
      <c r="A1405" s="13"/>
      <c r="B1405" s="244"/>
      <c r="C1405" s="245"/>
      <c r="D1405" s="246" t="s">
        <v>190</v>
      </c>
      <c r="E1405" s="247" t="s">
        <v>1</v>
      </c>
      <c r="F1405" s="248" t="s">
        <v>1572</v>
      </c>
      <c r="G1405" s="245"/>
      <c r="H1405" s="247" t="s">
        <v>1</v>
      </c>
      <c r="I1405" s="249"/>
      <c r="J1405" s="245"/>
      <c r="K1405" s="245"/>
      <c r="L1405" s="250"/>
      <c r="M1405" s="251"/>
      <c r="N1405" s="252"/>
      <c r="O1405" s="252"/>
      <c r="P1405" s="252"/>
      <c r="Q1405" s="252"/>
      <c r="R1405" s="252"/>
      <c r="S1405" s="252"/>
      <c r="T1405" s="253"/>
      <c r="U1405" s="13"/>
      <c r="V1405" s="13"/>
      <c r="W1405" s="13"/>
      <c r="X1405" s="13"/>
      <c r="Y1405" s="13"/>
      <c r="Z1405" s="13"/>
      <c r="AA1405" s="13"/>
      <c r="AB1405" s="13"/>
      <c r="AC1405" s="13"/>
      <c r="AD1405" s="13"/>
      <c r="AE1405" s="13"/>
      <c r="AT1405" s="254" t="s">
        <v>190</v>
      </c>
      <c r="AU1405" s="254" t="s">
        <v>179</v>
      </c>
      <c r="AV1405" s="13" t="s">
        <v>83</v>
      </c>
      <c r="AW1405" s="13" t="s">
        <v>34</v>
      </c>
      <c r="AX1405" s="13" t="s">
        <v>76</v>
      </c>
      <c r="AY1405" s="254" t="s">
        <v>178</v>
      </c>
    </row>
    <row r="1406" s="14" customFormat="1">
      <c r="A1406" s="14"/>
      <c r="B1406" s="255"/>
      <c r="C1406" s="256"/>
      <c r="D1406" s="246" t="s">
        <v>190</v>
      </c>
      <c r="E1406" s="257" t="s">
        <v>1</v>
      </c>
      <c r="F1406" s="258" t="s">
        <v>85</v>
      </c>
      <c r="G1406" s="256"/>
      <c r="H1406" s="259">
        <v>2</v>
      </c>
      <c r="I1406" s="260"/>
      <c r="J1406" s="256"/>
      <c r="K1406" s="256"/>
      <c r="L1406" s="261"/>
      <c r="M1406" s="262"/>
      <c r="N1406" s="263"/>
      <c r="O1406" s="263"/>
      <c r="P1406" s="263"/>
      <c r="Q1406" s="263"/>
      <c r="R1406" s="263"/>
      <c r="S1406" s="263"/>
      <c r="T1406" s="264"/>
      <c r="U1406" s="14"/>
      <c r="V1406" s="14"/>
      <c r="W1406" s="14"/>
      <c r="X1406" s="14"/>
      <c r="Y1406" s="14"/>
      <c r="Z1406" s="14"/>
      <c r="AA1406" s="14"/>
      <c r="AB1406" s="14"/>
      <c r="AC1406" s="14"/>
      <c r="AD1406" s="14"/>
      <c r="AE1406" s="14"/>
      <c r="AT1406" s="265" t="s">
        <v>190</v>
      </c>
      <c r="AU1406" s="265" t="s">
        <v>179</v>
      </c>
      <c r="AV1406" s="14" t="s">
        <v>85</v>
      </c>
      <c r="AW1406" s="14" t="s">
        <v>34</v>
      </c>
      <c r="AX1406" s="14" t="s">
        <v>76</v>
      </c>
      <c r="AY1406" s="265" t="s">
        <v>178</v>
      </c>
    </row>
    <row r="1407" s="2" customFormat="1" ht="24.15" customHeight="1">
      <c r="A1407" s="38"/>
      <c r="B1407" s="39"/>
      <c r="C1407" s="226" t="s">
        <v>1655</v>
      </c>
      <c r="D1407" s="226" t="s">
        <v>181</v>
      </c>
      <c r="E1407" s="227" t="s">
        <v>1656</v>
      </c>
      <c r="F1407" s="228" t="s">
        <v>1657</v>
      </c>
      <c r="G1407" s="229" t="s">
        <v>203</v>
      </c>
      <c r="H1407" s="230">
        <v>1</v>
      </c>
      <c r="I1407" s="231"/>
      <c r="J1407" s="232">
        <f>ROUND(I1407*H1407,2)</f>
        <v>0</v>
      </c>
      <c r="K1407" s="228" t="s">
        <v>1</v>
      </c>
      <c r="L1407" s="44"/>
      <c r="M1407" s="233" t="s">
        <v>1</v>
      </c>
      <c r="N1407" s="234" t="s">
        <v>41</v>
      </c>
      <c r="O1407" s="91"/>
      <c r="P1407" s="235">
        <f>O1407*H1407</f>
        <v>0</v>
      </c>
      <c r="Q1407" s="235">
        <v>0</v>
      </c>
      <c r="R1407" s="235">
        <f>Q1407*H1407</f>
        <v>0</v>
      </c>
      <c r="S1407" s="235">
        <v>0</v>
      </c>
      <c r="T1407" s="236">
        <f>S1407*H1407</f>
        <v>0</v>
      </c>
      <c r="U1407" s="38"/>
      <c r="V1407" s="38"/>
      <c r="W1407" s="38"/>
      <c r="X1407" s="38"/>
      <c r="Y1407" s="38"/>
      <c r="Z1407" s="38"/>
      <c r="AA1407" s="38"/>
      <c r="AB1407" s="38"/>
      <c r="AC1407" s="38"/>
      <c r="AD1407" s="38"/>
      <c r="AE1407" s="38"/>
      <c r="AR1407" s="237" t="s">
        <v>362</v>
      </c>
      <c r="AT1407" s="237" t="s">
        <v>181</v>
      </c>
      <c r="AU1407" s="237" t="s">
        <v>179</v>
      </c>
      <c r="AY1407" s="17" t="s">
        <v>178</v>
      </c>
      <c r="BE1407" s="238">
        <f>IF(N1407="základní",J1407,0)</f>
        <v>0</v>
      </c>
      <c r="BF1407" s="238">
        <f>IF(N1407="snížená",J1407,0)</f>
        <v>0</v>
      </c>
      <c r="BG1407" s="238">
        <f>IF(N1407="zákl. přenesená",J1407,0)</f>
        <v>0</v>
      </c>
      <c r="BH1407" s="238">
        <f>IF(N1407="sníž. přenesená",J1407,0)</f>
        <v>0</v>
      </c>
      <c r="BI1407" s="238">
        <f>IF(N1407="nulová",J1407,0)</f>
        <v>0</v>
      </c>
      <c r="BJ1407" s="17" t="s">
        <v>83</v>
      </c>
      <c r="BK1407" s="238">
        <f>ROUND(I1407*H1407,2)</f>
        <v>0</v>
      </c>
      <c r="BL1407" s="17" t="s">
        <v>362</v>
      </c>
      <c r="BM1407" s="237" t="s">
        <v>1658</v>
      </c>
    </row>
    <row r="1408" s="13" customFormat="1">
      <c r="A1408" s="13"/>
      <c r="B1408" s="244"/>
      <c r="C1408" s="245"/>
      <c r="D1408" s="246" t="s">
        <v>190</v>
      </c>
      <c r="E1408" s="247" t="s">
        <v>1</v>
      </c>
      <c r="F1408" s="248" t="s">
        <v>1562</v>
      </c>
      <c r="G1408" s="245"/>
      <c r="H1408" s="247" t="s">
        <v>1</v>
      </c>
      <c r="I1408" s="249"/>
      <c r="J1408" s="245"/>
      <c r="K1408" s="245"/>
      <c r="L1408" s="250"/>
      <c r="M1408" s="251"/>
      <c r="N1408" s="252"/>
      <c r="O1408" s="252"/>
      <c r="P1408" s="252"/>
      <c r="Q1408" s="252"/>
      <c r="R1408" s="252"/>
      <c r="S1408" s="252"/>
      <c r="T1408" s="253"/>
      <c r="U1408" s="13"/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  <c r="AT1408" s="254" t="s">
        <v>190</v>
      </c>
      <c r="AU1408" s="254" t="s">
        <v>179</v>
      </c>
      <c r="AV1408" s="13" t="s">
        <v>83</v>
      </c>
      <c r="AW1408" s="13" t="s">
        <v>34</v>
      </c>
      <c r="AX1408" s="13" t="s">
        <v>76</v>
      </c>
      <c r="AY1408" s="254" t="s">
        <v>178</v>
      </c>
    </row>
    <row r="1409" s="13" customFormat="1">
      <c r="A1409" s="13"/>
      <c r="B1409" s="244"/>
      <c r="C1409" s="245"/>
      <c r="D1409" s="246" t="s">
        <v>190</v>
      </c>
      <c r="E1409" s="247" t="s">
        <v>1</v>
      </c>
      <c r="F1409" s="248" t="s">
        <v>192</v>
      </c>
      <c r="G1409" s="245"/>
      <c r="H1409" s="247" t="s">
        <v>1</v>
      </c>
      <c r="I1409" s="249"/>
      <c r="J1409" s="245"/>
      <c r="K1409" s="245"/>
      <c r="L1409" s="250"/>
      <c r="M1409" s="251"/>
      <c r="N1409" s="252"/>
      <c r="O1409" s="252"/>
      <c r="P1409" s="252"/>
      <c r="Q1409" s="252"/>
      <c r="R1409" s="252"/>
      <c r="S1409" s="252"/>
      <c r="T1409" s="253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T1409" s="254" t="s">
        <v>190</v>
      </c>
      <c r="AU1409" s="254" t="s">
        <v>179</v>
      </c>
      <c r="AV1409" s="13" t="s">
        <v>83</v>
      </c>
      <c r="AW1409" s="13" t="s">
        <v>34</v>
      </c>
      <c r="AX1409" s="13" t="s">
        <v>76</v>
      </c>
      <c r="AY1409" s="254" t="s">
        <v>178</v>
      </c>
    </row>
    <row r="1410" s="13" customFormat="1">
      <c r="A1410" s="13"/>
      <c r="B1410" s="244"/>
      <c r="C1410" s="245"/>
      <c r="D1410" s="246" t="s">
        <v>190</v>
      </c>
      <c r="E1410" s="247" t="s">
        <v>1</v>
      </c>
      <c r="F1410" s="248" t="s">
        <v>1572</v>
      </c>
      <c r="G1410" s="245"/>
      <c r="H1410" s="247" t="s">
        <v>1</v>
      </c>
      <c r="I1410" s="249"/>
      <c r="J1410" s="245"/>
      <c r="K1410" s="245"/>
      <c r="L1410" s="250"/>
      <c r="M1410" s="251"/>
      <c r="N1410" s="252"/>
      <c r="O1410" s="252"/>
      <c r="P1410" s="252"/>
      <c r="Q1410" s="252"/>
      <c r="R1410" s="252"/>
      <c r="S1410" s="252"/>
      <c r="T1410" s="253"/>
      <c r="U1410" s="13"/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  <c r="AT1410" s="254" t="s">
        <v>190</v>
      </c>
      <c r="AU1410" s="254" t="s">
        <v>179</v>
      </c>
      <c r="AV1410" s="13" t="s">
        <v>83</v>
      </c>
      <c r="AW1410" s="13" t="s">
        <v>34</v>
      </c>
      <c r="AX1410" s="13" t="s">
        <v>76</v>
      </c>
      <c r="AY1410" s="254" t="s">
        <v>178</v>
      </c>
    </row>
    <row r="1411" s="14" customFormat="1">
      <c r="A1411" s="14"/>
      <c r="B1411" s="255"/>
      <c r="C1411" s="256"/>
      <c r="D1411" s="246" t="s">
        <v>190</v>
      </c>
      <c r="E1411" s="257" t="s">
        <v>1</v>
      </c>
      <c r="F1411" s="258" t="s">
        <v>83</v>
      </c>
      <c r="G1411" s="256"/>
      <c r="H1411" s="259">
        <v>1</v>
      </c>
      <c r="I1411" s="260"/>
      <c r="J1411" s="256"/>
      <c r="K1411" s="256"/>
      <c r="L1411" s="261"/>
      <c r="M1411" s="262"/>
      <c r="N1411" s="263"/>
      <c r="O1411" s="263"/>
      <c r="P1411" s="263"/>
      <c r="Q1411" s="263"/>
      <c r="R1411" s="263"/>
      <c r="S1411" s="263"/>
      <c r="T1411" s="264"/>
      <c r="U1411" s="14"/>
      <c r="V1411" s="14"/>
      <c r="W1411" s="14"/>
      <c r="X1411" s="14"/>
      <c r="Y1411" s="14"/>
      <c r="Z1411" s="14"/>
      <c r="AA1411" s="14"/>
      <c r="AB1411" s="14"/>
      <c r="AC1411" s="14"/>
      <c r="AD1411" s="14"/>
      <c r="AE1411" s="14"/>
      <c r="AT1411" s="265" t="s">
        <v>190</v>
      </c>
      <c r="AU1411" s="265" t="s">
        <v>179</v>
      </c>
      <c r="AV1411" s="14" t="s">
        <v>85</v>
      </c>
      <c r="AW1411" s="14" t="s">
        <v>34</v>
      </c>
      <c r="AX1411" s="14" t="s">
        <v>76</v>
      </c>
      <c r="AY1411" s="265" t="s">
        <v>178</v>
      </c>
    </row>
    <row r="1412" s="2" customFormat="1" ht="16.5" customHeight="1">
      <c r="A1412" s="38"/>
      <c r="B1412" s="39"/>
      <c r="C1412" s="226" t="s">
        <v>1659</v>
      </c>
      <c r="D1412" s="226" t="s">
        <v>181</v>
      </c>
      <c r="E1412" s="227" t="s">
        <v>1660</v>
      </c>
      <c r="F1412" s="228" t="s">
        <v>1661</v>
      </c>
      <c r="G1412" s="229" t="s">
        <v>203</v>
      </c>
      <c r="H1412" s="230">
        <v>1</v>
      </c>
      <c r="I1412" s="231"/>
      <c r="J1412" s="232">
        <f>ROUND(I1412*H1412,2)</f>
        <v>0</v>
      </c>
      <c r="K1412" s="228" t="s">
        <v>1</v>
      </c>
      <c r="L1412" s="44"/>
      <c r="M1412" s="233" t="s">
        <v>1</v>
      </c>
      <c r="N1412" s="234" t="s">
        <v>41</v>
      </c>
      <c r="O1412" s="91"/>
      <c r="P1412" s="235">
        <f>O1412*H1412</f>
        <v>0</v>
      </c>
      <c r="Q1412" s="235">
        <v>0</v>
      </c>
      <c r="R1412" s="235">
        <f>Q1412*H1412</f>
        <v>0</v>
      </c>
      <c r="S1412" s="235">
        <v>0</v>
      </c>
      <c r="T1412" s="236">
        <f>S1412*H1412</f>
        <v>0</v>
      </c>
      <c r="U1412" s="38"/>
      <c r="V1412" s="38"/>
      <c r="W1412" s="38"/>
      <c r="X1412" s="38"/>
      <c r="Y1412" s="38"/>
      <c r="Z1412" s="38"/>
      <c r="AA1412" s="38"/>
      <c r="AB1412" s="38"/>
      <c r="AC1412" s="38"/>
      <c r="AD1412" s="38"/>
      <c r="AE1412" s="38"/>
      <c r="AR1412" s="237" t="s">
        <v>362</v>
      </c>
      <c r="AT1412" s="237" t="s">
        <v>181</v>
      </c>
      <c r="AU1412" s="237" t="s">
        <v>179</v>
      </c>
      <c r="AY1412" s="17" t="s">
        <v>178</v>
      </c>
      <c r="BE1412" s="238">
        <f>IF(N1412="základní",J1412,0)</f>
        <v>0</v>
      </c>
      <c r="BF1412" s="238">
        <f>IF(N1412="snížená",J1412,0)</f>
        <v>0</v>
      </c>
      <c r="BG1412" s="238">
        <f>IF(N1412="zákl. přenesená",J1412,0)</f>
        <v>0</v>
      </c>
      <c r="BH1412" s="238">
        <f>IF(N1412="sníž. přenesená",J1412,0)</f>
        <v>0</v>
      </c>
      <c r="BI1412" s="238">
        <f>IF(N1412="nulová",J1412,0)</f>
        <v>0</v>
      </c>
      <c r="BJ1412" s="17" t="s">
        <v>83</v>
      </c>
      <c r="BK1412" s="238">
        <f>ROUND(I1412*H1412,2)</f>
        <v>0</v>
      </c>
      <c r="BL1412" s="17" t="s">
        <v>362</v>
      </c>
      <c r="BM1412" s="237" t="s">
        <v>1662</v>
      </c>
    </row>
    <row r="1413" s="13" customFormat="1">
      <c r="A1413" s="13"/>
      <c r="B1413" s="244"/>
      <c r="C1413" s="245"/>
      <c r="D1413" s="246" t="s">
        <v>190</v>
      </c>
      <c r="E1413" s="247" t="s">
        <v>1</v>
      </c>
      <c r="F1413" s="248" t="s">
        <v>1562</v>
      </c>
      <c r="G1413" s="245"/>
      <c r="H1413" s="247" t="s">
        <v>1</v>
      </c>
      <c r="I1413" s="249"/>
      <c r="J1413" s="245"/>
      <c r="K1413" s="245"/>
      <c r="L1413" s="250"/>
      <c r="M1413" s="251"/>
      <c r="N1413" s="252"/>
      <c r="O1413" s="252"/>
      <c r="P1413" s="252"/>
      <c r="Q1413" s="252"/>
      <c r="R1413" s="252"/>
      <c r="S1413" s="252"/>
      <c r="T1413" s="253"/>
      <c r="U1413" s="13"/>
      <c r="V1413" s="13"/>
      <c r="W1413" s="13"/>
      <c r="X1413" s="13"/>
      <c r="Y1413" s="13"/>
      <c r="Z1413" s="13"/>
      <c r="AA1413" s="13"/>
      <c r="AB1413" s="13"/>
      <c r="AC1413" s="13"/>
      <c r="AD1413" s="13"/>
      <c r="AE1413" s="13"/>
      <c r="AT1413" s="254" t="s">
        <v>190</v>
      </c>
      <c r="AU1413" s="254" t="s">
        <v>179</v>
      </c>
      <c r="AV1413" s="13" t="s">
        <v>83</v>
      </c>
      <c r="AW1413" s="13" t="s">
        <v>34</v>
      </c>
      <c r="AX1413" s="13" t="s">
        <v>76</v>
      </c>
      <c r="AY1413" s="254" t="s">
        <v>178</v>
      </c>
    </row>
    <row r="1414" s="13" customFormat="1">
      <c r="A1414" s="13"/>
      <c r="B1414" s="244"/>
      <c r="C1414" s="245"/>
      <c r="D1414" s="246" t="s">
        <v>190</v>
      </c>
      <c r="E1414" s="247" t="s">
        <v>1</v>
      </c>
      <c r="F1414" s="248" t="s">
        <v>192</v>
      </c>
      <c r="G1414" s="245"/>
      <c r="H1414" s="247" t="s">
        <v>1</v>
      </c>
      <c r="I1414" s="249"/>
      <c r="J1414" s="245"/>
      <c r="K1414" s="245"/>
      <c r="L1414" s="250"/>
      <c r="M1414" s="251"/>
      <c r="N1414" s="252"/>
      <c r="O1414" s="252"/>
      <c r="P1414" s="252"/>
      <c r="Q1414" s="252"/>
      <c r="R1414" s="252"/>
      <c r="S1414" s="252"/>
      <c r="T1414" s="253"/>
      <c r="U1414" s="13"/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  <c r="AT1414" s="254" t="s">
        <v>190</v>
      </c>
      <c r="AU1414" s="254" t="s">
        <v>179</v>
      </c>
      <c r="AV1414" s="13" t="s">
        <v>83</v>
      </c>
      <c r="AW1414" s="13" t="s">
        <v>34</v>
      </c>
      <c r="AX1414" s="13" t="s">
        <v>76</v>
      </c>
      <c r="AY1414" s="254" t="s">
        <v>178</v>
      </c>
    </row>
    <row r="1415" s="13" customFormat="1">
      <c r="A1415" s="13"/>
      <c r="B1415" s="244"/>
      <c r="C1415" s="245"/>
      <c r="D1415" s="246" t="s">
        <v>190</v>
      </c>
      <c r="E1415" s="247" t="s">
        <v>1</v>
      </c>
      <c r="F1415" s="248" t="s">
        <v>1572</v>
      </c>
      <c r="G1415" s="245"/>
      <c r="H1415" s="247" t="s">
        <v>1</v>
      </c>
      <c r="I1415" s="249"/>
      <c r="J1415" s="245"/>
      <c r="K1415" s="245"/>
      <c r="L1415" s="250"/>
      <c r="M1415" s="251"/>
      <c r="N1415" s="252"/>
      <c r="O1415" s="252"/>
      <c r="P1415" s="252"/>
      <c r="Q1415" s="252"/>
      <c r="R1415" s="252"/>
      <c r="S1415" s="252"/>
      <c r="T1415" s="253"/>
      <c r="U1415" s="13"/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  <c r="AT1415" s="254" t="s">
        <v>190</v>
      </c>
      <c r="AU1415" s="254" t="s">
        <v>179</v>
      </c>
      <c r="AV1415" s="13" t="s">
        <v>83</v>
      </c>
      <c r="AW1415" s="13" t="s">
        <v>34</v>
      </c>
      <c r="AX1415" s="13" t="s">
        <v>76</v>
      </c>
      <c r="AY1415" s="254" t="s">
        <v>178</v>
      </c>
    </row>
    <row r="1416" s="14" customFormat="1">
      <c r="A1416" s="14"/>
      <c r="B1416" s="255"/>
      <c r="C1416" s="256"/>
      <c r="D1416" s="246" t="s">
        <v>190</v>
      </c>
      <c r="E1416" s="257" t="s">
        <v>1</v>
      </c>
      <c r="F1416" s="258" t="s">
        <v>83</v>
      </c>
      <c r="G1416" s="256"/>
      <c r="H1416" s="259">
        <v>1</v>
      </c>
      <c r="I1416" s="260"/>
      <c r="J1416" s="256"/>
      <c r="K1416" s="256"/>
      <c r="L1416" s="261"/>
      <c r="M1416" s="262"/>
      <c r="N1416" s="263"/>
      <c r="O1416" s="263"/>
      <c r="P1416" s="263"/>
      <c r="Q1416" s="263"/>
      <c r="R1416" s="263"/>
      <c r="S1416" s="263"/>
      <c r="T1416" s="264"/>
      <c r="U1416" s="14"/>
      <c r="V1416" s="14"/>
      <c r="W1416" s="14"/>
      <c r="X1416" s="14"/>
      <c r="Y1416" s="14"/>
      <c r="Z1416" s="14"/>
      <c r="AA1416" s="14"/>
      <c r="AB1416" s="14"/>
      <c r="AC1416" s="14"/>
      <c r="AD1416" s="14"/>
      <c r="AE1416" s="14"/>
      <c r="AT1416" s="265" t="s">
        <v>190</v>
      </c>
      <c r="AU1416" s="265" t="s">
        <v>179</v>
      </c>
      <c r="AV1416" s="14" t="s">
        <v>85</v>
      </c>
      <c r="AW1416" s="14" t="s">
        <v>34</v>
      </c>
      <c r="AX1416" s="14" t="s">
        <v>76</v>
      </c>
      <c r="AY1416" s="265" t="s">
        <v>178</v>
      </c>
    </row>
    <row r="1417" s="2" customFormat="1" ht="16.5" customHeight="1">
      <c r="A1417" s="38"/>
      <c r="B1417" s="39"/>
      <c r="C1417" s="226" t="s">
        <v>1663</v>
      </c>
      <c r="D1417" s="226" t="s">
        <v>181</v>
      </c>
      <c r="E1417" s="227" t="s">
        <v>1664</v>
      </c>
      <c r="F1417" s="228" t="s">
        <v>1665</v>
      </c>
      <c r="G1417" s="229" t="s">
        <v>203</v>
      </c>
      <c r="H1417" s="230">
        <v>1</v>
      </c>
      <c r="I1417" s="231"/>
      <c r="J1417" s="232">
        <f>ROUND(I1417*H1417,2)</f>
        <v>0</v>
      </c>
      <c r="K1417" s="228" t="s">
        <v>1</v>
      </c>
      <c r="L1417" s="44"/>
      <c r="M1417" s="233" t="s">
        <v>1</v>
      </c>
      <c r="N1417" s="234" t="s">
        <v>41</v>
      </c>
      <c r="O1417" s="91"/>
      <c r="P1417" s="235">
        <f>O1417*H1417</f>
        <v>0</v>
      </c>
      <c r="Q1417" s="235">
        <v>0</v>
      </c>
      <c r="R1417" s="235">
        <f>Q1417*H1417</f>
        <v>0</v>
      </c>
      <c r="S1417" s="235">
        <v>0</v>
      </c>
      <c r="T1417" s="236">
        <f>S1417*H1417</f>
        <v>0</v>
      </c>
      <c r="U1417" s="38"/>
      <c r="V1417" s="38"/>
      <c r="W1417" s="38"/>
      <c r="X1417" s="38"/>
      <c r="Y1417" s="38"/>
      <c r="Z1417" s="38"/>
      <c r="AA1417" s="38"/>
      <c r="AB1417" s="38"/>
      <c r="AC1417" s="38"/>
      <c r="AD1417" s="38"/>
      <c r="AE1417" s="38"/>
      <c r="AR1417" s="237" t="s">
        <v>362</v>
      </c>
      <c r="AT1417" s="237" t="s">
        <v>181</v>
      </c>
      <c r="AU1417" s="237" t="s">
        <v>179</v>
      </c>
      <c r="AY1417" s="17" t="s">
        <v>178</v>
      </c>
      <c r="BE1417" s="238">
        <f>IF(N1417="základní",J1417,0)</f>
        <v>0</v>
      </c>
      <c r="BF1417" s="238">
        <f>IF(N1417="snížená",J1417,0)</f>
        <v>0</v>
      </c>
      <c r="BG1417" s="238">
        <f>IF(N1417="zákl. přenesená",J1417,0)</f>
        <v>0</v>
      </c>
      <c r="BH1417" s="238">
        <f>IF(N1417="sníž. přenesená",J1417,0)</f>
        <v>0</v>
      </c>
      <c r="BI1417" s="238">
        <f>IF(N1417="nulová",J1417,0)</f>
        <v>0</v>
      </c>
      <c r="BJ1417" s="17" t="s">
        <v>83</v>
      </c>
      <c r="BK1417" s="238">
        <f>ROUND(I1417*H1417,2)</f>
        <v>0</v>
      </c>
      <c r="BL1417" s="17" t="s">
        <v>362</v>
      </c>
      <c r="BM1417" s="237" t="s">
        <v>1666</v>
      </c>
    </row>
    <row r="1418" s="13" customFormat="1">
      <c r="A1418" s="13"/>
      <c r="B1418" s="244"/>
      <c r="C1418" s="245"/>
      <c r="D1418" s="246" t="s">
        <v>190</v>
      </c>
      <c r="E1418" s="247" t="s">
        <v>1</v>
      </c>
      <c r="F1418" s="248" t="s">
        <v>1562</v>
      </c>
      <c r="G1418" s="245"/>
      <c r="H1418" s="247" t="s">
        <v>1</v>
      </c>
      <c r="I1418" s="249"/>
      <c r="J1418" s="245"/>
      <c r="K1418" s="245"/>
      <c r="L1418" s="250"/>
      <c r="M1418" s="251"/>
      <c r="N1418" s="252"/>
      <c r="O1418" s="252"/>
      <c r="P1418" s="252"/>
      <c r="Q1418" s="252"/>
      <c r="R1418" s="252"/>
      <c r="S1418" s="252"/>
      <c r="T1418" s="253"/>
      <c r="U1418" s="13"/>
      <c r="V1418" s="13"/>
      <c r="W1418" s="13"/>
      <c r="X1418" s="13"/>
      <c r="Y1418" s="13"/>
      <c r="Z1418" s="13"/>
      <c r="AA1418" s="13"/>
      <c r="AB1418" s="13"/>
      <c r="AC1418" s="13"/>
      <c r="AD1418" s="13"/>
      <c r="AE1418" s="13"/>
      <c r="AT1418" s="254" t="s">
        <v>190</v>
      </c>
      <c r="AU1418" s="254" t="s">
        <v>179</v>
      </c>
      <c r="AV1418" s="13" t="s">
        <v>83</v>
      </c>
      <c r="AW1418" s="13" t="s">
        <v>34</v>
      </c>
      <c r="AX1418" s="13" t="s">
        <v>76</v>
      </c>
      <c r="AY1418" s="254" t="s">
        <v>178</v>
      </c>
    </row>
    <row r="1419" s="13" customFormat="1">
      <c r="A1419" s="13"/>
      <c r="B1419" s="244"/>
      <c r="C1419" s="245"/>
      <c r="D1419" s="246" t="s">
        <v>190</v>
      </c>
      <c r="E1419" s="247" t="s">
        <v>1</v>
      </c>
      <c r="F1419" s="248" t="s">
        <v>192</v>
      </c>
      <c r="G1419" s="245"/>
      <c r="H1419" s="247" t="s">
        <v>1</v>
      </c>
      <c r="I1419" s="249"/>
      <c r="J1419" s="245"/>
      <c r="K1419" s="245"/>
      <c r="L1419" s="250"/>
      <c r="M1419" s="251"/>
      <c r="N1419" s="252"/>
      <c r="O1419" s="252"/>
      <c r="P1419" s="252"/>
      <c r="Q1419" s="252"/>
      <c r="R1419" s="252"/>
      <c r="S1419" s="252"/>
      <c r="T1419" s="253"/>
      <c r="U1419" s="13"/>
      <c r="V1419" s="13"/>
      <c r="W1419" s="13"/>
      <c r="X1419" s="13"/>
      <c r="Y1419" s="13"/>
      <c r="Z1419" s="13"/>
      <c r="AA1419" s="13"/>
      <c r="AB1419" s="13"/>
      <c r="AC1419" s="13"/>
      <c r="AD1419" s="13"/>
      <c r="AE1419" s="13"/>
      <c r="AT1419" s="254" t="s">
        <v>190</v>
      </c>
      <c r="AU1419" s="254" t="s">
        <v>179</v>
      </c>
      <c r="AV1419" s="13" t="s">
        <v>83</v>
      </c>
      <c r="AW1419" s="13" t="s">
        <v>34</v>
      </c>
      <c r="AX1419" s="13" t="s">
        <v>76</v>
      </c>
      <c r="AY1419" s="254" t="s">
        <v>178</v>
      </c>
    </row>
    <row r="1420" s="13" customFormat="1">
      <c r="A1420" s="13"/>
      <c r="B1420" s="244"/>
      <c r="C1420" s="245"/>
      <c r="D1420" s="246" t="s">
        <v>190</v>
      </c>
      <c r="E1420" s="247" t="s">
        <v>1</v>
      </c>
      <c r="F1420" s="248" t="s">
        <v>1572</v>
      </c>
      <c r="G1420" s="245"/>
      <c r="H1420" s="247" t="s">
        <v>1</v>
      </c>
      <c r="I1420" s="249"/>
      <c r="J1420" s="245"/>
      <c r="K1420" s="245"/>
      <c r="L1420" s="250"/>
      <c r="M1420" s="251"/>
      <c r="N1420" s="252"/>
      <c r="O1420" s="252"/>
      <c r="P1420" s="252"/>
      <c r="Q1420" s="252"/>
      <c r="R1420" s="252"/>
      <c r="S1420" s="252"/>
      <c r="T1420" s="253"/>
      <c r="U1420" s="13"/>
      <c r="V1420" s="13"/>
      <c r="W1420" s="13"/>
      <c r="X1420" s="13"/>
      <c r="Y1420" s="13"/>
      <c r="Z1420" s="13"/>
      <c r="AA1420" s="13"/>
      <c r="AB1420" s="13"/>
      <c r="AC1420" s="13"/>
      <c r="AD1420" s="13"/>
      <c r="AE1420" s="13"/>
      <c r="AT1420" s="254" t="s">
        <v>190</v>
      </c>
      <c r="AU1420" s="254" t="s">
        <v>179</v>
      </c>
      <c r="AV1420" s="13" t="s">
        <v>83</v>
      </c>
      <c r="AW1420" s="13" t="s">
        <v>34</v>
      </c>
      <c r="AX1420" s="13" t="s">
        <v>76</v>
      </c>
      <c r="AY1420" s="254" t="s">
        <v>178</v>
      </c>
    </row>
    <row r="1421" s="14" customFormat="1">
      <c r="A1421" s="14"/>
      <c r="B1421" s="255"/>
      <c r="C1421" s="256"/>
      <c r="D1421" s="246" t="s">
        <v>190</v>
      </c>
      <c r="E1421" s="257" t="s">
        <v>1</v>
      </c>
      <c r="F1421" s="258" t="s">
        <v>83</v>
      </c>
      <c r="G1421" s="256"/>
      <c r="H1421" s="259">
        <v>1</v>
      </c>
      <c r="I1421" s="260"/>
      <c r="J1421" s="256"/>
      <c r="K1421" s="256"/>
      <c r="L1421" s="261"/>
      <c r="M1421" s="262"/>
      <c r="N1421" s="263"/>
      <c r="O1421" s="263"/>
      <c r="P1421" s="263"/>
      <c r="Q1421" s="263"/>
      <c r="R1421" s="263"/>
      <c r="S1421" s="263"/>
      <c r="T1421" s="264"/>
      <c r="U1421" s="14"/>
      <c r="V1421" s="14"/>
      <c r="W1421" s="14"/>
      <c r="X1421" s="14"/>
      <c r="Y1421" s="14"/>
      <c r="Z1421" s="14"/>
      <c r="AA1421" s="14"/>
      <c r="AB1421" s="14"/>
      <c r="AC1421" s="14"/>
      <c r="AD1421" s="14"/>
      <c r="AE1421" s="14"/>
      <c r="AT1421" s="265" t="s">
        <v>190</v>
      </c>
      <c r="AU1421" s="265" t="s">
        <v>179</v>
      </c>
      <c r="AV1421" s="14" t="s">
        <v>85</v>
      </c>
      <c r="AW1421" s="14" t="s">
        <v>34</v>
      </c>
      <c r="AX1421" s="14" t="s">
        <v>76</v>
      </c>
      <c r="AY1421" s="265" t="s">
        <v>178</v>
      </c>
    </row>
    <row r="1422" s="2" customFormat="1" ht="16.5" customHeight="1">
      <c r="A1422" s="38"/>
      <c r="B1422" s="39"/>
      <c r="C1422" s="226" t="s">
        <v>1667</v>
      </c>
      <c r="D1422" s="226" t="s">
        <v>181</v>
      </c>
      <c r="E1422" s="227" t="s">
        <v>1668</v>
      </c>
      <c r="F1422" s="228" t="s">
        <v>1669</v>
      </c>
      <c r="G1422" s="229" t="s">
        <v>203</v>
      </c>
      <c r="H1422" s="230">
        <v>1</v>
      </c>
      <c r="I1422" s="231"/>
      <c r="J1422" s="232">
        <f>ROUND(I1422*H1422,2)</f>
        <v>0</v>
      </c>
      <c r="K1422" s="228" t="s">
        <v>1</v>
      </c>
      <c r="L1422" s="44"/>
      <c r="M1422" s="233" t="s">
        <v>1</v>
      </c>
      <c r="N1422" s="234" t="s">
        <v>41</v>
      </c>
      <c r="O1422" s="91"/>
      <c r="P1422" s="235">
        <f>O1422*H1422</f>
        <v>0</v>
      </c>
      <c r="Q1422" s="235">
        <v>0</v>
      </c>
      <c r="R1422" s="235">
        <f>Q1422*H1422</f>
        <v>0</v>
      </c>
      <c r="S1422" s="235">
        <v>0</v>
      </c>
      <c r="T1422" s="236">
        <f>S1422*H1422</f>
        <v>0</v>
      </c>
      <c r="U1422" s="38"/>
      <c r="V1422" s="38"/>
      <c r="W1422" s="38"/>
      <c r="X1422" s="38"/>
      <c r="Y1422" s="38"/>
      <c r="Z1422" s="38"/>
      <c r="AA1422" s="38"/>
      <c r="AB1422" s="38"/>
      <c r="AC1422" s="38"/>
      <c r="AD1422" s="38"/>
      <c r="AE1422" s="38"/>
      <c r="AR1422" s="237" t="s">
        <v>362</v>
      </c>
      <c r="AT1422" s="237" t="s">
        <v>181</v>
      </c>
      <c r="AU1422" s="237" t="s">
        <v>179</v>
      </c>
      <c r="AY1422" s="17" t="s">
        <v>178</v>
      </c>
      <c r="BE1422" s="238">
        <f>IF(N1422="základní",J1422,0)</f>
        <v>0</v>
      </c>
      <c r="BF1422" s="238">
        <f>IF(N1422="snížená",J1422,0)</f>
        <v>0</v>
      </c>
      <c r="BG1422" s="238">
        <f>IF(N1422="zákl. přenesená",J1422,0)</f>
        <v>0</v>
      </c>
      <c r="BH1422" s="238">
        <f>IF(N1422="sníž. přenesená",J1422,0)</f>
        <v>0</v>
      </c>
      <c r="BI1422" s="238">
        <f>IF(N1422="nulová",J1422,0)</f>
        <v>0</v>
      </c>
      <c r="BJ1422" s="17" t="s">
        <v>83</v>
      </c>
      <c r="BK1422" s="238">
        <f>ROUND(I1422*H1422,2)</f>
        <v>0</v>
      </c>
      <c r="BL1422" s="17" t="s">
        <v>362</v>
      </c>
      <c r="BM1422" s="237" t="s">
        <v>1670</v>
      </c>
    </row>
    <row r="1423" s="13" customFormat="1">
      <c r="A1423" s="13"/>
      <c r="B1423" s="244"/>
      <c r="C1423" s="245"/>
      <c r="D1423" s="246" t="s">
        <v>190</v>
      </c>
      <c r="E1423" s="247" t="s">
        <v>1</v>
      </c>
      <c r="F1423" s="248" t="s">
        <v>1562</v>
      </c>
      <c r="G1423" s="245"/>
      <c r="H1423" s="247" t="s">
        <v>1</v>
      </c>
      <c r="I1423" s="249"/>
      <c r="J1423" s="245"/>
      <c r="K1423" s="245"/>
      <c r="L1423" s="250"/>
      <c r="M1423" s="251"/>
      <c r="N1423" s="252"/>
      <c r="O1423" s="252"/>
      <c r="P1423" s="252"/>
      <c r="Q1423" s="252"/>
      <c r="R1423" s="252"/>
      <c r="S1423" s="252"/>
      <c r="T1423" s="253"/>
      <c r="U1423" s="13"/>
      <c r="V1423" s="13"/>
      <c r="W1423" s="13"/>
      <c r="X1423" s="13"/>
      <c r="Y1423" s="13"/>
      <c r="Z1423" s="13"/>
      <c r="AA1423" s="13"/>
      <c r="AB1423" s="13"/>
      <c r="AC1423" s="13"/>
      <c r="AD1423" s="13"/>
      <c r="AE1423" s="13"/>
      <c r="AT1423" s="254" t="s">
        <v>190</v>
      </c>
      <c r="AU1423" s="254" t="s">
        <v>179</v>
      </c>
      <c r="AV1423" s="13" t="s">
        <v>83</v>
      </c>
      <c r="AW1423" s="13" t="s">
        <v>34</v>
      </c>
      <c r="AX1423" s="13" t="s">
        <v>76</v>
      </c>
      <c r="AY1423" s="254" t="s">
        <v>178</v>
      </c>
    </row>
    <row r="1424" s="13" customFormat="1">
      <c r="A1424" s="13"/>
      <c r="B1424" s="244"/>
      <c r="C1424" s="245"/>
      <c r="D1424" s="246" t="s">
        <v>190</v>
      </c>
      <c r="E1424" s="247" t="s">
        <v>1</v>
      </c>
      <c r="F1424" s="248" t="s">
        <v>192</v>
      </c>
      <c r="G1424" s="245"/>
      <c r="H1424" s="247" t="s">
        <v>1</v>
      </c>
      <c r="I1424" s="249"/>
      <c r="J1424" s="245"/>
      <c r="K1424" s="245"/>
      <c r="L1424" s="250"/>
      <c r="M1424" s="251"/>
      <c r="N1424" s="252"/>
      <c r="O1424" s="252"/>
      <c r="P1424" s="252"/>
      <c r="Q1424" s="252"/>
      <c r="R1424" s="252"/>
      <c r="S1424" s="252"/>
      <c r="T1424" s="253"/>
      <c r="U1424" s="13"/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  <c r="AT1424" s="254" t="s">
        <v>190</v>
      </c>
      <c r="AU1424" s="254" t="s">
        <v>179</v>
      </c>
      <c r="AV1424" s="13" t="s">
        <v>83</v>
      </c>
      <c r="AW1424" s="13" t="s">
        <v>34</v>
      </c>
      <c r="AX1424" s="13" t="s">
        <v>76</v>
      </c>
      <c r="AY1424" s="254" t="s">
        <v>178</v>
      </c>
    </row>
    <row r="1425" s="13" customFormat="1">
      <c r="A1425" s="13"/>
      <c r="B1425" s="244"/>
      <c r="C1425" s="245"/>
      <c r="D1425" s="246" t="s">
        <v>190</v>
      </c>
      <c r="E1425" s="247" t="s">
        <v>1</v>
      </c>
      <c r="F1425" s="248" t="s">
        <v>1572</v>
      </c>
      <c r="G1425" s="245"/>
      <c r="H1425" s="247" t="s">
        <v>1</v>
      </c>
      <c r="I1425" s="249"/>
      <c r="J1425" s="245"/>
      <c r="K1425" s="245"/>
      <c r="L1425" s="250"/>
      <c r="M1425" s="251"/>
      <c r="N1425" s="252"/>
      <c r="O1425" s="252"/>
      <c r="P1425" s="252"/>
      <c r="Q1425" s="252"/>
      <c r="R1425" s="252"/>
      <c r="S1425" s="252"/>
      <c r="T1425" s="253"/>
      <c r="U1425" s="13"/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  <c r="AT1425" s="254" t="s">
        <v>190</v>
      </c>
      <c r="AU1425" s="254" t="s">
        <v>179</v>
      </c>
      <c r="AV1425" s="13" t="s">
        <v>83</v>
      </c>
      <c r="AW1425" s="13" t="s">
        <v>34</v>
      </c>
      <c r="AX1425" s="13" t="s">
        <v>76</v>
      </c>
      <c r="AY1425" s="254" t="s">
        <v>178</v>
      </c>
    </row>
    <row r="1426" s="14" customFormat="1">
      <c r="A1426" s="14"/>
      <c r="B1426" s="255"/>
      <c r="C1426" s="256"/>
      <c r="D1426" s="246" t="s">
        <v>190</v>
      </c>
      <c r="E1426" s="257" t="s">
        <v>1</v>
      </c>
      <c r="F1426" s="258" t="s">
        <v>83</v>
      </c>
      <c r="G1426" s="256"/>
      <c r="H1426" s="259">
        <v>1</v>
      </c>
      <c r="I1426" s="260"/>
      <c r="J1426" s="256"/>
      <c r="K1426" s="256"/>
      <c r="L1426" s="261"/>
      <c r="M1426" s="262"/>
      <c r="N1426" s="263"/>
      <c r="O1426" s="263"/>
      <c r="P1426" s="263"/>
      <c r="Q1426" s="263"/>
      <c r="R1426" s="263"/>
      <c r="S1426" s="263"/>
      <c r="T1426" s="264"/>
      <c r="U1426" s="14"/>
      <c r="V1426" s="14"/>
      <c r="W1426" s="14"/>
      <c r="X1426" s="14"/>
      <c r="Y1426" s="14"/>
      <c r="Z1426" s="14"/>
      <c r="AA1426" s="14"/>
      <c r="AB1426" s="14"/>
      <c r="AC1426" s="14"/>
      <c r="AD1426" s="14"/>
      <c r="AE1426" s="14"/>
      <c r="AT1426" s="265" t="s">
        <v>190</v>
      </c>
      <c r="AU1426" s="265" t="s">
        <v>179</v>
      </c>
      <c r="AV1426" s="14" t="s">
        <v>85</v>
      </c>
      <c r="AW1426" s="14" t="s">
        <v>34</v>
      </c>
      <c r="AX1426" s="14" t="s">
        <v>76</v>
      </c>
      <c r="AY1426" s="265" t="s">
        <v>178</v>
      </c>
    </row>
    <row r="1427" s="2" customFormat="1" ht="16.5" customHeight="1">
      <c r="A1427" s="38"/>
      <c r="B1427" s="39"/>
      <c r="C1427" s="226" t="s">
        <v>1671</v>
      </c>
      <c r="D1427" s="226" t="s">
        <v>181</v>
      </c>
      <c r="E1427" s="227" t="s">
        <v>1672</v>
      </c>
      <c r="F1427" s="228" t="s">
        <v>1673</v>
      </c>
      <c r="G1427" s="229" t="s">
        <v>203</v>
      </c>
      <c r="H1427" s="230">
        <v>1</v>
      </c>
      <c r="I1427" s="231"/>
      <c r="J1427" s="232">
        <f>ROUND(I1427*H1427,2)</f>
        <v>0</v>
      </c>
      <c r="K1427" s="228" t="s">
        <v>1</v>
      </c>
      <c r="L1427" s="44"/>
      <c r="M1427" s="233" t="s">
        <v>1</v>
      </c>
      <c r="N1427" s="234" t="s">
        <v>41</v>
      </c>
      <c r="O1427" s="91"/>
      <c r="P1427" s="235">
        <f>O1427*H1427</f>
        <v>0</v>
      </c>
      <c r="Q1427" s="235">
        <v>0</v>
      </c>
      <c r="R1427" s="235">
        <f>Q1427*H1427</f>
        <v>0</v>
      </c>
      <c r="S1427" s="235">
        <v>0</v>
      </c>
      <c r="T1427" s="236">
        <f>S1427*H1427</f>
        <v>0</v>
      </c>
      <c r="U1427" s="38"/>
      <c r="V1427" s="38"/>
      <c r="W1427" s="38"/>
      <c r="X1427" s="38"/>
      <c r="Y1427" s="38"/>
      <c r="Z1427" s="38"/>
      <c r="AA1427" s="38"/>
      <c r="AB1427" s="38"/>
      <c r="AC1427" s="38"/>
      <c r="AD1427" s="38"/>
      <c r="AE1427" s="38"/>
      <c r="AR1427" s="237" t="s">
        <v>362</v>
      </c>
      <c r="AT1427" s="237" t="s">
        <v>181</v>
      </c>
      <c r="AU1427" s="237" t="s">
        <v>179</v>
      </c>
      <c r="AY1427" s="17" t="s">
        <v>178</v>
      </c>
      <c r="BE1427" s="238">
        <f>IF(N1427="základní",J1427,0)</f>
        <v>0</v>
      </c>
      <c r="BF1427" s="238">
        <f>IF(N1427="snížená",J1427,0)</f>
        <v>0</v>
      </c>
      <c r="BG1427" s="238">
        <f>IF(N1427="zákl. přenesená",J1427,0)</f>
        <v>0</v>
      </c>
      <c r="BH1427" s="238">
        <f>IF(N1427="sníž. přenesená",J1427,0)</f>
        <v>0</v>
      </c>
      <c r="BI1427" s="238">
        <f>IF(N1427="nulová",J1427,0)</f>
        <v>0</v>
      </c>
      <c r="BJ1427" s="17" t="s">
        <v>83</v>
      </c>
      <c r="BK1427" s="238">
        <f>ROUND(I1427*H1427,2)</f>
        <v>0</v>
      </c>
      <c r="BL1427" s="17" t="s">
        <v>362</v>
      </c>
      <c r="BM1427" s="237" t="s">
        <v>1674</v>
      </c>
    </row>
    <row r="1428" s="13" customFormat="1">
      <c r="A1428" s="13"/>
      <c r="B1428" s="244"/>
      <c r="C1428" s="245"/>
      <c r="D1428" s="246" t="s">
        <v>190</v>
      </c>
      <c r="E1428" s="247" t="s">
        <v>1</v>
      </c>
      <c r="F1428" s="248" t="s">
        <v>1562</v>
      </c>
      <c r="G1428" s="245"/>
      <c r="H1428" s="247" t="s">
        <v>1</v>
      </c>
      <c r="I1428" s="249"/>
      <c r="J1428" s="245"/>
      <c r="K1428" s="245"/>
      <c r="L1428" s="250"/>
      <c r="M1428" s="251"/>
      <c r="N1428" s="252"/>
      <c r="O1428" s="252"/>
      <c r="P1428" s="252"/>
      <c r="Q1428" s="252"/>
      <c r="R1428" s="252"/>
      <c r="S1428" s="252"/>
      <c r="T1428" s="253"/>
      <c r="U1428" s="13"/>
      <c r="V1428" s="13"/>
      <c r="W1428" s="13"/>
      <c r="X1428" s="13"/>
      <c r="Y1428" s="13"/>
      <c r="Z1428" s="13"/>
      <c r="AA1428" s="13"/>
      <c r="AB1428" s="13"/>
      <c r="AC1428" s="13"/>
      <c r="AD1428" s="13"/>
      <c r="AE1428" s="13"/>
      <c r="AT1428" s="254" t="s">
        <v>190</v>
      </c>
      <c r="AU1428" s="254" t="s">
        <v>179</v>
      </c>
      <c r="AV1428" s="13" t="s">
        <v>83</v>
      </c>
      <c r="AW1428" s="13" t="s">
        <v>34</v>
      </c>
      <c r="AX1428" s="13" t="s">
        <v>76</v>
      </c>
      <c r="AY1428" s="254" t="s">
        <v>178</v>
      </c>
    </row>
    <row r="1429" s="13" customFormat="1">
      <c r="A1429" s="13"/>
      <c r="B1429" s="244"/>
      <c r="C1429" s="245"/>
      <c r="D1429" s="246" t="s">
        <v>190</v>
      </c>
      <c r="E1429" s="247" t="s">
        <v>1</v>
      </c>
      <c r="F1429" s="248" t="s">
        <v>192</v>
      </c>
      <c r="G1429" s="245"/>
      <c r="H1429" s="247" t="s">
        <v>1</v>
      </c>
      <c r="I1429" s="249"/>
      <c r="J1429" s="245"/>
      <c r="K1429" s="245"/>
      <c r="L1429" s="250"/>
      <c r="M1429" s="251"/>
      <c r="N1429" s="252"/>
      <c r="O1429" s="252"/>
      <c r="P1429" s="252"/>
      <c r="Q1429" s="252"/>
      <c r="R1429" s="252"/>
      <c r="S1429" s="252"/>
      <c r="T1429" s="253"/>
      <c r="U1429" s="13"/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  <c r="AT1429" s="254" t="s">
        <v>190</v>
      </c>
      <c r="AU1429" s="254" t="s">
        <v>179</v>
      </c>
      <c r="AV1429" s="13" t="s">
        <v>83</v>
      </c>
      <c r="AW1429" s="13" t="s">
        <v>34</v>
      </c>
      <c r="AX1429" s="13" t="s">
        <v>76</v>
      </c>
      <c r="AY1429" s="254" t="s">
        <v>178</v>
      </c>
    </row>
    <row r="1430" s="13" customFormat="1">
      <c r="A1430" s="13"/>
      <c r="B1430" s="244"/>
      <c r="C1430" s="245"/>
      <c r="D1430" s="246" t="s">
        <v>190</v>
      </c>
      <c r="E1430" s="247" t="s">
        <v>1</v>
      </c>
      <c r="F1430" s="248" t="s">
        <v>1572</v>
      </c>
      <c r="G1430" s="245"/>
      <c r="H1430" s="247" t="s">
        <v>1</v>
      </c>
      <c r="I1430" s="249"/>
      <c r="J1430" s="245"/>
      <c r="K1430" s="245"/>
      <c r="L1430" s="250"/>
      <c r="M1430" s="251"/>
      <c r="N1430" s="252"/>
      <c r="O1430" s="252"/>
      <c r="P1430" s="252"/>
      <c r="Q1430" s="252"/>
      <c r="R1430" s="252"/>
      <c r="S1430" s="252"/>
      <c r="T1430" s="253"/>
      <c r="U1430" s="13"/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  <c r="AT1430" s="254" t="s">
        <v>190</v>
      </c>
      <c r="AU1430" s="254" t="s">
        <v>179</v>
      </c>
      <c r="AV1430" s="13" t="s">
        <v>83</v>
      </c>
      <c r="AW1430" s="13" t="s">
        <v>34</v>
      </c>
      <c r="AX1430" s="13" t="s">
        <v>76</v>
      </c>
      <c r="AY1430" s="254" t="s">
        <v>178</v>
      </c>
    </row>
    <row r="1431" s="14" customFormat="1">
      <c r="A1431" s="14"/>
      <c r="B1431" s="255"/>
      <c r="C1431" s="256"/>
      <c r="D1431" s="246" t="s">
        <v>190</v>
      </c>
      <c r="E1431" s="257" t="s">
        <v>1</v>
      </c>
      <c r="F1431" s="258" t="s">
        <v>83</v>
      </c>
      <c r="G1431" s="256"/>
      <c r="H1431" s="259">
        <v>1</v>
      </c>
      <c r="I1431" s="260"/>
      <c r="J1431" s="256"/>
      <c r="K1431" s="256"/>
      <c r="L1431" s="261"/>
      <c r="M1431" s="262"/>
      <c r="N1431" s="263"/>
      <c r="O1431" s="263"/>
      <c r="P1431" s="263"/>
      <c r="Q1431" s="263"/>
      <c r="R1431" s="263"/>
      <c r="S1431" s="263"/>
      <c r="T1431" s="264"/>
      <c r="U1431" s="14"/>
      <c r="V1431" s="14"/>
      <c r="W1431" s="14"/>
      <c r="X1431" s="14"/>
      <c r="Y1431" s="14"/>
      <c r="Z1431" s="14"/>
      <c r="AA1431" s="14"/>
      <c r="AB1431" s="14"/>
      <c r="AC1431" s="14"/>
      <c r="AD1431" s="14"/>
      <c r="AE1431" s="14"/>
      <c r="AT1431" s="265" t="s">
        <v>190</v>
      </c>
      <c r="AU1431" s="265" t="s">
        <v>179</v>
      </c>
      <c r="AV1431" s="14" t="s">
        <v>85</v>
      </c>
      <c r="AW1431" s="14" t="s">
        <v>34</v>
      </c>
      <c r="AX1431" s="14" t="s">
        <v>76</v>
      </c>
      <c r="AY1431" s="265" t="s">
        <v>178</v>
      </c>
    </row>
    <row r="1432" s="2" customFormat="1" ht="21.75" customHeight="1">
      <c r="A1432" s="38"/>
      <c r="B1432" s="39"/>
      <c r="C1432" s="226" t="s">
        <v>1675</v>
      </c>
      <c r="D1432" s="226" t="s">
        <v>181</v>
      </c>
      <c r="E1432" s="227" t="s">
        <v>1676</v>
      </c>
      <c r="F1432" s="228" t="s">
        <v>1677</v>
      </c>
      <c r="G1432" s="229" t="s">
        <v>1560</v>
      </c>
      <c r="H1432" s="230">
        <v>1</v>
      </c>
      <c r="I1432" s="231"/>
      <c r="J1432" s="232">
        <f>ROUND(I1432*H1432,2)</f>
        <v>0</v>
      </c>
      <c r="K1432" s="228" t="s">
        <v>1</v>
      </c>
      <c r="L1432" s="44"/>
      <c r="M1432" s="233" t="s">
        <v>1</v>
      </c>
      <c r="N1432" s="234" t="s">
        <v>41</v>
      </c>
      <c r="O1432" s="91"/>
      <c r="P1432" s="235">
        <f>O1432*H1432</f>
        <v>0</v>
      </c>
      <c r="Q1432" s="235">
        <v>0</v>
      </c>
      <c r="R1432" s="235">
        <f>Q1432*H1432</f>
        <v>0</v>
      </c>
      <c r="S1432" s="235">
        <v>0</v>
      </c>
      <c r="T1432" s="236">
        <f>S1432*H1432</f>
        <v>0</v>
      </c>
      <c r="U1432" s="38"/>
      <c r="V1432" s="38"/>
      <c r="W1432" s="38"/>
      <c r="X1432" s="38"/>
      <c r="Y1432" s="38"/>
      <c r="Z1432" s="38"/>
      <c r="AA1432" s="38"/>
      <c r="AB1432" s="38"/>
      <c r="AC1432" s="38"/>
      <c r="AD1432" s="38"/>
      <c r="AE1432" s="38"/>
      <c r="AR1432" s="237" t="s">
        <v>362</v>
      </c>
      <c r="AT1432" s="237" t="s">
        <v>181</v>
      </c>
      <c r="AU1432" s="237" t="s">
        <v>179</v>
      </c>
      <c r="AY1432" s="17" t="s">
        <v>178</v>
      </c>
      <c r="BE1432" s="238">
        <f>IF(N1432="základní",J1432,0)</f>
        <v>0</v>
      </c>
      <c r="BF1432" s="238">
        <f>IF(N1432="snížená",J1432,0)</f>
        <v>0</v>
      </c>
      <c r="BG1432" s="238">
        <f>IF(N1432="zákl. přenesená",J1432,0)</f>
        <v>0</v>
      </c>
      <c r="BH1432" s="238">
        <f>IF(N1432="sníž. přenesená",J1432,0)</f>
        <v>0</v>
      </c>
      <c r="BI1432" s="238">
        <f>IF(N1432="nulová",J1432,0)</f>
        <v>0</v>
      </c>
      <c r="BJ1432" s="17" t="s">
        <v>83</v>
      </c>
      <c r="BK1432" s="238">
        <f>ROUND(I1432*H1432,2)</f>
        <v>0</v>
      </c>
      <c r="BL1432" s="17" t="s">
        <v>362</v>
      </c>
      <c r="BM1432" s="237" t="s">
        <v>1678</v>
      </c>
    </row>
    <row r="1433" s="13" customFormat="1">
      <c r="A1433" s="13"/>
      <c r="B1433" s="244"/>
      <c r="C1433" s="245"/>
      <c r="D1433" s="246" t="s">
        <v>190</v>
      </c>
      <c r="E1433" s="247" t="s">
        <v>1</v>
      </c>
      <c r="F1433" s="248" t="s">
        <v>1562</v>
      </c>
      <c r="G1433" s="245"/>
      <c r="H1433" s="247" t="s">
        <v>1</v>
      </c>
      <c r="I1433" s="249"/>
      <c r="J1433" s="245"/>
      <c r="K1433" s="245"/>
      <c r="L1433" s="250"/>
      <c r="M1433" s="251"/>
      <c r="N1433" s="252"/>
      <c r="O1433" s="252"/>
      <c r="P1433" s="252"/>
      <c r="Q1433" s="252"/>
      <c r="R1433" s="252"/>
      <c r="S1433" s="252"/>
      <c r="T1433" s="253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T1433" s="254" t="s">
        <v>190</v>
      </c>
      <c r="AU1433" s="254" t="s">
        <v>179</v>
      </c>
      <c r="AV1433" s="13" t="s">
        <v>83</v>
      </c>
      <c r="AW1433" s="13" t="s">
        <v>34</v>
      </c>
      <c r="AX1433" s="13" t="s">
        <v>76</v>
      </c>
      <c r="AY1433" s="254" t="s">
        <v>178</v>
      </c>
    </row>
    <row r="1434" s="13" customFormat="1">
      <c r="A1434" s="13"/>
      <c r="B1434" s="244"/>
      <c r="C1434" s="245"/>
      <c r="D1434" s="246" t="s">
        <v>190</v>
      </c>
      <c r="E1434" s="247" t="s">
        <v>1</v>
      </c>
      <c r="F1434" s="248" t="s">
        <v>192</v>
      </c>
      <c r="G1434" s="245"/>
      <c r="H1434" s="247" t="s">
        <v>1</v>
      </c>
      <c r="I1434" s="249"/>
      <c r="J1434" s="245"/>
      <c r="K1434" s="245"/>
      <c r="L1434" s="250"/>
      <c r="M1434" s="251"/>
      <c r="N1434" s="252"/>
      <c r="O1434" s="252"/>
      <c r="P1434" s="252"/>
      <c r="Q1434" s="252"/>
      <c r="R1434" s="252"/>
      <c r="S1434" s="252"/>
      <c r="T1434" s="253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T1434" s="254" t="s">
        <v>190</v>
      </c>
      <c r="AU1434" s="254" t="s">
        <v>179</v>
      </c>
      <c r="AV1434" s="13" t="s">
        <v>83</v>
      </c>
      <c r="AW1434" s="13" t="s">
        <v>34</v>
      </c>
      <c r="AX1434" s="13" t="s">
        <v>76</v>
      </c>
      <c r="AY1434" s="254" t="s">
        <v>178</v>
      </c>
    </row>
    <row r="1435" s="13" customFormat="1">
      <c r="A1435" s="13"/>
      <c r="B1435" s="244"/>
      <c r="C1435" s="245"/>
      <c r="D1435" s="246" t="s">
        <v>190</v>
      </c>
      <c r="E1435" s="247" t="s">
        <v>1</v>
      </c>
      <c r="F1435" s="248" t="s">
        <v>1679</v>
      </c>
      <c r="G1435" s="245"/>
      <c r="H1435" s="247" t="s">
        <v>1</v>
      </c>
      <c r="I1435" s="249"/>
      <c r="J1435" s="245"/>
      <c r="K1435" s="245"/>
      <c r="L1435" s="250"/>
      <c r="M1435" s="251"/>
      <c r="N1435" s="252"/>
      <c r="O1435" s="252"/>
      <c r="P1435" s="252"/>
      <c r="Q1435" s="252"/>
      <c r="R1435" s="252"/>
      <c r="S1435" s="252"/>
      <c r="T1435" s="253"/>
      <c r="U1435" s="13"/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  <c r="AT1435" s="254" t="s">
        <v>190</v>
      </c>
      <c r="AU1435" s="254" t="s">
        <v>179</v>
      </c>
      <c r="AV1435" s="13" t="s">
        <v>83</v>
      </c>
      <c r="AW1435" s="13" t="s">
        <v>34</v>
      </c>
      <c r="AX1435" s="13" t="s">
        <v>76</v>
      </c>
      <c r="AY1435" s="254" t="s">
        <v>178</v>
      </c>
    </row>
    <row r="1436" s="13" customFormat="1">
      <c r="A1436" s="13"/>
      <c r="B1436" s="244"/>
      <c r="C1436" s="245"/>
      <c r="D1436" s="246" t="s">
        <v>190</v>
      </c>
      <c r="E1436" s="247" t="s">
        <v>1</v>
      </c>
      <c r="F1436" s="248" t="s">
        <v>1680</v>
      </c>
      <c r="G1436" s="245"/>
      <c r="H1436" s="247" t="s">
        <v>1</v>
      </c>
      <c r="I1436" s="249"/>
      <c r="J1436" s="245"/>
      <c r="K1436" s="245"/>
      <c r="L1436" s="250"/>
      <c r="M1436" s="251"/>
      <c r="N1436" s="252"/>
      <c r="O1436" s="252"/>
      <c r="P1436" s="252"/>
      <c r="Q1436" s="252"/>
      <c r="R1436" s="252"/>
      <c r="S1436" s="252"/>
      <c r="T1436" s="253"/>
      <c r="U1436" s="13"/>
      <c r="V1436" s="13"/>
      <c r="W1436" s="13"/>
      <c r="X1436" s="13"/>
      <c r="Y1436" s="13"/>
      <c r="Z1436" s="13"/>
      <c r="AA1436" s="13"/>
      <c r="AB1436" s="13"/>
      <c r="AC1436" s="13"/>
      <c r="AD1436" s="13"/>
      <c r="AE1436" s="13"/>
      <c r="AT1436" s="254" t="s">
        <v>190</v>
      </c>
      <c r="AU1436" s="254" t="s">
        <v>179</v>
      </c>
      <c r="AV1436" s="13" t="s">
        <v>83</v>
      </c>
      <c r="AW1436" s="13" t="s">
        <v>34</v>
      </c>
      <c r="AX1436" s="13" t="s">
        <v>76</v>
      </c>
      <c r="AY1436" s="254" t="s">
        <v>178</v>
      </c>
    </row>
    <row r="1437" s="13" customFormat="1">
      <c r="A1437" s="13"/>
      <c r="B1437" s="244"/>
      <c r="C1437" s="245"/>
      <c r="D1437" s="246" t="s">
        <v>190</v>
      </c>
      <c r="E1437" s="247" t="s">
        <v>1</v>
      </c>
      <c r="F1437" s="248" t="s">
        <v>1681</v>
      </c>
      <c r="G1437" s="245"/>
      <c r="H1437" s="247" t="s">
        <v>1</v>
      </c>
      <c r="I1437" s="249"/>
      <c r="J1437" s="245"/>
      <c r="K1437" s="245"/>
      <c r="L1437" s="250"/>
      <c r="M1437" s="251"/>
      <c r="N1437" s="252"/>
      <c r="O1437" s="252"/>
      <c r="P1437" s="252"/>
      <c r="Q1437" s="252"/>
      <c r="R1437" s="252"/>
      <c r="S1437" s="252"/>
      <c r="T1437" s="253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254" t="s">
        <v>190</v>
      </c>
      <c r="AU1437" s="254" t="s">
        <v>179</v>
      </c>
      <c r="AV1437" s="13" t="s">
        <v>83</v>
      </c>
      <c r="AW1437" s="13" t="s">
        <v>34</v>
      </c>
      <c r="AX1437" s="13" t="s">
        <v>76</v>
      </c>
      <c r="AY1437" s="254" t="s">
        <v>178</v>
      </c>
    </row>
    <row r="1438" s="13" customFormat="1">
      <c r="A1438" s="13"/>
      <c r="B1438" s="244"/>
      <c r="C1438" s="245"/>
      <c r="D1438" s="246" t="s">
        <v>190</v>
      </c>
      <c r="E1438" s="247" t="s">
        <v>1</v>
      </c>
      <c r="F1438" s="248" t="s">
        <v>1682</v>
      </c>
      <c r="G1438" s="245"/>
      <c r="H1438" s="247" t="s">
        <v>1</v>
      </c>
      <c r="I1438" s="249"/>
      <c r="J1438" s="245"/>
      <c r="K1438" s="245"/>
      <c r="L1438" s="250"/>
      <c r="M1438" s="251"/>
      <c r="N1438" s="252"/>
      <c r="O1438" s="252"/>
      <c r="P1438" s="252"/>
      <c r="Q1438" s="252"/>
      <c r="R1438" s="252"/>
      <c r="S1438" s="252"/>
      <c r="T1438" s="253"/>
      <c r="U1438" s="13"/>
      <c r="V1438" s="13"/>
      <c r="W1438" s="13"/>
      <c r="X1438" s="13"/>
      <c r="Y1438" s="13"/>
      <c r="Z1438" s="13"/>
      <c r="AA1438" s="13"/>
      <c r="AB1438" s="13"/>
      <c r="AC1438" s="13"/>
      <c r="AD1438" s="13"/>
      <c r="AE1438" s="13"/>
      <c r="AT1438" s="254" t="s">
        <v>190</v>
      </c>
      <c r="AU1438" s="254" t="s">
        <v>179</v>
      </c>
      <c r="AV1438" s="13" t="s">
        <v>83</v>
      </c>
      <c r="AW1438" s="13" t="s">
        <v>34</v>
      </c>
      <c r="AX1438" s="13" t="s">
        <v>76</v>
      </c>
      <c r="AY1438" s="254" t="s">
        <v>178</v>
      </c>
    </row>
    <row r="1439" s="13" customFormat="1">
      <c r="A1439" s="13"/>
      <c r="B1439" s="244"/>
      <c r="C1439" s="245"/>
      <c r="D1439" s="246" t="s">
        <v>190</v>
      </c>
      <c r="E1439" s="247" t="s">
        <v>1</v>
      </c>
      <c r="F1439" s="248" t="s">
        <v>1683</v>
      </c>
      <c r="G1439" s="245"/>
      <c r="H1439" s="247" t="s">
        <v>1</v>
      </c>
      <c r="I1439" s="249"/>
      <c r="J1439" s="245"/>
      <c r="K1439" s="245"/>
      <c r="L1439" s="250"/>
      <c r="M1439" s="251"/>
      <c r="N1439" s="252"/>
      <c r="O1439" s="252"/>
      <c r="P1439" s="252"/>
      <c r="Q1439" s="252"/>
      <c r="R1439" s="252"/>
      <c r="S1439" s="252"/>
      <c r="T1439" s="253"/>
      <c r="U1439" s="13"/>
      <c r="V1439" s="13"/>
      <c r="W1439" s="13"/>
      <c r="X1439" s="13"/>
      <c r="Y1439" s="13"/>
      <c r="Z1439" s="13"/>
      <c r="AA1439" s="13"/>
      <c r="AB1439" s="13"/>
      <c r="AC1439" s="13"/>
      <c r="AD1439" s="13"/>
      <c r="AE1439" s="13"/>
      <c r="AT1439" s="254" t="s">
        <v>190</v>
      </c>
      <c r="AU1439" s="254" t="s">
        <v>179</v>
      </c>
      <c r="AV1439" s="13" t="s">
        <v>83</v>
      </c>
      <c r="AW1439" s="13" t="s">
        <v>34</v>
      </c>
      <c r="AX1439" s="13" t="s">
        <v>76</v>
      </c>
      <c r="AY1439" s="254" t="s">
        <v>178</v>
      </c>
    </row>
    <row r="1440" s="13" customFormat="1">
      <c r="A1440" s="13"/>
      <c r="B1440" s="244"/>
      <c r="C1440" s="245"/>
      <c r="D1440" s="246" t="s">
        <v>190</v>
      </c>
      <c r="E1440" s="247" t="s">
        <v>1</v>
      </c>
      <c r="F1440" s="248" t="s">
        <v>1684</v>
      </c>
      <c r="G1440" s="245"/>
      <c r="H1440" s="247" t="s">
        <v>1</v>
      </c>
      <c r="I1440" s="249"/>
      <c r="J1440" s="245"/>
      <c r="K1440" s="245"/>
      <c r="L1440" s="250"/>
      <c r="M1440" s="251"/>
      <c r="N1440" s="252"/>
      <c r="O1440" s="252"/>
      <c r="P1440" s="252"/>
      <c r="Q1440" s="252"/>
      <c r="R1440" s="252"/>
      <c r="S1440" s="252"/>
      <c r="T1440" s="253"/>
      <c r="U1440" s="13"/>
      <c r="V1440" s="13"/>
      <c r="W1440" s="13"/>
      <c r="X1440" s="13"/>
      <c r="Y1440" s="13"/>
      <c r="Z1440" s="13"/>
      <c r="AA1440" s="13"/>
      <c r="AB1440" s="13"/>
      <c r="AC1440" s="13"/>
      <c r="AD1440" s="13"/>
      <c r="AE1440" s="13"/>
      <c r="AT1440" s="254" t="s">
        <v>190</v>
      </c>
      <c r="AU1440" s="254" t="s">
        <v>179</v>
      </c>
      <c r="AV1440" s="13" t="s">
        <v>83</v>
      </c>
      <c r="AW1440" s="13" t="s">
        <v>34</v>
      </c>
      <c r="AX1440" s="13" t="s">
        <v>76</v>
      </c>
      <c r="AY1440" s="254" t="s">
        <v>178</v>
      </c>
    </row>
    <row r="1441" s="13" customFormat="1">
      <c r="A1441" s="13"/>
      <c r="B1441" s="244"/>
      <c r="C1441" s="245"/>
      <c r="D1441" s="246" t="s">
        <v>190</v>
      </c>
      <c r="E1441" s="247" t="s">
        <v>1</v>
      </c>
      <c r="F1441" s="248" t="s">
        <v>1685</v>
      </c>
      <c r="G1441" s="245"/>
      <c r="H1441" s="247" t="s">
        <v>1</v>
      </c>
      <c r="I1441" s="249"/>
      <c r="J1441" s="245"/>
      <c r="K1441" s="245"/>
      <c r="L1441" s="250"/>
      <c r="M1441" s="251"/>
      <c r="N1441" s="252"/>
      <c r="O1441" s="252"/>
      <c r="P1441" s="252"/>
      <c r="Q1441" s="252"/>
      <c r="R1441" s="252"/>
      <c r="S1441" s="252"/>
      <c r="T1441" s="253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T1441" s="254" t="s">
        <v>190</v>
      </c>
      <c r="AU1441" s="254" t="s">
        <v>179</v>
      </c>
      <c r="AV1441" s="13" t="s">
        <v>83</v>
      </c>
      <c r="AW1441" s="13" t="s">
        <v>34</v>
      </c>
      <c r="AX1441" s="13" t="s">
        <v>76</v>
      </c>
      <c r="AY1441" s="254" t="s">
        <v>178</v>
      </c>
    </row>
    <row r="1442" s="13" customFormat="1">
      <c r="A1442" s="13"/>
      <c r="B1442" s="244"/>
      <c r="C1442" s="245"/>
      <c r="D1442" s="246" t="s">
        <v>190</v>
      </c>
      <c r="E1442" s="247" t="s">
        <v>1</v>
      </c>
      <c r="F1442" s="248" t="s">
        <v>1686</v>
      </c>
      <c r="G1442" s="245"/>
      <c r="H1442" s="247" t="s">
        <v>1</v>
      </c>
      <c r="I1442" s="249"/>
      <c r="J1442" s="245"/>
      <c r="K1442" s="245"/>
      <c r="L1442" s="250"/>
      <c r="M1442" s="251"/>
      <c r="N1442" s="252"/>
      <c r="O1442" s="252"/>
      <c r="P1442" s="252"/>
      <c r="Q1442" s="252"/>
      <c r="R1442" s="252"/>
      <c r="S1442" s="252"/>
      <c r="T1442" s="253"/>
      <c r="U1442" s="13"/>
      <c r="V1442" s="13"/>
      <c r="W1442" s="13"/>
      <c r="X1442" s="13"/>
      <c r="Y1442" s="13"/>
      <c r="Z1442" s="13"/>
      <c r="AA1442" s="13"/>
      <c r="AB1442" s="13"/>
      <c r="AC1442" s="13"/>
      <c r="AD1442" s="13"/>
      <c r="AE1442" s="13"/>
      <c r="AT1442" s="254" t="s">
        <v>190</v>
      </c>
      <c r="AU1442" s="254" t="s">
        <v>179</v>
      </c>
      <c r="AV1442" s="13" t="s">
        <v>83</v>
      </c>
      <c r="AW1442" s="13" t="s">
        <v>34</v>
      </c>
      <c r="AX1442" s="13" t="s">
        <v>76</v>
      </c>
      <c r="AY1442" s="254" t="s">
        <v>178</v>
      </c>
    </row>
    <row r="1443" s="14" customFormat="1">
      <c r="A1443" s="14"/>
      <c r="B1443" s="255"/>
      <c r="C1443" s="256"/>
      <c r="D1443" s="246" t="s">
        <v>190</v>
      </c>
      <c r="E1443" s="257" t="s">
        <v>1</v>
      </c>
      <c r="F1443" s="258" t="s">
        <v>83</v>
      </c>
      <c r="G1443" s="256"/>
      <c r="H1443" s="259">
        <v>1</v>
      </c>
      <c r="I1443" s="260"/>
      <c r="J1443" s="256"/>
      <c r="K1443" s="256"/>
      <c r="L1443" s="261"/>
      <c r="M1443" s="262"/>
      <c r="N1443" s="263"/>
      <c r="O1443" s="263"/>
      <c r="P1443" s="263"/>
      <c r="Q1443" s="263"/>
      <c r="R1443" s="263"/>
      <c r="S1443" s="263"/>
      <c r="T1443" s="264"/>
      <c r="U1443" s="14"/>
      <c r="V1443" s="14"/>
      <c r="W1443" s="14"/>
      <c r="X1443" s="14"/>
      <c r="Y1443" s="14"/>
      <c r="Z1443" s="14"/>
      <c r="AA1443" s="14"/>
      <c r="AB1443" s="14"/>
      <c r="AC1443" s="14"/>
      <c r="AD1443" s="14"/>
      <c r="AE1443" s="14"/>
      <c r="AT1443" s="265" t="s">
        <v>190</v>
      </c>
      <c r="AU1443" s="265" t="s">
        <v>179</v>
      </c>
      <c r="AV1443" s="14" t="s">
        <v>85</v>
      </c>
      <c r="AW1443" s="14" t="s">
        <v>34</v>
      </c>
      <c r="AX1443" s="14" t="s">
        <v>76</v>
      </c>
      <c r="AY1443" s="265" t="s">
        <v>178</v>
      </c>
    </row>
    <row r="1444" s="2" customFormat="1" ht="24.15" customHeight="1">
      <c r="A1444" s="38"/>
      <c r="B1444" s="39"/>
      <c r="C1444" s="226" t="s">
        <v>1687</v>
      </c>
      <c r="D1444" s="226" t="s">
        <v>181</v>
      </c>
      <c r="E1444" s="227" t="s">
        <v>1688</v>
      </c>
      <c r="F1444" s="228" t="s">
        <v>1689</v>
      </c>
      <c r="G1444" s="229" t="s">
        <v>203</v>
      </c>
      <c r="H1444" s="230">
        <v>1</v>
      </c>
      <c r="I1444" s="231"/>
      <c r="J1444" s="232">
        <f>ROUND(I1444*H1444,2)</f>
        <v>0</v>
      </c>
      <c r="K1444" s="228" t="s">
        <v>1</v>
      </c>
      <c r="L1444" s="44"/>
      <c r="M1444" s="233" t="s">
        <v>1</v>
      </c>
      <c r="N1444" s="234" t="s">
        <v>41</v>
      </c>
      <c r="O1444" s="91"/>
      <c r="P1444" s="235">
        <f>O1444*H1444</f>
        <v>0</v>
      </c>
      <c r="Q1444" s="235">
        <v>0</v>
      </c>
      <c r="R1444" s="235">
        <f>Q1444*H1444</f>
        <v>0</v>
      </c>
      <c r="S1444" s="235">
        <v>0</v>
      </c>
      <c r="T1444" s="236">
        <f>S1444*H1444</f>
        <v>0</v>
      </c>
      <c r="U1444" s="38"/>
      <c r="V1444" s="38"/>
      <c r="W1444" s="38"/>
      <c r="X1444" s="38"/>
      <c r="Y1444" s="38"/>
      <c r="Z1444" s="38"/>
      <c r="AA1444" s="38"/>
      <c r="AB1444" s="38"/>
      <c r="AC1444" s="38"/>
      <c r="AD1444" s="38"/>
      <c r="AE1444" s="38"/>
      <c r="AR1444" s="237" t="s">
        <v>362</v>
      </c>
      <c r="AT1444" s="237" t="s">
        <v>181</v>
      </c>
      <c r="AU1444" s="237" t="s">
        <v>179</v>
      </c>
      <c r="AY1444" s="17" t="s">
        <v>178</v>
      </c>
      <c r="BE1444" s="238">
        <f>IF(N1444="základní",J1444,0)</f>
        <v>0</v>
      </c>
      <c r="BF1444" s="238">
        <f>IF(N1444="snížená",J1444,0)</f>
        <v>0</v>
      </c>
      <c r="BG1444" s="238">
        <f>IF(N1444="zákl. přenesená",J1444,0)</f>
        <v>0</v>
      </c>
      <c r="BH1444" s="238">
        <f>IF(N1444="sníž. přenesená",J1444,0)</f>
        <v>0</v>
      </c>
      <c r="BI1444" s="238">
        <f>IF(N1444="nulová",J1444,0)</f>
        <v>0</v>
      </c>
      <c r="BJ1444" s="17" t="s">
        <v>83</v>
      </c>
      <c r="BK1444" s="238">
        <f>ROUND(I1444*H1444,2)</f>
        <v>0</v>
      </c>
      <c r="BL1444" s="17" t="s">
        <v>362</v>
      </c>
      <c r="BM1444" s="237" t="s">
        <v>1690</v>
      </c>
    </row>
    <row r="1445" s="13" customFormat="1">
      <c r="A1445" s="13"/>
      <c r="B1445" s="244"/>
      <c r="C1445" s="245"/>
      <c r="D1445" s="246" t="s">
        <v>190</v>
      </c>
      <c r="E1445" s="247" t="s">
        <v>1</v>
      </c>
      <c r="F1445" s="248" t="s">
        <v>1562</v>
      </c>
      <c r="G1445" s="245"/>
      <c r="H1445" s="247" t="s">
        <v>1</v>
      </c>
      <c r="I1445" s="249"/>
      <c r="J1445" s="245"/>
      <c r="K1445" s="245"/>
      <c r="L1445" s="250"/>
      <c r="M1445" s="251"/>
      <c r="N1445" s="252"/>
      <c r="O1445" s="252"/>
      <c r="P1445" s="252"/>
      <c r="Q1445" s="252"/>
      <c r="R1445" s="252"/>
      <c r="S1445" s="252"/>
      <c r="T1445" s="253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T1445" s="254" t="s">
        <v>190</v>
      </c>
      <c r="AU1445" s="254" t="s">
        <v>179</v>
      </c>
      <c r="AV1445" s="13" t="s">
        <v>83</v>
      </c>
      <c r="AW1445" s="13" t="s">
        <v>34</v>
      </c>
      <c r="AX1445" s="13" t="s">
        <v>76</v>
      </c>
      <c r="AY1445" s="254" t="s">
        <v>178</v>
      </c>
    </row>
    <row r="1446" s="13" customFormat="1">
      <c r="A1446" s="13"/>
      <c r="B1446" s="244"/>
      <c r="C1446" s="245"/>
      <c r="D1446" s="246" t="s">
        <v>190</v>
      </c>
      <c r="E1446" s="247" t="s">
        <v>1</v>
      </c>
      <c r="F1446" s="248" t="s">
        <v>192</v>
      </c>
      <c r="G1446" s="245"/>
      <c r="H1446" s="247" t="s">
        <v>1</v>
      </c>
      <c r="I1446" s="249"/>
      <c r="J1446" s="245"/>
      <c r="K1446" s="245"/>
      <c r="L1446" s="250"/>
      <c r="M1446" s="251"/>
      <c r="N1446" s="252"/>
      <c r="O1446" s="252"/>
      <c r="P1446" s="252"/>
      <c r="Q1446" s="252"/>
      <c r="R1446" s="252"/>
      <c r="S1446" s="252"/>
      <c r="T1446" s="253"/>
      <c r="U1446" s="13"/>
      <c r="V1446" s="13"/>
      <c r="W1446" s="13"/>
      <c r="X1446" s="13"/>
      <c r="Y1446" s="13"/>
      <c r="Z1446" s="13"/>
      <c r="AA1446" s="13"/>
      <c r="AB1446" s="13"/>
      <c r="AC1446" s="13"/>
      <c r="AD1446" s="13"/>
      <c r="AE1446" s="13"/>
      <c r="AT1446" s="254" t="s">
        <v>190</v>
      </c>
      <c r="AU1446" s="254" t="s">
        <v>179</v>
      </c>
      <c r="AV1446" s="13" t="s">
        <v>83</v>
      </c>
      <c r="AW1446" s="13" t="s">
        <v>34</v>
      </c>
      <c r="AX1446" s="13" t="s">
        <v>76</v>
      </c>
      <c r="AY1446" s="254" t="s">
        <v>178</v>
      </c>
    </row>
    <row r="1447" s="13" customFormat="1">
      <c r="A1447" s="13"/>
      <c r="B1447" s="244"/>
      <c r="C1447" s="245"/>
      <c r="D1447" s="246" t="s">
        <v>190</v>
      </c>
      <c r="E1447" s="247" t="s">
        <v>1</v>
      </c>
      <c r="F1447" s="248" t="s">
        <v>1572</v>
      </c>
      <c r="G1447" s="245"/>
      <c r="H1447" s="247" t="s">
        <v>1</v>
      </c>
      <c r="I1447" s="249"/>
      <c r="J1447" s="245"/>
      <c r="K1447" s="245"/>
      <c r="L1447" s="250"/>
      <c r="M1447" s="251"/>
      <c r="N1447" s="252"/>
      <c r="O1447" s="252"/>
      <c r="P1447" s="252"/>
      <c r="Q1447" s="252"/>
      <c r="R1447" s="252"/>
      <c r="S1447" s="252"/>
      <c r="T1447" s="253"/>
      <c r="U1447" s="13"/>
      <c r="V1447" s="13"/>
      <c r="W1447" s="13"/>
      <c r="X1447" s="13"/>
      <c r="Y1447" s="13"/>
      <c r="Z1447" s="13"/>
      <c r="AA1447" s="13"/>
      <c r="AB1447" s="13"/>
      <c r="AC1447" s="13"/>
      <c r="AD1447" s="13"/>
      <c r="AE1447" s="13"/>
      <c r="AT1447" s="254" t="s">
        <v>190</v>
      </c>
      <c r="AU1447" s="254" t="s">
        <v>179</v>
      </c>
      <c r="AV1447" s="13" t="s">
        <v>83</v>
      </c>
      <c r="AW1447" s="13" t="s">
        <v>34</v>
      </c>
      <c r="AX1447" s="13" t="s">
        <v>76</v>
      </c>
      <c r="AY1447" s="254" t="s">
        <v>178</v>
      </c>
    </row>
    <row r="1448" s="14" customFormat="1">
      <c r="A1448" s="14"/>
      <c r="B1448" s="255"/>
      <c r="C1448" s="256"/>
      <c r="D1448" s="246" t="s">
        <v>190</v>
      </c>
      <c r="E1448" s="257" t="s">
        <v>1</v>
      </c>
      <c r="F1448" s="258" t="s">
        <v>83</v>
      </c>
      <c r="G1448" s="256"/>
      <c r="H1448" s="259">
        <v>1</v>
      </c>
      <c r="I1448" s="260"/>
      <c r="J1448" s="256"/>
      <c r="K1448" s="256"/>
      <c r="L1448" s="261"/>
      <c r="M1448" s="262"/>
      <c r="N1448" s="263"/>
      <c r="O1448" s="263"/>
      <c r="P1448" s="263"/>
      <c r="Q1448" s="263"/>
      <c r="R1448" s="263"/>
      <c r="S1448" s="263"/>
      <c r="T1448" s="264"/>
      <c r="U1448" s="14"/>
      <c r="V1448" s="14"/>
      <c r="W1448" s="14"/>
      <c r="X1448" s="14"/>
      <c r="Y1448" s="14"/>
      <c r="Z1448" s="14"/>
      <c r="AA1448" s="14"/>
      <c r="AB1448" s="14"/>
      <c r="AC1448" s="14"/>
      <c r="AD1448" s="14"/>
      <c r="AE1448" s="14"/>
      <c r="AT1448" s="265" t="s">
        <v>190</v>
      </c>
      <c r="AU1448" s="265" t="s">
        <v>179</v>
      </c>
      <c r="AV1448" s="14" t="s">
        <v>85</v>
      </c>
      <c r="AW1448" s="14" t="s">
        <v>34</v>
      </c>
      <c r="AX1448" s="14" t="s">
        <v>76</v>
      </c>
      <c r="AY1448" s="265" t="s">
        <v>178</v>
      </c>
    </row>
    <row r="1449" s="2" customFormat="1" ht="24.15" customHeight="1">
      <c r="A1449" s="38"/>
      <c r="B1449" s="39"/>
      <c r="C1449" s="226" t="s">
        <v>1691</v>
      </c>
      <c r="D1449" s="226" t="s">
        <v>181</v>
      </c>
      <c r="E1449" s="227" t="s">
        <v>1692</v>
      </c>
      <c r="F1449" s="228" t="s">
        <v>1693</v>
      </c>
      <c r="G1449" s="229" t="s">
        <v>203</v>
      </c>
      <c r="H1449" s="230">
        <v>140</v>
      </c>
      <c r="I1449" s="231"/>
      <c r="J1449" s="232">
        <f>ROUND(I1449*H1449,2)</f>
        <v>0</v>
      </c>
      <c r="K1449" s="228" t="s">
        <v>1</v>
      </c>
      <c r="L1449" s="44"/>
      <c r="M1449" s="233" t="s">
        <v>1</v>
      </c>
      <c r="N1449" s="234" t="s">
        <v>41</v>
      </c>
      <c r="O1449" s="91"/>
      <c r="P1449" s="235">
        <f>O1449*H1449</f>
        <v>0</v>
      </c>
      <c r="Q1449" s="235">
        <v>0</v>
      </c>
      <c r="R1449" s="235">
        <f>Q1449*H1449</f>
        <v>0</v>
      </c>
      <c r="S1449" s="235">
        <v>0</v>
      </c>
      <c r="T1449" s="236">
        <f>S1449*H1449</f>
        <v>0</v>
      </c>
      <c r="U1449" s="38"/>
      <c r="V1449" s="38"/>
      <c r="W1449" s="38"/>
      <c r="X1449" s="38"/>
      <c r="Y1449" s="38"/>
      <c r="Z1449" s="38"/>
      <c r="AA1449" s="38"/>
      <c r="AB1449" s="38"/>
      <c r="AC1449" s="38"/>
      <c r="AD1449" s="38"/>
      <c r="AE1449" s="38"/>
      <c r="AR1449" s="237" t="s">
        <v>362</v>
      </c>
      <c r="AT1449" s="237" t="s">
        <v>181</v>
      </c>
      <c r="AU1449" s="237" t="s">
        <v>179</v>
      </c>
      <c r="AY1449" s="17" t="s">
        <v>178</v>
      </c>
      <c r="BE1449" s="238">
        <f>IF(N1449="základní",J1449,0)</f>
        <v>0</v>
      </c>
      <c r="BF1449" s="238">
        <f>IF(N1449="snížená",J1449,0)</f>
        <v>0</v>
      </c>
      <c r="BG1449" s="238">
        <f>IF(N1449="zákl. přenesená",J1449,0)</f>
        <v>0</v>
      </c>
      <c r="BH1449" s="238">
        <f>IF(N1449="sníž. přenesená",J1449,0)</f>
        <v>0</v>
      </c>
      <c r="BI1449" s="238">
        <f>IF(N1449="nulová",J1449,0)</f>
        <v>0</v>
      </c>
      <c r="BJ1449" s="17" t="s">
        <v>83</v>
      </c>
      <c r="BK1449" s="238">
        <f>ROUND(I1449*H1449,2)</f>
        <v>0</v>
      </c>
      <c r="BL1449" s="17" t="s">
        <v>362</v>
      </c>
      <c r="BM1449" s="237" t="s">
        <v>1694</v>
      </c>
    </row>
    <row r="1450" s="13" customFormat="1">
      <c r="A1450" s="13"/>
      <c r="B1450" s="244"/>
      <c r="C1450" s="245"/>
      <c r="D1450" s="246" t="s">
        <v>190</v>
      </c>
      <c r="E1450" s="247" t="s">
        <v>1</v>
      </c>
      <c r="F1450" s="248" t="s">
        <v>1562</v>
      </c>
      <c r="G1450" s="245"/>
      <c r="H1450" s="247" t="s">
        <v>1</v>
      </c>
      <c r="I1450" s="249"/>
      <c r="J1450" s="245"/>
      <c r="K1450" s="245"/>
      <c r="L1450" s="250"/>
      <c r="M1450" s="251"/>
      <c r="N1450" s="252"/>
      <c r="O1450" s="252"/>
      <c r="P1450" s="252"/>
      <c r="Q1450" s="252"/>
      <c r="R1450" s="252"/>
      <c r="S1450" s="252"/>
      <c r="T1450" s="253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T1450" s="254" t="s">
        <v>190</v>
      </c>
      <c r="AU1450" s="254" t="s">
        <v>179</v>
      </c>
      <c r="AV1450" s="13" t="s">
        <v>83</v>
      </c>
      <c r="AW1450" s="13" t="s">
        <v>34</v>
      </c>
      <c r="AX1450" s="13" t="s">
        <v>76</v>
      </c>
      <c r="AY1450" s="254" t="s">
        <v>178</v>
      </c>
    </row>
    <row r="1451" s="13" customFormat="1">
      <c r="A1451" s="13"/>
      <c r="B1451" s="244"/>
      <c r="C1451" s="245"/>
      <c r="D1451" s="246" t="s">
        <v>190</v>
      </c>
      <c r="E1451" s="247" t="s">
        <v>1</v>
      </c>
      <c r="F1451" s="248" t="s">
        <v>192</v>
      </c>
      <c r="G1451" s="245"/>
      <c r="H1451" s="247" t="s">
        <v>1</v>
      </c>
      <c r="I1451" s="249"/>
      <c r="J1451" s="245"/>
      <c r="K1451" s="245"/>
      <c r="L1451" s="250"/>
      <c r="M1451" s="251"/>
      <c r="N1451" s="252"/>
      <c r="O1451" s="252"/>
      <c r="P1451" s="252"/>
      <c r="Q1451" s="252"/>
      <c r="R1451" s="252"/>
      <c r="S1451" s="252"/>
      <c r="T1451" s="253"/>
      <c r="U1451" s="13"/>
      <c r="V1451" s="13"/>
      <c r="W1451" s="13"/>
      <c r="X1451" s="13"/>
      <c r="Y1451" s="13"/>
      <c r="Z1451" s="13"/>
      <c r="AA1451" s="13"/>
      <c r="AB1451" s="13"/>
      <c r="AC1451" s="13"/>
      <c r="AD1451" s="13"/>
      <c r="AE1451" s="13"/>
      <c r="AT1451" s="254" t="s">
        <v>190</v>
      </c>
      <c r="AU1451" s="254" t="s">
        <v>179</v>
      </c>
      <c r="AV1451" s="13" t="s">
        <v>83</v>
      </c>
      <c r="AW1451" s="13" t="s">
        <v>34</v>
      </c>
      <c r="AX1451" s="13" t="s">
        <v>76</v>
      </c>
      <c r="AY1451" s="254" t="s">
        <v>178</v>
      </c>
    </row>
    <row r="1452" s="14" customFormat="1">
      <c r="A1452" s="14"/>
      <c r="B1452" s="255"/>
      <c r="C1452" s="256"/>
      <c r="D1452" s="246" t="s">
        <v>190</v>
      </c>
      <c r="E1452" s="257" t="s">
        <v>1</v>
      </c>
      <c r="F1452" s="258" t="s">
        <v>1253</v>
      </c>
      <c r="G1452" s="256"/>
      <c r="H1452" s="259">
        <v>140</v>
      </c>
      <c r="I1452" s="260"/>
      <c r="J1452" s="256"/>
      <c r="K1452" s="256"/>
      <c r="L1452" s="261"/>
      <c r="M1452" s="262"/>
      <c r="N1452" s="263"/>
      <c r="O1452" s="263"/>
      <c r="P1452" s="263"/>
      <c r="Q1452" s="263"/>
      <c r="R1452" s="263"/>
      <c r="S1452" s="263"/>
      <c r="T1452" s="264"/>
      <c r="U1452" s="14"/>
      <c r="V1452" s="14"/>
      <c r="W1452" s="14"/>
      <c r="X1452" s="14"/>
      <c r="Y1452" s="14"/>
      <c r="Z1452" s="14"/>
      <c r="AA1452" s="14"/>
      <c r="AB1452" s="14"/>
      <c r="AC1452" s="14"/>
      <c r="AD1452" s="14"/>
      <c r="AE1452" s="14"/>
      <c r="AT1452" s="265" t="s">
        <v>190</v>
      </c>
      <c r="AU1452" s="265" t="s">
        <v>179</v>
      </c>
      <c r="AV1452" s="14" t="s">
        <v>85</v>
      </c>
      <c r="AW1452" s="14" t="s">
        <v>34</v>
      </c>
      <c r="AX1452" s="14" t="s">
        <v>76</v>
      </c>
      <c r="AY1452" s="265" t="s">
        <v>178</v>
      </c>
    </row>
    <row r="1453" s="2" customFormat="1" ht="16.5" customHeight="1">
      <c r="A1453" s="38"/>
      <c r="B1453" s="39"/>
      <c r="C1453" s="226" t="s">
        <v>1695</v>
      </c>
      <c r="D1453" s="226" t="s">
        <v>181</v>
      </c>
      <c r="E1453" s="227" t="s">
        <v>1696</v>
      </c>
      <c r="F1453" s="228" t="s">
        <v>1697</v>
      </c>
      <c r="G1453" s="229" t="s">
        <v>203</v>
      </c>
      <c r="H1453" s="230">
        <v>1</v>
      </c>
      <c r="I1453" s="231"/>
      <c r="J1453" s="232">
        <f>ROUND(I1453*H1453,2)</f>
        <v>0</v>
      </c>
      <c r="K1453" s="228" t="s">
        <v>1</v>
      </c>
      <c r="L1453" s="44"/>
      <c r="M1453" s="233" t="s">
        <v>1</v>
      </c>
      <c r="N1453" s="234" t="s">
        <v>41</v>
      </c>
      <c r="O1453" s="91"/>
      <c r="P1453" s="235">
        <f>O1453*H1453</f>
        <v>0</v>
      </c>
      <c r="Q1453" s="235">
        <v>0</v>
      </c>
      <c r="R1453" s="235">
        <f>Q1453*H1453</f>
        <v>0</v>
      </c>
      <c r="S1453" s="235">
        <v>0</v>
      </c>
      <c r="T1453" s="236">
        <f>S1453*H1453</f>
        <v>0</v>
      </c>
      <c r="U1453" s="38"/>
      <c r="V1453" s="38"/>
      <c r="W1453" s="38"/>
      <c r="X1453" s="38"/>
      <c r="Y1453" s="38"/>
      <c r="Z1453" s="38"/>
      <c r="AA1453" s="38"/>
      <c r="AB1453" s="38"/>
      <c r="AC1453" s="38"/>
      <c r="AD1453" s="38"/>
      <c r="AE1453" s="38"/>
      <c r="AR1453" s="237" t="s">
        <v>362</v>
      </c>
      <c r="AT1453" s="237" t="s">
        <v>181</v>
      </c>
      <c r="AU1453" s="237" t="s">
        <v>179</v>
      </c>
      <c r="AY1453" s="17" t="s">
        <v>178</v>
      </c>
      <c r="BE1453" s="238">
        <f>IF(N1453="základní",J1453,0)</f>
        <v>0</v>
      </c>
      <c r="BF1453" s="238">
        <f>IF(N1453="snížená",J1453,0)</f>
        <v>0</v>
      </c>
      <c r="BG1453" s="238">
        <f>IF(N1453="zákl. přenesená",J1453,0)</f>
        <v>0</v>
      </c>
      <c r="BH1453" s="238">
        <f>IF(N1453="sníž. přenesená",J1453,0)</f>
        <v>0</v>
      </c>
      <c r="BI1453" s="238">
        <f>IF(N1453="nulová",J1453,0)</f>
        <v>0</v>
      </c>
      <c r="BJ1453" s="17" t="s">
        <v>83</v>
      </c>
      <c r="BK1453" s="238">
        <f>ROUND(I1453*H1453,2)</f>
        <v>0</v>
      </c>
      <c r="BL1453" s="17" t="s">
        <v>362</v>
      </c>
      <c r="BM1453" s="237" t="s">
        <v>1698</v>
      </c>
    </row>
    <row r="1454" s="13" customFormat="1">
      <c r="A1454" s="13"/>
      <c r="B1454" s="244"/>
      <c r="C1454" s="245"/>
      <c r="D1454" s="246" t="s">
        <v>190</v>
      </c>
      <c r="E1454" s="247" t="s">
        <v>1</v>
      </c>
      <c r="F1454" s="248" t="s">
        <v>1562</v>
      </c>
      <c r="G1454" s="245"/>
      <c r="H1454" s="247" t="s">
        <v>1</v>
      </c>
      <c r="I1454" s="249"/>
      <c r="J1454" s="245"/>
      <c r="K1454" s="245"/>
      <c r="L1454" s="250"/>
      <c r="M1454" s="251"/>
      <c r="N1454" s="252"/>
      <c r="O1454" s="252"/>
      <c r="P1454" s="252"/>
      <c r="Q1454" s="252"/>
      <c r="R1454" s="252"/>
      <c r="S1454" s="252"/>
      <c r="T1454" s="253"/>
      <c r="U1454" s="13"/>
      <c r="V1454" s="13"/>
      <c r="W1454" s="13"/>
      <c r="X1454" s="13"/>
      <c r="Y1454" s="13"/>
      <c r="Z1454" s="13"/>
      <c r="AA1454" s="13"/>
      <c r="AB1454" s="13"/>
      <c r="AC1454" s="13"/>
      <c r="AD1454" s="13"/>
      <c r="AE1454" s="13"/>
      <c r="AT1454" s="254" t="s">
        <v>190</v>
      </c>
      <c r="AU1454" s="254" t="s">
        <v>179</v>
      </c>
      <c r="AV1454" s="13" t="s">
        <v>83</v>
      </c>
      <c r="AW1454" s="13" t="s">
        <v>34</v>
      </c>
      <c r="AX1454" s="13" t="s">
        <v>76</v>
      </c>
      <c r="AY1454" s="254" t="s">
        <v>178</v>
      </c>
    </row>
    <row r="1455" s="13" customFormat="1">
      <c r="A1455" s="13"/>
      <c r="B1455" s="244"/>
      <c r="C1455" s="245"/>
      <c r="D1455" s="246" t="s">
        <v>190</v>
      </c>
      <c r="E1455" s="247" t="s">
        <v>1</v>
      </c>
      <c r="F1455" s="248" t="s">
        <v>192</v>
      </c>
      <c r="G1455" s="245"/>
      <c r="H1455" s="247" t="s">
        <v>1</v>
      </c>
      <c r="I1455" s="249"/>
      <c r="J1455" s="245"/>
      <c r="K1455" s="245"/>
      <c r="L1455" s="250"/>
      <c r="M1455" s="251"/>
      <c r="N1455" s="252"/>
      <c r="O1455" s="252"/>
      <c r="P1455" s="252"/>
      <c r="Q1455" s="252"/>
      <c r="R1455" s="252"/>
      <c r="S1455" s="252"/>
      <c r="T1455" s="253"/>
      <c r="U1455" s="13"/>
      <c r="V1455" s="13"/>
      <c r="W1455" s="13"/>
      <c r="X1455" s="13"/>
      <c r="Y1455" s="13"/>
      <c r="Z1455" s="13"/>
      <c r="AA1455" s="13"/>
      <c r="AB1455" s="13"/>
      <c r="AC1455" s="13"/>
      <c r="AD1455" s="13"/>
      <c r="AE1455" s="13"/>
      <c r="AT1455" s="254" t="s">
        <v>190</v>
      </c>
      <c r="AU1455" s="254" t="s">
        <v>179</v>
      </c>
      <c r="AV1455" s="13" t="s">
        <v>83</v>
      </c>
      <c r="AW1455" s="13" t="s">
        <v>34</v>
      </c>
      <c r="AX1455" s="13" t="s">
        <v>76</v>
      </c>
      <c r="AY1455" s="254" t="s">
        <v>178</v>
      </c>
    </row>
    <row r="1456" s="13" customFormat="1">
      <c r="A1456" s="13"/>
      <c r="B1456" s="244"/>
      <c r="C1456" s="245"/>
      <c r="D1456" s="246" t="s">
        <v>190</v>
      </c>
      <c r="E1456" s="247" t="s">
        <v>1</v>
      </c>
      <c r="F1456" s="248" t="s">
        <v>1699</v>
      </c>
      <c r="G1456" s="245"/>
      <c r="H1456" s="247" t="s">
        <v>1</v>
      </c>
      <c r="I1456" s="249"/>
      <c r="J1456" s="245"/>
      <c r="K1456" s="245"/>
      <c r="L1456" s="250"/>
      <c r="M1456" s="251"/>
      <c r="N1456" s="252"/>
      <c r="O1456" s="252"/>
      <c r="P1456" s="252"/>
      <c r="Q1456" s="252"/>
      <c r="R1456" s="252"/>
      <c r="S1456" s="252"/>
      <c r="T1456" s="253"/>
      <c r="U1456" s="13"/>
      <c r="V1456" s="13"/>
      <c r="W1456" s="13"/>
      <c r="X1456" s="13"/>
      <c r="Y1456" s="13"/>
      <c r="Z1456" s="13"/>
      <c r="AA1456" s="13"/>
      <c r="AB1456" s="13"/>
      <c r="AC1456" s="13"/>
      <c r="AD1456" s="13"/>
      <c r="AE1456" s="13"/>
      <c r="AT1456" s="254" t="s">
        <v>190</v>
      </c>
      <c r="AU1456" s="254" t="s">
        <v>179</v>
      </c>
      <c r="AV1456" s="13" t="s">
        <v>83</v>
      </c>
      <c r="AW1456" s="13" t="s">
        <v>34</v>
      </c>
      <c r="AX1456" s="13" t="s">
        <v>76</v>
      </c>
      <c r="AY1456" s="254" t="s">
        <v>178</v>
      </c>
    </row>
    <row r="1457" s="14" customFormat="1">
      <c r="A1457" s="14"/>
      <c r="B1457" s="255"/>
      <c r="C1457" s="256"/>
      <c r="D1457" s="246" t="s">
        <v>190</v>
      </c>
      <c r="E1457" s="257" t="s">
        <v>1</v>
      </c>
      <c r="F1457" s="258" t="s">
        <v>83</v>
      </c>
      <c r="G1457" s="256"/>
      <c r="H1457" s="259">
        <v>1</v>
      </c>
      <c r="I1457" s="260"/>
      <c r="J1457" s="256"/>
      <c r="K1457" s="256"/>
      <c r="L1457" s="261"/>
      <c r="M1457" s="262"/>
      <c r="N1457" s="263"/>
      <c r="O1457" s="263"/>
      <c r="P1457" s="263"/>
      <c r="Q1457" s="263"/>
      <c r="R1457" s="263"/>
      <c r="S1457" s="263"/>
      <c r="T1457" s="264"/>
      <c r="U1457" s="14"/>
      <c r="V1457" s="14"/>
      <c r="W1457" s="14"/>
      <c r="X1457" s="14"/>
      <c r="Y1457" s="14"/>
      <c r="Z1457" s="14"/>
      <c r="AA1457" s="14"/>
      <c r="AB1457" s="14"/>
      <c r="AC1457" s="14"/>
      <c r="AD1457" s="14"/>
      <c r="AE1457" s="14"/>
      <c r="AT1457" s="265" t="s">
        <v>190</v>
      </c>
      <c r="AU1457" s="265" t="s">
        <v>179</v>
      </c>
      <c r="AV1457" s="14" t="s">
        <v>85</v>
      </c>
      <c r="AW1457" s="14" t="s">
        <v>34</v>
      </c>
      <c r="AX1457" s="14" t="s">
        <v>76</v>
      </c>
      <c r="AY1457" s="265" t="s">
        <v>178</v>
      </c>
    </row>
    <row r="1458" s="2" customFormat="1" ht="37.8" customHeight="1">
      <c r="A1458" s="38"/>
      <c r="B1458" s="39"/>
      <c r="C1458" s="226" t="s">
        <v>1700</v>
      </c>
      <c r="D1458" s="226" t="s">
        <v>181</v>
      </c>
      <c r="E1458" s="227" t="s">
        <v>1701</v>
      </c>
      <c r="F1458" s="228" t="s">
        <v>1702</v>
      </c>
      <c r="G1458" s="229" t="s">
        <v>203</v>
      </c>
      <c r="H1458" s="230">
        <v>1</v>
      </c>
      <c r="I1458" s="231"/>
      <c r="J1458" s="232">
        <f>ROUND(I1458*H1458,2)</f>
        <v>0</v>
      </c>
      <c r="K1458" s="228" t="s">
        <v>1</v>
      </c>
      <c r="L1458" s="44"/>
      <c r="M1458" s="233" t="s">
        <v>1</v>
      </c>
      <c r="N1458" s="234" t="s">
        <v>41</v>
      </c>
      <c r="O1458" s="91"/>
      <c r="P1458" s="235">
        <f>O1458*H1458</f>
        <v>0</v>
      </c>
      <c r="Q1458" s="235">
        <v>0</v>
      </c>
      <c r="R1458" s="235">
        <f>Q1458*H1458</f>
        <v>0</v>
      </c>
      <c r="S1458" s="235">
        <v>0</v>
      </c>
      <c r="T1458" s="236">
        <f>S1458*H1458</f>
        <v>0</v>
      </c>
      <c r="U1458" s="38"/>
      <c r="V1458" s="38"/>
      <c r="W1458" s="38"/>
      <c r="X1458" s="38"/>
      <c r="Y1458" s="38"/>
      <c r="Z1458" s="38"/>
      <c r="AA1458" s="38"/>
      <c r="AB1458" s="38"/>
      <c r="AC1458" s="38"/>
      <c r="AD1458" s="38"/>
      <c r="AE1458" s="38"/>
      <c r="AR1458" s="237" t="s">
        <v>362</v>
      </c>
      <c r="AT1458" s="237" t="s">
        <v>181</v>
      </c>
      <c r="AU1458" s="237" t="s">
        <v>179</v>
      </c>
      <c r="AY1458" s="17" t="s">
        <v>178</v>
      </c>
      <c r="BE1458" s="238">
        <f>IF(N1458="základní",J1458,0)</f>
        <v>0</v>
      </c>
      <c r="BF1458" s="238">
        <f>IF(N1458="snížená",J1458,0)</f>
        <v>0</v>
      </c>
      <c r="BG1458" s="238">
        <f>IF(N1458="zákl. přenesená",J1458,0)</f>
        <v>0</v>
      </c>
      <c r="BH1458" s="238">
        <f>IF(N1458="sníž. přenesená",J1458,0)</f>
        <v>0</v>
      </c>
      <c r="BI1458" s="238">
        <f>IF(N1458="nulová",J1458,0)</f>
        <v>0</v>
      </c>
      <c r="BJ1458" s="17" t="s">
        <v>83</v>
      </c>
      <c r="BK1458" s="238">
        <f>ROUND(I1458*H1458,2)</f>
        <v>0</v>
      </c>
      <c r="BL1458" s="17" t="s">
        <v>362</v>
      </c>
      <c r="BM1458" s="237" t="s">
        <v>1703</v>
      </c>
    </row>
    <row r="1459" s="13" customFormat="1">
      <c r="A1459" s="13"/>
      <c r="B1459" s="244"/>
      <c r="C1459" s="245"/>
      <c r="D1459" s="246" t="s">
        <v>190</v>
      </c>
      <c r="E1459" s="247" t="s">
        <v>1</v>
      </c>
      <c r="F1459" s="248" t="s">
        <v>1562</v>
      </c>
      <c r="G1459" s="245"/>
      <c r="H1459" s="247" t="s">
        <v>1</v>
      </c>
      <c r="I1459" s="249"/>
      <c r="J1459" s="245"/>
      <c r="K1459" s="245"/>
      <c r="L1459" s="250"/>
      <c r="M1459" s="251"/>
      <c r="N1459" s="252"/>
      <c r="O1459" s="252"/>
      <c r="P1459" s="252"/>
      <c r="Q1459" s="252"/>
      <c r="R1459" s="252"/>
      <c r="S1459" s="252"/>
      <c r="T1459" s="253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T1459" s="254" t="s">
        <v>190</v>
      </c>
      <c r="AU1459" s="254" t="s">
        <v>179</v>
      </c>
      <c r="AV1459" s="13" t="s">
        <v>83</v>
      </c>
      <c r="AW1459" s="13" t="s">
        <v>34</v>
      </c>
      <c r="AX1459" s="13" t="s">
        <v>76</v>
      </c>
      <c r="AY1459" s="254" t="s">
        <v>178</v>
      </c>
    </row>
    <row r="1460" s="13" customFormat="1">
      <c r="A1460" s="13"/>
      <c r="B1460" s="244"/>
      <c r="C1460" s="245"/>
      <c r="D1460" s="246" t="s">
        <v>190</v>
      </c>
      <c r="E1460" s="247" t="s">
        <v>1</v>
      </c>
      <c r="F1460" s="248" t="s">
        <v>192</v>
      </c>
      <c r="G1460" s="245"/>
      <c r="H1460" s="247" t="s">
        <v>1</v>
      </c>
      <c r="I1460" s="249"/>
      <c r="J1460" s="245"/>
      <c r="K1460" s="245"/>
      <c r="L1460" s="250"/>
      <c r="M1460" s="251"/>
      <c r="N1460" s="252"/>
      <c r="O1460" s="252"/>
      <c r="P1460" s="252"/>
      <c r="Q1460" s="252"/>
      <c r="R1460" s="252"/>
      <c r="S1460" s="252"/>
      <c r="T1460" s="253"/>
      <c r="U1460" s="13"/>
      <c r="V1460" s="13"/>
      <c r="W1460" s="13"/>
      <c r="X1460" s="13"/>
      <c r="Y1460" s="13"/>
      <c r="Z1460" s="13"/>
      <c r="AA1460" s="13"/>
      <c r="AB1460" s="13"/>
      <c r="AC1460" s="13"/>
      <c r="AD1460" s="13"/>
      <c r="AE1460" s="13"/>
      <c r="AT1460" s="254" t="s">
        <v>190</v>
      </c>
      <c r="AU1460" s="254" t="s">
        <v>179</v>
      </c>
      <c r="AV1460" s="13" t="s">
        <v>83</v>
      </c>
      <c r="AW1460" s="13" t="s">
        <v>34</v>
      </c>
      <c r="AX1460" s="13" t="s">
        <v>76</v>
      </c>
      <c r="AY1460" s="254" t="s">
        <v>178</v>
      </c>
    </row>
    <row r="1461" s="14" customFormat="1">
      <c r="A1461" s="14"/>
      <c r="B1461" s="255"/>
      <c r="C1461" s="256"/>
      <c r="D1461" s="246" t="s">
        <v>190</v>
      </c>
      <c r="E1461" s="257" t="s">
        <v>1</v>
      </c>
      <c r="F1461" s="258" t="s">
        <v>83</v>
      </c>
      <c r="G1461" s="256"/>
      <c r="H1461" s="259">
        <v>1</v>
      </c>
      <c r="I1461" s="260"/>
      <c r="J1461" s="256"/>
      <c r="K1461" s="256"/>
      <c r="L1461" s="261"/>
      <c r="M1461" s="262"/>
      <c r="N1461" s="263"/>
      <c r="O1461" s="263"/>
      <c r="P1461" s="263"/>
      <c r="Q1461" s="263"/>
      <c r="R1461" s="263"/>
      <c r="S1461" s="263"/>
      <c r="T1461" s="264"/>
      <c r="U1461" s="14"/>
      <c r="V1461" s="14"/>
      <c r="W1461" s="14"/>
      <c r="X1461" s="14"/>
      <c r="Y1461" s="14"/>
      <c r="Z1461" s="14"/>
      <c r="AA1461" s="14"/>
      <c r="AB1461" s="14"/>
      <c r="AC1461" s="14"/>
      <c r="AD1461" s="14"/>
      <c r="AE1461" s="14"/>
      <c r="AT1461" s="265" t="s">
        <v>190</v>
      </c>
      <c r="AU1461" s="265" t="s">
        <v>179</v>
      </c>
      <c r="AV1461" s="14" t="s">
        <v>85</v>
      </c>
      <c r="AW1461" s="14" t="s">
        <v>34</v>
      </c>
      <c r="AX1461" s="14" t="s">
        <v>76</v>
      </c>
      <c r="AY1461" s="265" t="s">
        <v>178</v>
      </c>
    </row>
    <row r="1462" s="2" customFormat="1" ht="37.8" customHeight="1">
      <c r="A1462" s="38"/>
      <c r="B1462" s="39"/>
      <c r="C1462" s="226" t="s">
        <v>1704</v>
      </c>
      <c r="D1462" s="226" t="s">
        <v>181</v>
      </c>
      <c r="E1462" s="227" t="s">
        <v>1705</v>
      </c>
      <c r="F1462" s="228" t="s">
        <v>1706</v>
      </c>
      <c r="G1462" s="229" t="s">
        <v>203</v>
      </c>
      <c r="H1462" s="230">
        <v>1</v>
      </c>
      <c r="I1462" s="231"/>
      <c r="J1462" s="232">
        <f>ROUND(I1462*H1462,2)</f>
        <v>0</v>
      </c>
      <c r="K1462" s="228" t="s">
        <v>1</v>
      </c>
      <c r="L1462" s="44"/>
      <c r="M1462" s="233" t="s">
        <v>1</v>
      </c>
      <c r="N1462" s="234" t="s">
        <v>41</v>
      </c>
      <c r="O1462" s="91"/>
      <c r="P1462" s="235">
        <f>O1462*H1462</f>
        <v>0</v>
      </c>
      <c r="Q1462" s="235">
        <v>0</v>
      </c>
      <c r="R1462" s="235">
        <f>Q1462*H1462</f>
        <v>0</v>
      </c>
      <c r="S1462" s="235">
        <v>0</v>
      </c>
      <c r="T1462" s="236">
        <f>S1462*H1462</f>
        <v>0</v>
      </c>
      <c r="U1462" s="38"/>
      <c r="V1462" s="38"/>
      <c r="W1462" s="38"/>
      <c r="X1462" s="38"/>
      <c r="Y1462" s="38"/>
      <c r="Z1462" s="38"/>
      <c r="AA1462" s="38"/>
      <c r="AB1462" s="38"/>
      <c r="AC1462" s="38"/>
      <c r="AD1462" s="38"/>
      <c r="AE1462" s="38"/>
      <c r="AR1462" s="237" t="s">
        <v>362</v>
      </c>
      <c r="AT1462" s="237" t="s">
        <v>181</v>
      </c>
      <c r="AU1462" s="237" t="s">
        <v>179</v>
      </c>
      <c r="AY1462" s="17" t="s">
        <v>178</v>
      </c>
      <c r="BE1462" s="238">
        <f>IF(N1462="základní",J1462,0)</f>
        <v>0</v>
      </c>
      <c r="BF1462" s="238">
        <f>IF(N1462="snížená",J1462,0)</f>
        <v>0</v>
      </c>
      <c r="BG1462" s="238">
        <f>IF(N1462="zákl. přenesená",J1462,0)</f>
        <v>0</v>
      </c>
      <c r="BH1462" s="238">
        <f>IF(N1462="sníž. přenesená",J1462,0)</f>
        <v>0</v>
      </c>
      <c r="BI1462" s="238">
        <f>IF(N1462="nulová",J1462,0)</f>
        <v>0</v>
      </c>
      <c r="BJ1462" s="17" t="s">
        <v>83</v>
      </c>
      <c r="BK1462" s="238">
        <f>ROUND(I1462*H1462,2)</f>
        <v>0</v>
      </c>
      <c r="BL1462" s="17" t="s">
        <v>362</v>
      </c>
      <c r="BM1462" s="237" t="s">
        <v>1707</v>
      </c>
    </row>
    <row r="1463" s="13" customFormat="1">
      <c r="A1463" s="13"/>
      <c r="B1463" s="244"/>
      <c r="C1463" s="245"/>
      <c r="D1463" s="246" t="s">
        <v>190</v>
      </c>
      <c r="E1463" s="247" t="s">
        <v>1</v>
      </c>
      <c r="F1463" s="248" t="s">
        <v>1562</v>
      </c>
      <c r="G1463" s="245"/>
      <c r="H1463" s="247" t="s">
        <v>1</v>
      </c>
      <c r="I1463" s="249"/>
      <c r="J1463" s="245"/>
      <c r="K1463" s="245"/>
      <c r="L1463" s="250"/>
      <c r="M1463" s="251"/>
      <c r="N1463" s="252"/>
      <c r="O1463" s="252"/>
      <c r="P1463" s="252"/>
      <c r="Q1463" s="252"/>
      <c r="R1463" s="252"/>
      <c r="S1463" s="252"/>
      <c r="T1463" s="253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T1463" s="254" t="s">
        <v>190</v>
      </c>
      <c r="AU1463" s="254" t="s">
        <v>179</v>
      </c>
      <c r="AV1463" s="13" t="s">
        <v>83</v>
      </c>
      <c r="AW1463" s="13" t="s">
        <v>34</v>
      </c>
      <c r="AX1463" s="13" t="s">
        <v>76</v>
      </c>
      <c r="AY1463" s="254" t="s">
        <v>178</v>
      </c>
    </row>
    <row r="1464" s="13" customFormat="1">
      <c r="A1464" s="13"/>
      <c r="B1464" s="244"/>
      <c r="C1464" s="245"/>
      <c r="D1464" s="246" t="s">
        <v>190</v>
      </c>
      <c r="E1464" s="247" t="s">
        <v>1</v>
      </c>
      <c r="F1464" s="248" t="s">
        <v>192</v>
      </c>
      <c r="G1464" s="245"/>
      <c r="H1464" s="247" t="s">
        <v>1</v>
      </c>
      <c r="I1464" s="249"/>
      <c r="J1464" s="245"/>
      <c r="K1464" s="245"/>
      <c r="L1464" s="250"/>
      <c r="M1464" s="251"/>
      <c r="N1464" s="252"/>
      <c r="O1464" s="252"/>
      <c r="P1464" s="252"/>
      <c r="Q1464" s="252"/>
      <c r="R1464" s="252"/>
      <c r="S1464" s="252"/>
      <c r="T1464" s="253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T1464" s="254" t="s">
        <v>190</v>
      </c>
      <c r="AU1464" s="254" t="s">
        <v>179</v>
      </c>
      <c r="AV1464" s="13" t="s">
        <v>83</v>
      </c>
      <c r="AW1464" s="13" t="s">
        <v>34</v>
      </c>
      <c r="AX1464" s="13" t="s">
        <v>76</v>
      </c>
      <c r="AY1464" s="254" t="s">
        <v>178</v>
      </c>
    </row>
    <row r="1465" s="14" customFormat="1">
      <c r="A1465" s="14"/>
      <c r="B1465" s="255"/>
      <c r="C1465" s="256"/>
      <c r="D1465" s="246" t="s">
        <v>190</v>
      </c>
      <c r="E1465" s="257" t="s">
        <v>1</v>
      </c>
      <c r="F1465" s="258" t="s">
        <v>83</v>
      </c>
      <c r="G1465" s="256"/>
      <c r="H1465" s="259">
        <v>1</v>
      </c>
      <c r="I1465" s="260"/>
      <c r="J1465" s="256"/>
      <c r="K1465" s="256"/>
      <c r="L1465" s="261"/>
      <c r="M1465" s="262"/>
      <c r="N1465" s="263"/>
      <c r="O1465" s="263"/>
      <c r="P1465" s="263"/>
      <c r="Q1465" s="263"/>
      <c r="R1465" s="263"/>
      <c r="S1465" s="263"/>
      <c r="T1465" s="264"/>
      <c r="U1465" s="14"/>
      <c r="V1465" s="14"/>
      <c r="W1465" s="14"/>
      <c r="X1465" s="14"/>
      <c r="Y1465" s="14"/>
      <c r="Z1465" s="14"/>
      <c r="AA1465" s="14"/>
      <c r="AB1465" s="14"/>
      <c r="AC1465" s="14"/>
      <c r="AD1465" s="14"/>
      <c r="AE1465" s="14"/>
      <c r="AT1465" s="265" t="s">
        <v>190</v>
      </c>
      <c r="AU1465" s="265" t="s">
        <v>179</v>
      </c>
      <c r="AV1465" s="14" t="s">
        <v>85</v>
      </c>
      <c r="AW1465" s="14" t="s">
        <v>34</v>
      </c>
      <c r="AX1465" s="14" t="s">
        <v>76</v>
      </c>
      <c r="AY1465" s="265" t="s">
        <v>178</v>
      </c>
    </row>
    <row r="1466" s="2" customFormat="1" ht="37.8" customHeight="1">
      <c r="A1466" s="38"/>
      <c r="B1466" s="39"/>
      <c r="C1466" s="226" t="s">
        <v>1708</v>
      </c>
      <c r="D1466" s="226" t="s">
        <v>181</v>
      </c>
      <c r="E1466" s="227" t="s">
        <v>1709</v>
      </c>
      <c r="F1466" s="228" t="s">
        <v>1710</v>
      </c>
      <c r="G1466" s="229" t="s">
        <v>203</v>
      </c>
      <c r="H1466" s="230">
        <v>1</v>
      </c>
      <c r="I1466" s="231"/>
      <c r="J1466" s="232">
        <f>ROUND(I1466*H1466,2)</f>
        <v>0</v>
      </c>
      <c r="K1466" s="228" t="s">
        <v>1</v>
      </c>
      <c r="L1466" s="44"/>
      <c r="M1466" s="233" t="s">
        <v>1</v>
      </c>
      <c r="N1466" s="234" t="s">
        <v>41</v>
      </c>
      <c r="O1466" s="91"/>
      <c r="P1466" s="235">
        <f>O1466*H1466</f>
        <v>0</v>
      </c>
      <c r="Q1466" s="235">
        <v>0</v>
      </c>
      <c r="R1466" s="235">
        <f>Q1466*H1466</f>
        <v>0</v>
      </c>
      <c r="S1466" s="235">
        <v>0</v>
      </c>
      <c r="T1466" s="236">
        <f>S1466*H1466</f>
        <v>0</v>
      </c>
      <c r="U1466" s="38"/>
      <c r="V1466" s="38"/>
      <c r="W1466" s="38"/>
      <c r="X1466" s="38"/>
      <c r="Y1466" s="38"/>
      <c r="Z1466" s="38"/>
      <c r="AA1466" s="38"/>
      <c r="AB1466" s="38"/>
      <c r="AC1466" s="38"/>
      <c r="AD1466" s="38"/>
      <c r="AE1466" s="38"/>
      <c r="AR1466" s="237" t="s">
        <v>362</v>
      </c>
      <c r="AT1466" s="237" t="s">
        <v>181</v>
      </c>
      <c r="AU1466" s="237" t="s">
        <v>179</v>
      </c>
      <c r="AY1466" s="17" t="s">
        <v>178</v>
      </c>
      <c r="BE1466" s="238">
        <f>IF(N1466="základní",J1466,0)</f>
        <v>0</v>
      </c>
      <c r="BF1466" s="238">
        <f>IF(N1466="snížená",J1466,0)</f>
        <v>0</v>
      </c>
      <c r="BG1466" s="238">
        <f>IF(N1466="zákl. přenesená",J1466,0)</f>
        <v>0</v>
      </c>
      <c r="BH1466" s="238">
        <f>IF(N1466="sníž. přenesená",J1466,0)</f>
        <v>0</v>
      </c>
      <c r="BI1466" s="238">
        <f>IF(N1466="nulová",J1466,0)</f>
        <v>0</v>
      </c>
      <c r="BJ1466" s="17" t="s">
        <v>83</v>
      </c>
      <c r="BK1466" s="238">
        <f>ROUND(I1466*H1466,2)</f>
        <v>0</v>
      </c>
      <c r="BL1466" s="17" t="s">
        <v>362</v>
      </c>
      <c r="BM1466" s="237" t="s">
        <v>1711</v>
      </c>
    </row>
    <row r="1467" s="13" customFormat="1">
      <c r="A1467" s="13"/>
      <c r="B1467" s="244"/>
      <c r="C1467" s="245"/>
      <c r="D1467" s="246" t="s">
        <v>190</v>
      </c>
      <c r="E1467" s="247" t="s">
        <v>1</v>
      </c>
      <c r="F1467" s="248" t="s">
        <v>1562</v>
      </c>
      <c r="G1467" s="245"/>
      <c r="H1467" s="247" t="s">
        <v>1</v>
      </c>
      <c r="I1467" s="249"/>
      <c r="J1467" s="245"/>
      <c r="K1467" s="245"/>
      <c r="L1467" s="250"/>
      <c r="M1467" s="251"/>
      <c r="N1467" s="252"/>
      <c r="O1467" s="252"/>
      <c r="P1467" s="252"/>
      <c r="Q1467" s="252"/>
      <c r="R1467" s="252"/>
      <c r="S1467" s="252"/>
      <c r="T1467" s="253"/>
      <c r="U1467" s="13"/>
      <c r="V1467" s="13"/>
      <c r="W1467" s="13"/>
      <c r="X1467" s="13"/>
      <c r="Y1467" s="13"/>
      <c r="Z1467" s="13"/>
      <c r="AA1467" s="13"/>
      <c r="AB1467" s="13"/>
      <c r="AC1467" s="13"/>
      <c r="AD1467" s="13"/>
      <c r="AE1467" s="13"/>
      <c r="AT1467" s="254" t="s">
        <v>190</v>
      </c>
      <c r="AU1467" s="254" t="s">
        <v>179</v>
      </c>
      <c r="AV1467" s="13" t="s">
        <v>83</v>
      </c>
      <c r="AW1467" s="13" t="s">
        <v>34</v>
      </c>
      <c r="AX1467" s="13" t="s">
        <v>76</v>
      </c>
      <c r="AY1467" s="254" t="s">
        <v>178</v>
      </c>
    </row>
    <row r="1468" s="13" customFormat="1">
      <c r="A1468" s="13"/>
      <c r="B1468" s="244"/>
      <c r="C1468" s="245"/>
      <c r="D1468" s="246" t="s">
        <v>190</v>
      </c>
      <c r="E1468" s="247" t="s">
        <v>1</v>
      </c>
      <c r="F1468" s="248" t="s">
        <v>192</v>
      </c>
      <c r="G1468" s="245"/>
      <c r="H1468" s="247" t="s">
        <v>1</v>
      </c>
      <c r="I1468" s="249"/>
      <c r="J1468" s="245"/>
      <c r="K1468" s="245"/>
      <c r="L1468" s="250"/>
      <c r="M1468" s="251"/>
      <c r="N1468" s="252"/>
      <c r="O1468" s="252"/>
      <c r="P1468" s="252"/>
      <c r="Q1468" s="252"/>
      <c r="R1468" s="252"/>
      <c r="S1468" s="252"/>
      <c r="T1468" s="253"/>
      <c r="U1468" s="13"/>
      <c r="V1468" s="13"/>
      <c r="W1468" s="13"/>
      <c r="X1468" s="13"/>
      <c r="Y1468" s="13"/>
      <c r="Z1468" s="13"/>
      <c r="AA1468" s="13"/>
      <c r="AB1468" s="13"/>
      <c r="AC1468" s="13"/>
      <c r="AD1468" s="13"/>
      <c r="AE1468" s="13"/>
      <c r="AT1468" s="254" t="s">
        <v>190</v>
      </c>
      <c r="AU1468" s="254" t="s">
        <v>179</v>
      </c>
      <c r="AV1468" s="13" t="s">
        <v>83</v>
      </c>
      <c r="AW1468" s="13" t="s">
        <v>34</v>
      </c>
      <c r="AX1468" s="13" t="s">
        <v>76</v>
      </c>
      <c r="AY1468" s="254" t="s">
        <v>178</v>
      </c>
    </row>
    <row r="1469" s="14" customFormat="1">
      <c r="A1469" s="14"/>
      <c r="B1469" s="255"/>
      <c r="C1469" s="256"/>
      <c r="D1469" s="246" t="s">
        <v>190</v>
      </c>
      <c r="E1469" s="257" t="s">
        <v>1</v>
      </c>
      <c r="F1469" s="258" t="s">
        <v>83</v>
      </c>
      <c r="G1469" s="256"/>
      <c r="H1469" s="259">
        <v>1</v>
      </c>
      <c r="I1469" s="260"/>
      <c r="J1469" s="256"/>
      <c r="K1469" s="256"/>
      <c r="L1469" s="261"/>
      <c r="M1469" s="262"/>
      <c r="N1469" s="263"/>
      <c r="O1469" s="263"/>
      <c r="P1469" s="263"/>
      <c r="Q1469" s="263"/>
      <c r="R1469" s="263"/>
      <c r="S1469" s="263"/>
      <c r="T1469" s="264"/>
      <c r="U1469" s="14"/>
      <c r="V1469" s="14"/>
      <c r="W1469" s="14"/>
      <c r="X1469" s="14"/>
      <c r="Y1469" s="14"/>
      <c r="Z1469" s="14"/>
      <c r="AA1469" s="14"/>
      <c r="AB1469" s="14"/>
      <c r="AC1469" s="14"/>
      <c r="AD1469" s="14"/>
      <c r="AE1469" s="14"/>
      <c r="AT1469" s="265" t="s">
        <v>190</v>
      </c>
      <c r="AU1469" s="265" t="s">
        <v>179</v>
      </c>
      <c r="AV1469" s="14" t="s">
        <v>85</v>
      </c>
      <c r="AW1469" s="14" t="s">
        <v>34</v>
      </c>
      <c r="AX1469" s="14" t="s">
        <v>76</v>
      </c>
      <c r="AY1469" s="265" t="s">
        <v>178</v>
      </c>
    </row>
    <row r="1470" s="2" customFormat="1" ht="37.8" customHeight="1">
      <c r="A1470" s="38"/>
      <c r="B1470" s="39"/>
      <c r="C1470" s="226" t="s">
        <v>1712</v>
      </c>
      <c r="D1470" s="226" t="s">
        <v>181</v>
      </c>
      <c r="E1470" s="227" t="s">
        <v>1713</v>
      </c>
      <c r="F1470" s="228" t="s">
        <v>1714</v>
      </c>
      <c r="G1470" s="229" t="s">
        <v>203</v>
      </c>
      <c r="H1470" s="230">
        <v>1</v>
      </c>
      <c r="I1470" s="231"/>
      <c r="J1470" s="232">
        <f>ROUND(I1470*H1470,2)</f>
        <v>0</v>
      </c>
      <c r="K1470" s="228" t="s">
        <v>1</v>
      </c>
      <c r="L1470" s="44"/>
      <c r="M1470" s="233" t="s">
        <v>1</v>
      </c>
      <c r="N1470" s="234" t="s">
        <v>41</v>
      </c>
      <c r="O1470" s="91"/>
      <c r="P1470" s="235">
        <f>O1470*H1470</f>
        <v>0</v>
      </c>
      <c r="Q1470" s="235">
        <v>0</v>
      </c>
      <c r="R1470" s="235">
        <f>Q1470*H1470</f>
        <v>0</v>
      </c>
      <c r="S1470" s="235">
        <v>0</v>
      </c>
      <c r="T1470" s="236">
        <f>S1470*H1470</f>
        <v>0</v>
      </c>
      <c r="U1470" s="38"/>
      <c r="V1470" s="38"/>
      <c r="W1470" s="38"/>
      <c r="X1470" s="38"/>
      <c r="Y1470" s="38"/>
      <c r="Z1470" s="38"/>
      <c r="AA1470" s="38"/>
      <c r="AB1470" s="38"/>
      <c r="AC1470" s="38"/>
      <c r="AD1470" s="38"/>
      <c r="AE1470" s="38"/>
      <c r="AR1470" s="237" t="s">
        <v>362</v>
      </c>
      <c r="AT1470" s="237" t="s">
        <v>181</v>
      </c>
      <c r="AU1470" s="237" t="s">
        <v>179</v>
      </c>
      <c r="AY1470" s="17" t="s">
        <v>178</v>
      </c>
      <c r="BE1470" s="238">
        <f>IF(N1470="základní",J1470,0)</f>
        <v>0</v>
      </c>
      <c r="BF1470" s="238">
        <f>IF(N1470="snížená",J1470,0)</f>
        <v>0</v>
      </c>
      <c r="BG1470" s="238">
        <f>IF(N1470="zákl. přenesená",J1470,0)</f>
        <v>0</v>
      </c>
      <c r="BH1470" s="238">
        <f>IF(N1470="sníž. přenesená",J1470,0)</f>
        <v>0</v>
      </c>
      <c r="BI1470" s="238">
        <f>IF(N1470="nulová",J1470,0)</f>
        <v>0</v>
      </c>
      <c r="BJ1470" s="17" t="s">
        <v>83</v>
      </c>
      <c r="BK1470" s="238">
        <f>ROUND(I1470*H1470,2)</f>
        <v>0</v>
      </c>
      <c r="BL1470" s="17" t="s">
        <v>362</v>
      </c>
      <c r="BM1470" s="237" t="s">
        <v>1715</v>
      </c>
    </row>
    <row r="1471" s="13" customFormat="1">
      <c r="A1471" s="13"/>
      <c r="B1471" s="244"/>
      <c r="C1471" s="245"/>
      <c r="D1471" s="246" t="s">
        <v>190</v>
      </c>
      <c r="E1471" s="247" t="s">
        <v>1</v>
      </c>
      <c r="F1471" s="248" t="s">
        <v>1562</v>
      </c>
      <c r="G1471" s="245"/>
      <c r="H1471" s="247" t="s">
        <v>1</v>
      </c>
      <c r="I1471" s="249"/>
      <c r="J1471" s="245"/>
      <c r="K1471" s="245"/>
      <c r="L1471" s="250"/>
      <c r="M1471" s="251"/>
      <c r="N1471" s="252"/>
      <c r="O1471" s="252"/>
      <c r="P1471" s="252"/>
      <c r="Q1471" s="252"/>
      <c r="R1471" s="252"/>
      <c r="S1471" s="252"/>
      <c r="T1471" s="253"/>
      <c r="U1471" s="13"/>
      <c r="V1471" s="13"/>
      <c r="W1471" s="13"/>
      <c r="X1471" s="13"/>
      <c r="Y1471" s="13"/>
      <c r="Z1471" s="13"/>
      <c r="AA1471" s="13"/>
      <c r="AB1471" s="13"/>
      <c r="AC1471" s="13"/>
      <c r="AD1471" s="13"/>
      <c r="AE1471" s="13"/>
      <c r="AT1471" s="254" t="s">
        <v>190</v>
      </c>
      <c r="AU1471" s="254" t="s">
        <v>179</v>
      </c>
      <c r="AV1471" s="13" t="s">
        <v>83</v>
      </c>
      <c r="AW1471" s="13" t="s">
        <v>34</v>
      </c>
      <c r="AX1471" s="13" t="s">
        <v>76</v>
      </c>
      <c r="AY1471" s="254" t="s">
        <v>178</v>
      </c>
    </row>
    <row r="1472" s="13" customFormat="1">
      <c r="A1472" s="13"/>
      <c r="B1472" s="244"/>
      <c r="C1472" s="245"/>
      <c r="D1472" s="246" t="s">
        <v>190</v>
      </c>
      <c r="E1472" s="247" t="s">
        <v>1</v>
      </c>
      <c r="F1472" s="248" t="s">
        <v>192</v>
      </c>
      <c r="G1472" s="245"/>
      <c r="H1472" s="247" t="s">
        <v>1</v>
      </c>
      <c r="I1472" s="249"/>
      <c r="J1472" s="245"/>
      <c r="K1472" s="245"/>
      <c r="L1472" s="250"/>
      <c r="M1472" s="251"/>
      <c r="N1472" s="252"/>
      <c r="O1472" s="252"/>
      <c r="P1472" s="252"/>
      <c r="Q1472" s="252"/>
      <c r="R1472" s="252"/>
      <c r="S1472" s="252"/>
      <c r="T1472" s="253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T1472" s="254" t="s">
        <v>190</v>
      </c>
      <c r="AU1472" s="254" t="s">
        <v>179</v>
      </c>
      <c r="AV1472" s="13" t="s">
        <v>83</v>
      </c>
      <c r="AW1472" s="13" t="s">
        <v>34</v>
      </c>
      <c r="AX1472" s="13" t="s">
        <v>76</v>
      </c>
      <c r="AY1472" s="254" t="s">
        <v>178</v>
      </c>
    </row>
    <row r="1473" s="14" customFormat="1">
      <c r="A1473" s="14"/>
      <c r="B1473" s="255"/>
      <c r="C1473" s="256"/>
      <c r="D1473" s="246" t="s">
        <v>190</v>
      </c>
      <c r="E1473" s="257" t="s">
        <v>1</v>
      </c>
      <c r="F1473" s="258" t="s">
        <v>83</v>
      </c>
      <c r="G1473" s="256"/>
      <c r="H1473" s="259">
        <v>1</v>
      </c>
      <c r="I1473" s="260"/>
      <c r="J1473" s="256"/>
      <c r="K1473" s="256"/>
      <c r="L1473" s="261"/>
      <c r="M1473" s="262"/>
      <c r="N1473" s="263"/>
      <c r="O1473" s="263"/>
      <c r="P1473" s="263"/>
      <c r="Q1473" s="263"/>
      <c r="R1473" s="263"/>
      <c r="S1473" s="263"/>
      <c r="T1473" s="264"/>
      <c r="U1473" s="14"/>
      <c r="V1473" s="14"/>
      <c r="W1473" s="14"/>
      <c r="X1473" s="14"/>
      <c r="Y1473" s="14"/>
      <c r="Z1473" s="14"/>
      <c r="AA1473" s="14"/>
      <c r="AB1473" s="14"/>
      <c r="AC1473" s="14"/>
      <c r="AD1473" s="14"/>
      <c r="AE1473" s="14"/>
      <c r="AT1473" s="265" t="s">
        <v>190</v>
      </c>
      <c r="AU1473" s="265" t="s">
        <v>179</v>
      </c>
      <c r="AV1473" s="14" t="s">
        <v>85</v>
      </c>
      <c r="AW1473" s="14" t="s">
        <v>34</v>
      </c>
      <c r="AX1473" s="14" t="s">
        <v>76</v>
      </c>
      <c r="AY1473" s="265" t="s">
        <v>178</v>
      </c>
    </row>
    <row r="1474" s="2" customFormat="1" ht="37.8" customHeight="1">
      <c r="A1474" s="38"/>
      <c r="B1474" s="39"/>
      <c r="C1474" s="226" t="s">
        <v>1716</v>
      </c>
      <c r="D1474" s="226" t="s">
        <v>181</v>
      </c>
      <c r="E1474" s="227" t="s">
        <v>1717</v>
      </c>
      <c r="F1474" s="228" t="s">
        <v>1718</v>
      </c>
      <c r="G1474" s="229" t="s">
        <v>203</v>
      </c>
      <c r="H1474" s="230">
        <v>1</v>
      </c>
      <c r="I1474" s="231"/>
      <c r="J1474" s="232">
        <f>ROUND(I1474*H1474,2)</f>
        <v>0</v>
      </c>
      <c r="K1474" s="228" t="s">
        <v>1</v>
      </c>
      <c r="L1474" s="44"/>
      <c r="M1474" s="233" t="s">
        <v>1</v>
      </c>
      <c r="N1474" s="234" t="s">
        <v>41</v>
      </c>
      <c r="O1474" s="91"/>
      <c r="P1474" s="235">
        <f>O1474*H1474</f>
        <v>0</v>
      </c>
      <c r="Q1474" s="235">
        <v>0</v>
      </c>
      <c r="R1474" s="235">
        <f>Q1474*H1474</f>
        <v>0</v>
      </c>
      <c r="S1474" s="235">
        <v>0</v>
      </c>
      <c r="T1474" s="236">
        <f>S1474*H1474</f>
        <v>0</v>
      </c>
      <c r="U1474" s="38"/>
      <c r="V1474" s="38"/>
      <c r="W1474" s="38"/>
      <c r="X1474" s="38"/>
      <c r="Y1474" s="38"/>
      <c r="Z1474" s="38"/>
      <c r="AA1474" s="38"/>
      <c r="AB1474" s="38"/>
      <c r="AC1474" s="38"/>
      <c r="AD1474" s="38"/>
      <c r="AE1474" s="38"/>
      <c r="AR1474" s="237" t="s">
        <v>362</v>
      </c>
      <c r="AT1474" s="237" t="s">
        <v>181</v>
      </c>
      <c r="AU1474" s="237" t="s">
        <v>179</v>
      </c>
      <c r="AY1474" s="17" t="s">
        <v>178</v>
      </c>
      <c r="BE1474" s="238">
        <f>IF(N1474="základní",J1474,0)</f>
        <v>0</v>
      </c>
      <c r="BF1474" s="238">
        <f>IF(N1474="snížená",J1474,0)</f>
        <v>0</v>
      </c>
      <c r="BG1474" s="238">
        <f>IF(N1474="zákl. přenesená",J1474,0)</f>
        <v>0</v>
      </c>
      <c r="BH1474" s="238">
        <f>IF(N1474="sníž. přenesená",J1474,0)</f>
        <v>0</v>
      </c>
      <c r="BI1474" s="238">
        <f>IF(N1474="nulová",J1474,0)</f>
        <v>0</v>
      </c>
      <c r="BJ1474" s="17" t="s">
        <v>83</v>
      </c>
      <c r="BK1474" s="238">
        <f>ROUND(I1474*H1474,2)</f>
        <v>0</v>
      </c>
      <c r="BL1474" s="17" t="s">
        <v>362</v>
      </c>
      <c r="BM1474" s="237" t="s">
        <v>1719</v>
      </c>
    </row>
    <row r="1475" s="13" customFormat="1">
      <c r="A1475" s="13"/>
      <c r="B1475" s="244"/>
      <c r="C1475" s="245"/>
      <c r="D1475" s="246" t="s">
        <v>190</v>
      </c>
      <c r="E1475" s="247" t="s">
        <v>1</v>
      </c>
      <c r="F1475" s="248" t="s">
        <v>1562</v>
      </c>
      <c r="G1475" s="245"/>
      <c r="H1475" s="247" t="s">
        <v>1</v>
      </c>
      <c r="I1475" s="249"/>
      <c r="J1475" s="245"/>
      <c r="K1475" s="245"/>
      <c r="L1475" s="250"/>
      <c r="M1475" s="251"/>
      <c r="N1475" s="252"/>
      <c r="O1475" s="252"/>
      <c r="P1475" s="252"/>
      <c r="Q1475" s="252"/>
      <c r="R1475" s="252"/>
      <c r="S1475" s="252"/>
      <c r="T1475" s="253"/>
      <c r="U1475" s="13"/>
      <c r="V1475" s="13"/>
      <c r="W1475" s="13"/>
      <c r="X1475" s="13"/>
      <c r="Y1475" s="13"/>
      <c r="Z1475" s="13"/>
      <c r="AA1475" s="13"/>
      <c r="AB1475" s="13"/>
      <c r="AC1475" s="13"/>
      <c r="AD1475" s="13"/>
      <c r="AE1475" s="13"/>
      <c r="AT1475" s="254" t="s">
        <v>190</v>
      </c>
      <c r="AU1475" s="254" t="s">
        <v>179</v>
      </c>
      <c r="AV1475" s="13" t="s">
        <v>83</v>
      </c>
      <c r="AW1475" s="13" t="s">
        <v>34</v>
      </c>
      <c r="AX1475" s="13" t="s">
        <v>76</v>
      </c>
      <c r="AY1475" s="254" t="s">
        <v>178</v>
      </c>
    </row>
    <row r="1476" s="13" customFormat="1">
      <c r="A1476" s="13"/>
      <c r="B1476" s="244"/>
      <c r="C1476" s="245"/>
      <c r="D1476" s="246" t="s">
        <v>190</v>
      </c>
      <c r="E1476" s="247" t="s">
        <v>1</v>
      </c>
      <c r="F1476" s="248" t="s">
        <v>192</v>
      </c>
      <c r="G1476" s="245"/>
      <c r="H1476" s="247" t="s">
        <v>1</v>
      </c>
      <c r="I1476" s="249"/>
      <c r="J1476" s="245"/>
      <c r="K1476" s="245"/>
      <c r="L1476" s="250"/>
      <c r="M1476" s="251"/>
      <c r="N1476" s="252"/>
      <c r="O1476" s="252"/>
      <c r="P1476" s="252"/>
      <c r="Q1476" s="252"/>
      <c r="R1476" s="252"/>
      <c r="S1476" s="252"/>
      <c r="T1476" s="253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T1476" s="254" t="s">
        <v>190</v>
      </c>
      <c r="AU1476" s="254" t="s">
        <v>179</v>
      </c>
      <c r="AV1476" s="13" t="s">
        <v>83</v>
      </c>
      <c r="AW1476" s="13" t="s">
        <v>34</v>
      </c>
      <c r="AX1476" s="13" t="s">
        <v>76</v>
      </c>
      <c r="AY1476" s="254" t="s">
        <v>178</v>
      </c>
    </row>
    <row r="1477" s="14" customFormat="1">
      <c r="A1477" s="14"/>
      <c r="B1477" s="255"/>
      <c r="C1477" s="256"/>
      <c r="D1477" s="246" t="s">
        <v>190</v>
      </c>
      <c r="E1477" s="257" t="s">
        <v>1</v>
      </c>
      <c r="F1477" s="258" t="s">
        <v>83</v>
      </c>
      <c r="G1477" s="256"/>
      <c r="H1477" s="259">
        <v>1</v>
      </c>
      <c r="I1477" s="260"/>
      <c r="J1477" s="256"/>
      <c r="K1477" s="256"/>
      <c r="L1477" s="261"/>
      <c r="M1477" s="262"/>
      <c r="N1477" s="263"/>
      <c r="O1477" s="263"/>
      <c r="P1477" s="263"/>
      <c r="Q1477" s="263"/>
      <c r="R1477" s="263"/>
      <c r="S1477" s="263"/>
      <c r="T1477" s="264"/>
      <c r="U1477" s="14"/>
      <c r="V1477" s="14"/>
      <c r="W1477" s="14"/>
      <c r="X1477" s="14"/>
      <c r="Y1477" s="14"/>
      <c r="Z1477" s="14"/>
      <c r="AA1477" s="14"/>
      <c r="AB1477" s="14"/>
      <c r="AC1477" s="14"/>
      <c r="AD1477" s="14"/>
      <c r="AE1477" s="14"/>
      <c r="AT1477" s="265" t="s">
        <v>190</v>
      </c>
      <c r="AU1477" s="265" t="s">
        <v>179</v>
      </c>
      <c r="AV1477" s="14" t="s">
        <v>85</v>
      </c>
      <c r="AW1477" s="14" t="s">
        <v>34</v>
      </c>
      <c r="AX1477" s="14" t="s">
        <v>76</v>
      </c>
      <c r="AY1477" s="265" t="s">
        <v>178</v>
      </c>
    </row>
    <row r="1478" s="2" customFormat="1" ht="37.8" customHeight="1">
      <c r="A1478" s="38"/>
      <c r="B1478" s="39"/>
      <c r="C1478" s="226" t="s">
        <v>1720</v>
      </c>
      <c r="D1478" s="226" t="s">
        <v>181</v>
      </c>
      <c r="E1478" s="227" t="s">
        <v>1721</v>
      </c>
      <c r="F1478" s="228" t="s">
        <v>1722</v>
      </c>
      <c r="G1478" s="229" t="s">
        <v>203</v>
      </c>
      <c r="H1478" s="230">
        <v>1</v>
      </c>
      <c r="I1478" s="231"/>
      <c r="J1478" s="232">
        <f>ROUND(I1478*H1478,2)</f>
        <v>0</v>
      </c>
      <c r="K1478" s="228" t="s">
        <v>1</v>
      </c>
      <c r="L1478" s="44"/>
      <c r="M1478" s="233" t="s">
        <v>1</v>
      </c>
      <c r="N1478" s="234" t="s">
        <v>41</v>
      </c>
      <c r="O1478" s="91"/>
      <c r="P1478" s="235">
        <f>O1478*H1478</f>
        <v>0</v>
      </c>
      <c r="Q1478" s="235">
        <v>0</v>
      </c>
      <c r="R1478" s="235">
        <f>Q1478*H1478</f>
        <v>0</v>
      </c>
      <c r="S1478" s="235">
        <v>0</v>
      </c>
      <c r="T1478" s="236">
        <f>S1478*H1478</f>
        <v>0</v>
      </c>
      <c r="U1478" s="38"/>
      <c r="V1478" s="38"/>
      <c r="W1478" s="38"/>
      <c r="X1478" s="38"/>
      <c r="Y1478" s="38"/>
      <c r="Z1478" s="38"/>
      <c r="AA1478" s="38"/>
      <c r="AB1478" s="38"/>
      <c r="AC1478" s="38"/>
      <c r="AD1478" s="38"/>
      <c r="AE1478" s="38"/>
      <c r="AR1478" s="237" t="s">
        <v>362</v>
      </c>
      <c r="AT1478" s="237" t="s">
        <v>181</v>
      </c>
      <c r="AU1478" s="237" t="s">
        <v>179</v>
      </c>
      <c r="AY1478" s="17" t="s">
        <v>178</v>
      </c>
      <c r="BE1478" s="238">
        <f>IF(N1478="základní",J1478,0)</f>
        <v>0</v>
      </c>
      <c r="BF1478" s="238">
        <f>IF(N1478="snížená",J1478,0)</f>
        <v>0</v>
      </c>
      <c r="BG1478" s="238">
        <f>IF(N1478="zákl. přenesená",J1478,0)</f>
        <v>0</v>
      </c>
      <c r="BH1478" s="238">
        <f>IF(N1478="sníž. přenesená",J1478,0)</f>
        <v>0</v>
      </c>
      <c r="BI1478" s="238">
        <f>IF(N1478="nulová",J1478,0)</f>
        <v>0</v>
      </c>
      <c r="BJ1478" s="17" t="s">
        <v>83</v>
      </c>
      <c r="BK1478" s="238">
        <f>ROUND(I1478*H1478,2)</f>
        <v>0</v>
      </c>
      <c r="BL1478" s="17" t="s">
        <v>362</v>
      </c>
      <c r="BM1478" s="237" t="s">
        <v>1723</v>
      </c>
    </row>
    <row r="1479" s="13" customFormat="1">
      <c r="A1479" s="13"/>
      <c r="B1479" s="244"/>
      <c r="C1479" s="245"/>
      <c r="D1479" s="246" t="s">
        <v>190</v>
      </c>
      <c r="E1479" s="247" t="s">
        <v>1</v>
      </c>
      <c r="F1479" s="248" t="s">
        <v>1562</v>
      </c>
      <c r="G1479" s="245"/>
      <c r="H1479" s="247" t="s">
        <v>1</v>
      </c>
      <c r="I1479" s="249"/>
      <c r="J1479" s="245"/>
      <c r="K1479" s="245"/>
      <c r="L1479" s="250"/>
      <c r="M1479" s="251"/>
      <c r="N1479" s="252"/>
      <c r="O1479" s="252"/>
      <c r="P1479" s="252"/>
      <c r="Q1479" s="252"/>
      <c r="R1479" s="252"/>
      <c r="S1479" s="252"/>
      <c r="T1479" s="253"/>
      <c r="U1479" s="13"/>
      <c r="V1479" s="13"/>
      <c r="W1479" s="13"/>
      <c r="X1479" s="13"/>
      <c r="Y1479" s="13"/>
      <c r="Z1479" s="13"/>
      <c r="AA1479" s="13"/>
      <c r="AB1479" s="13"/>
      <c r="AC1479" s="13"/>
      <c r="AD1479" s="13"/>
      <c r="AE1479" s="13"/>
      <c r="AT1479" s="254" t="s">
        <v>190</v>
      </c>
      <c r="AU1479" s="254" t="s">
        <v>179</v>
      </c>
      <c r="AV1479" s="13" t="s">
        <v>83</v>
      </c>
      <c r="AW1479" s="13" t="s">
        <v>34</v>
      </c>
      <c r="AX1479" s="13" t="s">
        <v>76</v>
      </c>
      <c r="AY1479" s="254" t="s">
        <v>178</v>
      </c>
    </row>
    <row r="1480" s="13" customFormat="1">
      <c r="A1480" s="13"/>
      <c r="B1480" s="244"/>
      <c r="C1480" s="245"/>
      <c r="D1480" s="246" t="s">
        <v>190</v>
      </c>
      <c r="E1480" s="247" t="s">
        <v>1</v>
      </c>
      <c r="F1480" s="248" t="s">
        <v>192</v>
      </c>
      <c r="G1480" s="245"/>
      <c r="H1480" s="247" t="s">
        <v>1</v>
      </c>
      <c r="I1480" s="249"/>
      <c r="J1480" s="245"/>
      <c r="K1480" s="245"/>
      <c r="L1480" s="250"/>
      <c r="M1480" s="251"/>
      <c r="N1480" s="252"/>
      <c r="O1480" s="252"/>
      <c r="P1480" s="252"/>
      <c r="Q1480" s="252"/>
      <c r="R1480" s="252"/>
      <c r="S1480" s="252"/>
      <c r="T1480" s="253"/>
      <c r="U1480" s="13"/>
      <c r="V1480" s="13"/>
      <c r="W1480" s="13"/>
      <c r="X1480" s="13"/>
      <c r="Y1480" s="13"/>
      <c r="Z1480" s="13"/>
      <c r="AA1480" s="13"/>
      <c r="AB1480" s="13"/>
      <c r="AC1480" s="13"/>
      <c r="AD1480" s="13"/>
      <c r="AE1480" s="13"/>
      <c r="AT1480" s="254" t="s">
        <v>190</v>
      </c>
      <c r="AU1480" s="254" t="s">
        <v>179</v>
      </c>
      <c r="AV1480" s="13" t="s">
        <v>83</v>
      </c>
      <c r="AW1480" s="13" t="s">
        <v>34</v>
      </c>
      <c r="AX1480" s="13" t="s">
        <v>76</v>
      </c>
      <c r="AY1480" s="254" t="s">
        <v>178</v>
      </c>
    </row>
    <row r="1481" s="14" customFormat="1">
      <c r="A1481" s="14"/>
      <c r="B1481" s="255"/>
      <c r="C1481" s="256"/>
      <c r="D1481" s="246" t="s">
        <v>190</v>
      </c>
      <c r="E1481" s="257" t="s">
        <v>1</v>
      </c>
      <c r="F1481" s="258" t="s">
        <v>83</v>
      </c>
      <c r="G1481" s="256"/>
      <c r="H1481" s="259">
        <v>1</v>
      </c>
      <c r="I1481" s="260"/>
      <c r="J1481" s="256"/>
      <c r="K1481" s="256"/>
      <c r="L1481" s="261"/>
      <c r="M1481" s="262"/>
      <c r="N1481" s="263"/>
      <c r="O1481" s="263"/>
      <c r="P1481" s="263"/>
      <c r="Q1481" s="263"/>
      <c r="R1481" s="263"/>
      <c r="S1481" s="263"/>
      <c r="T1481" s="264"/>
      <c r="U1481" s="14"/>
      <c r="V1481" s="14"/>
      <c r="W1481" s="14"/>
      <c r="X1481" s="14"/>
      <c r="Y1481" s="14"/>
      <c r="Z1481" s="14"/>
      <c r="AA1481" s="14"/>
      <c r="AB1481" s="14"/>
      <c r="AC1481" s="14"/>
      <c r="AD1481" s="14"/>
      <c r="AE1481" s="14"/>
      <c r="AT1481" s="265" t="s">
        <v>190</v>
      </c>
      <c r="AU1481" s="265" t="s">
        <v>179</v>
      </c>
      <c r="AV1481" s="14" t="s">
        <v>85</v>
      </c>
      <c r="AW1481" s="14" t="s">
        <v>34</v>
      </c>
      <c r="AX1481" s="14" t="s">
        <v>76</v>
      </c>
      <c r="AY1481" s="265" t="s">
        <v>178</v>
      </c>
    </row>
    <row r="1482" s="2" customFormat="1" ht="37.8" customHeight="1">
      <c r="A1482" s="38"/>
      <c r="B1482" s="39"/>
      <c r="C1482" s="226" t="s">
        <v>1724</v>
      </c>
      <c r="D1482" s="226" t="s">
        <v>181</v>
      </c>
      <c r="E1482" s="227" t="s">
        <v>1725</v>
      </c>
      <c r="F1482" s="228" t="s">
        <v>1726</v>
      </c>
      <c r="G1482" s="229" t="s">
        <v>203</v>
      </c>
      <c r="H1482" s="230">
        <v>1</v>
      </c>
      <c r="I1482" s="231"/>
      <c r="J1482" s="232">
        <f>ROUND(I1482*H1482,2)</f>
        <v>0</v>
      </c>
      <c r="K1482" s="228" t="s">
        <v>1</v>
      </c>
      <c r="L1482" s="44"/>
      <c r="M1482" s="233" t="s">
        <v>1</v>
      </c>
      <c r="N1482" s="234" t="s">
        <v>41</v>
      </c>
      <c r="O1482" s="91"/>
      <c r="P1482" s="235">
        <f>O1482*H1482</f>
        <v>0</v>
      </c>
      <c r="Q1482" s="235">
        <v>0</v>
      </c>
      <c r="R1482" s="235">
        <f>Q1482*H1482</f>
        <v>0</v>
      </c>
      <c r="S1482" s="235">
        <v>0</v>
      </c>
      <c r="T1482" s="236">
        <f>S1482*H1482</f>
        <v>0</v>
      </c>
      <c r="U1482" s="38"/>
      <c r="V1482" s="38"/>
      <c r="W1482" s="38"/>
      <c r="X1482" s="38"/>
      <c r="Y1482" s="38"/>
      <c r="Z1482" s="38"/>
      <c r="AA1482" s="38"/>
      <c r="AB1482" s="38"/>
      <c r="AC1482" s="38"/>
      <c r="AD1482" s="38"/>
      <c r="AE1482" s="38"/>
      <c r="AR1482" s="237" t="s">
        <v>362</v>
      </c>
      <c r="AT1482" s="237" t="s">
        <v>181</v>
      </c>
      <c r="AU1482" s="237" t="s">
        <v>179</v>
      </c>
      <c r="AY1482" s="17" t="s">
        <v>178</v>
      </c>
      <c r="BE1482" s="238">
        <f>IF(N1482="základní",J1482,0)</f>
        <v>0</v>
      </c>
      <c r="BF1482" s="238">
        <f>IF(N1482="snížená",J1482,0)</f>
        <v>0</v>
      </c>
      <c r="BG1482" s="238">
        <f>IF(N1482="zákl. přenesená",J1482,0)</f>
        <v>0</v>
      </c>
      <c r="BH1482" s="238">
        <f>IF(N1482="sníž. přenesená",J1482,0)</f>
        <v>0</v>
      </c>
      <c r="BI1482" s="238">
        <f>IF(N1482="nulová",J1482,0)</f>
        <v>0</v>
      </c>
      <c r="BJ1482" s="17" t="s">
        <v>83</v>
      </c>
      <c r="BK1482" s="238">
        <f>ROUND(I1482*H1482,2)</f>
        <v>0</v>
      </c>
      <c r="BL1482" s="17" t="s">
        <v>362</v>
      </c>
      <c r="BM1482" s="237" t="s">
        <v>1727</v>
      </c>
    </row>
    <row r="1483" s="13" customFormat="1">
      <c r="A1483" s="13"/>
      <c r="B1483" s="244"/>
      <c r="C1483" s="245"/>
      <c r="D1483" s="246" t="s">
        <v>190</v>
      </c>
      <c r="E1483" s="247" t="s">
        <v>1</v>
      </c>
      <c r="F1483" s="248" t="s">
        <v>1562</v>
      </c>
      <c r="G1483" s="245"/>
      <c r="H1483" s="247" t="s">
        <v>1</v>
      </c>
      <c r="I1483" s="249"/>
      <c r="J1483" s="245"/>
      <c r="K1483" s="245"/>
      <c r="L1483" s="250"/>
      <c r="M1483" s="251"/>
      <c r="N1483" s="252"/>
      <c r="O1483" s="252"/>
      <c r="P1483" s="252"/>
      <c r="Q1483" s="252"/>
      <c r="R1483" s="252"/>
      <c r="S1483" s="252"/>
      <c r="T1483" s="253"/>
      <c r="U1483" s="13"/>
      <c r="V1483" s="13"/>
      <c r="W1483" s="13"/>
      <c r="X1483" s="13"/>
      <c r="Y1483" s="13"/>
      <c r="Z1483" s="13"/>
      <c r="AA1483" s="13"/>
      <c r="AB1483" s="13"/>
      <c r="AC1483" s="13"/>
      <c r="AD1483" s="13"/>
      <c r="AE1483" s="13"/>
      <c r="AT1483" s="254" t="s">
        <v>190</v>
      </c>
      <c r="AU1483" s="254" t="s">
        <v>179</v>
      </c>
      <c r="AV1483" s="13" t="s">
        <v>83</v>
      </c>
      <c r="AW1483" s="13" t="s">
        <v>34</v>
      </c>
      <c r="AX1483" s="13" t="s">
        <v>76</v>
      </c>
      <c r="AY1483" s="254" t="s">
        <v>178</v>
      </c>
    </row>
    <row r="1484" s="13" customFormat="1">
      <c r="A1484" s="13"/>
      <c r="B1484" s="244"/>
      <c r="C1484" s="245"/>
      <c r="D1484" s="246" t="s">
        <v>190</v>
      </c>
      <c r="E1484" s="247" t="s">
        <v>1</v>
      </c>
      <c r="F1484" s="248" t="s">
        <v>192</v>
      </c>
      <c r="G1484" s="245"/>
      <c r="H1484" s="247" t="s">
        <v>1</v>
      </c>
      <c r="I1484" s="249"/>
      <c r="J1484" s="245"/>
      <c r="K1484" s="245"/>
      <c r="L1484" s="250"/>
      <c r="M1484" s="251"/>
      <c r="N1484" s="252"/>
      <c r="O1484" s="252"/>
      <c r="P1484" s="252"/>
      <c r="Q1484" s="252"/>
      <c r="R1484" s="252"/>
      <c r="S1484" s="252"/>
      <c r="T1484" s="253"/>
      <c r="U1484" s="13"/>
      <c r="V1484" s="13"/>
      <c r="W1484" s="13"/>
      <c r="X1484" s="13"/>
      <c r="Y1484" s="13"/>
      <c r="Z1484" s="13"/>
      <c r="AA1484" s="13"/>
      <c r="AB1484" s="13"/>
      <c r="AC1484" s="13"/>
      <c r="AD1484" s="13"/>
      <c r="AE1484" s="13"/>
      <c r="AT1484" s="254" t="s">
        <v>190</v>
      </c>
      <c r="AU1484" s="254" t="s">
        <v>179</v>
      </c>
      <c r="AV1484" s="13" t="s">
        <v>83</v>
      </c>
      <c r="AW1484" s="13" t="s">
        <v>34</v>
      </c>
      <c r="AX1484" s="13" t="s">
        <v>76</v>
      </c>
      <c r="AY1484" s="254" t="s">
        <v>178</v>
      </c>
    </row>
    <row r="1485" s="14" customFormat="1">
      <c r="A1485" s="14"/>
      <c r="B1485" s="255"/>
      <c r="C1485" s="256"/>
      <c r="D1485" s="246" t="s">
        <v>190</v>
      </c>
      <c r="E1485" s="257" t="s">
        <v>1</v>
      </c>
      <c r="F1485" s="258" t="s">
        <v>83</v>
      </c>
      <c r="G1485" s="256"/>
      <c r="H1485" s="259">
        <v>1</v>
      </c>
      <c r="I1485" s="260"/>
      <c r="J1485" s="256"/>
      <c r="K1485" s="256"/>
      <c r="L1485" s="261"/>
      <c r="M1485" s="262"/>
      <c r="N1485" s="263"/>
      <c r="O1485" s="263"/>
      <c r="P1485" s="263"/>
      <c r="Q1485" s="263"/>
      <c r="R1485" s="263"/>
      <c r="S1485" s="263"/>
      <c r="T1485" s="264"/>
      <c r="U1485" s="14"/>
      <c r="V1485" s="14"/>
      <c r="W1485" s="14"/>
      <c r="X1485" s="14"/>
      <c r="Y1485" s="14"/>
      <c r="Z1485" s="14"/>
      <c r="AA1485" s="14"/>
      <c r="AB1485" s="14"/>
      <c r="AC1485" s="14"/>
      <c r="AD1485" s="14"/>
      <c r="AE1485" s="14"/>
      <c r="AT1485" s="265" t="s">
        <v>190</v>
      </c>
      <c r="AU1485" s="265" t="s">
        <v>179</v>
      </c>
      <c r="AV1485" s="14" t="s">
        <v>85</v>
      </c>
      <c r="AW1485" s="14" t="s">
        <v>34</v>
      </c>
      <c r="AX1485" s="14" t="s">
        <v>76</v>
      </c>
      <c r="AY1485" s="265" t="s">
        <v>178</v>
      </c>
    </row>
    <row r="1486" s="2" customFormat="1" ht="37.8" customHeight="1">
      <c r="A1486" s="38"/>
      <c r="B1486" s="39"/>
      <c r="C1486" s="226" t="s">
        <v>1728</v>
      </c>
      <c r="D1486" s="226" t="s">
        <v>181</v>
      </c>
      <c r="E1486" s="227" t="s">
        <v>1729</v>
      </c>
      <c r="F1486" s="228" t="s">
        <v>1730</v>
      </c>
      <c r="G1486" s="229" t="s">
        <v>203</v>
      </c>
      <c r="H1486" s="230">
        <v>2</v>
      </c>
      <c r="I1486" s="231"/>
      <c r="J1486" s="232">
        <f>ROUND(I1486*H1486,2)</f>
        <v>0</v>
      </c>
      <c r="K1486" s="228" t="s">
        <v>1</v>
      </c>
      <c r="L1486" s="44"/>
      <c r="M1486" s="233" t="s">
        <v>1</v>
      </c>
      <c r="N1486" s="234" t="s">
        <v>41</v>
      </c>
      <c r="O1486" s="91"/>
      <c r="P1486" s="235">
        <f>O1486*H1486</f>
        <v>0</v>
      </c>
      <c r="Q1486" s="235">
        <v>0</v>
      </c>
      <c r="R1486" s="235">
        <f>Q1486*H1486</f>
        <v>0</v>
      </c>
      <c r="S1486" s="235">
        <v>0</v>
      </c>
      <c r="T1486" s="236">
        <f>S1486*H1486</f>
        <v>0</v>
      </c>
      <c r="U1486" s="38"/>
      <c r="V1486" s="38"/>
      <c r="W1486" s="38"/>
      <c r="X1486" s="38"/>
      <c r="Y1486" s="38"/>
      <c r="Z1486" s="38"/>
      <c r="AA1486" s="38"/>
      <c r="AB1486" s="38"/>
      <c r="AC1486" s="38"/>
      <c r="AD1486" s="38"/>
      <c r="AE1486" s="38"/>
      <c r="AR1486" s="237" t="s">
        <v>362</v>
      </c>
      <c r="AT1486" s="237" t="s">
        <v>181</v>
      </c>
      <c r="AU1486" s="237" t="s">
        <v>179</v>
      </c>
      <c r="AY1486" s="17" t="s">
        <v>178</v>
      </c>
      <c r="BE1486" s="238">
        <f>IF(N1486="základní",J1486,0)</f>
        <v>0</v>
      </c>
      <c r="BF1486" s="238">
        <f>IF(N1486="snížená",J1486,0)</f>
        <v>0</v>
      </c>
      <c r="BG1486" s="238">
        <f>IF(N1486="zákl. přenesená",J1486,0)</f>
        <v>0</v>
      </c>
      <c r="BH1486" s="238">
        <f>IF(N1486="sníž. přenesená",J1486,0)</f>
        <v>0</v>
      </c>
      <c r="BI1486" s="238">
        <f>IF(N1486="nulová",J1486,0)</f>
        <v>0</v>
      </c>
      <c r="BJ1486" s="17" t="s">
        <v>83</v>
      </c>
      <c r="BK1486" s="238">
        <f>ROUND(I1486*H1486,2)</f>
        <v>0</v>
      </c>
      <c r="BL1486" s="17" t="s">
        <v>362</v>
      </c>
      <c r="BM1486" s="237" t="s">
        <v>1731</v>
      </c>
    </row>
    <row r="1487" s="13" customFormat="1">
      <c r="A1487" s="13"/>
      <c r="B1487" s="244"/>
      <c r="C1487" s="245"/>
      <c r="D1487" s="246" t="s">
        <v>190</v>
      </c>
      <c r="E1487" s="247" t="s">
        <v>1</v>
      </c>
      <c r="F1487" s="248" t="s">
        <v>1562</v>
      </c>
      <c r="G1487" s="245"/>
      <c r="H1487" s="247" t="s">
        <v>1</v>
      </c>
      <c r="I1487" s="249"/>
      <c r="J1487" s="245"/>
      <c r="K1487" s="245"/>
      <c r="L1487" s="250"/>
      <c r="M1487" s="251"/>
      <c r="N1487" s="252"/>
      <c r="O1487" s="252"/>
      <c r="P1487" s="252"/>
      <c r="Q1487" s="252"/>
      <c r="R1487" s="252"/>
      <c r="S1487" s="252"/>
      <c r="T1487" s="253"/>
      <c r="U1487" s="13"/>
      <c r="V1487" s="13"/>
      <c r="W1487" s="13"/>
      <c r="X1487" s="13"/>
      <c r="Y1487" s="13"/>
      <c r="Z1487" s="13"/>
      <c r="AA1487" s="13"/>
      <c r="AB1487" s="13"/>
      <c r="AC1487" s="13"/>
      <c r="AD1487" s="13"/>
      <c r="AE1487" s="13"/>
      <c r="AT1487" s="254" t="s">
        <v>190</v>
      </c>
      <c r="AU1487" s="254" t="s">
        <v>179</v>
      </c>
      <c r="AV1487" s="13" t="s">
        <v>83</v>
      </c>
      <c r="AW1487" s="13" t="s">
        <v>34</v>
      </c>
      <c r="AX1487" s="13" t="s">
        <v>76</v>
      </c>
      <c r="AY1487" s="254" t="s">
        <v>178</v>
      </c>
    </row>
    <row r="1488" s="13" customFormat="1">
      <c r="A1488" s="13"/>
      <c r="B1488" s="244"/>
      <c r="C1488" s="245"/>
      <c r="D1488" s="246" t="s">
        <v>190</v>
      </c>
      <c r="E1488" s="247" t="s">
        <v>1</v>
      </c>
      <c r="F1488" s="248" t="s">
        <v>192</v>
      </c>
      <c r="G1488" s="245"/>
      <c r="H1488" s="247" t="s">
        <v>1</v>
      </c>
      <c r="I1488" s="249"/>
      <c r="J1488" s="245"/>
      <c r="K1488" s="245"/>
      <c r="L1488" s="250"/>
      <c r="M1488" s="251"/>
      <c r="N1488" s="252"/>
      <c r="O1488" s="252"/>
      <c r="P1488" s="252"/>
      <c r="Q1488" s="252"/>
      <c r="R1488" s="252"/>
      <c r="S1488" s="252"/>
      <c r="T1488" s="253"/>
      <c r="U1488" s="13"/>
      <c r="V1488" s="13"/>
      <c r="W1488" s="13"/>
      <c r="X1488" s="13"/>
      <c r="Y1488" s="13"/>
      <c r="Z1488" s="13"/>
      <c r="AA1488" s="13"/>
      <c r="AB1488" s="13"/>
      <c r="AC1488" s="13"/>
      <c r="AD1488" s="13"/>
      <c r="AE1488" s="13"/>
      <c r="AT1488" s="254" t="s">
        <v>190</v>
      </c>
      <c r="AU1488" s="254" t="s">
        <v>179</v>
      </c>
      <c r="AV1488" s="13" t="s">
        <v>83</v>
      </c>
      <c r="AW1488" s="13" t="s">
        <v>34</v>
      </c>
      <c r="AX1488" s="13" t="s">
        <v>76</v>
      </c>
      <c r="AY1488" s="254" t="s">
        <v>178</v>
      </c>
    </row>
    <row r="1489" s="14" customFormat="1">
      <c r="A1489" s="14"/>
      <c r="B1489" s="255"/>
      <c r="C1489" s="256"/>
      <c r="D1489" s="246" t="s">
        <v>190</v>
      </c>
      <c r="E1489" s="257" t="s">
        <v>1</v>
      </c>
      <c r="F1489" s="258" t="s">
        <v>85</v>
      </c>
      <c r="G1489" s="256"/>
      <c r="H1489" s="259">
        <v>2</v>
      </c>
      <c r="I1489" s="260"/>
      <c r="J1489" s="256"/>
      <c r="K1489" s="256"/>
      <c r="L1489" s="261"/>
      <c r="M1489" s="262"/>
      <c r="N1489" s="263"/>
      <c r="O1489" s="263"/>
      <c r="P1489" s="263"/>
      <c r="Q1489" s="263"/>
      <c r="R1489" s="263"/>
      <c r="S1489" s="263"/>
      <c r="T1489" s="264"/>
      <c r="U1489" s="14"/>
      <c r="V1489" s="14"/>
      <c r="W1489" s="14"/>
      <c r="X1489" s="14"/>
      <c r="Y1489" s="14"/>
      <c r="Z1489" s="14"/>
      <c r="AA1489" s="14"/>
      <c r="AB1489" s="14"/>
      <c r="AC1489" s="14"/>
      <c r="AD1489" s="14"/>
      <c r="AE1489" s="14"/>
      <c r="AT1489" s="265" t="s">
        <v>190</v>
      </c>
      <c r="AU1489" s="265" t="s">
        <v>179</v>
      </c>
      <c r="AV1489" s="14" t="s">
        <v>85</v>
      </c>
      <c r="AW1489" s="14" t="s">
        <v>34</v>
      </c>
      <c r="AX1489" s="14" t="s">
        <v>76</v>
      </c>
      <c r="AY1489" s="265" t="s">
        <v>178</v>
      </c>
    </row>
    <row r="1490" s="2" customFormat="1" ht="37.8" customHeight="1">
      <c r="A1490" s="38"/>
      <c r="B1490" s="39"/>
      <c r="C1490" s="226" t="s">
        <v>1732</v>
      </c>
      <c r="D1490" s="226" t="s">
        <v>181</v>
      </c>
      <c r="E1490" s="227" t="s">
        <v>1733</v>
      </c>
      <c r="F1490" s="228" t="s">
        <v>1734</v>
      </c>
      <c r="G1490" s="229" t="s">
        <v>203</v>
      </c>
      <c r="H1490" s="230">
        <v>1</v>
      </c>
      <c r="I1490" s="231"/>
      <c r="J1490" s="232">
        <f>ROUND(I1490*H1490,2)</f>
        <v>0</v>
      </c>
      <c r="K1490" s="228" t="s">
        <v>1</v>
      </c>
      <c r="L1490" s="44"/>
      <c r="M1490" s="233" t="s">
        <v>1</v>
      </c>
      <c r="N1490" s="234" t="s">
        <v>41</v>
      </c>
      <c r="O1490" s="91"/>
      <c r="P1490" s="235">
        <f>O1490*H1490</f>
        <v>0</v>
      </c>
      <c r="Q1490" s="235">
        <v>0</v>
      </c>
      <c r="R1490" s="235">
        <f>Q1490*H1490</f>
        <v>0</v>
      </c>
      <c r="S1490" s="235">
        <v>0</v>
      </c>
      <c r="T1490" s="236">
        <f>S1490*H1490</f>
        <v>0</v>
      </c>
      <c r="U1490" s="38"/>
      <c r="V1490" s="38"/>
      <c r="W1490" s="38"/>
      <c r="X1490" s="38"/>
      <c r="Y1490" s="38"/>
      <c r="Z1490" s="38"/>
      <c r="AA1490" s="38"/>
      <c r="AB1490" s="38"/>
      <c r="AC1490" s="38"/>
      <c r="AD1490" s="38"/>
      <c r="AE1490" s="38"/>
      <c r="AR1490" s="237" t="s">
        <v>362</v>
      </c>
      <c r="AT1490" s="237" t="s">
        <v>181</v>
      </c>
      <c r="AU1490" s="237" t="s">
        <v>179</v>
      </c>
      <c r="AY1490" s="17" t="s">
        <v>178</v>
      </c>
      <c r="BE1490" s="238">
        <f>IF(N1490="základní",J1490,0)</f>
        <v>0</v>
      </c>
      <c r="BF1490" s="238">
        <f>IF(N1490="snížená",J1490,0)</f>
        <v>0</v>
      </c>
      <c r="BG1490" s="238">
        <f>IF(N1490="zákl. přenesená",J1490,0)</f>
        <v>0</v>
      </c>
      <c r="BH1490" s="238">
        <f>IF(N1490="sníž. přenesená",J1490,0)</f>
        <v>0</v>
      </c>
      <c r="BI1490" s="238">
        <f>IF(N1490="nulová",J1490,0)</f>
        <v>0</v>
      </c>
      <c r="BJ1490" s="17" t="s">
        <v>83</v>
      </c>
      <c r="BK1490" s="238">
        <f>ROUND(I1490*H1490,2)</f>
        <v>0</v>
      </c>
      <c r="BL1490" s="17" t="s">
        <v>362</v>
      </c>
      <c r="BM1490" s="237" t="s">
        <v>1735</v>
      </c>
    </row>
    <row r="1491" s="13" customFormat="1">
      <c r="A1491" s="13"/>
      <c r="B1491" s="244"/>
      <c r="C1491" s="245"/>
      <c r="D1491" s="246" t="s">
        <v>190</v>
      </c>
      <c r="E1491" s="247" t="s">
        <v>1</v>
      </c>
      <c r="F1491" s="248" t="s">
        <v>1562</v>
      </c>
      <c r="G1491" s="245"/>
      <c r="H1491" s="247" t="s">
        <v>1</v>
      </c>
      <c r="I1491" s="249"/>
      <c r="J1491" s="245"/>
      <c r="K1491" s="245"/>
      <c r="L1491" s="250"/>
      <c r="M1491" s="251"/>
      <c r="N1491" s="252"/>
      <c r="O1491" s="252"/>
      <c r="P1491" s="252"/>
      <c r="Q1491" s="252"/>
      <c r="R1491" s="252"/>
      <c r="S1491" s="252"/>
      <c r="T1491" s="253"/>
      <c r="U1491" s="13"/>
      <c r="V1491" s="13"/>
      <c r="W1491" s="13"/>
      <c r="X1491" s="13"/>
      <c r="Y1491" s="13"/>
      <c r="Z1491" s="13"/>
      <c r="AA1491" s="13"/>
      <c r="AB1491" s="13"/>
      <c r="AC1491" s="13"/>
      <c r="AD1491" s="13"/>
      <c r="AE1491" s="13"/>
      <c r="AT1491" s="254" t="s">
        <v>190</v>
      </c>
      <c r="AU1491" s="254" t="s">
        <v>179</v>
      </c>
      <c r="AV1491" s="13" t="s">
        <v>83</v>
      </c>
      <c r="AW1491" s="13" t="s">
        <v>34</v>
      </c>
      <c r="AX1491" s="13" t="s">
        <v>76</v>
      </c>
      <c r="AY1491" s="254" t="s">
        <v>178</v>
      </c>
    </row>
    <row r="1492" s="13" customFormat="1">
      <c r="A1492" s="13"/>
      <c r="B1492" s="244"/>
      <c r="C1492" s="245"/>
      <c r="D1492" s="246" t="s">
        <v>190</v>
      </c>
      <c r="E1492" s="247" t="s">
        <v>1</v>
      </c>
      <c r="F1492" s="248" t="s">
        <v>192</v>
      </c>
      <c r="G1492" s="245"/>
      <c r="H1492" s="247" t="s">
        <v>1</v>
      </c>
      <c r="I1492" s="249"/>
      <c r="J1492" s="245"/>
      <c r="K1492" s="245"/>
      <c r="L1492" s="250"/>
      <c r="M1492" s="251"/>
      <c r="N1492" s="252"/>
      <c r="O1492" s="252"/>
      <c r="P1492" s="252"/>
      <c r="Q1492" s="252"/>
      <c r="R1492" s="252"/>
      <c r="S1492" s="252"/>
      <c r="T1492" s="253"/>
      <c r="U1492" s="13"/>
      <c r="V1492" s="13"/>
      <c r="W1492" s="13"/>
      <c r="X1492" s="13"/>
      <c r="Y1492" s="13"/>
      <c r="Z1492" s="13"/>
      <c r="AA1492" s="13"/>
      <c r="AB1492" s="13"/>
      <c r="AC1492" s="13"/>
      <c r="AD1492" s="13"/>
      <c r="AE1492" s="13"/>
      <c r="AT1492" s="254" t="s">
        <v>190</v>
      </c>
      <c r="AU1492" s="254" t="s">
        <v>179</v>
      </c>
      <c r="AV1492" s="13" t="s">
        <v>83</v>
      </c>
      <c r="AW1492" s="13" t="s">
        <v>34</v>
      </c>
      <c r="AX1492" s="13" t="s">
        <v>76</v>
      </c>
      <c r="AY1492" s="254" t="s">
        <v>178</v>
      </c>
    </row>
    <row r="1493" s="14" customFormat="1">
      <c r="A1493" s="14"/>
      <c r="B1493" s="255"/>
      <c r="C1493" s="256"/>
      <c r="D1493" s="246" t="s">
        <v>190</v>
      </c>
      <c r="E1493" s="257" t="s">
        <v>1</v>
      </c>
      <c r="F1493" s="258" t="s">
        <v>83</v>
      </c>
      <c r="G1493" s="256"/>
      <c r="H1493" s="259">
        <v>1</v>
      </c>
      <c r="I1493" s="260"/>
      <c r="J1493" s="256"/>
      <c r="K1493" s="256"/>
      <c r="L1493" s="261"/>
      <c r="M1493" s="262"/>
      <c r="N1493" s="263"/>
      <c r="O1493" s="263"/>
      <c r="P1493" s="263"/>
      <c r="Q1493" s="263"/>
      <c r="R1493" s="263"/>
      <c r="S1493" s="263"/>
      <c r="T1493" s="264"/>
      <c r="U1493" s="14"/>
      <c r="V1493" s="14"/>
      <c r="W1493" s="14"/>
      <c r="X1493" s="14"/>
      <c r="Y1493" s="14"/>
      <c r="Z1493" s="14"/>
      <c r="AA1493" s="14"/>
      <c r="AB1493" s="14"/>
      <c r="AC1493" s="14"/>
      <c r="AD1493" s="14"/>
      <c r="AE1493" s="14"/>
      <c r="AT1493" s="265" t="s">
        <v>190</v>
      </c>
      <c r="AU1493" s="265" t="s">
        <v>179</v>
      </c>
      <c r="AV1493" s="14" t="s">
        <v>85</v>
      </c>
      <c r="AW1493" s="14" t="s">
        <v>34</v>
      </c>
      <c r="AX1493" s="14" t="s">
        <v>76</v>
      </c>
      <c r="AY1493" s="265" t="s">
        <v>178</v>
      </c>
    </row>
    <row r="1494" s="2" customFormat="1" ht="37.8" customHeight="1">
      <c r="A1494" s="38"/>
      <c r="B1494" s="39"/>
      <c r="C1494" s="226" t="s">
        <v>1736</v>
      </c>
      <c r="D1494" s="226" t="s">
        <v>181</v>
      </c>
      <c r="E1494" s="227" t="s">
        <v>1737</v>
      </c>
      <c r="F1494" s="228" t="s">
        <v>1738</v>
      </c>
      <c r="G1494" s="229" t="s">
        <v>203</v>
      </c>
      <c r="H1494" s="230">
        <v>1</v>
      </c>
      <c r="I1494" s="231"/>
      <c r="J1494" s="232">
        <f>ROUND(I1494*H1494,2)</f>
        <v>0</v>
      </c>
      <c r="K1494" s="228" t="s">
        <v>1</v>
      </c>
      <c r="L1494" s="44"/>
      <c r="M1494" s="233" t="s">
        <v>1</v>
      </c>
      <c r="N1494" s="234" t="s">
        <v>41</v>
      </c>
      <c r="O1494" s="91"/>
      <c r="P1494" s="235">
        <f>O1494*H1494</f>
        <v>0</v>
      </c>
      <c r="Q1494" s="235">
        <v>0</v>
      </c>
      <c r="R1494" s="235">
        <f>Q1494*H1494</f>
        <v>0</v>
      </c>
      <c r="S1494" s="235">
        <v>0</v>
      </c>
      <c r="T1494" s="236">
        <f>S1494*H1494</f>
        <v>0</v>
      </c>
      <c r="U1494" s="38"/>
      <c r="V1494" s="38"/>
      <c r="W1494" s="38"/>
      <c r="X1494" s="38"/>
      <c r="Y1494" s="38"/>
      <c r="Z1494" s="38"/>
      <c r="AA1494" s="38"/>
      <c r="AB1494" s="38"/>
      <c r="AC1494" s="38"/>
      <c r="AD1494" s="38"/>
      <c r="AE1494" s="38"/>
      <c r="AR1494" s="237" t="s">
        <v>362</v>
      </c>
      <c r="AT1494" s="237" t="s">
        <v>181</v>
      </c>
      <c r="AU1494" s="237" t="s">
        <v>179</v>
      </c>
      <c r="AY1494" s="17" t="s">
        <v>178</v>
      </c>
      <c r="BE1494" s="238">
        <f>IF(N1494="základní",J1494,0)</f>
        <v>0</v>
      </c>
      <c r="BF1494" s="238">
        <f>IF(N1494="snížená",J1494,0)</f>
        <v>0</v>
      </c>
      <c r="BG1494" s="238">
        <f>IF(N1494="zákl. přenesená",J1494,0)</f>
        <v>0</v>
      </c>
      <c r="BH1494" s="238">
        <f>IF(N1494="sníž. přenesená",J1494,0)</f>
        <v>0</v>
      </c>
      <c r="BI1494" s="238">
        <f>IF(N1494="nulová",J1494,0)</f>
        <v>0</v>
      </c>
      <c r="BJ1494" s="17" t="s">
        <v>83</v>
      </c>
      <c r="BK1494" s="238">
        <f>ROUND(I1494*H1494,2)</f>
        <v>0</v>
      </c>
      <c r="BL1494" s="17" t="s">
        <v>362</v>
      </c>
      <c r="BM1494" s="237" t="s">
        <v>1739</v>
      </c>
    </row>
    <row r="1495" s="13" customFormat="1">
      <c r="A1495" s="13"/>
      <c r="B1495" s="244"/>
      <c r="C1495" s="245"/>
      <c r="D1495" s="246" t="s">
        <v>190</v>
      </c>
      <c r="E1495" s="247" t="s">
        <v>1</v>
      </c>
      <c r="F1495" s="248" t="s">
        <v>1562</v>
      </c>
      <c r="G1495" s="245"/>
      <c r="H1495" s="247" t="s">
        <v>1</v>
      </c>
      <c r="I1495" s="249"/>
      <c r="J1495" s="245"/>
      <c r="K1495" s="245"/>
      <c r="L1495" s="250"/>
      <c r="M1495" s="251"/>
      <c r="N1495" s="252"/>
      <c r="O1495" s="252"/>
      <c r="P1495" s="252"/>
      <c r="Q1495" s="252"/>
      <c r="R1495" s="252"/>
      <c r="S1495" s="252"/>
      <c r="T1495" s="253"/>
      <c r="U1495" s="13"/>
      <c r="V1495" s="13"/>
      <c r="W1495" s="13"/>
      <c r="X1495" s="13"/>
      <c r="Y1495" s="13"/>
      <c r="Z1495" s="13"/>
      <c r="AA1495" s="13"/>
      <c r="AB1495" s="13"/>
      <c r="AC1495" s="13"/>
      <c r="AD1495" s="13"/>
      <c r="AE1495" s="13"/>
      <c r="AT1495" s="254" t="s">
        <v>190</v>
      </c>
      <c r="AU1495" s="254" t="s">
        <v>179</v>
      </c>
      <c r="AV1495" s="13" t="s">
        <v>83</v>
      </c>
      <c r="AW1495" s="13" t="s">
        <v>34</v>
      </c>
      <c r="AX1495" s="13" t="s">
        <v>76</v>
      </c>
      <c r="AY1495" s="254" t="s">
        <v>178</v>
      </c>
    </row>
    <row r="1496" s="13" customFormat="1">
      <c r="A1496" s="13"/>
      <c r="B1496" s="244"/>
      <c r="C1496" s="245"/>
      <c r="D1496" s="246" t="s">
        <v>190</v>
      </c>
      <c r="E1496" s="247" t="s">
        <v>1</v>
      </c>
      <c r="F1496" s="248" t="s">
        <v>192</v>
      </c>
      <c r="G1496" s="245"/>
      <c r="H1496" s="247" t="s">
        <v>1</v>
      </c>
      <c r="I1496" s="249"/>
      <c r="J1496" s="245"/>
      <c r="K1496" s="245"/>
      <c r="L1496" s="250"/>
      <c r="M1496" s="251"/>
      <c r="N1496" s="252"/>
      <c r="O1496" s="252"/>
      <c r="P1496" s="252"/>
      <c r="Q1496" s="252"/>
      <c r="R1496" s="252"/>
      <c r="S1496" s="252"/>
      <c r="T1496" s="253"/>
      <c r="U1496" s="13"/>
      <c r="V1496" s="13"/>
      <c r="W1496" s="13"/>
      <c r="X1496" s="13"/>
      <c r="Y1496" s="13"/>
      <c r="Z1496" s="13"/>
      <c r="AA1496" s="13"/>
      <c r="AB1496" s="13"/>
      <c r="AC1496" s="13"/>
      <c r="AD1496" s="13"/>
      <c r="AE1496" s="13"/>
      <c r="AT1496" s="254" t="s">
        <v>190</v>
      </c>
      <c r="AU1496" s="254" t="s">
        <v>179</v>
      </c>
      <c r="AV1496" s="13" t="s">
        <v>83</v>
      </c>
      <c r="AW1496" s="13" t="s">
        <v>34</v>
      </c>
      <c r="AX1496" s="13" t="s">
        <v>76</v>
      </c>
      <c r="AY1496" s="254" t="s">
        <v>178</v>
      </c>
    </row>
    <row r="1497" s="14" customFormat="1">
      <c r="A1497" s="14"/>
      <c r="B1497" s="255"/>
      <c r="C1497" s="256"/>
      <c r="D1497" s="246" t="s">
        <v>190</v>
      </c>
      <c r="E1497" s="257" t="s">
        <v>1</v>
      </c>
      <c r="F1497" s="258" t="s">
        <v>83</v>
      </c>
      <c r="G1497" s="256"/>
      <c r="H1497" s="259">
        <v>1</v>
      </c>
      <c r="I1497" s="260"/>
      <c r="J1497" s="256"/>
      <c r="K1497" s="256"/>
      <c r="L1497" s="261"/>
      <c r="M1497" s="262"/>
      <c r="N1497" s="263"/>
      <c r="O1497" s="263"/>
      <c r="P1497" s="263"/>
      <c r="Q1497" s="263"/>
      <c r="R1497" s="263"/>
      <c r="S1497" s="263"/>
      <c r="T1497" s="264"/>
      <c r="U1497" s="14"/>
      <c r="V1497" s="14"/>
      <c r="W1497" s="14"/>
      <c r="X1497" s="14"/>
      <c r="Y1497" s="14"/>
      <c r="Z1497" s="14"/>
      <c r="AA1497" s="14"/>
      <c r="AB1497" s="14"/>
      <c r="AC1497" s="14"/>
      <c r="AD1497" s="14"/>
      <c r="AE1497" s="14"/>
      <c r="AT1497" s="265" t="s">
        <v>190</v>
      </c>
      <c r="AU1497" s="265" t="s">
        <v>179</v>
      </c>
      <c r="AV1497" s="14" t="s">
        <v>85</v>
      </c>
      <c r="AW1497" s="14" t="s">
        <v>34</v>
      </c>
      <c r="AX1497" s="14" t="s">
        <v>76</v>
      </c>
      <c r="AY1497" s="265" t="s">
        <v>178</v>
      </c>
    </row>
    <row r="1498" s="2" customFormat="1" ht="37.8" customHeight="1">
      <c r="A1498" s="38"/>
      <c r="B1498" s="39"/>
      <c r="C1498" s="226" t="s">
        <v>1740</v>
      </c>
      <c r="D1498" s="226" t="s">
        <v>181</v>
      </c>
      <c r="E1498" s="227" t="s">
        <v>1741</v>
      </c>
      <c r="F1498" s="228" t="s">
        <v>1742</v>
      </c>
      <c r="G1498" s="229" t="s">
        <v>203</v>
      </c>
      <c r="H1498" s="230">
        <v>1</v>
      </c>
      <c r="I1498" s="231"/>
      <c r="J1498" s="232">
        <f>ROUND(I1498*H1498,2)</f>
        <v>0</v>
      </c>
      <c r="K1498" s="228" t="s">
        <v>1</v>
      </c>
      <c r="L1498" s="44"/>
      <c r="M1498" s="233" t="s">
        <v>1</v>
      </c>
      <c r="N1498" s="234" t="s">
        <v>41</v>
      </c>
      <c r="O1498" s="91"/>
      <c r="P1498" s="235">
        <f>O1498*H1498</f>
        <v>0</v>
      </c>
      <c r="Q1498" s="235">
        <v>0</v>
      </c>
      <c r="R1498" s="235">
        <f>Q1498*H1498</f>
        <v>0</v>
      </c>
      <c r="S1498" s="235">
        <v>0</v>
      </c>
      <c r="T1498" s="236">
        <f>S1498*H1498</f>
        <v>0</v>
      </c>
      <c r="U1498" s="38"/>
      <c r="V1498" s="38"/>
      <c r="W1498" s="38"/>
      <c r="X1498" s="38"/>
      <c r="Y1498" s="38"/>
      <c r="Z1498" s="38"/>
      <c r="AA1498" s="38"/>
      <c r="AB1498" s="38"/>
      <c r="AC1498" s="38"/>
      <c r="AD1498" s="38"/>
      <c r="AE1498" s="38"/>
      <c r="AR1498" s="237" t="s">
        <v>362</v>
      </c>
      <c r="AT1498" s="237" t="s">
        <v>181</v>
      </c>
      <c r="AU1498" s="237" t="s">
        <v>179</v>
      </c>
      <c r="AY1498" s="17" t="s">
        <v>178</v>
      </c>
      <c r="BE1498" s="238">
        <f>IF(N1498="základní",J1498,0)</f>
        <v>0</v>
      </c>
      <c r="BF1498" s="238">
        <f>IF(N1498="snížená",J1498,0)</f>
        <v>0</v>
      </c>
      <c r="BG1498" s="238">
        <f>IF(N1498="zákl. přenesená",J1498,0)</f>
        <v>0</v>
      </c>
      <c r="BH1498" s="238">
        <f>IF(N1498="sníž. přenesená",J1498,0)</f>
        <v>0</v>
      </c>
      <c r="BI1498" s="238">
        <f>IF(N1498="nulová",J1498,0)</f>
        <v>0</v>
      </c>
      <c r="BJ1498" s="17" t="s">
        <v>83</v>
      </c>
      <c r="BK1498" s="238">
        <f>ROUND(I1498*H1498,2)</f>
        <v>0</v>
      </c>
      <c r="BL1498" s="17" t="s">
        <v>362</v>
      </c>
      <c r="BM1498" s="237" t="s">
        <v>1743</v>
      </c>
    </row>
    <row r="1499" s="13" customFormat="1">
      <c r="A1499" s="13"/>
      <c r="B1499" s="244"/>
      <c r="C1499" s="245"/>
      <c r="D1499" s="246" t="s">
        <v>190</v>
      </c>
      <c r="E1499" s="247" t="s">
        <v>1</v>
      </c>
      <c r="F1499" s="248" t="s">
        <v>1562</v>
      </c>
      <c r="G1499" s="245"/>
      <c r="H1499" s="247" t="s">
        <v>1</v>
      </c>
      <c r="I1499" s="249"/>
      <c r="J1499" s="245"/>
      <c r="K1499" s="245"/>
      <c r="L1499" s="250"/>
      <c r="M1499" s="251"/>
      <c r="N1499" s="252"/>
      <c r="O1499" s="252"/>
      <c r="P1499" s="252"/>
      <c r="Q1499" s="252"/>
      <c r="R1499" s="252"/>
      <c r="S1499" s="252"/>
      <c r="T1499" s="253"/>
      <c r="U1499" s="13"/>
      <c r="V1499" s="13"/>
      <c r="W1499" s="13"/>
      <c r="X1499" s="13"/>
      <c r="Y1499" s="13"/>
      <c r="Z1499" s="13"/>
      <c r="AA1499" s="13"/>
      <c r="AB1499" s="13"/>
      <c r="AC1499" s="13"/>
      <c r="AD1499" s="13"/>
      <c r="AE1499" s="13"/>
      <c r="AT1499" s="254" t="s">
        <v>190</v>
      </c>
      <c r="AU1499" s="254" t="s">
        <v>179</v>
      </c>
      <c r="AV1499" s="13" t="s">
        <v>83</v>
      </c>
      <c r="AW1499" s="13" t="s">
        <v>34</v>
      </c>
      <c r="AX1499" s="13" t="s">
        <v>76</v>
      </c>
      <c r="AY1499" s="254" t="s">
        <v>178</v>
      </c>
    </row>
    <row r="1500" s="13" customFormat="1">
      <c r="A1500" s="13"/>
      <c r="B1500" s="244"/>
      <c r="C1500" s="245"/>
      <c r="D1500" s="246" t="s">
        <v>190</v>
      </c>
      <c r="E1500" s="247" t="s">
        <v>1</v>
      </c>
      <c r="F1500" s="248" t="s">
        <v>192</v>
      </c>
      <c r="G1500" s="245"/>
      <c r="H1500" s="247" t="s">
        <v>1</v>
      </c>
      <c r="I1500" s="249"/>
      <c r="J1500" s="245"/>
      <c r="K1500" s="245"/>
      <c r="L1500" s="250"/>
      <c r="M1500" s="251"/>
      <c r="N1500" s="252"/>
      <c r="O1500" s="252"/>
      <c r="P1500" s="252"/>
      <c r="Q1500" s="252"/>
      <c r="R1500" s="252"/>
      <c r="S1500" s="252"/>
      <c r="T1500" s="253"/>
      <c r="U1500" s="13"/>
      <c r="V1500" s="13"/>
      <c r="W1500" s="13"/>
      <c r="X1500" s="13"/>
      <c r="Y1500" s="13"/>
      <c r="Z1500" s="13"/>
      <c r="AA1500" s="13"/>
      <c r="AB1500" s="13"/>
      <c r="AC1500" s="13"/>
      <c r="AD1500" s="13"/>
      <c r="AE1500" s="13"/>
      <c r="AT1500" s="254" t="s">
        <v>190</v>
      </c>
      <c r="AU1500" s="254" t="s">
        <v>179</v>
      </c>
      <c r="AV1500" s="13" t="s">
        <v>83</v>
      </c>
      <c r="AW1500" s="13" t="s">
        <v>34</v>
      </c>
      <c r="AX1500" s="13" t="s">
        <v>76</v>
      </c>
      <c r="AY1500" s="254" t="s">
        <v>178</v>
      </c>
    </row>
    <row r="1501" s="14" customFormat="1">
      <c r="A1501" s="14"/>
      <c r="B1501" s="255"/>
      <c r="C1501" s="256"/>
      <c r="D1501" s="246" t="s">
        <v>190</v>
      </c>
      <c r="E1501" s="257" t="s">
        <v>1</v>
      </c>
      <c r="F1501" s="258" t="s">
        <v>83</v>
      </c>
      <c r="G1501" s="256"/>
      <c r="H1501" s="259">
        <v>1</v>
      </c>
      <c r="I1501" s="260"/>
      <c r="J1501" s="256"/>
      <c r="K1501" s="256"/>
      <c r="L1501" s="261"/>
      <c r="M1501" s="262"/>
      <c r="N1501" s="263"/>
      <c r="O1501" s="263"/>
      <c r="P1501" s="263"/>
      <c r="Q1501" s="263"/>
      <c r="R1501" s="263"/>
      <c r="S1501" s="263"/>
      <c r="T1501" s="264"/>
      <c r="U1501" s="14"/>
      <c r="V1501" s="14"/>
      <c r="W1501" s="14"/>
      <c r="X1501" s="14"/>
      <c r="Y1501" s="14"/>
      <c r="Z1501" s="14"/>
      <c r="AA1501" s="14"/>
      <c r="AB1501" s="14"/>
      <c r="AC1501" s="14"/>
      <c r="AD1501" s="14"/>
      <c r="AE1501" s="14"/>
      <c r="AT1501" s="265" t="s">
        <v>190</v>
      </c>
      <c r="AU1501" s="265" t="s">
        <v>179</v>
      </c>
      <c r="AV1501" s="14" t="s">
        <v>85</v>
      </c>
      <c r="AW1501" s="14" t="s">
        <v>34</v>
      </c>
      <c r="AX1501" s="14" t="s">
        <v>76</v>
      </c>
      <c r="AY1501" s="265" t="s">
        <v>178</v>
      </c>
    </row>
    <row r="1502" s="12" customFormat="1" ht="20.88" customHeight="1">
      <c r="A1502" s="12"/>
      <c r="B1502" s="210"/>
      <c r="C1502" s="211"/>
      <c r="D1502" s="212" t="s">
        <v>75</v>
      </c>
      <c r="E1502" s="224" t="s">
        <v>1744</v>
      </c>
      <c r="F1502" s="224" t="s">
        <v>1745</v>
      </c>
      <c r="G1502" s="211"/>
      <c r="H1502" s="211"/>
      <c r="I1502" s="214"/>
      <c r="J1502" s="225">
        <f>BK1502</f>
        <v>0</v>
      </c>
      <c r="K1502" s="211"/>
      <c r="L1502" s="216"/>
      <c r="M1502" s="217"/>
      <c r="N1502" s="218"/>
      <c r="O1502" s="218"/>
      <c r="P1502" s="219">
        <f>SUM(P1503:P1537)</f>
        <v>0</v>
      </c>
      <c r="Q1502" s="218"/>
      <c r="R1502" s="219">
        <f>SUM(R1503:R1537)</f>
        <v>0</v>
      </c>
      <c r="S1502" s="218"/>
      <c r="T1502" s="220">
        <f>SUM(T1503:T1537)</f>
        <v>0</v>
      </c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R1502" s="221" t="s">
        <v>85</v>
      </c>
      <c r="AT1502" s="222" t="s">
        <v>75</v>
      </c>
      <c r="AU1502" s="222" t="s">
        <v>85</v>
      </c>
      <c r="AY1502" s="221" t="s">
        <v>178</v>
      </c>
      <c r="BK1502" s="223">
        <f>SUM(BK1503:BK1537)</f>
        <v>0</v>
      </c>
    </row>
    <row r="1503" s="2" customFormat="1" ht="44.25" customHeight="1">
      <c r="A1503" s="38"/>
      <c r="B1503" s="39"/>
      <c r="C1503" s="226" t="s">
        <v>1746</v>
      </c>
      <c r="D1503" s="226" t="s">
        <v>181</v>
      </c>
      <c r="E1503" s="227" t="s">
        <v>1747</v>
      </c>
      <c r="F1503" s="228" t="s">
        <v>1748</v>
      </c>
      <c r="G1503" s="229" t="s">
        <v>203</v>
      </c>
      <c r="H1503" s="230">
        <v>1</v>
      </c>
      <c r="I1503" s="231"/>
      <c r="J1503" s="232">
        <f>ROUND(I1503*H1503,2)</f>
        <v>0</v>
      </c>
      <c r="K1503" s="228" t="s">
        <v>1</v>
      </c>
      <c r="L1503" s="44"/>
      <c r="M1503" s="233" t="s">
        <v>1</v>
      </c>
      <c r="N1503" s="234" t="s">
        <v>41</v>
      </c>
      <c r="O1503" s="91"/>
      <c r="P1503" s="235">
        <f>O1503*H1503</f>
        <v>0</v>
      </c>
      <c r="Q1503" s="235">
        <v>0</v>
      </c>
      <c r="R1503" s="235">
        <f>Q1503*H1503</f>
        <v>0</v>
      </c>
      <c r="S1503" s="235">
        <v>0</v>
      </c>
      <c r="T1503" s="236">
        <f>S1503*H1503</f>
        <v>0</v>
      </c>
      <c r="U1503" s="38"/>
      <c r="V1503" s="38"/>
      <c r="W1503" s="38"/>
      <c r="X1503" s="38"/>
      <c r="Y1503" s="38"/>
      <c r="Z1503" s="38"/>
      <c r="AA1503" s="38"/>
      <c r="AB1503" s="38"/>
      <c r="AC1503" s="38"/>
      <c r="AD1503" s="38"/>
      <c r="AE1503" s="38"/>
      <c r="AR1503" s="237" t="s">
        <v>362</v>
      </c>
      <c r="AT1503" s="237" t="s">
        <v>181</v>
      </c>
      <c r="AU1503" s="237" t="s">
        <v>179</v>
      </c>
      <c r="AY1503" s="17" t="s">
        <v>178</v>
      </c>
      <c r="BE1503" s="238">
        <f>IF(N1503="základní",J1503,0)</f>
        <v>0</v>
      </c>
      <c r="BF1503" s="238">
        <f>IF(N1503="snížená",J1503,0)</f>
        <v>0</v>
      </c>
      <c r="BG1503" s="238">
        <f>IF(N1503="zákl. přenesená",J1503,0)</f>
        <v>0</v>
      </c>
      <c r="BH1503" s="238">
        <f>IF(N1503="sníž. přenesená",J1503,0)</f>
        <v>0</v>
      </c>
      <c r="BI1503" s="238">
        <f>IF(N1503="nulová",J1503,0)</f>
        <v>0</v>
      </c>
      <c r="BJ1503" s="17" t="s">
        <v>83</v>
      </c>
      <c r="BK1503" s="238">
        <f>ROUND(I1503*H1503,2)</f>
        <v>0</v>
      </c>
      <c r="BL1503" s="17" t="s">
        <v>362</v>
      </c>
      <c r="BM1503" s="237" t="s">
        <v>1749</v>
      </c>
    </row>
    <row r="1504" s="13" customFormat="1">
      <c r="A1504" s="13"/>
      <c r="B1504" s="244"/>
      <c r="C1504" s="245"/>
      <c r="D1504" s="246" t="s">
        <v>190</v>
      </c>
      <c r="E1504" s="247" t="s">
        <v>1</v>
      </c>
      <c r="F1504" s="248" t="s">
        <v>1750</v>
      </c>
      <c r="G1504" s="245"/>
      <c r="H1504" s="247" t="s">
        <v>1</v>
      </c>
      <c r="I1504" s="249"/>
      <c r="J1504" s="245"/>
      <c r="K1504" s="245"/>
      <c r="L1504" s="250"/>
      <c r="M1504" s="251"/>
      <c r="N1504" s="252"/>
      <c r="O1504" s="252"/>
      <c r="P1504" s="252"/>
      <c r="Q1504" s="252"/>
      <c r="R1504" s="252"/>
      <c r="S1504" s="252"/>
      <c r="T1504" s="253"/>
      <c r="U1504" s="13"/>
      <c r="V1504" s="13"/>
      <c r="W1504" s="13"/>
      <c r="X1504" s="13"/>
      <c r="Y1504" s="13"/>
      <c r="Z1504" s="13"/>
      <c r="AA1504" s="13"/>
      <c r="AB1504" s="13"/>
      <c r="AC1504" s="13"/>
      <c r="AD1504" s="13"/>
      <c r="AE1504" s="13"/>
      <c r="AT1504" s="254" t="s">
        <v>190</v>
      </c>
      <c r="AU1504" s="254" t="s">
        <v>179</v>
      </c>
      <c r="AV1504" s="13" t="s">
        <v>83</v>
      </c>
      <c r="AW1504" s="13" t="s">
        <v>34</v>
      </c>
      <c r="AX1504" s="13" t="s">
        <v>76</v>
      </c>
      <c r="AY1504" s="254" t="s">
        <v>178</v>
      </c>
    </row>
    <row r="1505" s="13" customFormat="1">
      <c r="A1505" s="13"/>
      <c r="B1505" s="244"/>
      <c r="C1505" s="245"/>
      <c r="D1505" s="246" t="s">
        <v>190</v>
      </c>
      <c r="E1505" s="247" t="s">
        <v>1</v>
      </c>
      <c r="F1505" s="248" t="s">
        <v>192</v>
      </c>
      <c r="G1505" s="245"/>
      <c r="H1505" s="247" t="s">
        <v>1</v>
      </c>
      <c r="I1505" s="249"/>
      <c r="J1505" s="245"/>
      <c r="K1505" s="245"/>
      <c r="L1505" s="250"/>
      <c r="M1505" s="251"/>
      <c r="N1505" s="252"/>
      <c r="O1505" s="252"/>
      <c r="P1505" s="252"/>
      <c r="Q1505" s="252"/>
      <c r="R1505" s="252"/>
      <c r="S1505" s="252"/>
      <c r="T1505" s="253"/>
      <c r="U1505" s="13"/>
      <c r="V1505" s="13"/>
      <c r="W1505" s="13"/>
      <c r="X1505" s="13"/>
      <c r="Y1505" s="13"/>
      <c r="Z1505" s="13"/>
      <c r="AA1505" s="13"/>
      <c r="AB1505" s="13"/>
      <c r="AC1505" s="13"/>
      <c r="AD1505" s="13"/>
      <c r="AE1505" s="13"/>
      <c r="AT1505" s="254" t="s">
        <v>190</v>
      </c>
      <c r="AU1505" s="254" t="s">
        <v>179</v>
      </c>
      <c r="AV1505" s="13" t="s">
        <v>83</v>
      </c>
      <c r="AW1505" s="13" t="s">
        <v>34</v>
      </c>
      <c r="AX1505" s="13" t="s">
        <v>76</v>
      </c>
      <c r="AY1505" s="254" t="s">
        <v>178</v>
      </c>
    </row>
    <row r="1506" s="13" customFormat="1">
      <c r="A1506" s="13"/>
      <c r="B1506" s="244"/>
      <c r="C1506" s="245"/>
      <c r="D1506" s="246" t="s">
        <v>190</v>
      </c>
      <c r="E1506" s="247" t="s">
        <v>1</v>
      </c>
      <c r="F1506" s="248" t="s">
        <v>1751</v>
      </c>
      <c r="G1506" s="245"/>
      <c r="H1506" s="247" t="s">
        <v>1</v>
      </c>
      <c r="I1506" s="249"/>
      <c r="J1506" s="245"/>
      <c r="K1506" s="245"/>
      <c r="L1506" s="250"/>
      <c r="M1506" s="251"/>
      <c r="N1506" s="252"/>
      <c r="O1506" s="252"/>
      <c r="P1506" s="252"/>
      <c r="Q1506" s="252"/>
      <c r="R1506" s="252"/>
      <c r="S1506" s="252"/>
      <c r="T1506" s="253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254" t="s">
        <v>190</v>
      </c>
      <c r="AU1506" s="254" t="s">
        <v>179</v>
      </c>
      <c r="AV1506" s="13" t="s">
        <v>83</v>
      </c>
      <c r="AW1506" s="13" t="s">
        <v>34</v>
      </c>
      <c r="AX1506" s="13" t="s">
        <v>76</v>
      </c>
      <c r="AY1506" s="254" t="s">
        <v>178</v>
      </c>
    </row>
    <row r="1507" s="14" customFormat="1">
      <c r="A1507" s="14"/>
      <c r="B1507" s="255"/>
      <c r="C1507" s="256"/>
      <c r="D1507" s="246" t="s">
        <v>190</v>
      </c>
      <c r="E1507" s="257" t="s">
        <v>1</v>
      </c>
      <c r="F1507" s="258" t="s">
        <v>83</v>
      </c>
      <c r="G1507" s="256"/>
      <c r="H1507" s="259">
        <v>1</v>
      </c>
      <c r="I1507" s="260"/>
      <c r="J1507" s="256"/>
      <c r="K1507" s="256"/>
      <c r="L1507" s="261"/>
      <c r="M1507" s="262"/>
      <c r="N1507" s="263"/>
      <c r="O1507" s="263"/>
      <c r="P1507" s="263"/>
      <c r="Q1507" s="263"/>
      <c r="R1507" s="263"/>
      <c r="S1507" s="263"/>
      <c r="T1507" s="264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265" t="s">
        <v>190</v>
      </c>
      <c r="AU1507" s="265" t="s">
        <v>179</v>
      </c>
      <c r="AV1507" s="14" t="s">
        <v>85</v>
      </c>
      <c r="AW1507" s="14" t="s">
        <v>34</v>
      </c>
      <c r="AX1507" s="14" t="s">
        <v>76</v>
      </c>
      <c r="AY1507" s="265" t="s">
        <v>178</v>
      </c>
    </row>
    <row r="1508" s="2" customFormat="1" ht="44.25" customHeight="1">
      <c r="A1508" s="38"/>
      <c r="B1508" s="39"/>
      <c r="C1508" s="226" t="s">
        <v>1752</v>
      </c>
      <c r="D1508" s="226" t="s">
        <v>181</v>
      </c>
      <c r="E1508" s="227" t="s">
        <v>1753</v>
      </c>
      <c r="F1508" s="228" t="s">
        <v>1754</v>
      </c>
      <c r="G1508" s="229" t="s">
        <v>203</v>
      </c>
      <c r="H1508" s="230">
        <v>1</v>
      </c>
      <c r="I1508" s="231"/>
      <c r="J1508" s="232">
        <f>ROUND(I1508*H1508,2)</f>
        <v>0</v>
      </c>
      <c r="K1508" s="228" t="s">
        <v>1</v>
      </c>
      <c r="L1508" s="44"/>
      <c r="M1508" s="233" t="s">
        <v>1</v>
      </c>
      <c r="N1508" s="234" t="s">
        <v>41</v>
      </c>
      <c r="O1508" s="91"/>
      <c r="P1508" s="235">
        <f>O1508*H1508</f>
        <v>0</v>
      </c>
      <c r="Q1508" s="235">
        <v>0</v>
      </c>
      <c r="R1508" s="235">
        <f>Q1508*H1508</f>
        <v>0</v>
      </c>
      <c r="S1508" s="235">
        <v>0</v>
      </c>
      <c r="T1508" s="236">
        <f>S1508*H1508</f>
        <v>0</v>
      </c>
      <c r="U1508" s="38"/>
      <c r="V1508" s="38"/>
      <c r="W1508" s="38"/>
      <c r="X1508" s="38"/>
      <c r="Y1508" s="38"/>
      <c r="Z1508" s="38"/>
      <c r="AA1508" s="38"/>
      <c r="AB1508" s="38"/>
      <c r="AC1508" s="38"/>
      <c r="AD1508" s="38"/>
      <c r="AE1508" s="38"/>
      <c r="AR1508" s="237" t="s">
        <v>362</v>
      </c>
      <c r="AT1508" s="237" t="s">
        <v>181</v>
      </c>
      <c r="AU1508" s="237" t="s">
        <v>179</v>
      </c>
      <c r="AY1508" s="17" t="s">
        <v>178</v>
      </c>
      <c r="BE1508" s="238">
        <f>IF(N1508="základní",J1508,0)</f>
        <v>0</v>
      </c>
      <c r="BF1508" s="238">
        <f>IF(N1508="snížená",J1508,0)</f>
        <v>0</v>
      </c>
      <c r="BG1508" s="238">
        <f>IF(N1508="zákl. přenesená",J1508,0)</f>
        <v>0</v>
      </c>
      <c r="BH1508" s="238">
        <f>IF(N1508="sníž. přenesená",J1508,0)</f>
        <v>0</v>
      </c>
      <c r="BI1508" s="238">
        <f>IF(N1508="nulová",J1508,0)</f>
        <v>0</v>
      </c>
      <c r="BJ1508" s="17" t="s">
        <v>83</v>
      </c>
      <c r="BK1508" s="238">
        <f>ROUND(I1508*H1508,2)</f>
        <v>0</v>
      </c>
      <c r="BL1508" s="17" t="s">
        <v>362</v>
      </c>
      <c r="BM1508" s="237" t="s">
        <v>1755</v>
      </c>
    </row>
    <row r="1509" s="13" customFormat="1">
      <c r="A1509" s="13"/>
      <c r="B1509" s="244"/>
      <c r="C1509" s="245"/>
      <c r="D1509" s="246" t="s">
        <v>190</v>
      </c>
      <c r="E1509" s="247" t="s">
        <v>1</v>
      </c>
      <c r="F1509" s="248" t="s">
        <v>1750</v>
      </c>
      <c r="G1509" s="245"/>
      <c r="H1509" s="247" t="s">
        <v>1</v>
      </c>
      <c r="I1509" s="249"/>
      <c r="J1509" s="245"/>
      <c r="K1509" s="245"/>
      <c r="L1509" s="250"/>
      <c r="M1509" s="251"/>
      <c r="N1509" s="252"/>
      <c r="O1509" s="252"/>
      <c r="P1509" s="252"/>
      <c r="Q1509" s="252"/>
      <c r="R1509" s="252"/>
      <c r="S1509" s="252"/>
      <c r="T1509" s="253"/>
      <c r="U1509" s="13"/>
      <c r="V1509" s="13"/>
      <c r="W1509" s="13"/>
      <c r="X1509" s="13"/>
      <c r="Y1509" s="13"/>
      <c r="Z1509" s="13"/>
      <c r="AA1509" s="13"/>
      <c r="AB1509" s="13"/>
      <c r="AC1509" s="13"/>
      <c r="AD1509" s="13"/>
      <c r="AE1509" s="13"/>
      <c r="AT1509" s="254" t="s">
        <v>190</v>
      </c>
      <c r="AU1509" s="254" t="s">
        <v>179</v>
      </c>
      <c r="AV1509" s="13" t="s">
        <v>83</v>
      </c>
      <c r="AW1509" s="13" t="s">
        <v>34</v>
      </c>
      <c r="AX1509" s="13" t="s">
        <v>76</v>
      </c>
      <c r="AY1509" s="254" t="s">
        <v>178</v>
      </c>
    </row>
    <row r="1510" s="13" customFormat="1">
      <c r="A1510" s="13"/>
      <c r="B1510" s="244"/>
      <c r="C1510" s="245"/>
      <c r="D1510" s="246" t="s">
        <v>190</v>
      </c>
      <c r="E1510" s="247" t="s">
        <v>1</v>
      </c>
      <c r="F1510" s="248" t="s">
        <v>192</v>
      </c>
      <c r="G1510" s="245"/>
      <c r="H1510" s="247" t="s">
        <v>1</v>
      </c>
      <c r="I1510" s="249"/>
      <c r="J1510" s="245"/>
      <c r="K1510" s="245"/>
      <c r="L1510" s="250"/>
      <c r="M1510" s="251"/>
      <c r="N1510" s="252"/>
      <c r="O1510" s="252"/>
      <c r="P1510" s="252"/>
      <c r="Q1510" s="252"/>
      <c r="R1510" s="252"/>
      <c r="S1510" s="252"/>
      <c r="T1510" s="253"/>
      <c r="U1510" s="13"/>
      <c r="V1510" s="13"/>
      <c r="W1510" s="13"/>
      <c r="X1510" s="13"/>
      <c r="Y1510" s="13"/>
      <c r="Z1510" s="13"/>
      <c r="AA1510" s="13"/>
      <c r="AB1510" s="13"/>
      <c r="AC1510" s="13"/>
      <c r="AD1510" s="13"/>
      <c r="AE1510" s="13"/>
      <c r="AT1510" s="254" t="s">
        <v>190</v>
      </c>
      <c r="AU1510" s="254" t="s">
        <v>179</v>
      </c>
      <c r="AV1510" s="13" t="s">
        <v>83</v>
      </c>
      <c r="AW1510" s="13" t="s">
        <v>34</v>
      </c>
      <c r="AX1510" s="13" t="s">
        <v>76</v>
      </c>
      <c r="AY1510" s="254" t="s">
        <v>178</v>
      </c>
    </row>
    <row r="1511" s="13" customFormat="1">
      <c r="A1511" s="13"/>
      <c r="B1511" s="244"/>
      <c r="C1511" s="245"/>
      <c r="D1511" s="246" t="s">
        <v>190</v>
      </c>
      <c r="E1511" s="247" t="s">
        <v>1</v>
      </c>
      <c r="F1511" s="248" t="s">
        <v>1751</v>
      </c>
      <c r="G1511" s="245"/>
      <c r="H1511" s="247" t="s">
        <v>1</v>
      </c>
      <c r="I1511" s="249"/>
      <c r="J1511" s="245"/>
      <c r="K1511" s="245"/>
      <c r="L1511" s="250"/>
      <c r="M1511" s="251"/>
      <c r="N1511" s="252"/>
      <c r="O1511" s="252"/>
      <c r="P1511" s="252"/>
      <c r="Q1511" s="252"/>
      <c r="R1511" s="252"/>
      <c r="S1511" s="252"/>
      <c r="T1511" s="253"/>
      <c r="U1511" s="13"/>
      <c r="V1511" s="13"/>
      <c r="W1511" s="13"/>
      <c r="X1511" s="13"/>
      <c r="Y1511" s="13"/>
      <c r="Z1511" s="13"/>
      <c r="AA1511" s="13"/>
      <c r="AB1511" s="13"/>
      <c r="AC1511" s="13"/>
      <c r="AD1511" s="13"/>
      <c r="AE1511" s="13"/>
      <c r="AT1511" s="254" t="s">
        <v>190</v>
      </c>
      <c r="AU1511" s="254" t="s">
        <v>179</v>
      </c>
      <c r="AV1511" s="13" t="s">
        <v>83</v>
      </c>
      <c r="AW1511" s="13" t="s">
        <v>34</v>
      </c>
      <c r="AX1511" s="13" t="s">
        <v>76</v>
      </c>
      <c r="AY1511" s="254" t="s">
        <v>178</v>
      </c>
    </row>
    <row r="1512" s="14" customFormat="1">
      <c r="A1512" s="14"/>
      <c r="B1512" s="255"/>
      <c r="C1512" s="256"/>
      <c r="D1512" s="246" t="s">
        <v>190</v>
      </c>
      <c r="E1512" s="257" t="s">
        <v>1</v>
      </c>
      <c r="F1512" s="258" t="s">
        <v>83</v>
      </c>
      <c r="G1512" s="256"/>
      <c r="H1512" s="259">
        <v>1</v>
      </c>
      <c r="I1512" s="260"/>
      <c r="J1512" s="256"/>
      <c r="K1512" s="256"/>
      <c r="L1512" s="261"/>
      <c r="M1512" s="262"/>
      <c r="N1512" s="263"/>
      <c r="O1512" s="263"/>
      <c r="P1512" s="263"/>
      <c r="Q1512" s="263"/>
      <c r="R1512" s="263"/>
      <c r="S1512" s="263"/>
      <c r="T1512" s="264"/>
      <c r="U1512" s="14"/>
      <c r="V1512" s="14"/>
      <c r="W1512" s="14"/>
      <c r="X1512" s="14"/>
      <c r="Y1512" s="14"/>
      <c r="Z1512" s="14"/>
      <c r="AA1512" s="14"/>
      <c r="AB1512" s="14"/>
      <c r="AC1512" s="14"/>
      <c r="AD1512" s="14"/>
      <c r="AE1512" s="14"/>
      <c r="AT1512" s="265" t="s">
        <v>190</v>
      </c>
      <c r="AU1512" s="265" t="s">
        <v>179</v>
      </c>
      <c r="AV1512" s="14" t="s">
        <v>85</v>
      </c>
      <c r="AW1512" s="14" t="s">
        <v>34</v>
      </c>
      <c r="AX1512" s="14" t="s">
        <v>76</v>
      </c>
      <c r="AY1512" s="265" t="s">
        <v>178</v>
      </c>
    </row>
    <row r="1513" s="2" customFormat="1" ht="44.25" customHeight="1">
      <c r="A1513" s="38"/>
      <c r="B1513" s="39"/>
      <c r="C1513" s="226" t="s">
        <v>1756</v>
      </c>
      <c r="D1513" s="226" t="s">
        <v>181</v>
      </c>
      <c r="E1513" s="227" t="s">
        <v>1757</v>
      </c>
      <c r="F1513" s="228" t="s">
        <v>1758</v>
      </c>
      <c r="G1513" s="229" t="s">
        <v>203</v>
      </c>
      <c r="H1513" s="230">
        <v>1</v>
      </c>
      <c r="I1513" s="231"/>
      <c r="J1513" s="232">
        <f>ROUND(I1513*H1513,2)</f>
        <v>0</v>
      </c>
      <c r="K1513" s="228" t="s">
        <v>1</v>
      </c>
      <c r="L1513" s="44"/>
      <c r="M1513" s="233" t="s">
        <v>1</v>
      </c>
      <c r="N1513" s="234" t="s">
        <v>41</v>
      </c>
      <c r="O1513" s="91"/>
      <c r="P1513" s="235">
        <f>O1513*H1513</f>
        <v>0</v>
      </c>
      <c r="Q1513" s="235">
        <v>0</v>
      </c>
      <c r="R1513" s="235">
        <f>Q1513*H1513</f>
        <v>0</v>
      </c>
      <c r="S1513" s="235">
        <v>0</v>
      </c>
      <c r="T1513" s="236">
        <f>S1513*H1513</f>
        <v>0</v>
      </c>
      <c r="U1513" s="38"/>
      <c r="V1513" s="38"/>
      <c r="W1513" s="38"/>
      <c r="X1513" s="38"/>
      <c r="Y1513" s="38"/>
      <c r="Z1513" s="38"/>
      <c r="AA1513" s="38"/>
      <c r="AB1513" s="38"/>
      <c r="AC1513" s="38"/>
      <c r="AD1513" s="38"/>
      <c r="AE1513" s="38"/>
      <c r="AR1513" s="237" t="s">
        <v>362</v>
      </c>
      <c r="AT1513" s="237" t="s">
        <v>181</v>
      </c>
      <c r="AU1513" s="237" t="s">
        <v>179</v>
      </c>
      <c r="AY1513" s="17" t="s">
        <v>178</v>
      </c>
      <c r="BE1513" s="238">
        <f>IF(N1513="základní",J1513,0)</f>
        <v>0</v>
      </c>
      <c r="BF1513" s="238">
        <f>IF(N1513="snížená",J1513,0)</f>
        <v>0</v>
      </c>
      <c r="BG1513" s="238">
        <f>IF(N1513="zákl. přenesená",J1513,0)</f>
        <v>0</v>
      </c>
      <c r="BH1513" s="238">
        <f>IF(N1513="sníž. přenesená",J1513,0)</f>
        <v>0</v>
      </c>
      <c r="BI1513" s="238">
        <f>IF(N1513="nulová",J1513,0)</f>
        <v>0</v>
      </c>
      <c r="BJ1513" s="17" t="s">
        <v>83</v>
      </c>
      <c r="BK1513" s="238">
        <f>ROUND(I1513*H1513,2)</f>
        <v>0</v>
      </c>
      <c r="BL1513" s="17" t="s">
        <v>362</v>
      </c>
      <c r="BM1513" s="237" t="s">
        <v>1759</v>
      </c>
    </row>
    <row r="1514" s="13" customFormat="1">
      <c r="A1514" s="13"/>
      <c r="B1514" s="244"/>
      <c r="C1514" s="245"/>
      <c r="D1514" s="246" t="s">
        <v>190</v>
      </c>
      <c r="E1514" s="247" t="s">
        <v>1</v>
      </c>
      <c r="F1514" s="248" t="s">
        <v>1750</v>
      </c>
      <c r="G1514" s="245"/>
      <c r="H1514" s="247" t="s">
        <v>1</v>
      </c>
      <c r="I1514" s="249"/>
      <c r="J1514" s="245"/>
      <c r="K1514" s="245"/>
      <c r="L1514" s="250"/>
      <c r="M1514" s="251"/>
      <c r="N1514" s="252"/>
      <c r="O1514" s="252"/>
      <c r="P1514" s="252"/>
      <c r="Q1514" s="252"/>
      <c r="R1514" s="252"/>
      <c r="S1514" s="252"/>
      <c r="T1514" s="253"/>
      <c r="U1514" s="13"/>
      <c r="V1514" s="13"/>
      <c r="W1514" s="13"/>
      <c r="X1514" s="13"/>
      <c r="Y1514" s="13"/>
      <c r="Z1514" s="13"/>
      <c r="AA1514" s="13"/>
      <c r="AB1514" s="13"/>
      <c r="AC1514" s="13"/>
      <c r="AD1514" s="13"/>
      <c r="AE1514" s="13"/>
      <c r="AT1514" s="254" t="s">
        <v>190</v>
      </c>
      <c r="AU1514" s="254" t="s">
        <v>179</v>
      </c>
      <c r="AV1514" s="13" t="s">
        <v>83</v>
      </c>
      <c r="AW1514" s="13" t="s">
        <v>34</v>
      </c>
      <c r="AX1514" s="13" t="s">
        <v>76</v>
      </c>
      <c r="AY1514" s="254" t="s">
        <v>178</v>
      </c>
    </row>
    <row r="1515" s="13" customFormat="1">
      <c r="A1515" s="13"/>
      <c r="B1515" s="244"/>
      <c r="C1515" s="245"/>
      <c r="D1515" s="246" t="s">
        <v>190</v>
      </c>
      <c r="E1515" s="247" t="s">
        <v>1</v>
      </c>
      <c r="F1515" s="248" t="s">
        <v>192</v>
      </c>
      <c r="G1515" s="245"/>
      <c r="H1515" s="247" t="s">
        <v>1</v>
      </c>
      <c r="I1515" s="249"/>
      <c r="J1515" s="245"/>
      <c r="K1515" s="245"/>
      <c r="L1515" s="250"/>
      <c r="M1515" s="251"/>
      <c r="N1515" s="252"/>
      <c r="O1515" s="252"/>
      <c r="P1515" s="252"/>
      <c r="Q1515" s="252"/>
      <c r="R1515" s="252"/>
      <c r="S1515" s="252"/>
      <c r="T1515" s="253"/>
      <c r="U1515" s="13"/>
      <c r="V1515" s="13"/>
      <c r="W1515" s="13"/>
      <c r="X1515" s="13"/>
      <c r="Y1515" s="13"/>
      <c r="Z1515" s="13"/>
      <c r="AA1515" s="13"/>
      <c r="AB1515" s="13"/>
      <c r="AC1515" s="13"/>
      <c r="AD1515" s="13"/>
      <c r="AE1515" s="13"/>
      <c r="AT1515" s="254" t="s">
        <v>190</v>
      </c>
      <c r="AU1515" s="254" t="s">
        <v>179</v>
      </c>
      <c r="AV1515" s="13" t="s">
        <v>83</v>
      </c>
      <c r="AW1515" s="13" t="s">
        <v>34</v>
      </c>
      <c r="AX1515" s="13" t="s">
        <v>76</v>
      </c>
      <c r="AY1515" s="254" t="s">
        <v>178</v>
      </c>
    </row>
    <row r="1516" s="13" customFormat="1">
      <c r="A1516" s="13"/>
      <c r="B1516" s="244"/>
      <c r="C1516" s="245"/>
      <c r="D1516" s="246" t="s">
        <v>190</v>
      </c>
      <c r="E1516" s="247" t="s">
        <v>1</v>
      </c>
      <c r="F1516" s="248" t="s">
        <v>1751</v>
      </c>
      <c r="G1516" s="245"/>
      <c r="H1516" s="247" t="s">
        <v>1</v>
      </c>
      <c r="I1516" s="249"/>
      <c r="J1516" s="245"/>
      <c r="K1516" s="245"/>
      <c r="L1516" s="250"/>
      <c r="M1516" s="251"/>
      <c r="N1516" s="252"/>
      <c r="O1516" s="252"/>
      <c r="P1516" s="252"/>
      <c r="Q1516" s="252"/>
      <c r="R1516" s="252"/>
      <c r="S1516" s="252"/>
      <c r="T1516" s="253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T1516" s="254" t="s">
        <v>190</v>
      </c>
      <c r="AU1516" s="254" t="s">
        <v>179</v>
      </c>
      <c r="AV1516" s="13" t="s">
        <v>83</v>
      </c>
      <c r="AW1516" s="13" t="s">
        <v>34</v>
      </c>
      <c r="AX1516" s="13" t="s">
        <v>76</v>
      </c>
      <c r="AY1516" s="254" t="s">
        <v>178</v>
      </c>
    </row>
    <row r="1517" s="14" customFormat="1">
      <c r="A1517" s="14"/>
      <c r="B1517" s="255"/>
      <c r="C1517" s="256"/>
      <c r="D1517" s="246" t="s">
        <v>190</v>
      </c>
      <c r="E1517" s="257" t="s">
        <v>1</v>
      </c>
      <c r="F1517" s="258" t="s">
        <v>83</v>
      </c>
      <c r="G1517" s="256"/>
      <c r="H1517" s="259">
        <v>1</v>
      </c>
      <c r="I1517" s="260"/>
      <c r="J1517" s="256"/>
      <c r="K1517" s="256"/>
      <c r="L1517" s="261"/>
      <c r="M1517" s="262"/>
      <c r="N1517" s="263"/>
      <c r="O1517" s="263"/>
      <c r="P1517" s="263"/>
      <c r="Q1517" s="263"/>
      <c r="R1517" s="263"/>
      <c r="S1517" s="263"/>
      <c r="T1517" s="264"/>
      <c r="U1517" s="14"/>
      <c r="V1517" s="14"/>
      <c r="W1517" s="14"/>
      <c r="X1517" s="14"/>
      <c r="Y1517" s="14"/>
      <c r="Z1517" s="14"/>
      <c r="AA1517" s="14"/>
      <c r="AB1517" s="14"/>
      <c r="AC1517" s="14"/>
      <c r="AD1517" s="14"/>
      <c r="AE1517" s="14"/>
      <c r="AT1517" s="265" t="s">
        <v>190</v>
      </c>
      <c r="AU1517" s="265" t="s">
        <v>179</v>
      </c>
      <c r="AV1517" s="14" t="s">
        <v>85</v>
      </c>
      <c r="AW1517" s="14" t="s">
        <v>34</v>
      </c>
      <c r="AX1517" s="14" t="s">
        <v>76</v>
      </c>
      <c r="AY1517" s="265" t="s">
        <v>178</v>
      </c>
    </row>
    <row r="1518" s="2" customFormat="1" ht="44.25" customHeight="1">
      <c r="A1518" s="38"/>
      <c r="B1518" s="39"/>
      <c r="C1518" s="226" t="s">
        <v>1760</v>
      </c>
      <c r="D1518" s="226" t="s">
        <v>181</v>
      </c>
      <c r="E1518" s="227" t="s">
        <v>1761</v>
      </c>
      <c r="F1518" s="228" t="s">
        <v>1762</v>
      </c>
      <c r="G1518" s="229" t="s">
        <v>203</v>
      </c>
      <c r="H1518" s="230">
        <v>1</v>
      </c>
      <c r="I1518" s="231"/>
      <c r="J1518" s="232">
        <f>ROUND(I1518*H1518,2)</f>
        <v>0</v>
      </c>
      <c r="K1518" s="228" t="s">
        <v>1</v>
      </c>
      <c r="L1518" s="44"/>
      <c r="M1518" s="233" t="s">
        <v>1</v>
      </c>
      <c r="N1518" s="234" t="s">
        <v>41</v>
      </c>
      <c r="O1518" s="91"/>
      <c r="P1518" s="235">
        <f>O1518*H1518</f>
        <v>0</v>
      </c>
      <c r="Q1518" s="235">
        <v>0</v>
      </c>
      <c r="R1518" s="235">
        <f>Q1518*H1518</f>
        <v>0</v>
      </c>
      <c r="S1518" s="235">
        <v>0</v>
      </c>
      <c r="T1518" s="236">
        <f>S1518*H1518</f>
        <v>0</v>
      </c>
      <c r="U1518" s="38"/>
      <c r="V1518" s="38"/>
      <c r="W1518" s="38"/>
      <c r="X1518" s="38"/>
      <c r="Y1518" s="38"/>
      <c r="Z1518" s="38"/>
      <c r="AA1518" s="38"/>
      <c r="AB1518" s="38"/>
      <c r="AC1518" s="38"/>
      <c r="AD1518" s="38"/>
      <c r="AE1518" s="38"/>
      <c r="AR1518" s="237" t="s">
        <v>362</v>
      </c>
      <c r="AT1518" s="237" t="s">
        <v>181</v>
      </c>
      <c r="AU1518" s="237" t="s">
        <v>179</v>
      </c>
      <c r="AY1518" s="17" t="s">
        <v>178</v>
      </c>
      <c r="BE1518" s="238">
        <f>IF(N1518="základní",J1518,0)</f>
        <v>0</v>
      </c>
      <c r="BF1518" s="238">
        <f>IF(N1518="snížená",J1518,0)</f>
        <v>0</v>
      </c>
      <c r="BG1518" s="238">
        <f>IF(N1518="zákl. přenesená",J1518,0)</f>
        <v>0</v>
      </c>
      <c r="BH1518" s="238">
        <f>IF(N1518="sníž. přenesená",J1518,0)</f>
        <v>0</v>
      </c>
      <c r="BI1518" s="238">
        <f>IF(N1518="nulová",J1518,0)</f>
        <v>0</v>
      </c>
      <c r="BJ1518" s="17" t="s">
        <v>83</v>
      </c>
      <c r="BK1518" s="238">
        <f>ROUND(I1518*H1518,2)</f>
        <v>0</v>
      </c>
      <c r="BL1518" s="17" t="s">
        <v>362</v>
      </c>
      <c r="BM1518" s="237" t="s">
        <v>1763</v>
      </c>
    </row>
    <row r="1519" s="13" customFormat="1">
      <c r="A1519" s="13"/>
      <c r="B1519" s="244"/>
      <c r="C1519" s="245"/>
      <c r="D1519" s="246" t="s">
        <v>190</v>
      </c>
      <c r="E1519" s="247" t="s">
        <v>1</v>
      </c>
      <c r="F1519" s="248" t="s">
        <v>1750</v>
      </c>
      <c r="G1519" s="245"/>
      <c r="H1519" s="247" t="s">
        <v>1</v>
      </c>
      <c r="I1519" s="249"/>
      <c r="J1519" s="245"/>
      <c r="K1519" s="245"/>
      <c r="L1519" s="250"/>
      <c r="M1519" s="251"/>
      <c r="N1519" s="252"/>
      <c r="O1519" s="252"/>
      <c r="P1519" s="252"/>
      <c r="Q1519" s="252"/>
      <c r="R1519" s="252"/>
      <c r="S1519" s="252"/>
      <c r="T1519" s="253"/>
      <c r="U1519" s="13"/>
      <c r="V1519" s="13"/>
      <c r="W1519" s="13"/>
      <c r="X1519" s="13"/>
      <c r="Y1519" s="13"/>
      <c r="Z1519" s="13"/>
      <c r="AA1519" s="13"/>
      <c r="AB1519" s="13"/>
      <c r="AC1519" s="13"/>
      <c r="AD1519" s="13"/>
      <c r="AE1519" s="13"/>
      <c r="AT1519" s="254" t="s">
        <v>190</v>
      </c>
      <c r="AU1519" s="254" t="s">
        <v>179</v>
      </c>
      <c r="AV1519" s="13" t="s">
        <v>83</v>
      </c>
      <c r="AW1519" s="13" t="s">
        <v>34</v>
      </c>
      <c r="AX1519" s="13" t="s">
        <v>76</v>
      </c>
      <c r="AY1519" s="254" t="s">
        <v>178</v>
      </c>
    </row>
    <row r="1520" s="13" customFormat="1">
      <c r="A1520" s="13"/>
      <c r="B1520" s="244"/>
      <c r="C1520" s="245"/>
      <c r="D1520" s="246" t="s">
        <v>190</v>
      </c>
      <c r="E1520" s="247" t="s">
        <v>1</v>
      </c>
      <c r="F1520" s="248" t="s">
        <v>192</v>
      </c>
      <c r="G1520" s="245"/>
      <c r="H1520" s="247" t="s">
        <v>1</v>
      </c>
      <c r="I1520" s="249"/>
      <c r="J1520" s="245"/>
      <c r="K1520" s="245"/>
      <c r="L1520" s="250"/>
      <c r="M1520" s="251"/>
      <c r="N1520" s="252"/>
      <c r="O1520" s="252"/>
      <c r="P1520" s="252"/>
      <c r="Q1520" s="252"/>
      <c r="R1520" s="252"/>
      <c r="S1520" s="252"/>
      <c r="T1520" s="253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T1520" s="254" t="s">
        <v>190</v>
      </c>
      <c r="AU1520" s="254" t="s">
        <v>179</v>
      </c>
      <c r="AV1520" s="13" t="s">
        <v>83</v>
      </c>
      <c r="AW1520" s="13" t="s">
        <v>34</v>
      </c>
      <c r="AX1520" s="13" t="s">
        <v>76</v>
      </c>
      <c r="AY1520" s="254" t="s">
        <v>178</v>
      </c>
    </row>
    <row r="1521" s="13" customFormat="1">
      <c r="A1521" s="13"/>
      <c r="B1521" s="244"/>
      <c r="C1521" s="245"/>
      <c r="D1521" s="246" t="s">
        <v>190</v>
      </c>
      <c r="E1521" s="247" t="s">
        <v>1</v>
      </c>
      <c r="F1521" s="248" t="s">
        <v>1751</v>
      </c>
      <c r="G1521" s="245"/>
      <c r="H1521" s="247" t="s">
        <v>1</v>
      </c>
      <c r="I1521" s="249"/>
      <c r="J1521" s="245"/>
      <c r="K1521" s="245"/>
      <c r="L1521" s="250"/>
      <c r="M1521" s="251"/>
      <c r="N1521" s="252"/>
      <c r="O1521" s="252"/>
      <c r="P1521" s="252"/>
      <c r="Q1521" s="252"/>
      <c r="R1521" s="252"/>
      <c r="S1521" s="252"/>
      <c r="T1521" s="253"/>
      <c r="U1521" s="13"/>
      <c r="V1521" s="13"/>
      <c r="W1521" s="13"/>
      <c r="X1521" s="13"/>
      <c r="Y1521" s="13"/>
      <c r="Z1521" s="13"/>
      <c r="AA1521" s="13"/>
      <c r="AB1521" s="13"/>
      <c r="AC1521" s="13"/>
      <c r="AD1521" s="13"/>
      <c r="AE1521" s="13"/>
      <c r="AT1521" s="254" t="s">
        <v>190</v>
      </c>
      <c r="AU1521" s="254" t="s">
        <v>179</v>
      </c>
      <c r="AV1521" s="13" t="s">
        <v>83</v>
      </c>
      <c r="AW1521" s="13" t="s">
        <v>34</v>
      </c>
      <c r="AX1521" s="13" t="s">
        <v>76</v>
      </c>
      <c r="AY1521" s="254" t="s">
        <v>178</v>
      </c>
    </row>
    <row r="1522" s="14" customFormat="1">
      <c r="A1522" s="14"/>
      <c r="B1522" s="255"/>
      <c r="C1522" s="256"/>
      <c r="D1522" s="246" t="s">
        <v>190</v>
      </c>
      <c r="E1522" s="257" t="s">
        <v>1</v>
      </c>
      <c r="F1522" s="258" t="s">
        <v>83</v>
      </c>
      <c r="G1522" s="256"/>
      <c r="H1522" s="259">
        <v>1</v>
      </c>
      <c r="I1522" s="260"/>
      <c r="J1522" s="256"/>
      <c r="K1522" s="256"/>
      <c r="L1522" s="261"/>
      <c r="M1522" s="262"/>
      <c r="N1522" s="263"/>
      <c r="O1522" s="263"/>
      <c r="P1522" s="263"/>
      <c r="Q1522" s="263"/>
      <c r="R1522" s="263"/>
      <c r="S1522" s="263"/>
      <c r="T1522" s="264"/>
      <c r="U1522" s="14"/>
      <c r="V1522" s="14"/>
      <c r="W1522" s="14"/>
      <c r="X1522" s="14"/>
      <c r="Y1522" s="14"/>
      <c r="Z1522" s="14"/>
      <c r="AA1522" s="14"/>
      <c r="AB1522" s="14"/>
      <c r="AC1522" s="14"/>
      <c r="AD1522" s="14"/>
      <c r="AE1522" s="14"/>
      <c r="AT1522" s="265" t="s">
        <v>190</v>
      </c>
      <c r="AU1522" s="265" t="s">
        <v>179</v>
      </c>
      <c r="AV1522" s="14" t="s">
        <v>85</v>
      </c>
      <c r="AW1522" s="14" t="s">
        <v>34</v>
      </c>
      <c r="AX1522" s="14" t="s">
        <v>76</v>
      </c>
      <c r="AY1522" s="265" t="s">
        <v>178</v>
      </c>
    </row>
    <row r="1523" s="2" customFormat="1" ht="44.25" customHeight="1">
      <c r="A1523" s="38"/>
      <c r="B1523" s="39"/>
      <c r="C1523" s="226" t="s">
        <v>1764</v>
      </c>
      <c r="D1523" s="226" t="s">
        <v>181</v>
      </c>
      <c r="E1523" s="227" t="s">
        <v>1765</v>
      </c>
      <c r="F1523" s="228" t="s">
        <v>1766</v>
      </c>
      <c r="G1523" s="229" t="s">
        <v>203</v>
      </c>
      <c r="H1523" s="230">
        <v>1</v>
      </c>
      <c r="I1523" s="231"/>
      <c r="J1523" s="232">
        <f>ROUND(I1523*H1523,2)</f>
        <v>0</v>
      </c>
      <c r="K1523" s="228" t="s">
        <v>1</v>
      </c>
      <c r="L1523" s="44"/>
      <c r="M1523" s="233" t="s">
        <v>1</v>
      </c>
      <c r="N1523" s="234" t="s">
        <v>41</v>
      </c>
      <c r="O1523" s="91"/>
      <c r="P1523" s="235">
        <f>O1523*H1523</f>
        <v>0</v>
      </c>
      <c r="Q1523" s="235">
        <v>0</v>
      </c>
      <c r="R1523" s="235">
        <f>Q1523*H1523</f>
        <v>0</v>
      </c>
      <c r="S1523" s="235">
        <v>0</v>
      </c>
      <c r="T1523" s="236">
        <f>S1523*H1523</f>
        <v>0</v>
      </c>
      <c r="U1523" s="38"/>
      <c r="V1523" s="38"/>
      <c r="W1523" s="38"/>
      <c r="X1523" s="38"/>
      <c r="Y1523" s="38"/>
      <c r="Z1523" s="38"/>
      <c r="AA1523" s="38"/>
      <c r="AB1523" s="38"/>
      <c r="AC1523" s="38"/>
      <c r="AD1523" s="38"/>
      <c r="AE1523" s="38"/>
      <c r="AR1523" s="237" t="s">
        <v>362</v>
      </c>
      <c r="AT1523" s="237" t="s">
        <v>181</v>
      </c>
      <c r="AU1523" s="237" t="s">
        <v>179</v>
      </c>
      <c r="AY1523" s="17" t="s">
        <v>178</v>
      </c>
      <c r="BE1523" s="238">
        <f>IF(N1523="základní",J1523,0)</f>
        <v>0</v>
      </c>
      <c r="BF1523" s="238">
        <f>IF(N1523="snížená",J1523,0)</f>
        <v>0</v>
      </c>
      <c r="BG1523" s="238">
        <f>IF(N1523="zákl. přenesená",J1523,0)</f>
        <v>0</v>
      </c>
      <c r="BH1523" s="238">
        <f>IF(N1523="sníž. přenesená",J1523,0)</f>
        <v>0</v>
      </c>
      <c r="BI1523" s="238">
        <f>IF(N1523="nulová",J1523,0)</f>
        <v>0</v>
      </c>
      <c r="BJ1523" s="17" t="s">
        <v>83</v>
      </c>
      <c r="BK1523" s="238">
        <f>ROUND(I1523*H1523,2)</f>
        <v>0</v>
      </c>
      <c r="BL1523" s="17" t="s">
        <v>362</v>
      </c>
      <c r="BM1523" s="237" t="s">
        <v>1767</v>
      </c>
    </row>
    <row r="1524" s="13" customFormat="1">
      <c r="A1524" s="13"/>
      <c r="B1524" s="244"/>
      <c r="C1524" s="245"/>
      <c r="D1524" s="246" t="s">
        <v>190</v>
      </c>
      <c r="E1524" s="247" t="s">
        <v>1</v>
      </c>
      <c r="F1524" s="248" t="s">
        <v>1750</v>
      </c>
      <c r="G1524" s="245"/>
      <c r="H1524" s="247" t="s">
        <v>1</v>
      </c>
      <c r="I1524" s="249"/>
      <c r="J1524" s="245"/>
      <c r="K1524" s="245"/>
      <c r="L1524" s="250"/>
      <c r="M1524" s="251"/>
      <c r="N1524" s="252"/>
      <c r="O1524" s="252"/>
      <c r="P1524" s="252"/>
      <c r="Q1524" s="252"/>
      <c r="R1524" s="252"/>
      <c r="S1524" s="252"/>
      <c r="T1524" s="253"/>
      <c r="U1524" s="13"/>
      <c r="V1524" s="13"/>
      <c r="W1524" s="13"/>
      <c r="X1524" s="13"/>
      <c r="Y1524" s="13"/>
      <c r="Z1524" s="13"/>
      <c r="AA1524" s="13"/>
      <c r="AB1524" s="13"/>
      <c r="AC1524" s="13"/>
      <c r="AD1524" s="13"/>
      <c r="AE1524" s="13"/>
      <c r="AT1524" s="254" t="s">
        <v>190</v>
      </c>
      <c r="AU1524" s="254" t="s">
        <v>179</v>
      </c>
      <c r="AV1524" s="13" t="s">
        <v>83</v>
      </c>
      <c r="AW1524" s="13" t="s">
        <v>34</v>
      </c>
      <c r="AX1524" s="13" t="s">
        <v>76</v>
      </c>
      <c r="AY1524" s="254" t="s">
        <v>178</v>
      </c>
    </row>
    <row r="1525" s="13" customFormat="1">
      <c r="A1525" s="13"/>
      <c r="B1525" s="244"/>
      <c r="C1525" s="245"/>
      <c r="D1525" s="246" t="s">
        <v>190</v>
      </c>
      <c r="E1525" s="247" t="s">
        <v>1</v>
      </c>
      <c r="F1525" s="248" t="s">
        <v>192</v>
      </c>
      <c r="G1525" s="245"/>
      <c r="H1525" s="247" t="s">
        <v>1</v>
      </c>
      <c r="I1525" s="249"/>
      <c r="J1525" s="245"/>
      <c r="K1525" s="245"/>
      <c r="L1525" s="250"/>
      <c r="M1525" s="251"/>
      <c r="N1525" s="252"/>
      <c r="O1525" s="252"/>
      <c r="P1525" s="252"/>
      <c r="Q1525" s="252"/>
      <c r="R1525" s="252"/>
      <c r="S1525" s="252"/>
      <c r="T1525" s="253"/>
      <c r="U1525" s="13"/>
      <c r="V1525" s="13"/>
      <c r="W1525" s="13"/>
      <c r="X1525" s="13"/>
      <c r="Y1525" s="13"/>
      <c r="Z1525" s="13"/>
      <c r="AA1525" s="13"/>
      <c r="AB1525" s="13"/>
      <c r="AC1525" s="13"/>
      <c r="AD1525" s="13"/>
      <c r="AE1525" s="13"/>
      <c r="AT1525" s="254" t="s">
        <v>190</v>
      </c>
      <c r="AU1525" s="254" t="s">
        <v>179</v>
      </c>
      <c r="AV1525" s="13" t="s">
        <v>83</v>
      </c>
      <c r="AW1525" s="13" t="s">
        <v>34</v>
      </c>
      <c r="AX1525" s="13" t="s">
        <v>76</v>
      </c>
      <c r="AY1525" s="254" t="s">
        <v>178</v>
      </c>
    </row>
    <row r="1526" s="13" customFormat="1">
      <c r="A1526" s="13"/>
      <c r="B1526" s="244"/>
      <c r="C1526" s="245"/>
      <c r="D1526" s="246" t="s">
        <v>190</v>
      </c>
      <c r="E1526" s="247" t="s">
        <v>1</v>
      </c>
      <c r="F1526" s="248" t="s">
        <v>1751</v>
      </c>
      <c r="G1526" s="245"/>
      <c r="H1526" s="247" t="s">
        <v>1</v>
      </c>
      <c r="I1526" s="249"/>
      <c r="J1526" s="245"/>
      <c r="K1526" s="245"/>
      <c r="L1526" s="250"/>
      <c r="M1526" s="251"/>
      <c r="N1526" s="252"/>
      <c r="O1526" s="252"/>
      <c r="P1526" s="252"/>
      <c r="Q1526" s="252"/>
      <c r="R1526" s="252"/>
      <c r="S1526" s="252"/>
      <c r="T1526" s="253"/>
      <c r="U1526" s="13"/>
      <c r="V1526" s="13"/>
      <c r="W1526" s="13"/>
      <c r="X1526" s="13"/>
      <c r="Y1526" s="13"/>
      <c r="Z1526" s="13"/>
      <c r="AA1526" s="13"/>
      <c r="AB1526" s="13"/>
      <c r="AC1526" s="13"/>
      <c r="AD1526" s="13"/>
      <c r="AE1526" s="13"/>
      <c r="AT1526" s="254" t="s">
        <v>190</v>
      </c>
      <c r="AU1526" s="254" t="s">
        <v>179</v>
      </c>
      <c r="AV1526" s="13" t="s">
        <v>83</v>
      </c>
      <c r="AW1526" s="13" t="s">
        <v>34</v>
      </c>
      <c r="AX1526" s="13" t="s">
        <v>76</v>
      </c>
      <c r="AY1526" s="254" t="s">
        <v>178</v>
      </c>
    </row>
    <row r="1527" s="14" customFormat="1">
      <c r="A1527" s="14"/>
      <c r="B1527" s="255"/>
      <c r="C1527" s="256"/>
      <c r="D1527" s="246" t="s">
        <v>190</v>
      </c>
      <c r="E1527" s="257" t="s">
        <v>1</v>
      </c>
      <c r="F1527" s="258" t="s">
        <v>83</v>
      </c>
      <c r="G1527" s="256"/>
      <c r="H1527" s="259">
        <v>1</v>
      </c>
      <c r="I1527" s="260"/>
      <c r="J1527" s="256"/>
      <c r="K1527" s="256"/>
      <c r="L1527" s="261"/>
      <c r="M1527" s="262"/>
      <c r="N1527" s="263"/>
      <c r="O1527" s="263"/>
      <c r="P1527" s="263"/>
      <c r="Q1527" s="263"/>
      <c r="R1527" s="263"/>
      <c r="S1527" s="263"/>
      <c r="T1527" s="264"/>
      <c r="U1527" s="14"/>
      <c r="V1527" s="14"/>
      <c r="W1527" s="14"/>
      <c r="X1527" s="14"/>
      <c r="Y1527" s="14"/>
      <c r="Z1527" s="14"/>
      <c r="AA1527" s="14"/>
      <c r="AB1527" s="14"/>
      <c r="AC1527" s="14"/>
      <c r="AD1527" s="14"/>
      <c r="AE1527" s="14"/>
      <c r="AT1527" s="265" t="s">
        <v>190</v>
      </c>
      <c r="AU1527" s="265" t="s">
        <v>179</v>
      </c>
      <c r="AV1527" s="14" t="s">
        <v>85</v>
      </c>
      <c r="AW1527" s="14" t="s">
        <v>34</v>
      </c>
      <c r="AX1527" s="14" t="s">
        <v>76</v>
      </c>
      <c r="AY1527" s="265" t="s">
        <v>178</v>
      </c>
    </row>
    <row r="1528" s="2" customFormat="1" ht="24.15" customHeight="1">
      <c r="A1528" s="38"/>
      <c r="B1528" s="39"/>
      <c r="C1528" s="226" t="s">
        <v>1768</v>
      </c>
      <c r="D1528" s="226" t="s">
        <v>181</v>
      </c>
      <c r="E1528" s="227" t="s">
        <v>1769</v>
      </c>
      <c r="F1528" s="228" t="s">
        <v>1770</v>
      </c>
      <c r="G1528" s="229" t="s">
        <v>203</v>
      </c>
      <c r="H1528" s="230">
        <v>1</v>
      </c>
      <c r="I1528" s="231"/>
      <c r="J1528" s="232">
        <f>ROUND(I1528*H1528,2)</f>
        <v>0</v>
      </c>
      <c r="K1528" s="228" t="s">
        <v>1</v>
      </c>
      <c r="L1528" s="44"/>
      <c r="M1528" s="233" t="s">
        <v>1</v>
      </c>
      <c r="N1528" s="234" t="s">
        <v>41</v>
      </c>
      <c r="O1528" s="91"/>
      <c r="P1528" s="235">
        <f>O1528*H1528</f>
        <v>0</v>
      </c>
      <c r="Q1528" s="235">
        <v>0</v>
      </c>
      <c r="R1528" s="235">
        <f>Q1528*H1528</f>
        <v>0</v>
      </c>
      <c r="S1528" s="235">
        <v>0</v>
      </c>
      <c r="T1528" s="236">
        <f>S1528*H1528</f>
        <v>0</v>
      </c>
      <c r="U1528" s="38"/>
      <c r="V1528" s="38"/>
      <c r="W1528" s="38"/>
      <c r="X1528" s="38"/>
      <c r="Y1528" s="38"/>
      <c r="Z1528" s="38"/>
      <c r="AA1528" s="38"/>
      <c r="AB1528" s="38"/>
      <c r="AC1528" s="38"/>
      <c r="AD1528" s="38"/>
      <c r="AE1528" s="38"/>
      <c r="AR1528" s="237" t="s">
        <v>362</v>
      </c>
      <c r="AT1528" s="237" t="s">
        <v>181</v>
      </c>
      <c r="AU1528" s="237" t="s">
        <v>179</v>
      </c>
      <c r="AY1528" s="17" t="s">
        <v>178</v>
      </c>
      <c r="BE1528" s="238">
        <f>IF(N1528="základní",J1528,0)</f>
        <v>0</v>
      </c>
      <c r="BF1528" s="238">
        <f>IF(N1528="snížená",J1528,0)</f>
        <v>0</v>
      </c>
      <c r="BG1528" s="238">
        <f>IF(N1528="zákl. přenesená",J1528,0)</f>
        <v>0</v>
      </c>
      <c r="BH1528" s="238">
        <f>IF(N1528="sníž. přenesená",J1528,0)</f>
        <v>0</v>
      </c>
      <c r="BI1528" s="238">
        <f>IF(N1528="nulová",J1528,0)</f>
        <v>0</v>
      </c>
      <c r="BJ1528" s="17" t="s">
        <v>83</v>
      </c>
      <c r="BK1528" s="238">
        <f>ROUND(I1528*H1528,2)</f>
        <v>0</v>
      </c>
      <c r="BL1528" s="17" t="s">
        <v>362</v>
      </c>
      <c r="BM1528" s="237" t="s">
        <v>1771</v>
      </c>
    </row>
    <row r="1529" s="13" customFormat="1">
      <c r="A1529" s="13"/>
      <c r="B1529" s="244"/>
      <c r="C1529" s="245"/>
      <c r="D1529" s="246" t="s">
        <v>190</v>
      </c>
      <c r="E1529" s="247" t="s">
        <v>1</v>
      </c>
      <c r="F1529" s="248" t="s">
        <v>1750</v>
      </c>
      <c r="G1529" s="245"/>
      <c r="H1529" s="247" t="s">
        <v>1</v>
      </c>
      <c r="I1529" s="249"/>
      <c r="J1529" s="245"/>
      <c r="K1529" s="245"/>
      <c r="L1529" s="250"/>
      <c r="M1529" s="251"/>
      <c r="N1529" s="252"/>
      <c r="O1529" s="252"/>
      <c r="P1529" s="252"/>
      <c r="Q1529" s="252"/>
      <c r="R1529" s="252"/>
      <c r="S1529" s="252"/>
      <c r="T1529" s="253"/>
      <c r="U1529" s="13"/>
      <c r="V1529" s="13"/>
      <c r="W1529" s="13"/>
      <c r="X1529" s="13"/>
      <c r="Y1529" s="13"/>
      <c r="Z1529" s="13"/>
      <c r="AA1529" s="13"/>
      <c r="AB1529" s="13"/>
      <c r="AC1529" s="13"/>
      <c r="AD1529" s="13"/>
      <c r="AE1529" s="13"/>
      <c r="AT1529" s="254" t="s">
        <v>190</v>
      </c>
      <c r="AU1529" s="254" t="s">
        <v>179</v>
      </c>
      <c r="AV1529" s="13" t="s">
        <v>83</v>
      </c>
      <c r="AW1529" s="13" t="s">
        <v>34</v>
      </c>
      <c r="AX1529" s="13" t="s">
        <v>76</v>
      </c>
      <c r="AY1529" s="254" t="s">
        <v>178</v>
      </c>
    </row>
    <row r="1530" s="13" customFormat="1">
      <c r="A1530" s="13"/>
      <c r="B1530" s="244"/>
      <c r="C1530" s="245"/>
      <c r="D1530" s="246" t="s">
        <v>190</v>
      </c>
      <c r="E1530" s="247" t="s">
        <v>1</v>
      </c>
      <c r="F1530" s="248" t="s">
        <v>192</v>
      </c>
      <c r="G1530" s="245"/>
      <c r="H1530" s="247" t="s">
        <v>1</v>
      </c>
      <c r="I1530" s="249"/>
      <c r="J1530" s="245"/>
      <c r="K1530" s="245"/>
      <c r="L1530" s="250"/>
      <c r="M1530" s="251"/>
      <c r="N1530" s="252"/>
      <c r="O1530" s="252"/>
      <c r="P1530" s="252"/>
      <c r="Q1530" s="252"/>
      <c r="R1530" s="252"/>
      <c r="S1530" s="252"/>
      <c r="T1530" s="253"/>
      <c r="U1530" s="13"/>
      <c r="V1530" s="13"/>
      <c r="W1530" s="13"/>
      <c r="X1530" s="13"/>
      <c r="Y1530" s="13"/>
      <c r="Z1530" s="13"/>
      <c r="AA1530" s="13"/>
      <c r="AB1530" s="13"/>
      <c r="AC1530" s="13"/>
      <c r="AD1530" s="13"/>
      <c r="AE1530" s="13"/>
      <c r="AT1530" s="254" t="s">
        <v>190</v>
      </c>
      <c r="AU1530" s="254" t="s">
        <v>179</v>
      </c>
      <c r="AV1530" s="13" t="s">
        <v>83</v>
      </c>
      <c r="AW1530" s="13" t="s">
        <v>34</v>
      </c>
      <c r="AX1530" s="13" t="s">
        <v>76</v>
      </c>
      <c r="AY1530" s="254" t="s">
        <v>178</v>
      </c>
    </row>
    <row r="1531" s="13" customFormat="1">
      <c r="A1531" s="13"/>
      <c r="B1531" s="244"/>
      <c r="C1531" s="245"/>
      <c r="D1531" s="246" t="s">
        <v>190</v>
      </c>
      <c r="E1531" s="247" t="s">
        <v>1</v>
      </c>
      <c r="F1531" s="248" t="s">
        <v>1751</v>
      </c>
      <c r="G1531" s="245"/>
      <c r="H1531" s="247" t="s">
        <v>1</v>
      </c>
      <c r="I1531" s="249"/>
      <c r="J1531" s="245"/>
      <c r="K1531" s="245"/>
      <c r="L1531" s="250"/>
      <c r="M1531" s="251"/>
      <c r="N1531" s="252"/>
      <c r="O1531" s="252"/>
      <c r="P1531" s="252"/>
      <c r="Q1531" s="252"/>
      <c r="R1531" s="252"/>
      <c r="S1531" s="252"/>
      <c r="T1531" s="253"/>
      <c r="U1531" s="13"/>
      <c r="V1531" s="13"/>
      <c r="W1531" s="13"/>
      <c r="X1531" s="13"/>
      <c r="Y1531" s="13"/>
      <c r="Z1531" s="13"/>
      <c r="AA1531" s="13"/>
      <c r="AB1531" s="13"/>
      <c r="AC1531" s="13"/>
      <c r="AD1531" s="13"/>
      <c r="AE1531" s="13"/>
      <c r="AT1531" s="254" t="s">
        <v>190</v>
      </c>
      <c r="AU1531" s="254" t="s">
        <v>179</v>
      </c>
      <c r="AV1531" s="13" t="s">
        <v>83</v>
      </c>
      <c r="AW1531" s="13" t="s">
        <v>34</v>
      </c>
      <c r="AX1531" s="13" t="s">
        <v>76</v>
      </c>
      <c r="AY1531" s="254" t="s">
        <v>178</v>
      </c>
    </row>
    <row r="1532" s="14" customFormat="1">
      <c r="A1532" s="14"/>
      <c r="B1532" s="255"/>
      <c r="C1532" s="256"/>
      <c r="D1532" s="246" t="s">
        <v>190</v>
      </c>
      <c r="E1532" s="257" t="s">
        <v>1</v>
      </c>
      <c r="F1532" s="258" t="s">
        <v>83</v>
      </c>
      <c r="G1532" s="256"/>
      <c r="H1532" s="259">
        <v>1</v>
      </c>
      <c r="I1532" s="260"/>
      <c r="J1532" s="256"/>
      <c r="K1532" s="256"/>
      <c r="L1532" s="261"/>
      <c r="M1532" s="262"/>
      <c r="N1532" s="263"/>
      <c r="O1532" s="263"/>
      <c r="P1532" s="263"/>
      <c r="Q1532" s="263"/>
      <c r="R1532" s="263"/>
      <c r="S1532" s="263"/>
      <c r="T1532" s="264"/>
      <c r="U1532" s="14"/>
      <c r="V1532" s="14"/>
      <c r="W1532" s="14"/>
      <c r="X1532" s="14"/>
      <c r="Y1532" s="14"/>
      <c r="Z1532" s="14"/>
      <c r="AA1532" s="14"/>
      <c r="AB1532" s="14"/>
      <c r="AC1532" s="14"/>
      <c r="AD1532" s="14"/>
      <c r="AE1532" s="14"/>
      <c r="AT1532" s="265" t="s">
        <v>190</v>
      </c>
      <c r="AU1532" s="265" t="s">
        <v>179</v>
      </c>
      <c r="AV1532" s="14" t="s">
        <v>85</v>
      </c>
      <c r="AW1532" s="14" t="s">
        <v>34</v>
      </c>
      <c r="AX1532" s="14" t="s">
        <v>76</v>
      </c>
      <c r="AY1532" s="265" t="s">
        <v>178</v>
      </c>
    </row>
    <row r="1533" s="2" customFormat="1" ht="33" customHeight="1">
      <c r="A1533" s="38"/>
      <c r="B1533" s="39"/>
      <c r="C1533" s="226" t="s">
        <v>1772</v>
      </c>
      <c r="D1533" s="226" t="s">
        <v>181</v>
      </c>
      <c r="E1533" s="227" t="s">
        <v>1773</v>
      </c>
      <c r="F1533" s="228" t="s">
        <v>1774</v>
      </c>
      <c r="G1533" s="229" t="s">
        <v>203</v>
      </c>
      <c r="H1533" s="230">
        <v>1</v>
      </c>
      <c r="I1533" s="231"/>
      <c r="J1533" s="232">
        <f>ROUND(I1533*H1533,2)</f>
        <v>0</v>
      </c>
      <c r="K1533" s="228" t="s">
        <v>1</v>
      </c>
      <c r="L1533" s="44"/>
      <c r="M1533" s="233" t="s">
        <v>1</v>
      </c>
      <c r="N1533" s="234" t="s">
        <v>41</v>
      </c>
      <c r="O1533" s="91"/>
      <c r="P1533" s="235">
        <f>O1533*H1533</f>
        <v>0</v>
      </c>
      <c r="Q1533" s="235">
        <v>0</v>
      </c>
      <c r="R1533" s="235">
        <f>Q1533*H1533</f>
        <v>0</v>
      </c>
      <c r="S1533" s="235">
        <v>0</v>
      </c>
      <c r="T1533" s="236">
        <f>S1533*H1533</f>
        <v>0</v>
      </c>
      <c r="U1533" s="38"/>
      <c r="V1533" s="38"/>
      <c r="W1533" s="38"/>
      <c r="X1533" s="38"/>
      <c r="Y1533" s="38"/>
      <c r="Z1533" s="38"/>
      <c r="AA1533" s="38"/>
      <c r="AB1533" s="38"/>
      <c r="AC1533" s="38"/>
      <c r="AD1533" s="38"/>
      <c r="AE1533" s="38"/>
      <c r="AR1533" s="237" t="s">
        <v>362</v>
      </c>
      <c r="AT1533" s="237" t="s">
        <v>181</v>
      </c>
      <c r="AU1533" s="237" t="s">
        <v>179</v>
      </c>
      <c r="AY1533" s="17" t="s">
        <v>178</v>
      </c>
      <c r="BE1533" s="238">
        <f>IF(N1533="základní",J1533,0)</f>
        <v>0</v>
      </c>
      <c r="BF1533" s="238">
        <f>IF(N1533="snížená",J1533,0)</f>
        <v>0</v>
      </c>
      <c r="BG1533" s="238">
        <f>IF(N1533="zákl. přenesená",J1533,0)</f>
        <v>0</v>
      </c>
      <c r="BH1533" s="238">
        <f>IF(N1533="sníž. přenesená",J1533,0)</f>
        <v>0</v>
      </c>
      <c r="BI1533" s="238">
        <f>IF(N1533="nulová",J1533,0)</f>
        <v>0</v>
      </c>
      <c r="BJ1533" s="17" t="s">
        <v>83</v>
      </c>
      <c r="BK1533" s="238">
        <f>ROUND(I1533*H1533,2)</f>
        <v>0</v>
      </c>
      <c r="BL1533" s="17" t="s">
        <v>362</v>
      </c>
      <c r="BM1533" s="237" t="s">
        <v>1775</v>
      </c>
    </row>
    <row r="1534" s="13" customFormat="1">
      <c r="A1534" s="13"/>
      <c r="B1534" s="244"/>
      <c r="C1534" s="245"/>
      <c r="D1534" s="246" t="s">
        <v>190</v>
      </c>
      <c r="E1534" s="247" t="s">
        <v>1</v>
      </c>
      <c r="F1534" s="248" t="s">
        <v>1750</v>
      </c>
      <c r="G1534" s="245"/>
      <c r="H1534" s="247" t="s">
        <v>1</v>
      </c>
      <c r="I1534" s="249"/>
      <c r="J1534" s="245"/>
      <c r="K1534" s="245"/>
      <c r="L1534" s="250"/>
      <c r="M1534" s="251"/>
      <c r="N1534" s="252"/>
      <c r="O1534" s="252"/>
      <c r="P1534" s="252"/>
      <c r="Q1534" s="252"/>
      <c r="R1534" s="252"/>
      <c r="S1534" s="252"/>
      <c r="T1534" s="253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T1534" s="254" t="s">
        <v>190</v>
      </c>
      <c r="AU1534" s="254" t="s">
        <v>179</v>
      </c>
      <c r="AV1534" s="13" t="s">
        <v>83</v>
      </c>
      <c r="AW1534" s="13" t="s">
        <v>34</v>
      </c>
      <c r="AX1534" s="13" t="s">
        <v>76</v>
      </c>
      <c r="AY1534" s="254" t="s">
        <v>178</v>
      </c>
    </row>
    <row r="1535" s="13" customFormat="1">
      <c r="A1535" s="13"/>
      <c r="B1535" s="244"/>
      <c r="C1535" s="245"/>
      <c r="D1535" s="246" t="s">
        <v>190</v>
      </c>
      <c r="E1535" s="247" t="s">
        <v>1</v>
      </c>
      <c r="F1535" s="248" t="s">
        <v>192</v>
      </c>
      <c r="G1535" s="245"/>
      <c r="H1535" s="247" t="s">
        <v>1</v>
      </c>
      <c r="I1535" s="249"/>
      <c r="J1535" s="245"/>
      <c r="K1535" s="245"/>
      <c r="L1535" s="250"/>
      <c r="M1535" s="251"/>
      <c r="N1535" s="252"/>
      <c r="O1535" s="252"/>
      <c r="P1535" s="252"/>
      <c r="Q1535" s="252"/>
      <c r="R1535" s="252"/>
      <c r="S1535" s="252"/>
      <c r="T1535" s="253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T1535" s="254" t="s">
        <v>190</v>
      </c>
      <c r="AU1535" s="254" t="s">
        <v>179</v>
      </c>
      <c r="AV1535" s="13" t="s">
        <v>83</v>
      </c>
      <c r="AW1535" s="13" t="s">
        <v>34</v>
      </c>
      <c r="AX1535" s="13" t="s">
        <v>76</v>
      </c>
      <c r="AY1535" s="254" t="s">
        <v>178</v>
      </c>
    </row>
    <row r="1536" s="13" customFormat="1">
      <c r="A1536" s="13"/>
      <c r="B1536" s="244"/>
      <c r="C1536" s="245"/>
      <c r="D1536" s="246" t="s">
        <v>190</v>
      </c>
      <c r="E1536" s="247" t="s">
        <v>1</v>
      </c>
      <c r="F1536" s="248" t="s">
        <v>1751</v>
      </c>
      <c r="G1536" s="245"/>
      <c r="H1536" s="247" t="s">
        <v>1</v>
      </c>
      <c r="I1536" s="249"/>
      <c r="J1536" s="245"/>
      <c r="K1536" s="245"/>
      <c r="L1536" s="250"/>
      <c r="M1536" s="251"/>
      <c r="N1536" s="252"/>
      <c r="O1536" s="252"/>
      <c r="P1536" s="252"/>
      <c r="Q1536" s="252"/>
      <c r="R1536" s="252"/>
      <c r="S1536" s="252"/>
      <c r="T1536" s="253"/>
      <c r="U1536" s="13"/>
      <c r="V1536" s="13"/>
      <c r="W1536" s="13"/>
      <c r="X1536" s="13"/>
      <c r="Y1536" s="13"/>
      <c r="Z1536" s="13"/>
      <c r="AA1536" s="13"/>
      <c r="AB1536" s="13"/>
      <c r="AC1536" s="13"/>
      <c r="AD1536" s="13"/>
      <c r="AE1536" s="13"/>
      <c r="AT1536" s="254" t="s">
        <v>190</v>
      </c>
      <c r="AU1536" s="254" t="s">
        <v>179</v>
      </c>
      <c r="AV1536" s="13" t="s">
        <v>83</v>
      </c>
      <c r="AW1536" s="13" t="s">
        <v>34</v>
      </c>
      <c r="AX1536" s="13" t="s">
        <v>76</v>
      </c>
      <c r="AY1536" s="254" t="s">
        <v>178</v>
      </c>
    </row>
    <row r="1537" s="14" customFormat="1">
      <c r="A1537" s="14"/>
      <c r="B1537" s="255"/>
      <c r="C1537" s="256"/>
      <c r="D1537" s="246" t="s">
        <v>190</v>
      </c>
      <c r="E1537" s="257" t="s">
        <v>1</v>
      </c>
      <c r="F1537" s="258" t="s">
        <v>83</v>
      </c>
      <c r="G1537" s="256"/>
      <c r="H1537" s="259">
        <v>1</v>
      </c>
      <c r="I1537" s="260"/>
      <c r="J1537" s="256"/>
      <c r="K1537" s="256"/>
      <c r="L1537" s="261"/>
      <c r="M1537" s="262"/>
      <c r="N1537" s="263"/>
      <c r="O1537" s="263"/>
      <c r="P1537" s="263"/>
      <c r="Q1537" s="263"/>
      <c r="R1537" s="263"/>
      <c r="S1537" s="263"/>
      <c r="T1537" s="264"/>
      <c r="U1537" s="14"/>
      <c r="V1537" s="14"/>
      <c r="W1537" s="14"/>
      <c r="X1537" s="14"/>
      <c r="Y1537" s="14"/>
      <c r="Z1537" s="14"/>
      <c r="AA1537" s="14"/>
      <c r="AB1537" s="14"/>
      <c r="AC1537" s="14"/>
      <c r="AD1537" s="14"/>
      <c r="AE1537" s="14"/>
      <c r="AT1537" s="265" t="s">
        <v>190</v>
      </c>
      <c r="AU1537" s="265" t="s">
        <v>179</v>
      </c>
      <c r="AV1537" s="14" t="s">
        <v>85</v>
      </c>
      <c r="AW1537" s="14" t="s">
        <v>34</v>
      </c>
      <c r="AX1537" s="14" t="s">
        <v>76</v>
      </c>
      <c r="AY1537" s="265" t="s">
        <v>178</v>
      </c>
    </row>
    <row r="1538" s="12" customFormat="1" ht="20.88" customHeight="1">
      <c r="A1538" s="12"/>
      <c r="B1538" s="210"/>
      <c r="C1538" s="211"/>
      <c r="D1538" s="212" t="s">
        <v>75</v>
      </c>
      <c r="E1538" s="224" t="s">
        <v>1776</v>
      </c>
      <c r="F1538" s="224" t="s">
        <v>1777</v>
      </c>
      <c r="G1538" s="211"/>
      <c r="H1538" s="211"/>
      <c r="I1538" s="214"/>
      <c r="J1538" s="225">
        <f>BK1538</f>
        <v>0</v>
      </c>
      <c r="K1538" s="211"/>
      <c r="L1538" s="216"/>
      <c r="M1538" s="217"/>
      <c r="N1538" s="218"/>
      <c r="O1538" s="218"/>
      <c r="P1538" s="219">
        <f>SUM(P1539:P1558)</f>
        <v>0</v>
      </c>
      <c r="Q1538" s="218"/>
      <c r="R1538" s="219">
        <f>SUM(R1539:R1558)</f>
        <v>0</v>
      </c>
      <c r="S1538" s="218"/>
      <c r="T1538" s="220">
        <f>SUM(T1539:T1558)</f>
        <v>0</v>
      </c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R1538" s="221" t="s">
        <v>85</v>
      </c>
      <c r="AT1538" s="222" t="s">
        <v>75</v>
      </c>
      <c r="AU1538" s="222" t="s">
        <v>85</v>
      </c>
      <c r="AY1538" s="221" t="s">
        <v>178</v>
      </c>
      <c r="BK1538" s="223">
        <f>SUM(BK1539:BK1558)</f>
        <v>0</v>
      </c>
    </row>
    <row r="1539" s="2" customFormat="1" ht="44.25" customHeight="1">
      <c r="A1539" s="38"/>
      <c r="B1539" s="39"/>
      <c r="C1539" s="226" t="s">
        <v>1778</v>
      </c>
      <c r="D1539" s="226" t="s">
        <v>181</v>
      </c>
      <c r="E1539" s="227" t="s">
        <v>1779</v>
      </c>
      <c r="F1539" s="228" t="s">
        <v>1780</v>
      </c>
      <c r="G1539" s="229" t="s">
        <v>203</v>
      </c>
      <c r="H1539" s="230">
        <v>1</v>
      </c>
      <c r="I1539" s="231"/>
      <c r="J1539" s="232">
        <f>ROUND(I1539*H1539,2)</f>
        <v>0</v>
      </c>
      <c r="K1539" s="228" t="s">
        <v>1</v>
      </c>
      <c r="L1539" s="44"/>
      <c r="M1539" s="233" t="s">
        <v>1</v>
      </c>
      <c r="N1539" s="234" t="s">
        <v>41</v>
      </c>
      <c r="O1539" s="91"/>
      <c r="P1539" s="235">
        <f>O1539*H1539</f>
        <v>0</v>
      </c>
      <c r="Q1539" s="235">
        <v>0</v>
      </c>
      <c r="R1539" s="235">
        <f>Q1539*H1539</f>
        <v>0</v>
      </c>
      <c r="S1539" s="235">
        <v>0</v>
      </c>
      <c r="T1539" s="236">
        <f>S1539*H1539</f>
        <v>0</v>
      </c>
      <c r="U1539" s="38"/>
      <c r="V1539" s="38"/>
      <c r="W1539" s="38"/>
      <c r="X1539" s="38"/>
      <c r="Y1539" s="38"/>
      <c r="Z1539" s="38"/>
      <c r="AA1539" s="38"/>
      <c r="AB1539" s="38"/>
      <c r="AC1539" s="38"/>
      <c r="AD1539" s="38"/>
      <c r="AE1539" s="38"/>
      <c r="AR1539" s="237" t="s">
        <v>362</v>
      </c>
      <c r="AT1539" s="237" t="s">
        <v>181</v>
      </c>
      <c r="AU1539" s="237" t="s">
        <v>179</v>
      </c>
      <c r="AY1539" s="17" t="s">
        <v>178</v>
      </c>
      <c r="BE1539" s="238">
        <f>IF(N1539="základní",J1539,0)</f>
        <v>0</v>
      </c>
      <c r="BF1539" s="238">
        <f>IF(N1539="snížená",J1539,0)</f>
        <v>0</v>
      </c>
      <c r="BG1539" s="238">
        <f>IF(N1539="zákl. přenesená",J1539,0)</f>
        <v>0</v>
      </c>
      <c r="BH1539" s="238">
        <f>IF(N1539="sníž. přenesená",J1539,0)</f>
        <v>0</v>
      </c>
      <c r="BI1539" s="238">
        <f>IF(N1539="nulová",J1539,0)</f>
        <v>0</v>
      </c>
      <c r="BJ1539" s="17" t="s">
        <v>83</v>
      </c>
      <c r="BK1539" s="238">
        <f>ROUND(I1539*H1539,2)</f>
        <v>0</v>
      </c>
      <c r="BL1539" s="17" t="s">
        <v>362</v>
      </c>
      <c r="BM1539" s="237" t="s">
        <v>1781</v>
      </c>
    </row>
    <row r="1540" s="13" customFormat="1">
      <c r="A1540" s="13"/>
      <c r="B1540" s="244"/>
      <c r="C1540" s="245"/>
      <c r="D1540" s="246" t="s">
        <v>190</v>
      </c>
      <c r="E1540" s="247" t="s">
        <v>1</v>
      </c>
      <c r="F1540" s="248" t="s">
        <v>1750</v>
      </c>
      <c r="G1540" s="245"/>
      <c r="H1540" s="247" t="s">
        <v>1</v>
      </c>
      <c r="I1540" s="249"/>
      <c r="J1540" s="245"/>
      <c r="K1540" s="245"/>
      <c r="L1540" s="250"/>
      <c r="M1540" s="251"/>
      <c r="N1540" s="252"/>
      <c r="O1540" s="252"/>
      <c r="P1540" s="252"/>
      <c r="Q1540" s="252"/>
      <c r="R1540" s="252"/>
      <c r="S1540" s="252"/>
      <c r="T1540" s="253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54" t="s">
        <v>190</v>
      </c>
      <c r="AU1540" s="254" t="s">
        <v>179</v>
      </c>
      <c r="AV1540" s="13" t="s">
        <v>83</v>
      </c>
      <c r="AW1540" s="13" t="s">
        <v>34</v>
      </c>
      <c r="AX1540" s="13" t="s">
        <v>76</v>
      </c>
      <c r="AY1540" s="254" t="s">
        <v>178</v>
      </c>
    </row>
    <row r="1541" s="13" customFormat="1">
      <c r="A1541" s="13"/>
      <c r="B1541" s="244"/>
      <c r="C1541" s="245"/>
      <c r="D1541" s="246" t="s">
        <v>190</v>
      </c>
      <c r="E1541" s="247" t="s">
        <v>1</v>
      </c>
      <c r="F1541" s="248" t="s">
        <v>192</v>
      </c>
      <c r="G1541" s="245"/>
      <c r="H1541" s="247" t="s">
        <v>1</v>
      </c>
      <c r="I1541" s="249"/>
      <c r="J1541" s="245"/>
      <c r="K1541" s="245"/>
      <c r="L1541" s="250"/>
      <c r="M1541" s="251"/>
      <c r="N1541" s="252"/>
      <c r="O1541" s="252"/>
      <c r="P1541" s="252"/>
      <c r="Q1541" s="252"/>
      <c r="R1541" s="252"/>
      <c r="S1541" s="252"/>
      <c r="T1541" s="253"/>
      <c r="U1541" s="13"/>
      <c r="V1541" s="13"/>
      <c r="W1541" s="13"/>
      <c r="X1541" s="13"/>
      <c r="Y1541" s="13"/>
      <c r="Z1541" s="13"/>
      <c r="AA1541" s="13"/>
      <c r="AB1541" s="13"/>
      <c r="AC1541" s="13"/>
      <c r="AD1541" s="13"/>
      <c r="AE1541" s="13"/>
      <c r="AT1541" s="254" t="s">
        <v>190</v>
      </c>
      <c r="AU1541" s="254" t="s">
        <v>179</v>
      </c>
      <c r="AV1541" s="13" t="s">
        <v>83</v>
      </c>
      <c r="AW1541" s="13" t="s">
        <v>34</v>
      </c>
      <c r="AX1541" s="13" t="s">
        <v>76</v>
      </c>
      <c r="AY1541" s="254" t="s">
        <v>178</v>
      </c>
    </row>
    <row r="1542" s="13" customFormat="1">
      <c r="A1542" s="13"/>
      <c r="B1542" s="244"/>
      <c r="C1542" s="245"/>
      <c r="D1542" s="246" t="s">
        <v>190</v>
      </c>
      <c r="E1542" s="247" t="s">
        <v>1</v>
      </c>
      <c r="F1542" s="248" t="s">
        <v>1751</v>
      </c>
      <c r="G1542" s="245"/>
      <c r="H1542" s="247" t="s">
        <v>1</v>
      </c>
      <c r="I1542" s="249"/>
      <c r="J1542" s="245"/>
      <c r="K1542" s="245"/>
      <c r="L1542" s="250"/>
      <c r="M1542" s="251"/>
      <c r="N1542" s="252"/>
      <c r="O1542" s="252"/>
      <c r="P1542" s="252"/>
      <c r="Q1542" s="252"/>
      <c r="R1542" s="252"/>
      <c r="S1542" s="252"/>
      <c r="T1542" s="253"/>
      <c r="U1542" s="13"/>
      <c r="V1542" s="13"/>
      <c r="W1542" s="13"/>
      <c r="X1542" s="13"/>
      <c r="Y1542" s="13"/>
      <c r="Z1542" s="13"/>
      <c r="AA1542" s="13"/>
      <c r="AB1542" s="13"/>
      <c r="AC1542" s="13"/>
      <c r="AD1542" s="13"/>
      <c r="AE1542" s="13"/>
      <c r="AT1542" s="254" t="s">
        <v>190</v>
      </c>
      <c r="AU1542" s="254" t="s">
        <v>179</v>
      </c>
      <c r="AV1542" s="13" t="s">
        <v>83</v>
      </c>
      <c r="AW1542" s="13" t="s">
        <v>34</v>
      </c>
      <c r="AX1542" s="13" t="s">
        <v>76</v>
      </c>
      <c r="AY1542" s="254" t="s">
        <v>178</v>
      </c>
    </row>
    <row r="1543" s="14" customFormat="1">
      <c r="A1543" s="14"/>
      <c r="B1543" s="255"/>
      <c r="C1543" s="256"/>
      <c r="D1543" s="246" t="s">
        <v>190</v>
      </c>
      <c r="E1543" s="257" t="s">
        <v>1</v>
      </c>
      <c r="F1543" s="258" t="s">
        <v>83</v>
      </c>
      <c r="G1543" s="256"/>
      <c r="H1543" s="259">
        <v>1</v>
      </c>
      <c r="I1543" s="260"/>
      <c r="J1543" s="256"/>
      <c r="K1543" s="256"/>
      <c r="L1543" s="261"/>
      <c r="M1543" s="262"/>
      <c r="N1543" s="263"/>
      <c r="O1543" s="263"/>
      <c r="P1543" s="263"/>
      <c r="Q1543" s="263"/>
      <c r="R1543" s="263"/>
      <c r="S1543" s="263"/>
      <c r="T1543" s="264"/>
      <c r="U1543" s="14"/>
      <c r="V1543" s="14"/>
      <c r="W1543" s="14"/>
      <c r="X1543" s="14"/>
      <c r="Y1543" s="14"/>
      <c r="Z1543" s="14"/>
      <c r="AA1543" s="14"/>
      <c r="AB1543" s="14"/>
      <c r="AC1543" s="14"/>
      <c r="AD1543" s="14"/>
      <c r="AE1543" s="14"/>
      <c r="AT1543" s="265" t="s">
        <v>190</v>
      </c>
      <c r="AU1543" s="265" t="s">
        <v>179</v>
      </c>
      <c r="AV1543" s="14" t="s">
        <v>85</v>
      </c>
      <c r="AW1543" s="14" t="s">
        <v>34</v>
      </c>
      <c r="AX1543" s="14" t="s">
        <v>76</v>
      </c>
      <c r="AY1543" s="265" t="s">
        <v>178</v>
      </c>
    </row>
    <row r="1544" s="2" customFormat="1" ht="33" customHeight="1">
      <c r="A1544" s="38"/>
      <c r="B1544" s="39"/>
      <c r="C1544" s="226" t="s">
        <v>1782</v>
      </c>
      <c r="D1544" s="226" t="s">
        <v>181</v>
      </c>
      <c r="E1544" s="227" t="s">
        <v>1783</v>
      </c>
      <c r="F1544" s="228" t="s">
        <v>1784</v>
      </c>
      <c r="G1544" s="229" t="s">
        <v>203</v>
      </c>
      <c r="H1544" s="230">
        <v>1</v>
      </c>
      <c r="I1544" s="231"/>
      <c r="J1544" s="232">
        <f>ROUND(I1544*H1544,2)</f>
        <v>0</v>
      </c>
      <c r="K1544" s="228" t="s">
        <v>1</v>
      </c>
      <c r="L1544" s="44"/>
      <c r="M1544" s="233" t="s">
        <v>1</v>
      </c>
      <c r="N1544" s="234" t="s">
        <v>41</v>
      </c>
      <c r="O1544" s="91"/>
      <c r="P1544" s="235">
        <f>O1544*H1544</f>
        <v>0</v>
      </c>
      <c r="Q1544" s="235">
        <v>0</v>
      </c>
      <c r="R1544" s="235">
        <f>Q1544*H1544</f>
        <v>0</v>
      </c>
      <c r="S1544" s="235">
        <v>0</v>
      </c>
      <c r="T1544" s="236">
        <f>S1544*H1544</f>
        <v>0</v>
      </c>
      <c r="U1544" s="38"/>
      <c r="V1544" s="38"/>
      <c r="W1544" s="38"/>
      <c r="X1544" s="38"/>
      <c r="Y1544" s="38"/>
      <c r="Z1544" s="38"/>
      <c r="AA1544" s="38"/>
      <c r="AB1544" s="38"/>
      <c r="AC1544" s="38"/>
      <c r="AD1544" s="38"/>
      <c r="AE1544" s="38"/>
      <c r="AR1544" s="237" t="s">
        <v>362</v>
      </c>
      <c r="AT1544" s="237" t="s">
        <v>181</v>
      </c>
      <c r="AU1544" s="237" t="s">
        <v>179</v>
      </c>
      <c r="AY1544" s="17" t="s">
        <v>178</v>
      </c>
      <c r="BE1544" s="238">
        <f>IF(N1544="základní",J1544,0)</f>
        <v>0</v>
      </c>
      <c r="BF1544" s="238">
        <f>IF(N1544="snížená",J1544,0)</f>
        <v>0</v>
      </c>
      <c r="BG1544" s="238">
        <f>IF(N1544="zákl. přenesená",J1544,0)</f>
        <v>0</v>
      </c>
      <c r="BH1544" s="238">
        <f>IF(N1544="sníž. přenesená",J1544,0)</f>
        <v>0</v>
      </c>
      <c r="BI1544" s="238">
        <f>IF(N1544="nulová",J1544,0)</f>
        <v>0</v>
      </c>
      <c r="BJ1544" s="17" t="s">
        <v>83</v>
      </c>
      <c r="BK1544" s="238">
        <f>ROUND(I1544*H1544,2)</f>
        <v>0</v>
      </c>
      <c r="BL1544" s="17" t="s">
        <v>362</v>
      </c>
      <c r="BM1544" s="237" t="s">
        <v>1785</v>
      </c>
    </row>
    <row r="1545" s="13" customFormat="1">
      <c r="A1545" s="13"/>
      <c r="B1545" s="244"/>
      <c r="C1545" s="245"/>
      <c r="D1545" s="246" t="s">
        <v>190</v>
      </c>
      <c r="E1545" s="247" t="s">
        <v>1</v>
      </c>
      <c r="F1545" s="248" t="s">
        <v>1750</v>
      </c>
      <c r="G1545" s="245"/>
      <c r="H1545" s="247" t="s">
        <v>1</v>
      </c>
      <c r="I1545" s="249"/>
      <c r="J1545" s="245"/>
      <c r="K1545" s="245"/>
      <c r="L1545" s="250"/>
      <c r="M1545" s="251"/>
      <c r="N1545" s="252"/>
      <c r="O1545" s="252"/>
      <c r="P1545" s="252"/>
      <c r="Q1545" s="252"/>
      <c r="R1545" s="252"/>
      <c r="S1545" s="252"/>
      <c r="T1545" s="253"/>
      <c r="U1545" s="13"/>
      <c r="V1545" s="13"/>
      <c r="W1545" s="13"/>
      <c r="X1545" s="13"/>
      <c r="Y1545" s="13"/>
      <c r="Z1545" s="13"/>
      <c r="AA1545" s="13"/>
      <c r="AB1545" s="13"/>
      <c r="AC1545" s="13"/>
      <c r="AD1545" s="13"/>
      <c r="AE1545" s="13"/>
      <c r="AT1545" s="254" t="s">
        <v>190</v>
      </c>
      <c r="AU1545" s="254" t="s">
        <v>179</v>
      </c>
      <c r="AV1545" s="13" t="s">
        <v>83</v>
      </c>
      <c r="AW1545" s="13" t="s">
        <v>34</v>
      </c>
      <c r="AX1545" s="13" t="s">
        <v>76</v>
      </c>
      <c r="AY1545" s="254" t="s">
        <v>178</v>
      </c>
    </row>
    <row r="1546" s="13" customFormat="1">
      <c r="A1546" s="13"/>
      <c r="B1546" s="244"/>
      <c r="C1546" s="245"/>
      <c r="D1546" s="246" t="s">
        <v>190</v>
      </c>
      <c r="E1546" s="247" t="s">
        <v>1</v>
      </c>
      <c r="F1546" s="248" t="s">
        <v>192</v>
      </c>
      <c r="G1546" s="245"/>
      <c r="H1546" s="247" t="s">
        <v>1</v>
      </c>
      <c r="I1546" s="249"/>
      <c r="J1546" s="245"/>
      <c r="K1546" s="245"/>
      <c r="L1546" s="250"/>
      <c r="M1546" s="251"/>
      <c r="N1546" s="252"/>
      <c r="O1546" s="252"/>
      <c r="P1546" s="252"/>
      <c r="Q1546" s="252"/>
      <c r="R1546" s="252"/>
      <c r="S1546" s="252"/>
      <c r="T1546" s="253"/>
      <c r="U1546" s="13"/>
      <c r="V1546" s="13"/>
      <c r="W1546" s="13"/>
      <c r="X1546" s="13"/>
      <c r="Y1546" s="13"/>
      <c r="Z1546" s="13"/>
      <c r="AA1546" s="13"/>
      <c r="AB1546" s="13"/>
      <c r="AC1546" s="13"/>
      <c r="AD1546" s="13"/>
      <c r="AE1546" s="13"/>
      <c r="AT1546" s="254" t="s">
        <v>190</v>
      </c>
      <c r="AU1546" s="254" t="s">
        <v>179</v>
      </c>
      <c r="AV1546" s="13" t="s">
        <v>83</v>
      </c>
      <c r="AW1546" s="13" t="s">
        <v>34</v>
      </c>
      <c r="AX1546" s="13" t="s">
        <v>76</v>
      </c>
      <c r="AY1546" s="254" t="s">
        <v>178</v>
      </c>
    </row>
    <row r="1547" s="13" customFormat="1">
      <c r="A1547" s="13"/>
      <c r="B1547" s="244"/>
      <c r="C1547" s="245"/>
      <c r="D1547" s="246" t="s">
        <v>190</v>
      </c>
      <c r="E1547" s="247" t="s">
        <v>1</v>
      </c>
      <c r="F1547" s="248" t="s">
        <v>1751</v>
      </c>
      <c r="G1547" s="245"/>
      <c r="H1547" s="247" t="s">
        <v>1</v>
      </c>
      <c r="I1547" s="249"/>
      <c r="J1547" s="245"/>
      <c r="K1547" s="245"/>
      <c r="L1547" s="250"/>
      <c r="M1547" s="251"/>
      <c r="N1547" s="252"/>
      <c r="O1547" s="252"/>
      <c r="P1547" s="252"/>
      <c r="Q1547" s="252"/>
      <c r="R1547" s="252"/>
      <c r="S1547" s="252"/>
      <c r="T1547" s="253"/>
      <c r="U1547" s="13"/>
      <c r="V1547" s="13"/>
      <c r="W1547" s="13"/>
      <c r="X1547" s="13"/>
      <c r="Y1547" s="13"/>
      <c r="Z1547" s="13"/>
      <c r="AA1547" s="13"/>
      <c r="AB1547" s="13"/>
      <c r="AC1547" s="13"/>
      <c r="AD1547" s="13"/>
      <c r="AE1547" s="13"/>
      <c r="AT1547" s="254" t="s">
        <v>190</v>
      </c>
      <c r="AU1547" s="254" t="s">
        <v>179</v>
      </c>
      <c r="AV1547" s="13" t="s">
        <v>83</v>
      </c>
      <c r="AW1547" s="13" t="s">
        <v>34</v>
      </c>
      <c r="AX1547" s="13" t="s">
        <v>76</v>
      </c>
      <c r="AY1547" s="254" t="s">
        <v>178</v>
      </c>
    </row>
    <row r="1548" s="14" customFormat="1">
      <c r="A1548" s="14"/>
      <c r="B1548" s="255"/>
      <c r="C1548" s="256"/>
      <c r="D1548" s="246" t="s">
        <v>190</v>
      </c>
      <c r="E1548" s="257" t="s">
        <v>1</v>
      </c>
      <c r="F1548" s="258" t="s">
        <v>83</v>
      </c>
      <c r="G1548" s="256"/>
      <c r="H1548" s="259">
        <v>1</v>
      </c>
      <c r="I1548" s="260"/>
      <c r="J1548" s="256"/>
      <c r="K1548" s="256"/>
      <c r="L1548" s="261"/>
      <c r="M1548" s="262"/>
      <c r="N1548" s="263"/>
      <c r="O1548" s="263"/>
      <c r="P1548" s="263"/>
      <c r="Q1548" s="263"/>
      <c r="R1548" s="263"/>
      <c r="S1548" s="263"/>
      <c r="T1548" s="264"/>
      <c r="U1548" s="14"/>
      <c r="V1548" s="14"/>
      <c r="W1548" s="14"/>
      <c r="X1548" s="14"/>
      <c r="Y1548" s="14"/>
      <c r="Z1548" s="14"/>
      <c r="AA1548" s="14"/>
      <c r="AB1548" s="14"/>
      <c r="AC1548" s="14"/>
      <c r="AD1548" s="14"/>
      <c r="AE1548" s="14"/>
      <c r="AT1548" s="265" t="s">
        <v>190</v>
      </c>
      <c r="AU1548" s="265" t="s">
        <v>179</v>
      </c>
      <c r="AV1548" s="14" t="s">
        <v>85</v>
      </c>
      <c r="AW1548" s="14" t="s">
        <v>34</v>
      </c>
      <c r="AX1548" s="14" t="s">
        <v>76</v>
      </c>
      <c r="AY1548" s="265" t="s">
        <v>178</v>
      </c>
    </row>
    <row r="1549" s="2" customFormat="1" ht="44.25" customHeight="1">
      <c r="A1549" s="38"/>
      <c r="B1549" s="39"/>
      <c r="C1549" s="226" t="s">
        <v>1786</v>
      </c>
      <c r="D1549" s="226" t="s">
        <v>181</v>
      </c>
      <c r="E1549" s="227" t="s">
        <v>1787</v>
      </c>
      <c r="F1549" s="228" t="s">
        <v>1788</v>
      </c>
      <c r="G1549" s="229" t="s">
        <v>203</v>
      </c>
      <c r="H1549" s="230">
        <v>1</v>
      </c>
      <c r="I1549" s="231"/>
      <c r="J1549" s="232">
        <f>ROUND(I1549*H1549,2)</f>
        <v>0</v>
      </c>
      <c r="K1549" s="228" t="s">
        <v>1</v>
      </c>
      <c r="L1549" s="44"/>
      <c r="M1549" s="233" t="s">
        <v>1</v>
      </c>
      <c r="N1549" s="234" t="s">
        <v>41</v>
      </c>
      <c r="O1549" s="91"/>
      <c r="P1549" s="235">
        <f>O1549*H1549</f>
        <v>0</v>
      </c>
      <c r="Q1549" s="235">
        <v>0</v>
      </c>
      <c r="R1549" s="235">
        <f>Q1549*H1549</f>
        <v>0</v>
      </c>
      <c r="S1549" s="235">
        <v>0</v>
      </c>
      <c r="T1549" s="236">
        <f>S1549*H1549</f>
        <v>0</v>
      </c>
      <c r="U1549" s="38"/>
      <c r="V1549" s="38"/>
      <c r="W1549" s="38"/>
      <c r="X1549" s="38"/>
      <c r="Y1549" s="38"/>
      <c r="Z1549" s="38"/>
      <c r="AA1549" s="38"/>
      <c r="AB1549" s="38"/>
      <c r="AC1549" s="38"/>
      <c r="AD1549" s="38"/>
      <c r="AE1549" s="38"/>
      <c r="AR1549" s="237" t="s">
        <v>362</v>
      </c>
      <c r="AT1549" s="237" t="s">
        <v>181</v>
      </c>
      <c r="AU1549" s="237" t="s">
        <v>179</v>
      </c>
      <c r="AY1549" s="17" t="s">
        <v>178</v>
      </c>
      <c r="BE1549" s="238">
        <f>IF(N1549="základní",J1549,0)</f>
        <v>0</v>
      </c>
      <c r="BF1549" s="238">
        <f>IF(N1549="snížená",J1549,0)</f>
        <v>0</v>
      </c>
      <c r="BG1549" s="238">
        <f>IF(N1549="zákl. přenesená",J1549,0)</f>
        <v>0</v>
      </c>
      <c r="BH1549" s="238">
        <f>IF(N1549="sníž. přenesená",J1549,0)</f>
        <v>0</v>
      </c>
      <c r="BI1549" s="238">
        <f>IF(N1549="nulová",J1549,0)</f>
        <v>0</v>
      </c>
      <c r="BJ1549" s="17" t="s">
        <v>83</v>
      </c>
      <c r="BK1549" s="238">
        <f>ROUND(I1549*H1549,2)</f>
        <v>0</v>
      </c>
      <c r="BL1549" s="17" t="s">
        <v>362</v>
      </c>
      <c r="BM1549" s="237" t="s">
        <v>1789</v>
      </c>
    </row>
    <row r="1550" s="13" customFormat="1">
      <c r="A1550" s="13"/>
      <c r="B1550" s="244"/>
      <c r="C1550" s="245"/>
      <c r="D1550" s="246" t="s">
        <v>190</v>
      </c>
      <c r="E1550" s="247" t="s">
        <v>1</v>
      </c>
      <c r="F1550" s="248" t="s">
        <v>1750</v>
      </c>
      <c r="G1550" s="245"/>
      <c r="H1550" s="247" t="s">
        <v>1</v>
      </c>
      <c r="I1550" s="249"/>
      <c r="J1550" s="245"/>
      <c r="K1550" s="245"/>
      <c r="L1550" s="250"/>
      <c r="M1550" s="251"/>
      <c r="N1550" s="252"/>
      <c r="O1550" s="252"/>
      <c r="P1550" s="252"/>
      <c r="Q1550" s="252"/>
      <c r="R1550" s="252"/>
      <c r="S1550" s="252"/>
      <c r="T1550" s="253"/>
      <c r="U1550" s="13"/>
      <c r="V1550" s="13"/>
      <c r="W1550" s="13"/>
      <c r="X1550" s="13"/>
      <c r="Y1550" s="13"/>
      <c r="Z1550" s="13"/>
      <c r="AA1550" s="13"/>
      <c r="AB1550" s="13"/>
      <c r="AC1550" s="13"/>
      <c r="AD1550" s="13"/>
      <c r="AE1550" s="13"/>
      <c r="AT1550" s="254" t="s">
        <v>190</v>
      </c>
      <c r="AU1550" s="254" t="s">
        <v>179</v>
      </c>
      <c r="AV1550" s="13" t="s">
        <v>83</v>
      </c>
      <c r="AW1550" s="13" t="s">
        <v>34</v>
      </c>
      <c r="AX1550" s="13" t="s">
        <v>76</v>
      </c>
      <c r="AY1550" s="254" t="s">
        <v>178</v>
      </c>
    </row>
    <row r="1551" s="13" customFormat="1">
      <c r="A1551" s="13"/>
      <c r="B1551" s="244"/>
      <c r="C1551" s="245"/>
      <c r="D1551" s="246" t="s">
        <v>190</v>
      </c>
      <c r="E1551" s="247" t="s">
        <v>1</v>
      </c>
      <c r="F1551" s="248" t="s">
        <v>192</v>
      </c>
      <c r="G1551" s="245"/>
      <c r="H1551" s="247" t="s">
        <v>1</v>
      </c>
      <c r="I1551" s="249"/>
      <c r="J1551" s="245"/>
      <c r="K1551" s="245"/>
      <c r="L1551" s="250"/>
      <c r="M1551" s="251"/>
      <c r="N1551" s="252"/>
      <c r="O1551" s="252"/>
      <c r="P1551" s="252"/>
      <c r="Q1551" s="252"/>
      <c r="R1551" s="252"/>
      <c r="S1551" s="252"/>
      <c r="T1551" s="253"/>
      <c r="U1551" s="13"/>
      <c r="V1551" s="13"/>
      <c r="W1551" s="13"/>
      <c r="X1551" s="13"/>
      <c r="Y1551" s="13"/>
      <c r="Z1551" s="13"/>
      <c r="AA1551" s="13"/>
      <c r="AB1551" s="13"/>
      <c r="AC1551" s="13"/>
      <c r="AD1551" s="13"/>
      <c r="AE1551" s="13"/>
      <c r="AT1551" s="254" t="s">
        <v>190</v>
      </c>
      <c r="AU1551" s="254" t="s">
        <v>179</v>
      </c>
      <c r="AV1551" s="13" t="s">
        <v>83</v>
      </c>
      <c r="AW1551" s="13" t="s">
        <v>34</v>
      </c>
      <c r="AX1551" s="13" t="s">
        <v>76</v>
      </c>
      <c r="AY1551" s="254" t="s">
        <v>178</v>
      </c>
    </row>
    <row r="1552" s="13" customFormat="1">
      <c r="A1552" s="13"/>
      <c r="B1552" s="244"/>
      <c r="C1552" s="245"/>
      <c r="D1552" s="246" t="s">
        <v>190</v>
      </c>
      <c r="E1552" s="247" t="s">
        <v>1</v>
      </c>
      <c r="F1552" s="248" t="s">
        <v>1751</v>
      </c>
      <c r="G1552" s="245"/>
      <c r="H1552" s="247" t="s">
        <v>1</v>
      </c>
      <c r="I1552" s="249"/>
      <c r="J1552" s="245"/>
      <c r="K1552" s="245"/>
      <c r="L1552" s="250"/>
      <c r="M1552" s="251"/>
      <c r="N1552" s="252"/>
      <c r="O1552" s="252"/>
      <c r="P1552" s="252"/>
      <c r="Q1552" s="252"/>
      <c r="R1552" s="252"/>
      <c r="S1552" s="252"/>
      <c r="T1552" s="253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T1552" s="254" t="s">
        <v>190</v>
      </c>
      <c r="AU1552" s="254" t="s">
        <v>179</v>
      </c>
      <c r="AV1552" s="13" t="s">
        <v>83</v>
      </c>
      <c r="AW1552" s="13" t="s">
        <v>34</v>
      </c>
      <c r="AX1552" s="13" t="s">
        <v>76</v>
      </c>
      <c r="AY1552" s="254" t="s">
        <v>178</v>
      </c>
    </row>
    <row r="1553" s="14" customFormat="1">
      <c r="A1553" s="14"/>
      <c r="B1553" s="255"/>
      <c r="C1553" s="256"/>
      <c r="D1553" s="246" t="s">
        <v>190</v>
      </c>
      <c r="E1553" s="257" t="s">
        <v>1</v>
      </c>
      <c r="F1553" s="258" t="s">
        <v>83</v>
      </c>
      <c r="G1553" s="256"/>
      <c r="H1553" s="259">
        <v>1</v>
      </c>
      <c r="I1553" s="260"/>
      <c r="J1553" s="256"/>
      <c r="K1553" s="256"/>
      <c r="L1553" s="261"/>
      <c r="M1553" s="262"/>
      <c r="N1553" s="263"/>
      <c r="O1553" s="263"/>
      <c r="P1553" s="263"/>
      <c r="Q1553" s="263"/>
      <c r="R1553" s="263"/>
      <c r="S1553" s="263"/>
      <c r="T1553" s="264"/>
      <c r="U1553" s="14"/>
      <c r="V1553" s="14"/>
      <c r="W1553" s="14"/>
      <c r="X1553" s="14"/>
      <c r="Y1553" s="14"/>
      <c r="Z1553" s="14"/>
      <c r="AA1553" s="14"/>
      <c r="AB1553" s="14"/>
      <c r="AC1553" s="14"/>
      <c r="AD1553" s="14"/>
      <c r="AE1553" s="14"/>
      <c r="AT1553" s="265" t="s">
        <v>190</v>
      </c>
      <c r="AU1553" s="265" t="s">
        <v>179</v>
      </c>
      <c r="AV1553" s="14" t="s">
        <v>85</v>
      </c>
      <c r="AW1553" s="14" t="s">
        <v>34</v>
      </c>
      <c r="AX1553" s="14" t="s">
        <v>76</v>
      </c>
      <c r="AY1553" s="265" t="s">
        <v>178</v>
      </c>
    </row>
    <row r="1554" s="2" customFormat="1" ht="44.25" customHeight="1">
      <c r="A1554" s="38"/>
      <c r="B1554" s="39"/>
      <c r="C1554" s="226" t="s">
        <v>1790</v>
      </c>
      <c r="D1554" s="226" t="s">
        <v>181</v>
      </c>
      <c r="E1554" s="227" t="s">
        <v>1791</v>
      </c>
      <c r="F1554" s="228" t="s">
        <v>1792</v>
      </c>
      <c r="G1554" s="229" t="s">
        <v>203</v>
      </c>
      <c r="H1554" s="230">
        <v>1</v>
      </c>
      <c r="I1554" s="231"/>
      <c r="J1554" s="232">
        <f>ROUND(I1554*H1554,2)</f>
        <v>0</v>
      </c>
      <c r="K1554" s="228" t="s">
        <v>1</v>
      </c>
      <c r="L1554" s="44"/>
      <c r="M1554" s="233" t="s">
        <v>1</v>
      </c>
      <c r="N1554" s="234" t="s">
        <v>41</v>
      </c>
      <c r="O1554" s="91"/>
      <c r="P1554" s="235">
        <f>O1554*H1554</f>
        <v>0</v>
      </c>
      <c r="Q1554" s="235">
        <v>0</v>
      </c>
      <c r="R1554" s="235">
        <f>Q1554*H1554</f>
        <v>0</v>
      </c>
      <c r="S1554" s="235">
        <v>0</v>
      </c>
      <c r="T1554" s="236">
        <f>S1554*H1554</f>
        <v>0</v>
      </c>
      <c r="U1554" s="38"/>
      <c r="V1554" s="38"/>
      <c r="W1554" s="38"/>
      <c r="X1554" s="38"/>
      <c r="Y1554" s="38"/>
      <c r="Z1554" s="38"/>
      <c r="AA1554" s="38"/>
      <c r="AB1554" s="38"/>
      <c r="AC1554" s="38"/>
      <c r="AD1554" s="38"/>
      <c r="AE1554" s="38"/>
      <c r="AR1554" s="237" t="s">
        <v>362</v>
      </c>
      <c r="AT1554" s="237" t="s">
        <v>181</v>
      </c>
      <c r="AU1554" s="237" t="s">
        <v>179</v>
      </c>
      <c r="AY1554" s="17" t="s">
        <v>178</v>
      </c>
      <c r="BE1554" s="238">
        <f>IF(N1554="základní",J1554,0)</f>
        <v>0</v>
      </c>
      <c r="BF1554" s="238">
        <f>IF(N1554="snížená",J1554,0)</f>
        <v>0</v>
      </c>
      <c r="BG1554" s="238">
        <f>IF(N1554="zákl. přenesená",J1554,0)</f>
        <v>0</v>
      </c>
      <c r="BH1554" s="238">
        <f>IF(N1554="sníž. přenesená",J1554,0)</f>
        <v>0</v>
      </c>
      <c r="BI1554" s="238">
        <f>IF(N1554="nulová",J1554,0)</f>
        <v>0</v>
      </c>
      <c r="BJ1554" s="17" t="s">
        <v>83</v>
      </c>
      <c r="BK1554" s="238">
        <f>ROUND(I1554*H1554,2)</f>
        <v>0</v>
      </c>
      <c r="BL1554" s="17" t="s">
        <v>362</v>
      </c>
      <c r="BM1554" s="237" t="s">
        <v>1793</v>
      </c>
    </row>
    <row r="1555" s="13" customFormat="1">
      <c r="A1555" s="13"/>
      <c r="B1555" s="244"/>
      <c r="C1555" s="245"/>
      <c r="D1555" s="246" t="s">
        <v>190</v>
      </c>
      <c r="E1555" s="247" t="s">
        <v>1</v>
      </c>
      <c r="F1555" s="248" t="s">
        <v>1750</v>
      </c>
      <c r="G1555" s="245"/>
      <c r="H1555" s="247" t="s">
        <v>1</v>
      </c>
      <c r="I1555" s="249"/>
      <c r="J1555" s="245"/>
      <c r="K1555" s="245"/>
      <c r="L1555" s="250"/>
      <c r="M1555" s="251"/>
      <c r="N1555" s="252"/>
      <c r="O1555" s="252"/>
      <c r="P1555" s="252"/>
      <c r="Q1555" s="252"/>
      <c r="R1555" s="252"/>
      <c r="S1555" s="252"/>
      <c r="T1555" s="253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T1555" s="254" t="s">
        <v>190</v>
      </c>
      <c r="AU1555" s="254" t="s">
        <v>179</v>
      </c>
      <c r="AV1555" s="13" t="s">
        <v>83</v>
      </c>
      <c r="AW1555" s="13" t="s">
        <v>34</v>
      </c>
      <c r="AX1555" s="13" t="s">
        <v>76</v>
      </c>
      <c r="AY1555" s="254" t="s">
        <v>178</v>
      </c>
    </row>
    <row r="1556" s="13" customFormat="1">
      <c r="A1556" s="13"/>
      <c r="B1556" s="244"/>
      <c r="C1556" s="245"/>
      <c r="D1556" s="246" t="s">
        <v>190</v>
      </c>
      <c r="E1556" s="247" t="s">
        <v>1</v>
      </c>
      <c r="F1556" s="248" t="s">
        <v>192</v>
      </c>
      <c r="G1556" s="245"/>
      <c r="H1556" s="247" t="s">
        <v>1</v>
      </c>
      <c r="I1556" s="249"/>
      <c r="J1556" s="245"/>
      <c r="K1556" s="245"/>
      <c r="L1556" s="250"/>
      <c r="M1556" s="251"/>
      <c r="N1556" s="252"/>
      <c r="O1556" s="252"/>
      <c r="P1556" s="252"/>
      <c r="Q1556" s="252"/>
      <c r="R1556" s="252"/>
      <c r="S1556" s="252"/>
      <c r="T1556" s="253"/>
      <c r="U1556" s="13"/>
      <c r="V1556" s="13"/>
      <c r="W1556" s="13"/>
      <c r="X1556" s="13"/>
      <c r="Y1556" s="13"/>
      <c r="Z1556" s="13"/>
      <c r="AA1556" s="13"/>
      <c r="AB1556" s="13"/>
      <c r="AC1556" s="13"/>
      <c r="AD1556" s="13"/>
      <c r="AE1556" s="13"/>
      <c r="AT1556" s="254" t="s">
        <v>190</v>
      </c>
      <c r="AU1556" s="254" t="s">
        <v>179</v>
      </c>
      <c r="AV1556" s="13" t="s">
        <v>83</v>
      </c>
      <c r="AW1556" s="13" t="s">
        <v>34</v>
      </c>
      <c r="AX1556" s="13" t="s">
        <v>76</v>
      </c>
      <c r="AY1556" s="254" t="s">
        <v>178</v>
      </c>
    </row>
    <row r="1557" s="13" customFormat="1">
      <c r="A1557" s="13"/>
      <c r="B1557" s="244"/>
      <c r="C1557" s="245"/>
      <c r="D1557" s="246" t="s">
        <v>190</v>
      </c>
      <c r="E1557" s="247" t="s">
        <v>1</v>
      </c>
      <c r="F1557" s="248" t="s">
        <v>1751</v>
      </c>
      <c r="G1557" s="245"/>
      <c r="H1557" s="247" t="s">
        <v>1</v>
      </c>
      <c r="I1557" s="249"/>
      <c r="J1557" s="245"/>
      <c r="K1557" s="245"/>
      <c r="L1557" s="250"/>
      <c r="M1557" s="251"/>
      <c r="N1557" s="252"/>
      <c r="O1557" s="252"/>
      <c r="P1557" s="252"/>
      <c r="Q1557" s="252"/>
      <c r="R1557" s="252"/>
      <c r="S1557" s="252"/>
      <c r="T1557" s="253"/>
      <c r="U1557" s="13"/>
      <c r="V1557" s="13"/>
      <c r="W1557" s="13"/>
      <c r="X1557" s="13"/>
      <c r="Y1557" s="13"/>
      <c r="Z1557" s="13"/>
      <c r="AA1557" s="13"/>
      <c r="AB1557" s="13"/>
      <c r="AC1557" s="13"/>
      <c r="AD1557" s="13"/>
      <c r="AE1557" s="13"/>
      <c r="AT1557" s="254" t="s">
        <v>190</v>
      </c>
      <c r="AU1557" s="254" t="s">
        <v>179</v>
      </c>
      <c r="AV1557" s="13" t="s">
        <v>83</v>
      </c>
      <c r="AW1557" s="13" t="s">
        <v>34</v>
      </c>
      <c r="AX1557" s="13" t="s">
        <v>76</v>
      </c>
      <c r="AY1557" s="254" t="s">
        <v>178</v>
      </c>
    </row>
    <row r="1558" s="14" customFormat="1">
      <c r="A1558" s="14"/>
      <c r="B1558" s="255"/>
      <c r="C1558" s="256"/>
      <c r="D1558" s="246" t="s">
        <v>190</v>
      </c>
      <c r="E1558" s="257" t="s">
        <v>1</v>
      </c>
      <c r="F1558" s="258" t="s">
        <v>83</v>
      </c>
      <c r="G1558" s="256"/>
      <c r="H1558" s="259">
        <v>1</v>
      </c>
      <c r="I1558" s="260"/>
      <c r="J1558" s="256"/>
      <c r="K1558" s="256"/>
      <c r="L1558" s="261"/>
      <c r="M1558" s="262"/>
      <c r="N1558" s="263"/>
      <c r="O1558" s="263"/>
      <c r="P1558" s="263"/>
      <c r="Q1558" s="263"/>
      <c r="R1558" s="263"/>
      <c r="S1558" s="263"/>
      <c r="T1558" s="264"/>
      <c r="U1558" s="14"/>
      <c r="V1558" s="14"/>
      <c r="W1558" s="14"/>
      <c r="X1558" s="14"/>
      <c r="Y1558" s="14"/>
      <c r="Z1558" s="14"/>
      <c r="AA1558" s="14"/>
      <c r="AB1558" s="14"/>
      <c r="AC1558" s="14"/>
      <c r="AD1558" s="14"/>
      <c r="AE1558" s="14"/>
      <c r="AT1558" s="265" t="s">
        <v>190</v>
      </c>
      <c r="AU1558" s="265" t="s">
        <v>179</v>
      </c>
      <c r="AV1558" s="14" t="s">
        <v>85</v>
      </c>
      <c r="AW1558" s="14" t="s">
        <v>34</v>
      </c>
      <c r="AX1558" s="14" t="s">
        <v>76</v>
      </c>
      <c r="AY1558" s="265" t="s">
        <v>178</v>
      </c>
    </row>
    <row r="1559" s="12" customFormat="1" ht="20.88" customHeight="1">
      <c r="A1559" s="12"/>
      <c r="B1559" s="210"/>
      <c r="C1559" s="211"/>
      <c r="D1559" s="212" t="s">
        <v>75</v>
      </c>
      <c r="E1559" s="224" t="s">
        <v>1794</v>
      </c>
      <c r="F1559" s="224" t="s">
        <v>1795</v>
      </c>
      <c r="G1559" s="211"/>
      <c r="H1559" s="211"/>
      <c r="I1559" s="214"/>
      <c r="J1559" s="225">
        <f>BK1559</f>
        <v>0</v>
      </c>
      <c r="K1559" s="211"/>
      <c r="L1559" s="216"/>
      <c r="M1559" s="217"/>
      <c r="N1559" s="218"/>
      <c r="O1559" s="218"/>
      <c r="P1559" s="219">
        <f>SUM(P1560:P1574)</f>
        <v>0</v>
      </c>
      <c r="Q1559" s="218"/>
      <c r="R1559" s="219">
        <f>SUM(R1560:R1574)</f>
        <v>0</v>
      </c>
      <c r="S1559" s="218"/>
      <c r="T1559" s="220">
        <f>SUM(T1560:T1574)</f>
        <v>0</v>
      </c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R1559" s="221" t="s">
        <v>85</v>
      </c>
      <c r="AT1559" s="222" t="s">
        <v>75</v>
      </c>
      <c r="AU1559" s="222" t="s">
        <v>85</v>
      </c>
      <c r="AY1559" s="221" t="s">
        <v>178</v>
      </c>
      <c r="BK1559" s="223">
        <f>SUM(BK1560:BK1574)</f>
        <v>0</v>
      </c>
    </row>
    <row r="1560" s="2" customFormat="1" ht="55.5" customHeight="1">
      <c r="A1560" s="38"/>
      <c r="B1560" s="39"/>
      <c r="C1560" s="226" t="s">
        <v>1796</v>
      </c>
      <c r="D1560" s="226" t="s">
        <v>181</v>
      </c>
      <c r="E1560" s="227" t="s">
        <v>1797</v>
      </c>
      <c r="F1560" s="228" t="s">
        <v>1798</v>
      </c>
      <c r="G1560" s="229" t="s">
        <v>203</v>
      </c>
      <c r="H1560" s="230">
        <v>1</v>
      </c>
      <c r="I1560" s="231"/>
      <c r="J1560" s="232">
        <f>ROUND(I1560*H1560,2)</f>
        <v>0</v>
      </c>
      <c r="K1560" s="228" t="s">
        <v>1</v>
      </c>
      <c r="L1560" s="44"/>
      <c r="M1560" s="233" t="s">
        <v>1</v>
      </c>
      <c r="N1560" s="234" t="s">
        <v>41</v>
      </c>
      <c r="O1560" s="91"/>
      <c r="P1560" s="235">
        <f>O1560*H1560</f>
        <v>0</v>
      </c>
      <c r="Q1560" s="235">
        <v>0</v>
      </c>
      <c r="R1560" s="235">
        <f>Q1560*H1560</f>
        <v>0</v>
      </c>
      <c r="S1560" s="235">
        <v>0</v>
      </c>
      <c r="T1560" s="236">
        <f>S1560*H1560</f>
        <v>0</v>
      </c>
      <c r="U1560" s="38"/>
      <c r="V1560" s="38"/>
      <c r="W1560" s="38"/>
      <c r="X1560" s="38"/>
      <c r="Y1560" s="38"/>
      <c r="Z1560" s="38"/>
      <c r="AA1560" s="38"/>
      <c r="AB1560" s="38"/>
      <c r="AC1560" s="38"/>
      <c r="AD1560" s="38"/>
      <c r="AE1560" s="38"/>
      <c r="AR1560" s="237" t="s">
        <v>362</v>
      </c>
      <c r="AT1560" s="237" t="s">
        <v>181</v>
      </c>
      <c r="AU1560" s="237" t="s">
        <v>179</v>
      </c>
      <c r="AY1560" s="17" t="s">
        <v>178</v>
      </c>
      <c r="BE1560" s="238">
        <f>IF(N1560="základní",J1560,0)</f>
        <v>0</v>
      </c>
      <c r="BF1560" s="238">
        <f>IF(N1560="snížená",J1560,0)</f>
        <v>0</v>
      </c>
      <c r="BG1560" s="238">
        <f>IF(N1560="zákl. přenesená",J1560,0)</f>
        <v>0</v>
      </c>
      <c r="BH1560" s="238">
        <f>IF(N1560="sníž. přenesená",J1560,0)</f>
        <v>0</v>
      </c>
      <c r="BI1560" s="238">
        <f>IF(N1560="nulová",J1560,0)</f>
        <v>0</v>
      </c>
      <c r="BJ1560" s="17" t="s">
        <v>83</v>
      </c>
      <c r="BK1560" s="238">
        <f>ROUND(I1560*H1560,2)</f>
        <v>0</v>
      </c>
      <c r="BL1560" s="17" t="s">
        <v>362</v>
      </c>
      <c r="BM1560" s="237" t="s">
        <v>1799</v>
      </c>
    </row>
    <row r="1561" s="13" customFormat="1">
      <c r="A1561" s="13"/>
      <c r="B1561" s="244"/>
      <c r="C1561" s="245"/>
      <c r="D1561" s="246" t="s">
        <v>190</v>
      </c>
      <c r="E1561" s="247" t="s">
        <v>1</v>
      </c>
      <c r="F1561" s="248" t="s">
        <v>1750</v>
      </c>
      <c r="G1561" s="245"/>
      <c r="H1561" s="247" t="s">
        <v>1</v>
      </c>
      <c r="I1561" s="249"/>
      <c r="J1561" s="245"/>
      <c r="K1561" s="245"/>
      <c r="L1561" s="250"/>
      <c r="M1561" s="251"/>
      <c r="N1561" s="252"/>
      <c r="O1561" s="252"/>
      <c r="P1561" s="252"/>
      <c r="Q1561" s="252"/>
      <c r="R1561" s="252"/>
      <c r="S1561" s="252"/>
      <c r="T1561" s="253"/>
      <c r="U1561" s="13"/>
      <c r="V1561" s="13"/>
      <c r="W1561" s="13"/>
      <c r="X1561" s="13"/>
      <c r="Y1561" s="13"/>
      <c r="Z1561" s="13"/>
      <c r="AA1561" s="13"/>
      <c r="AB1561" s="13"/>
      <c r="AC1561" s="13"/>
      <c r="AD1561" s="13"/>
      <c r="AE1561" s="13"/>
      <c r="AT1561" s="254" t="s">
        <v>190</v>
      </c>
      <c r="AU1561" s="254" t="s">
        <v>179</v>
      </c>
      <c r="AV1561" s="13" t="s">
        <v>83</v>
      </c>
      <c r="AW1561" s="13" t="s">
        <v>34</v>
      </c>
      <c r="AX1561" s="13" t="s">
        <v>76</v>
      </c>
      <c r="AY1561" s="254" t="s">
        <v>178</v>
      </c>
    </row>
    <row r="1562" s="13" customFormat="1">
      <c r="A1562" s="13"/>
      <c r="B1562" s="244"/>
      <c r="C1562" s="245"/>
      <c r="D1562" s="246" t="s">
        <v>190</v>
      </c>
      <c r="E1562" s="247" t="s">
        <v>1</v>
      </c>
      <c r="F1562" s="248" t="s">
        <v>192</v>
      </c>
      <c r="G1562" s="245"/>
      <c r="H1562" s="247" t="s">
        <v>1</v>
      </c>
      <c r="I1562" s="249"/>
      <c r="J1562" s="245"/>
      <c r="K1562" s="245"/>
      <c r="L1562" s="250"/>
      <c r="M1562" s="251"/>
      <c r="N1562" s="252"/>
      <c r="O1562" s="252"/>
      <c r="P1562" s="252"/>
      <c r="Q1562" s="252"/>
      <c r="R1562" s="252"/>
      <c r="S1562" s="252"/>
      <c r="T1562" s="253"/>
      <c r="U1562" s="13"/>
      <c r="V1562" s="13"/>
      <c r="W1562" s="13"/>
      <c r="X1562" s="13"/>
      <c r="Y1562" s="13"/>
      <c r="Z1562" s="13"/>
      <c r="AA1562" s="13"/>
      <c r="AB1562" s="13"/>
      <c r="AC1562" s="13"/>
      <c r="AD1562" s="13"/>
      <c r="AE1562" s="13"/>
      <c r="AT1562" s="254" t="s">
        <v>190</v>
      </c>
      <c r="AU1562" s="254" t="s">
        <v>179</v>
      </c>
      <c r="AV1562" s="13" t="s">
        <v>83</v>
      </c>
      <c r="AW1562" s="13" t="s">
        <v>34</v>
      </c>
      <c r="AX1562" s="13" t="s">
        <v>76</v>
      </c>
      <c r="AY1562" s="254" t="s">
        <v>178</v>
      </c>
    </row>
    <row r="1563" s="13" customFormat="1">
      <c r="A1563" s="13"/>
      <c r="B1563" s="244"/>
      <c r="C1563" s="245"/>
      <c r="D1563" s="246" t="s">
        <v>190</v>
      </c>
      <c r="E1563" s="247" t="s">
        <v>1</v>
      </c>
      <c r="F1563" s="248" t="s">
        <v>1751</v>
      </c>
      <c r="G1563" s="245"/>
      <c r="H1563" s="247" t="s">
        <v>1</v>
      </c>
      <c r="I1563" s="249"/>
      <c r="J1563" s="245"/>
      <c r="K1563" s="245"/>
      <c r="L1563" s="250"/>
      <c r="M1563" s="251"/>
      <c r="N1563" s="252"/>
      <c r="O1563" s="252"/>
      <c r="P1563" s="252"/>
      <c r="Q1563" s="252"/>
      <c r="R1563" s="252"/>
      <c r="S1563" s="252"/>
      <c r="T1563" s="253"/>
      <c r="U1563" s="13"/>
      <c r="V1563" s="13"/>
      <c r="W1563" s="13"/>
      <c r="X1563" s="13"/>
      <c r="Y1563" s="13"/>
      <c r="Z1563" s="13"/>
      <c r="AA1563" s="13"/>
      <c r="AB1563" s="13"/>
      <c r="AC1563" s="13"/>
      <c r="AD1563" s="13"/>
      <c r="AE1563" s="13"/>
      <c r="AT1563" s="254" t="s">
        <v>190</v>
      </c>
      <c r="AU1563" s="254" t="s">
        <v>179</v>
      </c>
      <c r="AV1563" s="13" t="s">
        <v>83</v>
      </c>
      <c r="AW1563" s="13" t="s">
        <v>34</v>
      </c>
      <c r="AX1563" s="13" t="s">
        <v>76</v>
      </c>
      <c r="AY1563" s="254" t="s">
        <v>178</v>
      </c>
    </row>
    <row r="1564" s="14" customFormat="1">
      <c r="A1564" s="14"/>
      <c r="B1564" s="255"/>
      <c r="C1564" s="256"/>
      <c r="D1564" s="246" t="s">
        <v>190</v>
      </c>
      <c r="E1564" s="257" t="s">
        <v>1</v>
      </c>
      <c r="F1564" s="258" t="s">
        <v>83</v>
      </c>
      <c r="G1564" s="256"/>
      <c r="H1564" s="259">
        <v>1</v>
      </c>
      <c r="I1564" s="260"/>
      <c r="J1564" s="256"/>
      <c r="K1564" s="256"/>
      <c r="L1564" s="261"/>
      <c r="M1564" s="262"/>
      <c r="N1564" s="263"/>
      <c r="O1564" s="263"/>
      <c r="P1564" s="263"/>
      <c r="Q1564" s="263"/>
      <c r="R1564" s="263"/>
      <c r="S1564" s="263"/>
      <c r="T1564" s="264"/>
      <c r="U1564" s="14"/>
      <c r="V1564" s="14"/>
      <c r="W1564" s="14"/>
      <c r="X1564" s="14"/>
      <c r="Y1564" s="14"/>
      <c r="Z1564" s="14"/>
      <c r="AA1564" s="14"/>
      <c r="AB1564" s="14"/>
      <c r="AC1564" s="14"/>
      <c r="AD1564" s="14"/>
      <c r="AE1564" s="14"/>
      <c r="AT1564" s="265" t="s">
        <v>190</v>
      </c>
      <c r="AU1564" s="265" t="s">
        <v>179</v>
      </c>
      <c r="AV1564" s="14" t="s">
        <v>85</v>
      </c>
      <c r="AW1564" s="14" t="s">
        <v>34</v>
      </c>
      <c r="AX1564" s="14" t="s">
        <v>76</v>
      </c>
      <c r="AY1564" s="265" t="s">
        <v>178</v>
      </c>
    </row>
    <row r="1565" s="2" customFormat="1" ht="33" customHeight="1">
      <c r="A1565" s="38"/>
      <c r="B1565" s="39"/>
      <c r="C1565" s="226" t="s">
        <v>1800</v>
      </c>
      <c r="D1565" s="226" t="s">
        <v>181</v>
      </c>
      <c r="E1565" s="227" t="s">
        <v>1801</v>
      </c>
      <c r="F1565" s="228" t="s">
        <v>1802</v>
      </c>
      <c r="G1565" s="229" t="s">
        <v>203</v>
      </c>
      <c r="H1565" s="230">
        <v>1</v>
      </c>
      <c r="I1565" s="231"/>
      <c r="J1565" s="232">
        <f>ROUND(I1565*H1565,2)</f>
        <v>0</v>
      </c>
      <c r="K1565" s="228" t="s">
        <v>1</v>
      </c>
      <c r="L1565" s="44"/>
      <c r="M1565" s="233" t="s">
        <v>1</v>
      </c>
      <c r="N1565" s="234" t="s">
        <v>41</v>
      </c>
      <c r="O1565" s="91"/>
      <c r="P1565" s="235">
        <f>O1565*H1565</f>
        <v>0</v>
      </c>
      <c r="Q1565" s="235">
        <v>0</v>
      </c>
      <c r="R1565" s="235">
        <f>Q1565*H1565</f>
        <v>0</v>
      </c>
      <c r="S1565" s="235">
        <v>0</v>
      </c>
      <c r="T1565" s="236">
        <f>S1565*H1565</f>
        <v>0</v>
      </c>
      <c r="U1565" s="38"/>
      <c r="V1565" s="38"/>
      <c r="W1565" s="38"/>
      <c r="X1565" s="38"/>
      <c r="Y1565" s="38"/>
      <c r="Z1565" s="38"/>
      <c r="AA1565" s="38"/>
      <c r="AB1565" s="38"/>
      <c r="AC1565" s="38"/>
      <c r="AD1565" s="38"/>
      <c r="AE1565" s="38"/>
      <c r="AR1565" s="237" t="s">
        <v>362</v>
      </c>
      <c r="AT1565" s="237" t="s">
        <v>181</v>
      </c>
      <c r="AU1565" s="237" t="s">
        <v>179</v>
      </c>
      <c r="AY1565" s="17" t="s">
        <v>178</v>
      </c>
      <c r="BE1565" s="238">
        <f>IF(N1565="základní",J1565,0)</f>
        <v>0</v>
      </c>
      <c r="BF1565" s="238">
        <f>IF(N1565="snížená",J1565,0)</f>
        <v>0</v>
      </c>
      <c r="BG1565" s="238">
        <f>IF(N1565="zákl. přenesená",J1565,0)</f>
        <v>0</v>
      </c>
      <c r="BH1565" s="238">
        <f>IF(N1565="sníž. přenesená",J1565,0)</f>
        <v>0</v>
      </c>
      <c r="BI1565" s="238">
        <f>IF(N1565="nulová",J1565,0)</f>
        <v>0</v>
      </c>
      <c r="BJ1565" s="17" t="s">
        <v>83</v>
      </c>
      <c r="BK1565" s="238">
        <f>ROUND(I1565*H1565,2)</f>
        <v>0</v>
      </c>
      <c r="BL1565" s="17" t="s">
        <v>362</v>
      </c>
      <c r="BM1565" s="237" t="s">
        <v>1803</v>
      </c>
    </row>
    <row r="1566" s="13" customFormat="1">
      <c r="A1566" s="13"/>
      <c r="B1566" s="244"/>
      <c r="C1566" s="245"/>
      <c r="D1566" s="246" t="s">
        <v>190</v>
      </c>
      <c r="E1566" s="247" t="s">
        <v>1</v>
      </c>
      <c r="F1566" s="248" t="s">
        <v>1750</v>
      </c>
      <c r="G1566" s="245"/>
      <c r="H1566" s="247" t="s">
        <v>1</v>
      </c>
      <c r="I1566" s="249"/>
      <c r="J1566" s="245"/>
      <c r="K1566" s="245"/>
      <c r="L1566" s="250"/>
      <c r="M1566" s="251"/>
      <c r="N1566" s="252"/>
      <c r="O1566" s="252"/>
      <c r="P1566" s="252"/>
      <c r="Q1566" s="252"/>
      <c r="R1566" s="252"/>
      <c r="S1566" s="252"/>
      <c r="T1566" s="253"/>
      <c r="U1566" s="13"/>
      <c r="V1566" s="13"/>
      <c r="W1566" s="13"/>
      <c r="X1566" s="13"/>
      <c r="Y1566" s="13"/>
      <c r="Z1566" s="13"/>
      <c r="AA1566" s="13"/>
      <c r="AB1566" s="13"/>
      <c r="AC1566" s="13"/>
      <c r="AD1566" s="13"/>
      <c r="AE1566" s="13"/>
      <c r="AT1566" s="254" t="s">
        <v>190</v>
      </c>
      <c r="AU1566" s="254" t="s">
        <v>179</v>
      </c>
      <c r="AV1566" s="13" t="s">
        <v>83</v>
      </c>
      <c r="AW1566" s="13" t="s">
        <v>34</v>
      </c>
      <c r="AX1566" s="13" t="s">
        <v>76</v>
      </c>
      <c r="AY1566" s="254" t="s">
        <v>178</v>
      </c>
    </row>
    <row r="1567" s="13" customFormat="1">
      <c r="A1567" s="13"/>
      <c r="B1567" s="244"/>
      <c r="C1567" s="245"/>
      <c r="D1567" s="246" t="s">
        <v>190</v>
      </c>
      <c r="E1567" s="247" t="s">
        <v>1</v>
      </c>
      <c r="F1567" s="248" t="s">
        <v>192</v>
      </c>
      <c r="G1567" s="245"/>
      <c r="H1567" s="247" t="s">
        <v>1</v>
      </c>
      <c r="I1567" s="249"/>
      <c r="J1567" s="245"/>
      <c r="K1567" s="245"/>
      <c r="L1567" s="250"/>
      <c r="M1567" s="251"/>
      <c r="N1567" s="252"/>
      <c r="O1567" s="252"/>
      <c r="P1567" s="252"/>
      <c r="Q1567" s="252"/>
      <c r="R1567" s="252"/>
      <c r="S1567" s="252"/>
      <c r="T1567" s="253"/>
      <c r="U1567" s="13"/>
      <c r="V1567" s="13"/>
      <c r="W1567" s="13"/>
      <c r="X1567" s="13"/>
      <c r="Y1567" s="13"/>
      <c r="Z1567" s="13"/>
      <c r="AA1567" s="13"/>
      <c r="AB1567" s="13"/>
      <c r="AC1567" s="13"/>
      <c r="AD1567" s="13"/>
      <c r="AE1567" s="13"/>
      <c r="AT1567" s="254" t="s">
        <v>190</v>
      </c>
      <c r="AU1567" s="254" t="s">
        <v>179</v>
      </c>
      <c r="AV1567" s="13" t="s">
        <v>83</v>
      </c>
      <c r="AW1567" s="13" t="s">
        <v>34</v>
      </c>
      <c r="AX1567" s="13" t="s">
        <v>76</v>
      </c>
      <c r="AY1567" s="254" t="s">
        <v>178</v>
      </c>
    </row>
    <row r="1568" s="13" customFormat="1">
      <c r="A1568" s="13"/>
      <c r="B1568" s="244"/>
      <c r="C1568" s="245"/>
      <c r="D1568" s="246" t="s">
        <v>190</v>
      </c>
      <c r="E1568" s="247" t="s">
        <v>1</v>
      </c>
      <c r="F1568" s="248" t="s">
        <v>1751</v>
      </c>
      <c r="G1568" s="245"/>
      <c r="H1568" s="247" t="s">
        <v>1</v>
      </c>
      <c r="I1568" s="249"/>
      <c r="J1568" s="245"/>
      <c r="K1568" s="245"/>
      <c r="L1568" s="250"/>
      <c r="M1568" s="251"/>
      <c r="N1568" s="252"/>
      <c r="O1568" s="252"/>
      <c r="P1568" s="252"/>
      <c r="Q1568" s="252"/>
      <c r="R1568" s="252"/>
      <c r="S1568" s="252"/>
      <c r="T1568" s="253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T1568" s="254" t="s">
        <v>190</v>
      </c>
      <c r="AU1568" s="254" t="s">
        <v>179</v>
      </c>
      <c r="AV1568" s="13" t="s">
        <v>83</v>
      </c>
      <c r="AW1568" s="13" t="s">
        <v>34</v>
      </c>
      <c r="AX1568" s="13" t="s">
        <v>76</v>
      </c>
      <c r="AY1568" s="254" t="s">
        <v>178</v>
      </c>
    </row>
    <row r="1569" s="14" customFormat="1">
      <c r="A1569" s="14"/>
      <c r="B1569" s="255"/>
      <c r="C1569" s="256"/>
      <c r="D1569" s="246" t="s">
        <v>190</v>
      </c>
      <c r="E1569" s="257" t="s">
        <v>1</v>
      </c>
      <c r="F1569" s="258" t="s">
        <v>83</v>
      </c>
      <c r="G1569" s="256"/>
      <c r="H1569" s="259">
        <v>1</v>
      </c>
      <c r="I1569" s="260"/>
      <c r="J1569" s="256"/>
      <c r="K1569" s="256"/>
      <c r="L1569" s="261"/>
      <c r="M1569" s="262"/>
      <c r="N1569" s="263"/>
      <c r="O1569" s="263"/>
      <c r="P1569" s="263"/>
      <c r="Q1569" s="263"/>
      <c r="R1569" s="263"/>
      <c r="S1569" s="263"/>
      <c r="T1569" s="264"/>
      <c r="U1569" s="14"/>
      <c r="V1569" s="14"/>
      <c r="W1569" s="14"/>
      <c r="X1569" s="14"/>
      <c r="Y1569" s="14"/>
      <c r="Z1569" s="14"/>
      <c r="AA1569" s="14"/>
      <c r="AB1569" s="14"/>
      <c r="AC1569" s="14"/>
      <c r="AD1569" s="14"/>
      <c r="AE1569" s="14"/>
      <c r="AT1569" s="265" t="s">
        <v>190</v>
      </c>
      <c r="AU1569" s="265" t="s">
        <v>179</v>
      </c>
      <c r="AV1569" s="14" t="s">
        <v>85</v>
      </c>
      <c r="AW1569" s="14" t="s">
        <v>34</v>
      </c>
      <c r="AX1569" s="14" t="s">
        <v>76</v>
      </c>
      <c r="AY1569" s="265" t="s">
        <v>178</v>
      </c>
    </row>
    <row r="1570" s="2" customFormat="1" ht="33" customHeight="1">
      <c r="A1570" s="38"/>
      <c r="B1570" s="39"/>
      <c r="C1570" s="226" t="s">
        <v>1804</v>
      </c>
      <c r="D1570" s="226" t="s">
        <v>181</v>
      </c>
      <c r="E1570" s="227" t="s">
        <v>1805</v>
      </c>
      <c r="F1570" s="228" t="s">
        <v>1806</v>
      </c>
      <c r="G1570" s="229" t="s">
        <v>203</v>
      </c>
      <c r="H1570" s="230">
        <v>1</v>
      </c>
      <c r="I1570" s="231"/>
      <c r="J1570" s="232">
        <f>ROUND(I1570*H1570,2)</f>
        <v>0</v>
      </c>
      <c r="K1570" s="228" t="s">
        <v>1</v>
      </c>
      <c r="L1570" s="44"/>
      <c r="M1570" s="233" t="s">
        <v>1</v>
      </c>
      <c r="N1570" s="234" t="s">
        <v>41</v>
      </c>
      <c r="O1570" s="91"/>
      <c r="P1570" s="235">
        <f>O1570*H1570</f>
        <v>0</v>
      </c>
      <c r="Q1570" s="235">
        <v>0</v>
      </c>
      <c r="R1570" s="235">
        <f>Q1570*H1570</f>
        <v>0</v>
      </c>
      <c r="S1570" s="235">
        <v>0</v>
      </c>
      <c r="T1570" s="236">
        <f>S1570*H1570</f>
        <v>0</v>
      </c>
      <c r="U1570" s="38"/>
      <c r="V1570" s="38"/>
      <c r="W1570" s="38"/>
      <c r="X1570" s="38"/>
      <c r="Y1570" s="38"/>
      <c r="Z1570" s="38"/>
      <c r="AA1570" s="38"/>
      <c r="AB1570" s="38"/>
      <c r="AC1570" s="38"/>
      <c r="AD1570" s="38"/>
      <c r="AE1570" s="38"/>
      <c r="AR1570" s="237" t="s">
        <v>362</v>
      </c>
      <c r="AT1570" s="237" t="s">
        <v>181</v>
      </c>
      <c r="AU1570" s="237" t="s">
        <v>179</v>
      </c>
      <c r="AY1570" s="17" t="s">
        <v>178</v>
      </c>
      <c r="BE1570" s="238">
        <f>IF(N1570="základní",J1570,0)</f>
        <v>0</v>
      </c>
      <c r="BF1570" s="238">
        <f>IF(N1570="snížená",J1570,0)</f>
        <v>0</v>
      </c>
      <c r="BG1570" s="238">
        <f>IF(N1570="zákl. přenesená",J1570,0)</f>
        <v>0</v>
      </c>
      <c r="BH1570" s="238">
        <f>IF(N1570="sníž. přenesená",J1570,0)</f>
        <v>0</v>
      </c>
      <c r="BI1570" s="238">
        <f>IF(N1570="nulová",J1570,0)</f>
        <v>0</v>
      </c>
      <c r="BJ1570" s="17" t="s">
        <v>83</v>
      </c>
      <c r="BK1570" s="238">
        <f>ROUND(I1570*H1570,2)</f>
        <v>0</v>
      </c>
      <c r="BL1570" s="17" t="s">
        <v>362</v>
      </c>
      <c r="BM1570" s="237" t="s">
        <v>1807</v>
      </c>
    </row>
    <row r="1571" s="13" customFormat="1">
      <c r="A1571" s="13"/>
      <c r="B1571" s="244"/>
      <c r="C1571" s="245"/>
      <c r="D1571" s="246" t="s">
        <v>190</v>
      </c>
      <c r="E1571" s="247" t="s">
        <v>1</v>
      </c>
      <c r="F1571" s="248" t="s">
        <v>1750</v>
      </c>
      <c r="G1571" s="245"/>
      <c r="H1571" s="247" t="s">
        <v>1</v>
      </c>
      <c r="I1571" s="249"/>
      <c r="J1571" s="245"/>
      <c r="K1571" s="245"/>
      <c r="L1571" s="250"/>
      <c r="M1571" s="251"/>
      <c r="N1571" s="252"/>
      <c r="O1571" s="252"/>
      <c r="P1571" s="252"/>
      <c r="Q1571" s="252"/>
      <c r="R1571" s="252"/>
      <c r="S1571" s="252"/>
      <c r="T1571" s="253"/>
      <c r="U1571" s="13"/>
      <c r="V1571" s="13"/>
      <c r="W1571" s="13"/>
      <c r="X1571" s="13"/>
      <c r="Y1571" s="13"/>
      <c r="Z1571" s="13"/>
      <c r="AA1571" s="13"/>
      <c r="AB1571" s="13"/>
      <c r="AC1571" s="13"/>
      <c r="AD1571" s="13"/>
      <c r="AE1571" s="13"/>
      <c r="AT1571" s="254" t="s">
        <v>190</v>
      </c>
      <c r="AU1571" s="254" t="s">
        <v>179</v>
      </c>
      <c r="AV1571" s="13" t="s">
        <v>83</v>
      </c>
      <c r="AW1571" s="13" t="s">
        <v>34</v>
      </c>
      <c r="AX1571" s="13" t="s">
        <v>76</v>
      </c>
      <c r="AY1571" s="254" t="s">
        <v>178</v>
      </c>
    </row>
    <row r="1572" s="13" customFormat="1">
      <c r="A1572" s="13"/>
      <c r="B1572" s="244"/>
      <c r="C1572" s="245"/>
      <c r="D1572" s="246" t="s">
        <v>190</v>
      </c>
      <c r="E1572" s="247" t="s">
        <v>1</v>
      </c>
      <c r="F1572" s="248" t="s">
        <v>192</v>
      </c>
      <c r="G1572" s="245"/>
      <c r="H1572" s="247" t="s">
        <v>1</v>
      </c>
      <c r="I1572" s="249"/>
      <c r="J1572" s="245"/>
      <c r="K1572" s="245"/>
      <c r="L1572" s="250"/>
      <c r="M1572" s="251"/>
      <c r="N1572" s="252"/>
      <c r="O1572" s="252"/>
      <c r="P1572" s="252"/>
      <c r="Q1572" s="252"/>
      <c r="R1572" s="252"/>
      <c r="S1572" s="252"/>
      <c r="T1572" s="253"/>
      <c r="U1572" s="13"/>
      <c r="V1572" s="13"/>
      <c r="W1572" s="13"/>
      <c r="X1572" s="13"/>
      <c r="Y1572" s="13"/>
      <c r="Z1572" s="13"/>
      <c r="AA1572" s="13"/>
      <c r="AB1572" s="13"/>
      <c r="AC1572" s="13"/>
      <c r="AD1572" s="13"/>
      <c r="AE1572" s="13"/>
      <c r="AT1572" s="254" t="s">
        <v>190</v>
      </c>
      <c r="AU1572" s="254" t="s">
        <v>179</v>
      </c>
      <c r="AV1572" s="13" t="s">
        <v>83</v>
      </c>
      <c r="AW1572" s="13" t="s">
        <v>34</v>
      </c>
      <c r="AX1572" s="13" t="s">
        <v>76</v>
      </c>
      <c r="AY1572" s="254" t="s">
        <v>178</v>
      </c>
    </row>
    <row r="1573" s="13" customFormat="1">
      <c r="A1573" s="13"/>
      <c r="B1573" s="244"/>
      <c r="C1573" s="245"/>
      <c r="D1573" s="246" t="s">
        <v>190</v>
      </c>
      <c r="E1573" s="247" t="s">
        <v>1</v>
      </c>
      <c r="F1573" s="248" t="s">
        <v>1751</v>
      </c>
      <c r="G1573" s="245"/>
      <c r="H1573" s="247" t="s">
        <v>1</v>
      </c>
      <c r="I1573" s="249"/>
      <c r="J1573" s="245"/>
      <c r="K1573" s="245"/>
      <c r="L1573" s="250"/>
      <c r="M1573" s="251"/>
      <c r="N1573" s="252"/>
      <c r="O1573" s="252"/>
      <c r="P1573" s="252"/>
      <c r="Q1573" s="252"/>
      <c r="R1573" s="252"/>
      <c r="S1573" s="252"/>
      <c r="T1573" s="253"/>
      <c r="U1573" s="13"/>
      <c r="V1573" s="13"/>
      <c r="W1573" s="13"/>
      <c r="X1573" s="13"/>
      <c r="Y1573" s="13"/>
      <c r="Z1573" s="13"/>
      <c r="AA1573" s="13"/>
      <c r="AB1573" s="13"/>
      <c r="AC1573" s="13"/>
      <c r="AD1573" s="13"/>
      <c r="AE1573" s="13"/>
      <c r="AT1573" s="254" t="s">
        <v>190</v>
      </c>
      <c r="AU1573" s="254" t="s">
        <v>179</v>
      </c>
      <c r="AV1573" s="13" t="s">
        <v>83</v>
      </c>
      <c r="AW1573" s="13" t="s">
        <v>34</v>
      </c>
      <c r="AX1573" s="13" t="s">
        <v>76</v>
      </c>
      <c r="AY1573" s="254" t="s">
        <v>178</v>
      </c>
    </row>
    <row r="1574" s="14" customFormat="1">
      <c r="A1574" s="14"/>
      <c r="B1574" s="255"/>
      <c r="C1574" s="256"/>
      <c r="D1574" s="246" t="s">
        <v>190</v>
      </c>
      <c r="E1574" s="257" t="s">
        <v>1</v>
      </c>
      <c r="F1574" s="258" t="s">
        <v>83</v>
      </c>
      <c r="G1574" s="256"/>
      <c r="H1574" s="259">
        <v>1</v>
      </c>
      <c r="I1574" s="260"/>
      <c r="J1574" s="256"/>
      <c r="K1574" s="256"/>
      <c r="L1574" s="261"/>
      <c r="M1574" s="262"/>
      <c r="N1574" s="263"/>
      <c r="O1574" s="263"/>
      <c r="P1574" s="263"/>
      <c r="Q1574" s="263"/>
      <c r="R1574" s="263"/>
      <c r="S1574" s="263"/>
      <c r="T1574" s="264"/>
      <c r="U1574" s="14"/>
      <c r="V1574" s="14"/>
      <c r="W1574" s="14"/>
      <c r="X1574" s="14"/>
      <c r="Y1574" s="14"/>
      <c r="Z1574" s="14"/>
      <c r="AA1574" s="14"/>
      <c r="AB1574" s="14"/>
      <c r="AC1574" s="14"/>
      <c r="AD1574" s="14"/>
      <c r="AE1574" s="14"/>
      <c r="AT1574" s="265" t="s">
        <v>190</v>
      </c>
      <c r="AU1574" s="265" t="s">
        <v>179</v>
      </c>
      <c r="AV1574" s="14" t="s">
        <v>85</v>
      </c>
      <c r="AW1574" s="14" t="s">
        <v>34</v>
      </c>
      <c r="AX1574" s="14" t="s">
        <v>76</v>
      </c>
      <c r="AY1574" s="265" t="s">
        <v>178</v>
      </c>
    </row>
    <row r="1575" s="12" customFormat="1" ht="20.88" customHeight="1">
      <c r="A1575" s="12"/>
      <c r="B1575" s="210"/>
      <c r="C1575" s="211"/>
      <c r="D1575" s="212" t="s">
        <v>75</v>
      </c>
      <c r="E1575" s="224" t="s">
        <v>1808</v>
      </c>
      <c r="F1575" s="224" t="s">
        <v>1809</v>
      </c>
      <c r="G1575" s="211"/>
      <c r="H1575" s="211"/>
      <c r="I1575" s="214"/>
      <c r="J1575" s="225">
        <f>BK1575</f>
        <v>0</v>
      </c>
      <c r="K1575" s="211"/>
      <c r="L1575" s="216"/>
      <c r="M1575" s="217"/>
      <c r="N1575" s="218"/>
      <c r="O1575" s="218"/>
      <c r="P1575" s="219">
        <f>SUM(P1576:P1610)</f>
        <v>0</v>
      </c>
      <c r="Q1575" s="218"/>
      <c r="R1575" s="219">
        <f>SUM(R1576:R1610)</f>
        <v>0.023580750000000001</v>
      </c>
      <c r="S1575" s="218"/>
      <c r="T1575" s="220">
        <f>SUM(T1576:T1610)</f>
        <v>0</v>
      </c>
      <c r="U1575" s="12"/>
      <c r="V1575" s="12"/>
      <c r="W1575" s="12"/>
      <c r="X1575" s="12"/>
      <c r="Y1575" s="12"/>
      <c r="Z1575" s="12"/>
      <c r="AA1575" s="12"/>
      <c r="AB1575" s="12"/>
      <c r="AC1575" s="12"/>
      <c r="AD1575" s="12"/>
      <c r="AE1575" s="12"/>
      <c r="AR1575" s="221" t="s">
        <v>83</v>
      </c>
      <c r="AT1575" s="222" t="s">
        <v>75</v>
      </c>
      <c r="AU1575" s="222" t="s">
        <v>85</v>
      </c>
      <c r="AY1575" s="221" t="s">
        <v>178</v>
      </c>
      <c r="BK1575" s="223">
        <f>SUM(BK1576:BK1610)</f>
        <v>0</v>
      </c>
    </row>
    <row r="1576" s="2" customFormat="1" ht="24.15" customHeight="1">
      <c r="A1576" s="38"/>
      <c r="B1576" s="39"/>
      <c r="C1576" s="226" t="s">
        <v>1810</v>
      </c>
      <c r="D1576" s="226" t="s">
        <v>181</v>
      </c>
      <c r="E1576" s="227" t="s">
        <v>1811</v>
      </c>
      <c r="F1576" s="228" t="s">
        <v>1812</v>
      </c>
      <c r="G1576" s="229" t="s">
        <v>1537</v>
      </c>
      <c r="H1576" s="230">
        <v>471.61500000000001</v>
      </c>
      <c r="I1576" s="231"/>
      <c r="J1576" s="232">
        <f>ROUND(I1576*H1576,2)</f>
        <v>0</v>
      </c>
      <c r="K1576" s="228" t="s">
        <v>185</v>
      </c>
      <c r="L1576" s="44"/>
      <c r="M1576" s="233" t="s">
        <v>1</v>
      </c>
      <c r="N1576" s="234" t="s">
        <v>41</v>
      </c>
      <c r="O1576" s="91"/>
      <c r="P1576" s="235">
        <f>O1576*H1576</f>
        <v>0</v>
      </c>
      <c r="Q1576" s="235">
        <v>5.0000000000000002E-05</v>
      </c>
      <c r="R1576" s="235">
        <f>Q1576*H1576</f>
        <v>0.023580750000000001</v>
      </c>
      <c r="S1576" s="235">
        <v>0</v>
      </c>
      <c r="T1576" s="236">
        <f>S1576*H1576</f>
        <v>0</v>
      </c>
      <c r="U1576" s="38"/>
      <c r="V1576" s="38"/>
      <c r="W1576" s="38"/>
      <c r="X1576" s="38"/>
      <c r="Y1576" s="38"/>
      <c r="Z1576" s="38"/>
      <c r="AA1576" s="38"/>
      <c r="AB1576" s="38"/>
      <c r="AC1576" s="38"/>
      <c r="AD1576" s="38"/>
      <c r="AE1576" s="38"/>
      <c r="AR1576" s="237" t="s">
        <v>362</v>
      </c>
      <c r="AT1576" s="237" t="s">
        <v>181</v>
      </c>
      <c r="AU1576" s="237" t="s">
        <v>179</v>
      </c>
      <c r="AY1576" s="17" t="s">
        <v>178</v>
      </c>
      <c r="BE1576" s="238">
        <f>IF(N1576="základní",J1576,0)</f>
        <v>0</v>
      </c>
      <c r="BF1576" s="238">
        <f>IF(N1576="snížená",J1576,0)</f>
        <v>0</v>
      </c>
      <c r="BG1576" s="238">
        <f>IF(N1576="zákl. přenesená",J1576,0)</f>
        <v>0</v>
      </c>
      <c r="BH1576" s="238">
        <f>IF(N1576="sníž. přenesená",J1576,0)</f>
        <v>0</v>
      </c>
      <c r="BI1576" s="238">
        <f>IF(N1576="nulová",J1576,0)</f>
        <v>0</v>
      </c>
      <c r="BJ1576" s="17" t="s">
        <v>83</v>
      </c>
      <c r="BK1576" s="238">
        <f>ROUND(I1576*H1576,2)</f>
        <v>0</v>
      </c>
      <c r="BL1576" s="17" t="s">
        <v>362</v>
      </c>
      <c r="BM1576" s="237" t="s">
        <v>1813</v>
      </c>
    </row>
    <row r="1577" s="2" customFormat="1">
      <c r="A1577" s="38"/>
      <c r="B1577" s="39"/>
      <c r="C1577" s="40"/>
      <c r="D1577" s="239" t="s">
        <v>188</v>
      </c>
      <c r="E1577" s="40"/>
      <c r="F1577" s="240" t="s">
        <v>1814</v>
      </c>
      <c r="G1577" s="40"/>
      <c r="H1577" s="40"/>
      <c r="I1577" s="241"/>
      <c r="J1577" s="40"/>
      <c r="K1577" s="40"/>
      <c r="L1577" s="44"/>
      <c r="M1577" s="242"/>
      <c r="N1577" s="243"/>
      <c r="O1577" s="91"/>
      <c r="P1577" s="91"/>
      <c r="Q1577" s="91"/>
      <c r="R1577" s="91"/>
      <c r="S1577" s="91"/>
      <c r="T1577" s="92"/>
      <c r="U1577" s="38"/>
      <c r="V1577" s="38"/>
      <c r="W1577" s="38"/>
      <c r="X1577" s="38"/>
      <c r="Y1577" s="38"/>
      <c r="Z1577" s="38"/>
      <c r="AA1577" s="38"/>
      <c r="AB1577" s="38"/>
      <c r="AC1577" s="38"/>
      <c r="AD1577" s="38"/>
      <c r="AE1577" s="38"/>
      <c r="AT1577" s="17" t="s">
        <v>188</v>
      </c>
      <c r="AU1577" s="17" t="s">
        <v>179</v>
      </c>
    </row>
    <row r="1578" s="13" customFormat="1">
      <c r="A1578" s="13"/>
      <c r="B1578" s="244"/>
      <c r="C1578" s="245"/>
      <c r="D1578" s="246" t="s">
        <v>190</v>
      </c>
      <c r="E1578" s="247" t="s">
        <v>1</v>
      </c>
      <c r="F1578" s="248" t="s">
        <v>1815</v>
      </c>
      <c r="G1578" s="245"/>
      <c r="H1578" s="247" t="s">
        <v>1</v>
      </c>
      <c r="I1578" s="249"/>
      <c r="J1578" s="245"/>
      <c r="K1578" s="245"/>
      <c r="L1578" s="250"/>
      <c r="M1578" s="251"/>
      <c r="N1578" s="252"/>
      <c r="O1578" s="252"/>
      <c r="P1578" s="252"/>
      <c r="Q1578" s="252"/>
      <c r="R1578" s="252"/>
      <c r="S1578" s="252"/>
      <c r="T1578" s="253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T1578" s="254" t="s">
        <v>190</v>
      </c>
      <c r="AU1578" s="254" t="s">
        <v>179</v>
      </c>
      <c r="AV1578" s="13" t="s">
        <v>83</v>
      </c>
      <c r="AW1578" s="13" t="s">
        <v>34</v>
      </c>
      <c r="AX1578" s="13" t="s">
        <v>76</v>
      </c>
      <c r="AY1578" s="254" t="s">
        <v>178</v>
      </c>
    </row>
    <row r="1579" s="13" customFormat="1">
      <c r="A1579" s="13"/>
      <c r="B1579" s="244"/>
      <c r="C1579" s="245"/>
      <c r="D1579" s="246" t="s">
        <v>190</v>
      </c>
      <c r="E1579" s="247" t="s">
        <v>1</v>
      </c>
      <c r="F1579" s="248" t="s">
        <v>1816</v>
      </c>
      <c r="G1579" s="245"/>
      <c r="H1579" s="247" t="s">
        <v>1</v>
      </c>
      <c r="I1579" s="249"/>
      <c r="J1579" s="245"/>
      <c r="K1579" s="245"/>
      <c r="L1579" s="250"/>
      <c r="M1579" s="251"/>
      <c r="N1579" s="252"/>
      <c r="O1579" s="252"/>
      <c r="P1579" s="252"/>
      <c r="Q1579" s="252"/>
      <c r="R1579" s="252"/>
      <c r="S1579" s="252"/>
      <c r="T1579" s="253"/>
      <c r="U1579" s="13"/>
      <c r="V1579" s="13"/>
      <c r="W1579" s="13"/>
      <c r="X1579" s="13"/>
      <c r="Y1579" s="13"/>
      <c r="Z1579" s="13"/>
      <c r="AA1579" s="13"/>
      <c r="AB1579" s="13"/>
      <c r="AC1579" s="13"/>
      <c r="AD1579" s="13"/>
      <c r="AE1579" s="13"/>
      <c r="AT1579" s="254" t="s">
        <v>190</v>
      </c>
      <c r="AU1579" s="254" t="s">
        <v>179</v>
      </c>
      <c r="AV1579" s="13" t="s">
        <v>83</v>
      </c>
      <c r="AW1579" s="13" t="s">
        <v>34</v>
      </c>
      <c r="AX1579" s="13" t="s">
        <v>76</v>
      </c>
      <c r="AY1579" s="254" t="s">
        <v>178</v>
      </c>
    </row>
    <row r="1580" s="13" customFormat="1">
      <c r="A1580" s="13"/>
      <c r="B1580" s="244"/>
      <c r="C1580" s="245"/>
      <c r="D1580" s="246" t="s">
        <v>190</v>
      </c>
      <c r="E1580" s="247" t="s">
        <v>1</v>
      </c>
      <c r="F1580" s="248" t="s">
        <v>192</v>
      </c>
      <c r="G1580" s="245"/>
      <c r="H1580" s="247" t="s">
        <v>1</v>
      </c>
      <c r="I1580" s="249"/>
      <c r="J1580" s="245"/>
      <c r="K1580" s="245"/>
      <c r="L1580" s="250"/>
      <c r="M1580" s="251"/>
      <c r="N1580" s="252"/>
      <c r="O1580" s="252"/>
      <c r="P1580" s="252"/>
      <c r="Q1580" s="252"/>
      <c r="R1580" s="252"/>
      <c r="S1580" s="252"/>
      <c r="T1580" s="253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254" t="s">
        <v>190</v>
      </c>
      <c r="AU1580" s="254" t="s">
        <v>179</v>
      </c>
      <c r="AV1580" s="13" t="s">
        <v>83</v>
      </c>
      <c r="AW1580" s="13" t="s">
        <v>34</v>
      </c>
      <c r="AX1580" s="13" t="s">
        <v>76</v>
      </c>
      <c r="AY1580" s="254" t="s">
        <v>178</v>
      </c>
    </row>
    <row r="1581" s="13" customFormat="1">
      <c r="A1581" s="13"/>
      <c r="B1581" s="244"/>
      <c r="C1581" s="245"/>
      <c r="D1581" s="246" t="s">
        <v>190</v>
      </c>
      <c r="E1581" s="247" t="s">
        <v>1</v>
      </c>
      <c r="F1581" s="248" t="s">
        <v>1817</v>
      </c>
      <c r="G1581" s="245"/>
      <c r="H1581" s="247" t="s">
        <v>1</v>
      </c>
      <c r="I1581" s="249"/>
      <c r="J1581" s="245"/>
      <c r="K1581" s="245"/>
      <c r="L1581" s="250"/>
      <c r="M1581" s="251"/>
      <c r="N1581" s="252"/>
      <c r="O1581" s="252"/>
      <c r="P1581" s="252"/>
      <c r="Q1581" s="252"/>
      <c r="R1581" s="252"/>
      <c r="S1581" s="252"/>
      <c r="T1581" s="253"/>
      <c r="U1581" s="13"/>
      <c r="V1581" s="13"/>
      <c r="W1581" s="13"/>
      <c r="X1581" s="13"/>
      <c r="Y1581" s="13"/>
      <c r="Z1581" s="13"/>
      <c r="AA1581" s="13"/>
      <c r="AB1581" s="13"/>
      <c r="AC1581" s="13"/>
      <c r="AD1581" s="13"/>
      <c r="AE1581" s="13"/>
      <c r="AT1581" s="254" t="s">
        <v>190</v>
      </c>
      <c r="AU1581" s="254" t="s">
        <v>179</v>
      </c>
      <c r="AV1581" s="13" t="s">
        <v>83</v>
      </c>
      <c r="AW1581" s="13" t="s">
        <v>34</v>
      </c>
      <c r="AX1581" s="13" t="s">
        <v>76</v>
      </c>
      <c r="AY1581" s="254" t="s">
        <v>178</v>
      </c>
    </row>
    <row r="1582" s="13" customFormat="1">
      <c r="A1582" s="13"/>
      <c r="B1582" s="244"/>
      <c r="C1582" s="245"/>
      <c r="D1582" s="246" t="s">
        <v>190</v>
      </c>
      <c r="E1582" s="247" t="s">
        <v>1</v>
      </c>
      <c r="F1582" s="248" t="s">
        <v>1818</v>
      </c>
      <c r="G1582" s="245"/>
      <c r="H1582" s="247" t="s">
        <v>1</v>
      </c>
      <c r="I1582" s="249"/>
      <c r="J1582" s="245"/>
      <c r="K1582" s="245"/>
      <c r="L1582" s="250"/>
      <c r="M1582" s="251"/>
      <c r="N1582" s="252"/>
      <c r="O1582" s="252"/>
      <c r="P1582" s="252"/>
      <c r="Q1582" s="252"/>
      <c r="R1582" s="252"/>
      <c r="S1582" s="252"/>
      <c r="T1582" s="253"/>
      <c r="U1582" s="13"/>
      <c r="V1582" s="13"/>
      <c r="W1582" s="13"/>
      <c r="X1582" s="13"/>
      <c r="Y1582" s="13"/>
      <c r="Z1582" s="13"/>
      <c r="AA1582" s="13"/>
      <c r="AB1582" s="13"/>
      <c r="AC1582" s="13"/>
      <c r="AD1582" s="13"/>
      <c r="AE1582" s="13"/>
      <c r="AT1582" s="254" t="s">
        <v>190</v>
      </c>
      <c r="AU1582" s="254" t="s">
        <v>179</v>
      </c>
      <c r="AV1582" s="13" t="s">
        <v>83</v>
      </c>
      <c r="AW1582" s="13" t="s">
        <v>34</v>
      </c>
      <c r="AX1582" s="13" t="s">
        <v>76</v>
      </c>
      <c r="AY1582" s="254" t="s">
        <v>178</v>
      </c>
    </row>
    <row r="1583" s="13" customFormat="1">
      <c r="A1583" s="13"/>
      <c r="B1583" s="244"/>
      <c r="C1583" s="245"/>
      <c r="D1583" s="246" t="s">
        <v>190</v>
      </c>
      <c r="E1583" s="247" t="s">
        <v>1</v>
      </c>
      <c r="F1583" s="248" t="s">
        <v>1819</v>
      </c>
      <c r="G1583" s="245"/>
      <c r="H1583" s="247" t="s">
        <v>1</v>
      </c>
      <c r="I1583" s="249"/>
      <c r="J1583" s="245"/>
      <c r="K1583" s="245"/>
      <c r="L1583" s="250"/>
      <c r="M1583" s="251"/>
      <c r="N1583" s="252"/>
      <c r="O1583" s="252"/>
      <c r="P1583" s="252"/>
      <c r="Q1583" s="252"/>
      <c r="R1583" s="252"/>
      <c r="S1583" s="252"/>
      <c r="T1583" s="253"/>
      <c r="U1583" s="13"/>
      <c r="V1583" s="13"/>
      <c r="W1583" s="13"/>
      <c r="X1583" s="13"/>
      <c r="Y1583" s="13"/>
      <c r="Z1583" s="13"/>
      <c r="AA1583" s="13"/>
      <c r="AB1583" s="13"/>
      <c r="AC1583" s="13"/>
      <c r="AD1583" s="13"/>
      <c r="AE1583" s="13"/>
      <c r="AT1583" s="254" t="s">
        <v>190</v>
      </c>
      <c r="AU1583" s="254" t="s">
        <v>179</v>
      </c>
      <c r="AV1583" s="13" t="s">
        <v>83</v>
      </c>
      <c r="AW1583" s="13" t="s">
        <v>34</v>
      </c>
      <c r="AX1583" s="13" t="s">
        <v>76</v>
      </c>
      <c r="AY1583" s="254" t="s">
        <v>178</v>
      </c>
    </row>
    <row r="1584" s="13" customFormat="1">
      <c r="A1584" s="13"/>
      <c r="B1584" s="244"/>
      <c r="C1584" s="245"/>
      <c r="D1584" s="246" t="s">
        <v>190</v>
      </c>
      <c r="E1584" s="247" t="s">
        <v>1</v>
      </c>
      <c r="F1584" s="248" t="s">
        <v>192</v>
      </c>
      <c r="G1584" s="245"/>
      <c r="H1584" s="247" t="s">
        <v>1</v>
      </c>
      <c r="I1584" s="249"/>
      <c r="J1584" s="245"/>
      <c r="K1584" s="245"/>
      <c r="L1584" s="250"/>
      <c r="M1584" s="251"/>
      <c r="N1584" s="252"/>
      <c r="O1584" s="252"/>
      <c r="P1584" s="252"/>
      <c r="Q1584" s="252"/>
      <c r="R1584" s="252"/>
      <c r="S1584" s="252"/>
      <c r="T1584" s="253"/>
      <c r="U1584" s="13"/>
      <c r="V1584" s="13"/>
      <c r="W1584" s="13"/>
      <c r="X1584" s="13"/>
      <c r="Y1584" s="13"/>
      <c r="Z1584" s="13"/>
      <c r="AA1584" s="13"/>
      <c r="AB1584" s="13"/>
      <c r="AC1584" s="13"/>
      <c r="AD1584" s="13"/>
      <c r="AE1584" s="13"/>
      <c r="AT1584" s="254" t="s">
        <v>190</v>
      </c>
      <c r="AU1584" s="254" t="s">
        <v>179</v>
      </c>
      <c r="AV1584" s="13" t="s">
        <v>83</v>
      </c>
      <c r="AW1584" s="13" t="s">
        <v>34</v>
      </c>
      <c r="AX1584" s="13" t="s">
        <v>76</v>
      </c>
      <c r="AY1584" s="254" t="s">
        <v>178</v>
      </c>
    </row>
    <row r="1585" s="14" customFormat="1">
      <c r="A1585" s="14"/>
      <c r="B1585" s="255"/>
      <c r="C1585" s="256"/>
      <c r="D1585" s="246" t="s">
        <v>190</v>
      </c>
      <c r="E1585" s="257" t="s">
        <v>1</v>
      </c>
      <c r="F1585" s="258" t="s">
        <v>1820</v>
      </c>
      <c r="G1585" s="256"/>
      <c r="H1585" s="259">
        <v>163.75999999999996</v>
      </c>
      <c r="I1585" s="260"/>
      <c r="J1585" s="256"/>
      <c r="K1585" s="256"/>
      <c r="L1585" s="261"/>
      <c r="M1585" s="262"/>
      <c r="N1585" s="263"/>
      <c r="O1585" s="263"/>
      <c r="P1585" s="263"/>
      <c r="Q1585" s="263"/>
      <c r="R1585" s="263"/>
      <c r="S1585" s="263"/>
      <c r="T1585" s="264"/>
      <c r="U1585" s="14"/>
      <c r="V1585" s="14"/>
      <c r="W1585" s="14"/>
      <c r="X1585" s="14"/>
      <c r="Y1585" s="14"/>
      <c r="Z1585" s="14"/>
      <c r="AA1585" s="14"/>
      <c r="AB1585" s="14"/>
      <c r="AC1585" s="14"/>
      <c r="AD1585" s="14"/>
      <c r="AE1585" s="14"/>
      <c r="AT1585" s="265" t="s">
        <v>190</v>
      </c>
      <c r="AU1585" s="265" t="s">
        <v>179</v>
      </c>
      <c r="AV1585" s="14" t="s">
        <v>85</v>
      </c>
      <c r="AW1585" s="14" t="s">
        <v>34</v>
      </c>
      <c r="AX1585" s="14" t="s">
        <v>76</v>
      </c>
      <c r="AY1585" s="265" t="s">
        <v>178</v>
      </c>
    </row>
    <row r="1586" s="14" customFormat="1">
      <c r="A1586" s="14"/>
      <c r="B1586" s="255"/>
      <c r="C1586" s="256"/>
      <c r="D1586" s="246" t="s">
        <v>190</v>
      </c>
      <c r="E1586" s="257" t="s">
        <v>1</v>
      </c>
      <c r="F1586" s="258" t="s">
        <v>1820</v>
      </c>
      <c r="G1586" s="256"/>
      <c r="H1586" s="259">
        <v>163.75999999999996</v>
      </c>
      <c r="I1586" s="260"/>
      <c r="J1586" s="256"/>
      <c r="K1586" s="256"/>
      <c r="L1586" s="261"/>
      <c r="M1586" s="262"/>
      <c r="N1586" s="263"/>
      <c r="O1586" s="263"/>
      <c r="P1586" s="263"/>
      <c r="Q1586" s="263"/>
      <c r="R1586" s="263"/>
      <c r="S1586" s="263"/>
      <c r="T1586" s="264"/>
      <c r="U1586" s="14"/>
      <c r="V1586" s="14"/>
      <c r="W1586" s="14"/>
      <c r="X1586" s="14"/>
      <c r="Y1586" s="14"/>
      <c r="Z1586" s="14"/>
      <c r="AA1586" s="14"/>
      <c r="AB1586" s="14"/>
      <c r="AC1586" s="14"/>
      <c r="AD1586" s="14"/>
      <c r="AE1586" s="14"/>
      <c r="AT1586" s="265" t="s">
        <v>190</v>
      </c>
      <c r="AU1586" s="265" t="s">
        <v>179</v>
      </c>
      <c r="AV1586" s="14" t="s">
        <v>85</v>
      </c>
      <c r="AW1586" s="14" t="s">
        <v>34</v>
      </c>
      <c r="AX1586" s="14" t="s">
        <v>76</v>
      </c>
      <c r="AY1586" s="265" t="s">
        <v>178</v>
      </c>
    </row>
    <row r="1587" s="14" customFormat="1">
      <c r="A1587" s="14"/>
      <c r="B1587" s="255"/>
      <c r="C1587" s="256"/>
      <c r="D1587" s="246" t="s">
        <v>190</v>
      </c>
      <c r="E1587" s="257" t="s">
        <v>1</v>
      </c>
      <c r="F1587" s="258" t="s">
        <v>1821</v>
      </c>
      <c r="G1587" s="256"/>
      <c r="H1587" s="259">
        <v>144.095</v>
      </c>
      <c r="I1587" s="260"/>
      <c r="J1587" s="256"/>
      <c r="K1587" s="256"/>
      <c r="L1587" s="261"/>
      <c r="M1587" s="262"/>
      <c r="N1587" s="263"/>
      <c r="O1587" s="263"/>
      <c r="P1587" s="263"/>
      <c r="Q1587" s="263"/>
      <c r="R1587" s="263"/>
      <c r="S1587" s="263"/>
      <c r="T1587" s="264"/>
      <c r="U1587" s="14"/>
      <c r="V1587" s="14"/>
      <c r="W1587" s="14"/>
      <c r="X1587" s="14"/>
      <c r="Y1587" s="14"/>
      <c r="Z1587" s="14"/>
      <c r="AA1587" s="14"/>
      <c r="AB1587" s="14"/>
      <c r="AC1587" s="14"/>
      <c r="AD1587" s="14"/>
      <c r="AE1587" s="14"/>
      <c r="AT1587" s="265" t="s">
        <v>190</v>
      </c>
      <c r="AU1587" s="265" t="s">
        <v>179</v>
      </c>
      <c r="AV1587" s="14" t="s">
        <v>85</v>
      </c>
      <c r="AW1587" s="14" t="s">
        <v>34</v>
      </c>
      <c r="AX1587" s="14" t="s">
        <v>76</v>
      </c>
      <c r="AY1587" s="265" t="s">
        <v>178</v>
      </c>
    </row>
    <row r="1588" s="2" customFormat="1" ht="21.75" customHeight="1">
      <c r="A1588" s="38"/>
      <c r="B1588" s="39"/>
      <c r="C1588" s="267" t="s">
        <v>1822</v>
      </c>
      <c r="D1588" s="267" t="s">
        <v>406</v>
      </c>
      <c r="E1588" s="268" t="s">
        <v>1823</v>
      </c>
      <c r="F1588" s="269" t="s">
        <v>1824</v>
      </c>
      <c r="G1588" s="270" t="s">
        <v>229</v>
      </c>
      <c r="H1588" s="271">
        <v>0.47199999999999998</v>
      </c>
      <c r="I1588" s="272"/>
      <c r="J1588" s="273">
        <f>ROUND(I1588*H1588,2)</f>
        <v>0</v>
      </c>
      <c r="K1588" s="269" t="s">
        <v>1</v>
      </c>
      <c r="L1588" s="274"/>
      <c r="M1588" s="275" t="s">
        <v>1</v>
      </c>
      <c r="N1588" s="276" t="s">
        <v>41</v>
      </c>
      <c r="O1588" s="91"/>
      <c r="P1588" s="235">
        <f>O1588*H1588</f>
        <v>0</v>
      </c>
      <c r="Q1588" s="235">
        <v>0</v>
      </c>
      <c r="R1588" s="235">
        <f>Q1588*H1588</f>
        <v>0</v>
      </c>
      <c r="S1588" s="235">
        <v>0</v>
      </c>
      <c r="T1588" s="236">
        <f>S1588*H1588</f>
        <v>0</v>
      </c>
      <c r="U1588" s="38"/>
      <c r="V1588" s="38"/>
      <c r="W1588" s="38"/>
      <c r="X1588" s="38"/>
      <c r="Y1588" s="38"/>
      <c r="Z1588" s="38"/>
      <c r="AA1588" s="38"/>
      <c r="AB1588" s="38"/>
      <c r="AC1588" s="38"/>
      <c r="AD1588" s="38"/>
      <c r="AE1588" s="38"/>
      <c r="AR1588" s="237" t="s">
        <v>472</v>
      </c>
      <c r="AT1588" s="237" t="s">
        <v>406</v>
      </c>
      <c r="AU1588" s="237" t="s">
        <v>179</v>
      </c>
      <c r="AY1588" s="17" t="s">
        <v>178</v>
      </c>
      <c r="BE1588" s="238">
        <f>IF(N1588="základní",J1588,0)</f>
        <v>0</v>
      </c>
      <c r="BF1588" s="238">
        <f>IF(N1588="snížená",J1588,0)</f>
        <v>0</v>
      </c>
      <c r="BG1588" s="238">
        <f>IF(N1588="zákl. přenesená",J1588,0)</f>
        <v>0</v>
      </c>
      <c r="BH1588" s="238">
        <f>IF(N1588="sníž. přenesená",J1588,0)</f>
        <v>0</v>
      </c>
      <c r="BI1588" s="238">
        <f>IF(N1588="nulová",J1588,0)</f>
        <v>0</v>
      </c>
      <c r="BJ1588" s="17" t="s">
        <v>83</v>
      </c>
      <c r="BK1588" s="238">
        <f>ROUND(I1588*H1588,2)</f>
        <v>0</v>
      </c>
      <c r="BL1588" s="17" t="s">
        <v>362</v>
      </c>
      <c r="BM1588" s="237" t="s">
        <v>1825</v>
      </c>
    </row>
    <row r="1589" s="13" customFormat="1">
      <c r="A1589" s="13"/>
      <c r="B1589" s="244"/>
      <c r="C1589" s="245"/>
      <c r="D1589" s="246" t="s">
        <v>190</v>
      </c>
      <c r="E1589" s="247" t="s">
        <v>1</v>
      </c>
      <c r="F1589" s="248" t="s">
        <v>1815</v>
      </c>
      <c r="G1589" s="245"/>
      <c r="H1589" s="247" t="s">
        <v>1</v>
      </c>
      <c r="I1589" s="249"/>
      <c r="J1589" s="245"/>
      <c r="K1589" s="245"/>
      <c r="L1589" s="250"/>
      <c r="M1589" s="251"/>
      <c r="N1589" s="252"/>
      <c r="O1589" s="252"/>
      <c r="P1589" s="252"/>
      <c r="Q1589" s="252"/>
      <c r="R1589" s="252"/>
      <c r="S1589" s="252"/>
      <c r="T1589" s="253"/>
      <c r="U1589" s="13"/>
      <c r="V1589" s="13"/>
      <c r="W1589" s="13"/>
      <c r="X1589" s="13"/>
      <c r="Y1589" s="13"/>
      <c r="Z1589" s="13"/>
      <c r="AA1589" s="13"/>
      <c r="AB1589" s="13"/>
      <c r="AC1589" s="13"/>
      <c r="AD1589" s="13"/>
      <c r="AE1589" s="13"/>
      <c r="AT1589" s="254" t="s">
        <v>190</v>
      </c>
      <c r="AU1589" s="254" t="s">
        <v>179</v>
      </c>
      <c r="AV1589" s="13" t="s">
        <v>83</v>
      </c>
      <c r="AW1589" s="13" t="s">
        <v>34</v>
      </c>
      <c r="AX1589" s="13" t="s">
        <v>76</v>
      </c>
      <c r="AY1589" s="254" t="s">
        <v>178</v>
      </c>
    </row>
    <row r="1590" s="13" customFormat="1">
      <c r="A1590" s="13"/>
      <c r="B1590" s="244"/>
      <c r="C1590" s="245"/>
      <c r="D1590" s="246" t="s">
        <v>190</v>
      </c>
      <c r="E1590" s="247" t="s">
        <v>1</v>
      </c>
      <c r="F1590" s="248" t="s">
        <v>1816</v>
      </c>
      <c r="G1590" s="245"/>
      <c r="H1590" s="247" t="s">
        <v>1</v>
      </c>
      <c r="I1590" s="249"/>
      <c r="J1590" s="245"/>
      <c r="K1590" s="245"/>
      <c r="L1590" s="250"/>
      <c r="M1590" s="251"/>
      <c r="N1590" s="252"/>
      <c r="O1590" s="252"/>
      <c r="P1590" s="252"/>
      <c r="Q1590" s="252"/>
      <c r="R1590" s="252"/>
      <c r="S1590" s="252"/>
      <c r="T1590" s="253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T1590" s="254" t="s">
        <v>190</v>
      </c>
      <c r="AU1590" s="254" t="s">
        <v>179</v>
      </c>
      <c r="AV1590" s="13" t="s">
        <v>83</v>
      </c>
      <c r="AW1590" s="13" t="s">
        <v>34</v>
      </c>
      <c r="AX1590" s="13" t="s">
        <v>76</v>
      </c>
      <c r="AY1590" s="254" t="s">
        <v>178</v>
      </c>
    </row>
    <row r="1591" s="13" customFormat="1">
      <c r="A1591" s="13"/>
      <c r="B1591" s="244"/>
      <c r="C1591" s="245"/>
      <c r="D1591" s="246" t="s">
        <v>190</v>
      </c>
      <c r="E1591" s="247" t="s">
        <v>1</v>
      </c>
      <c r="F1591" s="248" t="s">
        <v>192</v>
      </c>
      <c r="G1591" s="245"/>
      <c r="H1591" s="247" t="s">
        <v>1</v>
      </c>
      <c r="I1591" s="249"/>
      <c r="J1591" s="245"/>
      <c r="K1591" s="245"/>
      <c r="L1591" s="250"/>
      <c r="M1591" s="251"/>
      <c r="N1591" s="252"/>
      <c r="O1591" s="252"/>
      <c r="P1591" s="252"/>
      <c r="Q1591" s="252"/>
      <c r="R1591" s="252"/>
      <c r="S1591" s="252"/>
      <c r="T1591" s="253"/>
      <c r="U1591" s="13"/>
      <c r="V1591" s="13"/>
      <c r="W1591" s="13"/>
      <c r="X1591" s="13"/>
      <c r="Y1591" s="13"/>
      <c r="Z1591" s="13"/>
      <c r="AA1591" s="13"/>
      <c r="AB1591" s="13"/>
      <c r="AC1591" s="13"/>
      <c r="AD1591" s="13"/>
      <c r="AE1591" s="13"/>
      <c r="AT1591" s="254" t="s">
        <v>190</v>
      </c>
      <c r="AU1591" s="254" t="s">
        <v>179</v>
      </c>
      <c r="AV1591" s="13" t="s">
        <v>83</v>
      </c>
      <c r="AW1591" s="13" t="s">
        <v>34</v>
      </c>
      <c r="AX1591" s="13" t="s">
        <v>76</v>
      </c>
      <c r="AY1591" s="254" t="s">
        <v>178</v>
      </c>
    </row>
    <row r="1592" s="13" customFormat="1">
      <c r="A1592" s="13"/>
      <c r="B1592" s="244"/>
      <c r="C1592" s="245"/>
      <c r="D1592" s="246" t="s">
        <v>190</v>
      </c>
      <c r="E1592" s="247" t="s">
        <v>1</v>
      </c>
      <c r="F1592" s="248" t="s">
        <v>1817</v>
      </c>
      <c r="G1592" s="245"/>
      <c r="H1592" s="247" t="s">
        <v>1</v>
      </c>
      <c r="I1592" s="249"/>
      <c r="J1592" s="245"/>
      <c r="K1592" s="245"/>
      <c r="L1592" s="250"/>
      <c r="M1592" s="251"/>
      <c r="N1592" s="252"/>
      <c r="O1592" s="252"/>
      <c r="P1592" s="252"/>
      <c r="Q1592" s="252"/>
      <c r="R1592" s="252"/>
      <c r="S1592" s="252"/>
      <c r="T1592" s="253"/>
      <c r="U1592" s="13"/>
      <c r="V1592" s="13"/>
      <c r="W1592" s="13"/>
      <c r="X1592" s="13"/>
      <c r="Y1592" s="13"/>
      <c r="Z1592" s="13"/>
      <c r="AA1592" s="13"/>
      <c r="AB1592" s="13"/>
      <c r="AC1592" s="13"/>
      <c r="AD1592" s="13"/>
      <c r="AE1592" s="13"/>
      <c r="AT1592" s="254" t="s">
        <v>190</v>
      </c>
      <c r="AU1592" s="254" t="s">
        <v>179</v>
      </c>
      <c r="AV1592" s="13" t="s">
        <v>83</v>
      </c>
      <c r="AW1592" s="13" t="s">
        <v>34</v>
      </c>
      <c r="AX1592" s="13" t="s">
        <v>76</v>
      </c>
      <c r="AY1592" s="254" t="s">
        <v>178</v>
      </c>
    </row>
    <row r="1593" s="13" customFormat="1">
      <c r="A1593" s="13"/>
      <c r="B1593" s="244"/>
      <c r="C1593" s="245"/>
      <c r="D1593" s="246" t="s">
        <v>190</v>
      </c>
      <c r="E1593" s="247" t="s">
        <v>1</v>
      </c>
      <c r="F1593" s="248" t="s">
        <v>1818</v>
      </c>
      <c r="G1593" s="245"/>
      <c r="H1593" s="247" t="s">
        <v>1</v>
      </c>
      <c r="I1593" s="249"/>
      <c r="J1593" s="245"/>
      <c r="K1593" s="245"/>
      <c r="L1593" s="250"/>
      <c r="M1593" s="251"/>
      <c r="N1593" s="252"/>
      <c r="O1593" s="252"/>
      <c r="P1593" s="252"/>
      <c r="Q1593" s="252"/>
      <c r="R1593" s="252"/>
      <c r="S1593" s="252"/>
      <c r="T1593" s="253"/>
      <c r="U1593" s="13"/>
      <c r="V1593" s="13"/>
      <c r="W1593" s="13"/>
      <c r="X1593" s="13"/>
      <c r="Y1593" s="13"/>
      <c r="Z1593" s="13"/>
      <c r="AA1593" s="13"/>
      <c r="AB1593" s="13"/>
      <c r="AC1593" s="13"/>
      <c r="AD1593" s="13"/>
      <c r="AE1593" s="13"/>
      <c r="AT1593" s="254" t="s">
        <v>190</v>
      </c>
      <c r="AU1593" s="254" t="s">
        <v>179</v>
      </c>
      <c r="AV1593" s="13" t="s">
        <v>83</v>
      </c>
      <c r="AW1593" s="13" t="s">
        <v>34</v>
      </c>
      <c r="AX1593" s="13" t="s">
        <v>76</v>
      </c>
      <c r="AY1593" s="254" t="s">
        <v>178</v>
      </c>
    </row>
    <row r="1594" s="13" customFormat="1">
      <c r="A1594" s="13"/>
      <c r="B1594" s="244"/>
      <c r="C1594" s="245"/>
      <c r="D1594" s="246" t="s">
        <v>190</v>
      </c>
      <c r="E1594" s="247" t="s">
        <v>1</v>
      </c>
      <c r="F1594" s="248" t="s">
        <v>1819</v>
      </c>
      <c r="G1594" s="245"/>
      <c r="H1594" s="247" t="s">
        <v>1</v>
      </c>
      <c r="I1594" s="249"/>
      <c r="J1594" s="245"/>
      <c r="K1594" s="245"/>
      <c r="L1594" s="250"/>
      <c r="M1594" s="251"/>
      <c r="N1594" s="252"/>
      <c r="O1594" s="252"/>
      <c r="P1594" s="252"/>
      <c r="Q1594" s="252"/>
      <c r="R1594" s="252"/>
      <c r="S1594" s="252"/>
      <c r="T1594" s="253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T1594" s="254" t="s">
        <v>190</v>
      </c>
      <c r="AU1594" s="254" t="s">
        <v>179</v>
      </c>
      <c r="AV1594" s="13" t="s">
        <v>83</v>
      </c>
      <c r="AW1594" s="13" t="s">
        <v>34</v>
      </c>
      <c r="AX1594" s="13" t="s">
        <v>76</v>
      </c>
      <c r="AY1594" s="254" t="s">
        <v>178</v>
      </c>
    </row>
    <row r="1595" s="13" customFormat="1">
      <c r="A1595" s="13"/>
      <c r="B1595" s="244"/>
      <c r="C1595" s="245"/>
      <c r="D1595" s="246" t="s">
        <v>190</v>
      </c>
      <c r="E1595" s="247" t="s">
        <v>1</v>
      </c>
      <c r="F1595" s="248" t="s">
        <v>192</v>
      </c>
      <c r="G1595" s="245"/>
      <c r="H1595" s="247" t="s">
        <v>1</v>
      </c>
      <c r="I1595" s="249"/>
      <c r="J1595" s="245"/>
      <c r="K1595" s="245"/>
      <c r="L1595" s="250"/>
      <c r="M1595" s="251"/>
      <c r="N1595" s="252"/>
      <c r="O1595" s="252"/>
      <c r="P1595" s="252"/>
      <c r="Q1595" s="252"/>
      <c r="R1595" s="252"/>
      <c r="S1595" s="252"/>
      <c r="T1595" s="253"/>
      <c r="U1595" s="13"/>
      <c r="V1595" s="13"/>
      <c r="W1595" s="13"/>
      <c r="X1595" s="13"/>
      <c r="Y1595" s="13"/>
      <c r="Z1595" s="13"/>
      <c r="AA1595" s="13"/>
      <c r="AB1595" s="13"/>
      <c r="AC1595" s="13"/>
      <c r="AD1595" s="13"/>
      <c r="AE1595" s="13"/>
      <c r="AT1595" s="254" t="s">
        <v>190</v>
      </c>
      <c r="AU1595" s="254" t="s">
        <v>179</v>
      </c>
      <c r="AV1595" s="13" t="s">
        <v>83</v>
      </c>
      <c r="AW1595" s="13" t="s">
        <v>34</v>
      </c>
      <c r="AX1595" s="13" t="s">
        <v>76</v>
      </c>
      <c r="AY1595" s="254" t="s">
        <v>178</v>
      </c>
    </row>
    <row r="1596" s="14" customFormat="1">
      <c r="A1596" s="14"/>
      <c r="B1596" s="255"/>
      <c r="C1596" s="256"/>
      <c r="D1596" s="246" t="s">
        <v>190</v>
      </c>
      <c r="E1596" s="257" t="s">
        <v>1</v>
      </c>
      <c r="F1596" s="258" t="s">
        <v>1826</v>
      </c>
      <c r="G1596" s="256"/>
      <c r="H1596" s="259">
        <v>0.16375999999999996</v>
      </c>
      <c r="I1596" s="260"/>
      <c r="J1596" s="256"/>
      <c r="K1596" s="256"/>
      <c r="L1596" s="261"/>
      <c r="M1596" s="262"/>
      <c r="N1596" s="263"/>
      <c r="O1596" s="263"/>
      <c r="P1596" s="263"/>
      <c r="Q1596" s="263"/>
      <c r="R1596" s="263"/>
      <c r="S1596" s="263"/>
      <c r="T1596" s="264"/>
      <c r="U1596" s="14"/>
      <c r="V1596" s="14"/>
      <c r="W1596" s="14"/>
      <c r="X1596" s="14"/>
      <c r="Y1596" s="14"/>
      <c r="Z1596" s="14"/>
      <c r="AA1596" s="14"/>
      <c r="AB1596" s="14"/>
      <c r="AC1596" s="14"/>
      <c r="AD1596" s="14"/>
      <c r="AE1596" s="14"/>
      <c r="AT1596" s="265" t="s">
        <v>190</v>
      </c>
      <c r="AU1596" s="265" t="s">
        <v>179</v>
      </c>
      <c r="AV1596" s="14" t="s">
        <v>85</v>
      </c>
      <c r="AW1596" s="14" t="s">
        <v>34</v>
      </c>
      <c r="AX1596" s="14" t="s">
        <v>76</v>
      </c>
      <c r="AY1596" s="265" t="s">
        <v>178</v>
      </c>
    </row>
    <row r="1597" s="14" customFormat="1">
      <c r="A1597" s="14"/>
      <c r="B1597" s="255"/>
      <c r="C1597" s="256"/>
      <c r="D1597" s="246" t="s">
        <v>190</v>
      </c>
      <c r="E1597" s="257" t="s">
        <v>1</v>
      </c>
      <c r="F1597" s="258" t="s">
        <v>1826</v>
      </c>
      <c r="G1597" s="256"/>
      <c r="H1597" s="259">
        <v>0.16375999999999996</v>
      </c>
      <c r="I1597" s="260"/>
      <c r="J1597" s="256"/>
      <c r="K1597" s="256"/>
      <c r="L1597" s="261"/>
      <c r="M1597" s="262"/>
      <c r="N1597" s="263"/>
      <c r="O1597" s="263"/>
      <c r="P1597" s="263"/>
      <c r="Q1597" s="263"/>
      <c r="R1597" s="263"/>
      <c r="S1597" s="263"/>
      <c r="T1597" s="264"/>
      <c r="U1597" s="14"/>
      <c r="V1597" s="14"/>
      <c r="W1597" s="14"/>
      <c r="X1597" s="14"/>
      <c r="Y1597" s="14"/>
      <c r="Z1597" s="14"/>
      <c r="AA1597" s="14"/>
      <c r="AB1597" s="14"/>
      <c r="AC1597" s="14"/>
      <c r="AD1597" s="14"/>
      <c r="AE1597" s="14"/>
      <c r="AT1597" s="265" t="s">
        <v>190</v>
      </c>
      <c r="AU1597" s="265" t="s">
        <v>179</v>
      </c>
      <c r="AV1597" s="14" t="s">
        <v>85</v>
      </c>
      <c r="AW1597" s="14" t="s">
        <v>34</v>
      </c>
      <c r="AX1597" s="14" t="s">
        <v>76</v>
      </c>
      <c r="AY1597" s="265" t="s">
        <v>178</v>
      </c>
    </row>
    <row r="1598" s="14" customFormat="1">
      <c r="A1598" s="14"/>
      <c r="B1598" s="255"/>
      <c r="C1598" s="256"/>
      <c r="D1598" s="246" t="s">
        <v>190</v>
      </c>
      <c r="E1598" s="257" t="s">
        <v>1</v>
      </c>
      <c r="F1598" s="258" t="s">
        <v>1827</v>
      </c>
      <c r="G1598" s="256"/>
      <c r="H1598" s="259">
        <v>0.144095</v>
      </c>
      <c r="I1598" s="260"/>
      <c r="J1598" s="256"/>
      <c r="K1598" s="256"/>
      <c r="L1598" s="261"/>
      <c r="M1598" s="262"/>
      <c r="N1598" s="263"/>
      <c r="O1598" s="263"/>
      <c r="P1598" s="263"/>
      <c r="Q1598" s="263"/>
      <c r="R1598" s="263"/>
      <c r="S1598" s="263"/>
      <c r="T1598" s="264"/>
      <c r="U1598" s="14"/>
      <c r="V1598" s="14"/>
      <c r="W1598" s="14"/>
      <c r="X1598" s="14"/>
      <c r="Y1598" s="14"/>
      <c r="Z1598" s="14"/>
      <c r="AA1598" s="14"/>
      <c r="AB1598" s="14"/>
      <c r="AC1598" s="14"/>
      <c r="AD1598" s="14"/>
      <c r="AE1598" s="14"/>
      <c r="AT1598" s="265" t="s">
        <v>190</v>
      </c>
      <c r="AU1598" s="265" t="s">
        <v>179</v>
      </c>
      <c r="AV1598" s="14" t="s">
        <v>85</v>
      </c>
      <c r="AW1598" s="14" t="s">
        <v>34</v>
      </c>
      <c r="AX1598" s="14" t="s">
        <v>76</v>
      </c>
      <c r="AY1598" s="265" t="s">
        <v>178</v>
      </c>
    </row>
    <row r="1599" s="2" customFormat="1" ht="24.15" customHeight="1">
      <c r="A1599" s="38"/>
      <c r="B1599" s="39"/>
      <c r="C1599" s="226" t="s">
        <v>1828</v>
      </c>
      <c r="D1599" s="226" t="s">
        <v>181</v>
      </c>
      <c r="E1599" s="227" t="s">
        <v>1829</v>
      </c>
      <c r="F1599" s="228" t="s">
        <v>1830</v>
      </c>
      <c r="G1599" s="229" t="s">
        <v>229</v>
      </c>
      <c r="H1599" s="230">
        <v>0.54600000000000004</v>
      </c>
      <c r="I1599" s="231"/>
      <c r="J1599" s="232">
        <f>ROUND(I1599*H1599,2)</f>
        <v>0</v>
      </c>
      <c r="K1599" s="228" t="s">
        <v>185</v>
      </c>
      <c r="L1599" s="44"/>
      <c r="M1599" s="233" t="s">
        <v>1</v>
      </c>
      <c r="N1599" s="234" t="s">
        <v>41</v>
      </c>
      <c r="O1599" s="91"/>
      <c r="P1599" s="235">
        <f>O1599*H1599</f>
        <v>0</v>
      </c>
      <c r="Q1599" s="235">
        <v>0</v>
      </c>
      <c r="R1599" s="235">
        <f>Q1599*H1599</f>
        <v>0</v>
      </c>
      <c r="S1599" s="235">
        <v>0</v>
      </c>
      <c r="T1599" s="236">
        <f>S1599*H1599</f>
        <v>0</v>
      </c>
      <c r="U1599" s="38"/>
      <c r="V1599" s="38"/>
      <c r="W1599" s="38"/>
      <c r="X1599" s="38"/>
      <c r="Y1599" s="38"/>
      <c r="Z1599" s="38"/>
      <c r="AA1599" s="38"/>
      <c r="AB1599" s="38"/>
      <c r="AC1599" s="38"/>
      <c r="AD1599" s="38"/>
      <c r="AE1599" s="38"/>
      <c r="AR1599" s="237" t="s">
        <v>362</v>
      </c>
      <c r="AT1599" s="237" t="s">
        <v>181</v>
      </c>
      <c r="AU1599" s="237" t="s">
        <v>179</v>
      </c>
      <c r="AY1599" s="17" t="s">
        <v>178</v>
      </c>
      <c r="BE1599" s="238">
        <f>IF(N1599="základní",J1599,0)</f>
        <v>0</v>
      </c>
      <c r="BF1599" s="238">
        <f>IF(N1599="snížená",J1599,0)</f>
        <v>0</v>
      </c>
      <c r="BG1599" s="238">
        <f>IF(N1599="zákl. přenesená",J1599,0)</f>
        <v>0</v>
      </c>
      <c r="BH1599" s="238">
        <f>IF(N1599="sníž. přenesená",J1599,0)</f>
        <v>0</v>
      </c>
      <c r="BI1599" s="238">
        <f>IF(N1599="nulová",J1599,0)</f>
        <v>0</v>
      </c>
      <c r="BJ1599" s="17" t="s">
        <v>83</v>
      </c>
      <c r="BK1599" s="238">
        <f>ROUND(I1599*H1599,2)</f>
        <v>0</v>
      </c>
      <c r="BL1599" s="17" t="s">
        <v>362</v>
      </c>
      <c r="BM1599" s="237" t="s">
        <v>1831</v>
      </c>
    </row>
    <row r="1600" s="2" customFormat="1">
      <c r="A1600" s="38"/>
      <c r="B1600" s="39"/>
      <c r="C1600" s="40"/>
      <c r="D1600" s="239" t="s">
        <v>188</v>
      </c>
      <c r="E1600" s="40"/>
      <c r="F1600" s="240" t="s">
        <v>1832</v>
      </c>
      <c r="G1600" s="40"/>
      <c r="H1600" s="40"/>
      <c r="I1600" s="241"/>
      <c r="J1600" s="40"/>
      <c r="K1600" s="40"/>
      <c r="L1600" s="44"/>
      <c r="M1600" s="242"/>
      <c r="N1600" s="243"/>
      <c r="O1600" s="91"/>
      <c r="P1600" s="91"/>
      <c r="Q1600" s="91"/>
      <c r="R1600" s="91"/>
      <c r="S1600" s="91"/>
      <c r="T1600" s="92"/>
      <c r="U1600" s="38"/>
      <c r="V1600" s="38"/>
      <c r="W1600" s="38"/>
      <c r="X1600" s="38"/>
      <c r="Y1600" s="38"/>
      <c r="Z1600" s="38"/>
      <c r="AA1600" s="38"/>
      <c r="AB1600" s="38"/>
      <c r="AC1600" s="38"/>
      <c r="AD1600" s="38"/>
      <c r="AE1600" s="38"/>
      <c r="AT1600" s="17" t="s">
        <v>188</v>
      </c>
      <c r="AU1600" s="17" t="s">
        <v>179</v>
      </c>
    </row>
    <row r="1601" s="2" customFormat="1" ht="16.5" customHeight="1">
      <c r="A1601" s="38"/>
      <c r="B1601" s="39"/>
      <c r="C1601" s="267" t="s">
        <v>1833</v>
      </c>
      <c r="D1601" s="267" t="s">
        <v>406</v>
      </c>
      <c r="E1601" s="268" t="s">
        <v>1834</v>
      </c>
      <c r="F1601" s="269" t="s">
        <v>1835</v>
      </c>
      <c r="G1601" s="270" t="s">
        <v>229</v>
      </c>
      <c r="H1601" s="271">
        <v>0.54600000000000004</v>
      </c>
      <c r="I1601" s="272"/>
      <c r="J1601" s="273">
        <f>ROUND(I1601*H1601,2)</f>
        <v>0</v>
      </c>
      <c r="K1601" s="269" t="s">
        <v>1</v>
      </c>
      <c r="L1601" s="274"/>
      <c r="M1601" s="275" t="s">
        <v>1</v>
      </c>
      <c r="N1601" s="276" t="s">
        <v>41</v>
      </c>
      <c r="O1601" s="91"/>
      <c r="P1601" s="235">
        <f>O1601*H1601</f>
        <v>0</v>
      </c>
      <c r="Q1601" s="235">
        <v>0</v>
      </c>
      <c r="R1601" s="235">
        <f>Q1601*H1601</f>
        <v>0</v>
      </c>
      <c r="S1601" s="235">
        <v>0</v>
      </c>
      <c r="T1601" s="236">
        <f>S1601*H1601</f>
        <v>0</v>
      </c>
      <c r="U1601" s="38"/>
      <c r="V1601" s="38"/>
      <c r="W1601" s="38"/>
      <c r="X1601" s="38"/>
      <c r="Y1601" s="38"/>
      <c r="Z1601" s="38"/>
      <c r="AA1601" s="38"/>
      <c r="AB1601" s="38"/>
      <c r="AC1601" s="38"/>
      <c r="AD1601" s="38"/>
      <c r="AE1601" s="38"/>
      <c r="AR1601" s="237" t="s">
        <v>472</v>
      </c>
      <c r="AT1601" s="237" t="s">
        <v>406</v>
      </c>
      <c r="AU1601" s="237" t="s">
        <v>179</v>
      </c>
      <c r="AY1601" s="17" t="s">
        <v>178</v>
      </c>
      <c r="BE1601" s="238">
        <f>IF(N1601="základní",J1601,0)</f>
        <v>0</v>
      </c>
      <c r="BF1601" s="238">
        <f>IF(N1601="snížená",J1601,0)</f>
        <v>0</v>
      </c>
      <c r="BG1601" s="238">
        <f>IF(N1601="zákl. přenesená",J1601,0)</f>
        <v>0</v>
      </c>
      <c r="BH1601" s="238">
        <f>IF(N1601="sníž. přenesená",J1601,0)</f>
        <v>0</v>
      </c>
      <c r="BI1601" s="238">
        <f>IF(N1601="nulová",J1601,0)</f>
        <v>0</v>
      </c>
      <c r="BJ1601" s="17" t="s">
        <v>83</v>
      </c>
      <c r="BK1601" s="238">
        <f>ROUND(I1601*H1601,2)</f>
        <v>0</v>
      </c>
      <c r="BL1601" s="17" t="s">
        <v>362</v>
      </c>
      <c r="BM1601" s="237" t="s">
        <v>1836</v>
      </c>
    </row>
    <row r="1602" s="13" customFormat="1">
      <c r="A1602" s="13"/>
      <c r="B1602" s="244"/>
      <c r="C1602" s="245"/>
      <c r="D1602" s="246" t="s">
        <v>190</v>
      </c>
      <c r="E1602" s="247" t="s">
        <v>1</v>
      </c>
      <c r="F1602" s="248" t="s">
        <v>1815</v>
      </c>
      <c r="G1602" s="245"/>
      <c r="H1602" s="247" t="s">
        <v>1</v>
      </c>
      <c r="I1602" s="249"/>
      <c r="J1602" s="245"/>
      <c r="K1602" s="245"/>
      <c r="L1602" s="250"/>
      <c r="M1602" s="251"/>
      <c r="N1602" s="252"/>
      <c r="O1602" s="252"/>
      <c r="P1602" s="252"/>
      <c r="Q1602" s="252"/>
      <c r="R1602" s="252"/>
      <c r="S1602" s="252"/>
      <c r="T1602" s="253"/>
      <c r="U1602" s="13"/>
      <c r="V1602" s="13"/>
      <c r="W1602" s="13"/>
      <c r="X1602" s="13"/>
      <c r="Y1602" s="13"/>
      <c r="Z1602" s="13"/>
      <c r="AA1602" s="13"/>
      <c r="AB1602" s="13"/>
      <c r="AC1602" s="13"/>
      <c r="AD1602" s="13"/>
      <c r="AE1602" s="13"/>
      <c r="AT1602" s="254" t="s">
        <v>190</v>
      </c>
      <c r="AU1602" s="254" t="s">
        <v>179</v>
      </c>
      <c r="AV1602" s="13" t="s">
        <v>83</v>
      </c>
      <c r="AW1602" s="13" t="s">
        <v>34</v>
      </c>
      <c r="AX1602" s="13" t="s">
        <v>76</v>
      </c>
      <c r="AY1602" s="254" t="s">
        <v>178</v>
      </c>
    </row>
    <row r="1603" s="13" customFormat="1">
      <c r="A1603" s="13"/>
      <c r="B1603" s="244"/>
      <c r="C1603" s="245"/>
      <c r="D1603" s="246" t="s">
        <v>190</v>
      </c>
      <c r="E1603" s="247" t="s">
        <v>1</v>
      </c>
      <c r="F1603" s="248" t="s">
        <v>1816</v>
      </c>
      <c r="G1603" s="245"/>
      <c r="H1603" s="247" t="s">
        <v>1</v>
      </c>
      <c r="I1603" s="249"/>
      <c r="J1603" s="245"/>
      <c r="K1603" s="245"/>
      <c r="L1603" s="250"/>
      <c r="M1603" s="251"/>
      <c r="N1603" s="252"/>
      <c r="O1603" s="252"/>
      <c r="P1603" s="252"/>
      <c r="Q1603" s="252"/>
      <c r="R1603" s="252"/>
      <c r="S1603" s="252"/>
      <c r="T1603" s="253"/>
      <c r="U1603" s="13"/>
      <c r="V1603" s="13"/>
      <c r="W1603" s="13"/>
      <c r="X1603" s="13"/>
      <c r="Y1603" s="13"/>
      <c r="Z1603" s="13"/>
      <c r="AA1603" s="13"/>
      <c r="AB1603" s="13"/>
      <c r="AC1603" s="13"/>
      <c r="AD1603" s="13"/>
      <c r="AE1603" s="13"/>
      <c r="AT1603" s="254" t="s">
        <v>190</v>
      </c>
      <c r="AU1603" s="254" t="s">
        <v>179</v>
      </c>
      <c r="AV1603" s="13" t="s">
        <v>83</v>
      </c>
      <c r="AW1603" s="13" t="s">
        <v>34</v>
      </c>
      <c r="AX1603" s="13" t="s">
        <v>76</v>
      </c>
      <c r="AY1603" s="254" t="s">
        <v>178</v>
      </c>
    </row>
    <row r="1604" s="13" customFormat="1">
      <c r="A1604" s="13"/>
      <c r="B1604" s="244"/>
      <c r="C1604" s="245"/>
      <c r="D1604" s="246" t="s">
        <v>190</v>
      </c>
      <c r="E1604" s="247" t="s">
        <v>1</v>
      </c>
      <c r="F1604" s="248" t="s">
        <v>192</v>
      </c>
      <c r="G1604" s="245"/>
      <c r="H1604" s="247" t="s">
        <v>1</v>
      </c>
      <c r="I1604" s="249"/>
      <c r="J1604" s="245"/>
      <c r="K1604" s="245"/>
      <c r="L1604" s="250"/>
      <c r="M1604" s="251"/>
      <c r="N1604" s="252"/>
      <c r="O1604" s="252"/>
      <c r="P1604" s="252"/>
      <c r="Q1604" s="252"/>
      <c r="R1604" s="252"/>
      <c r="S1604" s="252"/>
      <c r="T1604" s="253"/>
      <c r="U1604" s="13"/>
      <c r="V1604" s="13"/>
      <c r="W1604" s="13"/>
      <c r="X1604" s="13"/>
      <c r="Y1604" s="13"/>
      <c r="Z1604" s="13"/>
      <c r="AA1604" s="13"/>
      <c r="AB1604" s="13"/>
      <c r="AC1604" s="13"/>
      <c r="AD1604" s="13"/>
      <c r="AE1604" s="13"/>
      <c r="AT1604" s="254" t="s">
        <v>190</v>
      </c>
      <c r="AU1604" s="254" t="s">
        <v>179</v>
      </c>
      <c r="AV1604" s="13" t="s">
        <v>83</v>
      </c>
      <c r="AW1604" s="13" t="s">
        <v>34</v>
      </c>
      <c r="AX1604" s="13" t="s">
        <v>76</v>
      </c>
      <c r="AY1604" s="254" t="s">
        <v>178</v>
      </c>
    </row>
    <row r="1605" s="13" customFormat="1">
      <c r="A1605" s="13"/>
      <c r="B1605" s="244"/>
      <c r="C1605" s="245"/>
      <c r="D1605" s="246" t="s">
        <v>190</v>
      </c>
      <c r="E1605" s="247" t="s">
        <v>1</v>
      </c>
      <c r="F1605" s="248" t="s">
        <v>1817</v>
      </c>
      <c r="G1605" s="245"/>
      <c r="H1605" s="247" t="s">
        <v>1</v>
      </c>
      <c r="I1605" s="249"/>
      <c r="J1605" s="245"/>
      <c r="K1605" s="245"/>
      <c r="L1605" s="250"/>
      <c r="M1605" s="251"/>
      <c r="N1605" s="252"/>
      <c r="O1605" s="252"/>
      <c r="P1605" s="252"/>
      <c r="Q1605" s="252"/>
      <c r="R1605" s="252"/>
      <c r="S1605" s="252"/>
      <c r="T1605" s="253"/>
      <c r="U1605" s="13"/>
      <c r="V1605" s="13"/>
      <c r="W1605" s="13"/>
      <c r="X1605" s="13"/>
      <c r="Y1605" s="13"/>
      <c r="Z1605" s="13"/>
      <c r="AA1605" s="13"/>
      <c r="AB1605" s="13"/>
      <c r="AC1605" s="13"/>
      <c r="AD1605" s="13"/>
      <c r="AE1605" s="13"/>
      <c r="AT1605" s="254" t="s">
        <v>190</v>
      </c>
      <c r="AU1605" s="254" t="s">
        <v>179</v>
      </c>
      <c r="AV1605" s="13" t="s">
        <v>83</v>
      </c>
      <c r="AW1605" s="13" t="s">
        <v>34</v>
      </c>
      <c r="AX1605" s="13" t="s">
        <v>76</v>
      </c>
      <c r="AY1605" s="254" t="s">
        <v>178</v>
      </c>
    </row>
    <row r="1606" s="13" customFormat="1">
      <c r="A1606" s="13"/>
      <c r="B1606" s="244"/>
      <c r="C1606" s="245"/>
      <c r="D1606" s="246" t="s">
        <v>190</v>
      </c>
      <c r="E1606" s="247" t="s">
        <v>1</v>
      </c>
      <c r="F1606" s="248" t="s">
        <v>1818</v>
      </c>
      <c r="G1606" s="245"/>
      <c r="H1606" s="247" t="s">
        <v>1</v>
      </c>
      <c r="I1606" s="249"/>
      <c r="J1606" s="245"/>
      <c r="K1606" s="245"/>
      <c r="L1606" s="250"/>
      <c r="M1606" s="251"/>
      <c r="N1606" s="252"/>
      <c r="O1606" s="252"/>
      <c r="P1606" s="252"/>
      <c r="Q1606" s="252"/>
      <c r="R1606" s="252"/>
      <c r="S1606" s="252"/>
      <c r="T1606" s="253"/>
      <c r="U1606" s="13"/>
      <c r="V1606" s="13"/>
      <c r="W1606" s="13"/>
      <c r="X1606" s="13"/>
      <c r="Y1606" s="13"/>
      <c r="Z1606" s="13"/>
      <c r="AA1606" s="13"/>
      <c r="AB1606" s="13"/>
      <c r="AC1606" s="13"/>
      <c r="AD1606" s="13"/>
      <c r="AE1606" s="13"/>
      <c r="AT1606" s="254" t="s">
        <v>190</v>
      </c>
      <c r="AU1606" s="254" t="s">
        <v>179</v>
      </c>
      <c r="AV1606" s="13" t="s">
        <v>83</v>
      </c>
      <c r="AW1606" s="13" t="s">
        <v>34</v>
      </c>
      <c r="AX1606" s="13" t="s">
        <v>76</v>
      </c>
      <c r="AY1606" s="254" t="s">
        <v>178</v>
      </c>
    </row>
    <row r="1607" s="13" customFormat="1">
      <c r="A1607" s="13"/>
      <c r="B1607" s="244"/>
      <c r="C1607" s="245"/>
      <c r="D1607" s="246" t="s">
        <v>190</v>
      </c>
      <c r="E1607" s="247" t="s">
        <v>1</v>
      </c>
      <c r="F1607" s="248" t="s">
        <v>1837</v>
      </c>
      <c r="G1607" s="245"/>
      <c r="H1607" s="247" t="s">
        <v>1</v>
      </c>
      <c r="I1607" s="249"/>
      <c r="J1607" s="245"/>
      <c r="K1607" s="245"/>
      <c r="L1607" s="250"/>
      <c r="M1607" s="251"/>
      <c r="N1607" s="252"/>
      <c r="O1607" s="252"/>
      <c r="P1607" s="252"/>
      <c r="Q1607" s="252"/>
      <c r="R1607" s="252"/>
      <c r="S1607" s="252"/>
      <c r="T1607" s="253"/>
      <c r="U1607" s="13"/>
      <c r="V1607" s="13"/>
      <c r="W1607" s="13"/>
      <c r="X1607" s="13"/>
      <c r="Y1607" s="13"/>
      <c r="Z1607" s="13"/>
      <c r="AA1607" s="13"/>
      <c r="AB1607" s="13"/>
      <c r="AC1607" s="13"/>
      <c r="AD1607" s="13"/>
      <c r="AE1607" s="13"/>
      <c r="AT1607" s="254" t="s">
        <v>190</v>
      </c>
      <c r="AU1607" s="254" t="s">
        <v>179</v>
      </c>
      <c r="AV1607" s="13" t="s">
        <v>83</v>
      </c>
      <c r="AW1607" s="13" t="s">
        <v>34</v>
      </c>
      <c r="AX1607" s="13" t="s">
        <v>76</v>
      </c>
      <c r="AY1607" s="254" t="s">
        <v>178</v>
      </c>
    </row>
    <row r="1608" s="13" customFormat="1">
      <c r="A1608" s="13"/>
      <c r="B1608" s="244"/>
      <c r="C1608" s="245"/>
      <c r="D1608" s="246" t="s">
        <v>190</v>
      </c>
      <c r="E1608" s="247" t="s">
        <v>1</v>
      </c>
      <c r="F1608" s="248" t="s">
        <v>192</v>
      </c>
      <c r="G1608" s="245"/>
      <c r="H1608" s="247" t="s">
        <v>1</v>
      </c>
      <c r="I1608" s="249"/>
      <c r="J1608" s="245"/>
      <c r="K1608" s="245"/>
      <c r="L1608" s="250"/>
      <c r="M1608" s="251"/>
      <c r="N1608" s="252"/>
      <c r="O1608" s="252"/>
      <c r="P1608" s="252"/>
      <c r="Q1608" s="252"/>
      <c r="R1608" s="252"/>
      <c r="S1608" s="252"/>
      <c r="T1608" s="253"/>
      <c r="U1608" s="13"/>
      <c r="V1608" s="13"/>
      <c r="W1608" s="13"/>
      <c r="X1608" s="13"/>
      <c r="Y1608" s="13"/>
      <c r="Z1608" s="13"/>
      <c r="AA1608" s="13"/>
      <c r="AB1608" s="13"/>
      <c r="AC1608" s="13"/>
      <c r="AD1608" s="13"/>
      <c r="AE1608" s="13"/>
      <c r="AT1608" s="254" t="s">
        <v>190</v>
      </c>
      <c r="AU1608" s="254" t="s">
        <v>179</v>
      </c>
      <c r="AV1608" s="13" t="s">
        <v>83</v>
      </c>
      <c r="AW1608" s="13" t="s">
        <v>34</v>
      </c>
      <c r="AX1608" s="13" t="s">
        <v>76</v>
      </c>
      <c r="AY1608" s="254" t="s">
        <v>178</v>
      </c>
    </row>
    <row r="1609" s="14" customFormat="1">
      <c r="A1609" s="14"/>
      <c r="B1609" s="255"/>
      <c r="C1609" s="256"/>
      <c r="D1609" s="246" t="s">
        <v>190</v>
      </c>
      <c r="E1609" s="257" t="s">
        <v>1</v>
      </c>
      <c r="F1609" s="258" t="s">
        <v>1838</v>
      </c>
      <c r="G1609" s="256"/>
      <c r="H1609" s="259">
        <v>0.54647999999999985</v>
      </c>
      <c r="I1609" s="260"/>
      <c r="J1609" s="256"/>
      <c r="K1609" s="256"/>
      <c r="L1609" s="261"/>
      <c r="M1609" s="262"/>
      <c r="N1609" s="263"/>
      <c r="O1609" s="263"/>
      <c r="P1609" s="263"/>
      <c r="Q1609" s="263"/>
      <c r="R1609" s="263"/>
      <c r="S1609" s="263"/>
      <c r="T1609" s="264"/>
      <c r="U1609" s="14"/>
      <c r="V1609" s="14"/>
      <c r="W1609" s="14"/>
      <c r="X1609" s="14"/>
      <c r="Y1609" s="14"/>
      <c r="Z1609" s="14"/>
      <c r="AA1609" s="14"/>
      <c r="AB1609" s="14"/>
      <c r="AC1609" s="14"/>
      <c r="AD1609" s="14"/>
      <c r="AE1609" s="14"/>
      <c r="AT1609" s="265" t="s">
        <v>190</v>
      </c>
      <c r="AU1609" s="265" t="s">
        <v>179</v>
      </c>
      <c r="AV1609" s="14" t="s">
        <v>85</v>
      </c>
      <c r="AW1609" s="14" t="s">
        <v>34</v>
      </c>
      <c r="AX1609" s="14" t="s">
        <v>76</v>
      </c>
      <c r="AY1609" s="265" t="s">
        <v>178</v>
      </c>
    </row>
    <row r="1610" s="2" customFormat="1" ht="24.15" customHeight="1">
      <c r="A1610" s="38"/>
      <c r="B1610" s="39"/>
      <c r="C1610" s="226" t="s">
        <v>1839</v>
      </c>
      <c r="D1610" s="226" t="s">
        <v>181</v>
      </c>
      <c r="E1610" s="227" t="s">
        <v>1840</v>
      </c>
      <c r="F1610" s="228" t="s">
        <v>1841</v>
      </c>
      <c r="G1610" s="229" t="s">
        <v>1333</v>
      </c>
      <c r="H1610" s="277"/>
      <c r="I1610" s="231"/>
      <c r="J1610" s="232">
        <f>ROUND(I1610*H1610,2)</f>
        <v>0</v>
      </c>
      <c r="K1610" s="228" t="s">
        <v>1</v>
      </c>
      <c r="L1610" s="44"/>
      <c r="M1610" s="233" t="s">
        <v>1</v>
      </c>
      <c r="N1610" s="234" t="s">
        <v>41</v>
      </c>
      <c r="O1610" s="91"/>
      <c r="P1610" s="235">
        <f>O1610*H1610</f>
        <v>0</v>
      </c>
      <c r="Q1610" s="235">
        <v>0</v>
      </c>
      <c r="R1610" s="235">
        <f>Q1610*H1610</f>
        <v>0</v>
      </c>
      <c r="S1610" s="235">
        <v>0</v>
      </c>
      <c r="T1610" s="236">
        <f>S1610*H1610</f>
        <v>0</v>
      </c>
      <c r="U1610" s="38"/>
      <c r="V1610" s="38"/>
      <c r="W1610" s="38"/>
      <c r="X1610" s="38"/>
      <c r="Y1610" s="38"/>
      <c r="Z1610" s="38"/>
      <c r="AA1610" s="38"/>
      <c r="AB1610" s="38"/>
      <c r="AC1610" s="38"/>
      <c r="AD1610" s="38"/>
      <c r="AE1610" s="38"/>
      <c r="AR1610" s="237" t="s">
        <v>362</v>
      </c>
      <c r="AT1610" s="237" t="s">
        <v>181</v>
      </c>
      <c r="AU1610" s="237" t="s">
        <v>179</v>
      </c>
      <c r="AY1610" s="17" t="s">
        <v>178</v>
      </c>
      <c r="BE1610" s="238">
        <f>IF(N1610="základní",J1610,0)</f>
        <v>0</v>
      </c>
      <c r="BF1610" s="238">
        <f>IF(N1610="snížená",J1610,0)</f>
        <v>0</v>
      </c>
      <c r="BG1610" s="238">
        <f>IF(N1610="zákl. přenesená",J1610,0)</f>
        <v>0</v>
      </c>
      <c r="BH1610" s="238">
        <f>IF(N1610="sníž. přenesená",J1610,0)</f>
        <v>0</v>
      </c>
      <c r="BI1610" s="238">
        <f>IF(N1610="nulová",J1610,0)</f>
        <v>0</v>
      </c>
      <c r="BJ1610" s="17" t="s">
        <v>83</v>
      </c>
      <c r="BK1610" s="238">
        <f>ROUND(I1610*H1610,2)</f>
        <v>0</v>
      </c>
      <c r="BL1610" s="17" t="s">
        <v>362</v>
      </c>
      <c r="BM1610" s="237" t="s">
        <v>1842</v>
      </c>
    </row>
    <row r="1611" s="12" customFormat="1" ht="22.8" customHeight="1">
      <c r="A1611" s="12"/>
      <c r="B1611" s="210"/>
      <c r="C1611" s="211"/>
      <c r="D1611" s="212" t="s">
        <v>75</v>
      </c>
      <c r="E1611" s="224" t="s">
        <v>1843</v>
      </c>
      <c r="F1611" s="224" t="s">
        <v>1844</v>
      </c>
      <c r="G1611" s="211"/>
      <c r="H1611" s="211"/>
      <c r="I1611" s="214"/>
      <c r="J1611" s="225">
        <f>BK1611</f>
        <v>0</v>
      </c>
      <c r="K1611" s="211"/>
      <c r="L1611" s="216"/>
      <c r="M1611" s="217"/>
      <c r="N1611" s="218"/>
      <c r="O1611" s="218"/>
      <c r="P1611" s="219">
        <f>SUM(P1612:P1747)</f>
        <v>0</v>
      </c>
      <c r="Q1611" s="218"/>
      <c r="R1611" s="219">
        <f>SUM(R1612:R1747)</f>
        <v>2.7297572700000008</v>
      </c>
      <c r="S1611" s="218"/>
      <c r="T1611" s="220">
        <f>SUM(T1612:T1747)</f>
        <v>0</v>
      </c>
      <c r="U1611" s="12"/>
      <c r="V1611" s="12"/>
      <c r="W1611" s="12"/>
      <c r="X1611" s="12"/>
      <c r="Y1611" s="12"/>
      <c r="Z1611" s="12"/>
      <c r="AA1611" s="12"/>
      <c r="AB1611" s="12"/>
      <c r="AC1611" s="12"/>
      <c r="AD1611" s="12"/>
      <c r="AE1611" s="12"/>
      <c r="AR1611" s="221" t="s">
        <v>85</v>
      </c>
      <c r="AT1611" s="222" t="s">
        <v>75</v>
      </c>
      <c r="AU1611" s="222" t="s">
        <v>83</v>
      </c>
      <c r="AY1611" s="221" t="s">
        <v>178</v>
      </c>
      <c r="BK1611" s="223">
        <f>SUM(BK1612:BK1747)</f>
        <v>0</v>
      </c>
    </row>
    <row r="1612" s="2" customFormat="1" ht="16.5" customHeight="1">
      <c r="A1612" s="38"/>
      <c r="B1612" s="39"/>
      <c r="C1612" s="226" t="s">
        <v>1845</v>
      </c>
      <c r="D1612" s="226" t="s">
        <v>181</v>
      </c>
      <c r="E1612" s="227" t="s">
        <v>1846</v>
      </c>
      <c r="F1612" s="228" t="s">
        <v>1847</v>
      </c>
      <c r="G1612" s="229" t="s">
        <v>258</v>
      </c>
      <c r="H1612" s="230">
        <v>71.076999999999998</v>
      </c>
      <c r="I1612" s="231"/>
      <c r="J1612" s="232">
        <f>ROUND(I1612*H1612,2)</f>
        <v>0</v>
      </c>
      <c r="K1612" s="228" t="s">
        <v>185</v>
      </c>
      <c r="L1612" s="44"/>
      <c r="M1612" s="233" t="s">
        <v>1</v>
      </c>
      <c r="N1612" s="234" t="s">
        <v>41</v>
      </c>
      <c r="O1612" s="91"/>
      <c r="P1612" s="235">
        <f>O1612*H1612</f>
        <v>0</v>
      </c>
      <c r="Q1612" s="235">
        <v>0</v>
      </c>
      <c r="R1612" s="235">
        <f>Q1612*H1612</f>
        <v>0</v>
      </c>
      <c r="S1612" s="235">
        <v>0</v>
      </c>
      <c r="T1612" s="236">
        <f>S1612*H1612</f>
        <v>0</v>
      </c>
      <c r="U1612" s="38"/>
      <c r="V1612" s="38"/>
      <c r="W1612" s="38"/>
      <c r="X1612" s="38"/>
      <c r="Y1612" s="38"/>
      <c r="Z1612" s="38"/>
      <c r="AA1612" s="38"/>
      <c r="AB1612" s="38"/>
      <c r="AC1612" s="38"/>
      <c r="AD1612" s="38"/>
      <c r="AE1612" s="38"/>
      <c r="AR1612" s="237" t="s">
        <v>362</v>
      </c>
      <c r="AT1612" s="237" t="s">
        <v>181</v>
      </c>
      <c r="AU1612" s="237" t="s">
        <v>85</v>
      </c>
      <c r="AY1612" s="17" t="s">
        <v>178</v>
      </c>
      <c r="BE1612" s="238">
        <f>IF(N1612="základní",J1612,0)</f>
        <v>0</v>
      </c>
      <c r="BF1612" s="238">
        <f>IF(N1612="snížená",J1612,0)</f>
        <v>0</v>
      </c>
      <c r="BG1612" s="238">
        <f>IF(N1612="zákl. přenesená",J1612,0)</f>
        <v>0</v>
      </c>
      <c r="BH1612" s="238">
        <f>IF(N1612="sníž. přenesená",J1612,0)</f>
        <v>0</v>
      </c>
      <c r="BI1612" s="238">
        <f>IF(N1612="nulová",J1612,0)</f>
        <v>0</v>
      </c>
      <c r="BJ1612" s="17" t="s">
        <v>83</v>
      </c>
      <c r="BK1612" s="238">
        <f>ROUND(I1612*H1612,2)</f>
        <v>0</v>
      </c>
      <c r="BL1612" s="17" t="s">
        <v>362</v>
      </c>
      <c r="BM1612" s="237" t="s">
        <v>1848</v>
      </c>
    </row>
    <row r="1613" s="2" customFormat="1">
      <c r="A1613" s="38"/>
      <c r="B1613" s="39"/>
      <c r="C1613" s="40"/>
      <c r="D1613" s="239" t="s">
        <v>188</v>
      </c>
      <c r="E1613" s="40"/>
      <c r="F1613" s="240" t="s">
        <v>1849</v>
      </c>
      <c r="G1613" s="40"/>
      <c r="H1613" s="40"/>
      <c r="I1613" s="241"/>
      <c r="J1613" s="40"/>
      <c r="K1613" s="40"/>
      <c r="L1613" s="44"/>
      <c r="M1613" s="242"/>
      <c r="N1613" s="243"/>
      <c r="O1613" s="91"/>
      <c r="P1613" s="91"/>
      <c r="Q1613" s="91"/>
      <c r="R1613" s="91"/>
      <c r="S1613" s="91"/>
      <c r="T1613" s="92"/>
      <c r="U1613" s="38"/>
      <c r="V1613" s="38"/>
      <c r="W1613" s="38"/>
      <c r="X1613" s="38"/>
      <c r="Y1613" s="38"/>
      <c r="Z1613" s="38"/>
      <c r="AA1613" s="38"/>
      <c r="AB1613" s="38"/>
      <c r="AC1613" s="38"/>
      <c r="AD1613" s="38"/>
      <c r="AE1613" s="38"/>
      <c r="AT1613" s="17" t="s">
        <v>188</v>
      </c>
      <c r="AU1613" s="17" t="s">
        <v>85</v>
      </c>
    </row>
    <row r="1614" s="13" customFormat="1">
      <c r="A1614" s="13"/>
      <c r="B1614" s="244"/>
      <c r="C1614" s="245"/>
      <c r="D1614" s="246" t="s">
        <v>190</v>
      </c>
      <c r="E1614" s="247" t="s">
        <v>1</v>
      </c>
      <c r="F1614" s="248" t="s">
        <v>191</v>
      </c>
      <c r="G1614" s="245"/>
      <c r="H1614" s="247" t="s">
        <v>1</v>
      </c>
      <c r="I1614" s="249"/>
      <c r="J1614" s="245"/>
      <c r="K1614" s="245"/>
      <c r="L1614" s="250"/>
      <c r="M1614" s="251"/>
      <c r="N1614" s="252"/>
      <c r="O1614" s="252"/>
      <c r="P1614" s="252"/>
      <c r="Q1614" s="252"/>
      <c r="R1614" s="252"/>
      <c r="S1614" s="252"/>
      <c r="T1614" s="253"/>
      <c r="U1614" s="13"/>
      <c r="V1614" s="13"/>
      <c r="W1614" s="13"/>
      <c r="X1614" s="13"/>
      <c r="Y1614" s="13"/>
      <c r="Z1614" s="13"/>
      <c r="AA1614" s="13"/>
      <c r="AB1614" s="13"/>
      <c r="AC1614" s="13"/>
      <c r="AD1614" s="13"/>
      <c r="AE1614" s="13"/>
      <c r="AT1614" s="254" t="s">
        <v>190</v>
      </c>
      <c r="AU1614" s="254" t="s">
        <v>85</v>
      </c>
      <c r="AV1614" s="13" t="s">
        <v>83</v>
      </c>
      <c r="AW1614" s="13" t="s">
        <v>34</v>
      </c>
      <c r="AX1614" s="13" t="s">
        <v>76</v>
      </c>
      <c r="AY1614" s="254" t="s">
        <v>178</v>
      </c>
    </row>
    <row r="1615" s="13" customFormat="1">
      <c r="A1615" s="13"/>
      <c r="B1615" s="244"/>
      <c r="C1615" s="245"/>
      <c r="D1615" s="246" t="s">
        <v>190</v>
      </c>
      <c r="E1615" s="247" t="s">
        <v>1</v>
      </c>
      <c r="F1615" s="248" t="s">
        <v>192</v>
      </c>
      <c r="G1615" s="245"/>
      <c r="H1615" s="247" t="s">
        <v>1</v>
      </c>
      <c r="I1615" s="249"/>
      <c r="J1615" s="245"/>
      <c r="K1615" s="245"/>
      <c r="L1615" s="250"/>
      <c r="M1615" s="251"/>
      <c r="N1615" s="252"/>
      <c r="O1615" s="252"/>
      <c r="P1615" s="252"/>
      <c r="Q1615" s="252"/>
      <c r="R1615" s="252"/>
      <c r="S1615" s="252"/>
      <c r="T1615" s="253"/>
      <c r="U1615" s="13"/>
      <c r="V1615" s="13"/>
      <c r="W1615" s="13"/>
      <c r="X1615" s="13"/>
      <c r="Y1615" s="13"/>
      <c r="Z1615" s="13"/>
      <c r="AA1615" s="13"/>
      <c r="AB1615" s="13"/>
      <c r="AC1615" s="13"/>
      <c r="AD1615" s="13"/>
      <c r="AE1615" s="13"/>
      <c r="AT1615" s="254" t="s">
        <v>190</v>
      </c>
      <c r="AU1615" s="254" t="s">
        <v>85</v>
      </c>
      <c r="AV1615" s="13" t="s">
        <v>83</v>
      </c>
      <c r="AW1615" s="13" t="s">
        <v>34</v>
      </c>
      <c r="AX1615" s="13" t="s">
        <v>76</v>
      </c>
      <c r="AY1615" s="254" t="s">
        <v>178</v>
      </c>
    </row>
    <row r="1616" s="13" customFormat="1">
      <c r="A1616" s="13"/>
      <c r="B1616" s="244"/>
      <c r="C1616" s="245"/>
      <c r="D1616" s="246" t="s">
        <v>190</v>
      </c>
      <c r="E1616" s="247" t="s">
        <v>1</v>
      </c>
      <c r="F1616" s="248" t="s">
        <v>1850</v>
      </c>
      <c r="G1616" s="245"/>
      <c r="H1616" s="247" t="s">
        <v>1</v>
      </c>
      <c r="I1616" s="249"/>
      <c r="J1616" s="245"/>
      <c r="K1616" s="245"/>
      <c r="L1616" s="250"/>
      <c r="M1616" s="251"/>
      <c r="N1616" s="252"/>
      <c r="O1616" s="252"/>
      <c r="P1616" s="252"/>
      <c r="Q1616" s="252"/>
      <c r="R1616" s="252"/>
      <c r="S1616" s="252"/>
      <c r="T1616" s="253"/>
      <c r="U1616" s="13"/>
      <c r="V1616" s="13"/>
      <c r="W1616" s="13"/>
      <c r="X1616" s="13"/>
      <c r="Y1616" s="13"/>
      <c r="Z1616" s="13"/>
      <c r="AA1616" s="13"/>
      <c r="AB1616" s="13"/>
      <c r="AC1616" s="13"/>
      <c r="AD1616" s="13"/>
      <c r="AE1616" s="13"/>
      <c r="AT1616" s="254" t="s">
        <v>190</v>
      </c>
      <c r="AU1616" s="254" t="s">
        <v>85</v>
      </c>
      <c r="AV1616" s="13" t="s">
        <v>83</v>
      </c>
      <c r="AW1616" s="13" t="s">
        <v>34</v>
      </c>
      <c r="AX1616" s="13" t="s">
        <v>76</v>
      </c>
      <c r="AY1616" s="254" t="s">
        <v>178</v>
      </c>
    </row>
    <row r="1617" s="14" customFormat="1">
      <c r="A1617" s="14"/>
      <c r="B1617" s="255"/>
      <c r="C1617" s="256"/>
      <c r="D1617" s="246" t="s">
        <v>190</v>
      </c>
      <c r="E1617" s="257" t="s">
        <v>1</v>
      </c>
      <c r="F1617" s="258" t="s">
        <v>1851</v>
      </c>
      <c r="G1617" s="256"/>
      <c r="H1617" s="259">
        <v>5.3000000000000007</v>
      </c>
      <c r="I1617" s="260"/>
      <c r="J1617" s="256"/>
      <c r="K1617" s="256"/>
      <c r="L1617" s="261"/>
      <c r="M1617" s="262"/>
      <c r="N1617" s="263"/>
      <c r="O1617" s="263"/>
      <c r="P1617" s="263"/>
      <c r="Q1617" s="263"/>
      <c r="R1617" s="263"/>
      <c r="S1617" s="263"/>
      <c r="T1617" s="264"/>
      <c r="U1617" s="14"/>
      <c r="V1617" s="14"/>
      <c r="W1617" s="14"/>
      <c r="X1617" s="14"/>
      <c r="Y1617" s="14"/>
      <c r="Z1617" s="14"/>
      <c r="AA1617" s="14"/>
      <c r="AB1617" s="14"/>
      <c r="AC1617" s="14"/>
      <c r="AD1617" s="14"/>
      <c r="AE1617" s="14"/>
      <c r="AT1617" s="265" t="s">
        <v>190</v>
      </c>
      <c r="AU1617" s="265" t="s">
        <v>85</v>
      </c>
      <c r="AV1617" s="14" t="s">
        <v>85</v>
      </c>
      <c r="AW1617" s="14" t="s">
        <v>34</v>
      </c>
      <c r="AX1617" s="14" t="s">
        <v>76</v>
      </c>
      <c r="AY1617" s="265" t="s">
        <v>178</v>
      </c>
    </row>
    <row r="1618" s="14" customFormat="1">
      <c r="A1618" s="14"/>
      <c r="B1618" s="255"/>
      <c r="C1618" s="256"/>
      <c r="D1618" s="246" t="s">
        <v>190</v>
      </c>
      <c r="E1618" s="257" t="s">
        <v>1</v>
      </c>
      <c r="F1618" s="258" t="s">
        <v>1852</v>
      </c>
      <c r="G1618" s="256"/>
      <c r="H1618" s="259">
        <v>23.718</v>
      </c>
      <c r="I1618" s="260"/>
      <c r="J1618" s="256"/>
      <c r="K1618" s="256"/>
      <c r="L1618" s="261"/>
      <c r="M1618" s="262"/>
      <c r="N1618" s="263"/>
      <c r="O1618" s="263"/>
      <c r="P1618" s="263"/>
      <c r="Q1618" s="263"/>
      <c r="R1618" s="263"/>
      <c r="S1618" s="263"/>
      <c r="T1618" s="264"/>
      <c r="U1618" s="14"/>
      <c r="V1618" s="14"/>
      <c r="W1618" s="14"/>
      <c r="X1618" s="14"/>
      <c r="Y1618" s="14"/>
      <c r="Z1618" s="14"/>
      <c r="AA1618" s="14"/>
      <c r="AB1618" s="14"/>
      <c r="AC1618" s="14"/>
      <c r="AD1618" s="14"/>
      <c r="AE1618" s="14"/>
      <c r="AT1618" s="265" t="s">
        <v>190</v>
      </c>
      <c r="AU1618" s="265" t="s">
        <v>85</v>
      </c>
      <c r="AV1618" s="14" t="s">
        <v>85</v>
      </c>
      <c r="AW1618" s="14" t="s">
        <v>34</v>
      </c>
      <c r="AX1618" s="14" t="s">
        <v>76</v>
      </c>
      <c r="AY1618" s="265" t="s">
        <v>178</v>
      </c>
    </row>
    <row r="1619" s="14" customFormat="1">
      <c r="A1619" s="14"/>
      <c r="B1619" s="255"/>
      <c r="C1619" s="256"/>
      <c r="D1619" s="246" t="s">
        <v>190</v>
      </c>
      <c r="E1619" s="257" t="s">
        <v>1</v>
      </c>
      <c r="F1619" s="258" t="s">
        <v>1853</v>
      </c>
      <c r="G1619" s="256"/>
      <c r="H1619" s="259">
        <v>12.866250000000001</v>
      </c>
      <c r="I1619" s="260"/>
      <c r="J1619" s="256"/>
      <c r="K1619" s="256"/>
      <c r="L1619" s="261"/>
      <c r="M1619" s="262"/>
      <c r="N1619" s="263"/>
      <c r="O1619" s="263"/>
      <c r="P1619" s="263"/>
      <c r="Q1619" s="263"/>
      <c r="R1619" s="263"/>
      <c r="S1619" s="263"/>
      <c r="T1619" s="264"/>
      <c r="U1619" s="14"/>
      <c r="V1619" s="14"/>
      <c r="W1619" s="14"/>
      <c r="X1619" s="14"/>
      <c r="Y1619" s="14"/>
      <c r="Z1619" s="14"/>
      <c r="AA1619" s="14"/>
      <c r="AB1619" s="14"/>
      <c r="AC1619" s="14"/>
      <c r="AD1619" s="14"/>
      <c r="AE1619" s="14"/>
      <c r="AT1619" s="265" t="s">
        <v>190</v>
      </c>
      <c r="AU1619" s="265" t="s">
        <v>85</v>
      </c>
      <c r="AV1619" s="14" t="s">
        <v>85</v>
      </c>
      <c r="AW1619" s="14" t="s">
        <v>34</v>
      </c>
      <c r="AX1619" s="14" t="s">
        <v>76</v>
      </c>
      <c r="AY1619" s="265" t="s">
        <v>178</v>
      </c>
    </row>
    <row r="1620" s="14" customFormat="1">
      <c r="A1620" s="14"/>
      <c r="B1620" s="255"/>
      <c r="C1620" s="256"/>
      <c r="D1620" s="246" t="s">
        <v>190</v>
      </c>
      <c r="E1620" s="257" t="s">
        <v>1</v>
      </c>
      <c r="F1620" s="258" t="s">
        <v>1854</v>
      </c>
      <c r="G1620" s="256"/>
      <c r="H1620" s="259">
        <v>6.6875</v>
      </c>
      <c r="I1620" s="260"/>
      <c r="J1620" s="256"/>
      <c r="K1620" s="256"/>
      <c r="L1620" s="261"/>
      <c r="M1620" s="262"/>
      <c r="N1620" s="263"/>
      <c r="O1620" s="263"/>
      <c r="P1620" s="263"/>
      <c r="Q1620" s="263"/>
      <c r="R1620" s="263"/>
      <c r="S1620" s="263"/>
      <c r="T1620" s="264"/>
      <c r="U1620" s="14"/>
      <c r="V1620" s="14"/>
      <c r="W1620" s="14"/>
      <c r="X1620" s="14"/>
      <c r="Y1620" s="14"/>
      <c r="Z1620" s="14"/>
      <c r="AA1620" s="14"/>
      <c r="AB1620" s="14"/>
      <c r="AC1620" s="14"/>
      <c r="AD1620" s="14"/>
      <c r="AE1620" s="14"/>
      <c r="AT1620" s="265" t="s">
        <v>190</v>
      </c>
      <c r="AU1620" s="265" t="s">
        <v>85</v>
      </c>
      <c r="AV1620" s="14" t="s">
        <v>85</v>
      </c>
      <c r="AW1620" s="14" t="s">
        <v>34</v>
      </c>
      <c r="AX1620" s="14" t="s">
        <v>76</v>
      </c>
      <c r="AY1620" s="265" t="s">
        <v>178</v>
      </c>
    </row>
    <row r="1621" s="13" customFormat="1">
      <c r="A1621" s="13"/>
      <c r="B1621" s="244"/>
      <c r="C1621" s="245"/>
      <c r="D1621" s="246" t="s">
        <v>190</v>
      </c>
      <c r="E1621" s="247" t="s">
        <v>1</v>
      </c>
      <c r="F1621" s="248" t="s">
        <v>192</v>
      </c>
      <c r="G1621" s="245"/>
      <c r="H1621" s="247" t="s">
        <v>1</v>
      </c>
      <c r="I1621" s="249"/>
      <c r="J1621" s="245"/>
      <c r="K1621" s="245"/>
      <c r="L1621" s="250"/>
      <c r="M1621" s="251"/>
      <c r="N1621" s="252"/>
      <c r="O1621" s="252"/>
      <c r="P1621" s="252"/>
      <c r="Q1621" s="252"/>
      <c r="R1621" s="252"/>
      <c r="S1621" s="252"/>
      <c r="T1621" s="253"/>
      <c r="U1621" s="13"/>
      <c r="V1621" s="13"/>
      <c r="W1621" s="13"/>
      <c r="X1621" s="13"/>
      <c r="Y1621" s="13"/>
      <c r="Z1621" s="13"/>
      <c r="AA1621" s="13"/>
      <c r="AB1621" s="13"/>
      <c r="AC1621" s="13"/>
      <c r="AD1621" s="13"/>
      <c r="AE1621" s="13"/>
      <c r="AT1621" s="254" t="s">
        <v>190</v>
      </c>
      <c r="AU1621" s="254" t="s">
        <v>85</v>
      </c>
      <c r="AV1621" s="13" t="s">
        <v>83</v>
      </c>
      <c r="AW1621" s="13" t="s">
        <v>34</v>
      </c>
      <c r="AX1621" s="13" t="s">
        <v>76</v>
      </c>
      <c r="AY1621" s="254" t="s">
        <v>178</v>
      </c>
    </row>
    <row r="1622" s="13" customFormat="1">
      <c r="A1622" s="13"/>
      <c r="B1622" s="244"/>
      <c r="C1622" s="245"/>
      <c r="D1622" s="246" t="s">
        <v>190</v>
      </c>
      <c r="E1622" s="247" t="s">
        <v>1</v>
      </c>
      <c r="F1622" s="248" t="s">
        <v>1855</v>
      </c>
      <c r="G1622" s="245"/>
      <c r="H1622" s="247" t="s">
        <v>1</v>
      </c>
      <c r="I1622" s="249"/>
      <c r="J1622" s="245"/>
      <c r="K1622" s="245"/>
      <c r="L1622" s="250"/>
      <c r="M1622" s="251"/>
      <c r="N1622" s="252"/>
      <c r="O1622" s="252"/>
      <c r="P1622" s="252"/>
      <c r="Q1622" s="252"/>
      <c r="R1622" s="252"/>
      <c r="S1622" s="252"/>
      <c r="T1622" s="253"/>
      <c r="U1622" s="13"/>
      <c r="V1622" s="13"/>
      <c r="W1622" s="13"/>
      <c r="X1622" s="13"/>
      <c r="Y1622" s="13"/>
      <c r="Z1622" s="13"/>
      <c r="AA1622" s="13"/>
      <c r="AB1622" s="13"/>
      <c r="AC1622" s="13"/>
      <c r="AD1622" s="13"/>
      <c r="AE1622" s="13"/>
      <c r="AT1622" s="254" t="s">
        <v>190</v>
      </c>
      <c r="AU1622" s="254" t="s">
        <v>85</v>
      </c>
      <c r="AV1622" s="13" t="s">
        <v>83</v>
      </c>
      <c r="AW1622" s="13" t="s">
        <v>34</v>
      </c>
      <c r="AX1622" s="13" t="s">
        <v>76</v>
      </c>
      <c r="AY1622" s="254" t="s">
        <v>178</v>
      </c>
    </row>
    <row r="1623" s="14" customFormat="1">
      <c r="A1623" s="14"/>
      <c r="B1623" s="255"/>
      <c r="C1623" s="256"/>
      <c r="D1623" s="246" t="s">
        <v>190</v>
      </c>
      <c r="E1623" s="257" t="s">
        <v>1</v>
      </c>
      <c r="F1623" s="258" t="s">
        <v>1296</v>
      </c>
      <c r="G1623" s="256"/>
      <c r="H1623" s="259">
        <v>3.1000000000000001</v>
      </c>
      <c r="I1623" s="260"/>
      <c r="J1623" s="256"/>
      <c r="K1623" s="256"/>
      <c r="L1623" s="261"/>
      <c r="M1623" s="262"/>
      <c r="N1623" s="263"/>
      <c r="O1623" s="263"/>
      <c r="P1623" s="263"/>
      <c r="Q1623" s="263"/>
      <c r="R1623" s="263"/>
      <c r="S1623" s="263"/>
      <c r="T1623" s="264"/>
      <c r="U1623" s="14"/>
      <c r="V1623" s="14"/>
      <c r="W1623" s="14"/>
      <c r="X1623" s="14"/>
      <c r="Y1623" s="14"/>
      <c r="Z1623" s="14"/>
      <c r="AA1623" s="14"/>
      <c r="AB1623" s="14"/>
      <c r="AC1623" s="14"/>
      <c r="AD1623" s="14"/>
      <c r="AE1623" s="14"/>
      <c r="AT1623" s="265" t="s">
        <v>190</v>
      </c>
      <c r="AU1623" s="265" t="s">
        <v>85</v>
      </c>
      <c r="AV1623" s="14" t="s">
        <v>85</v>
      </c>
      <c r="AW1623" s="14" t="s">
        <v>34</v>
      </c>
      <c r="AX1623" s="14" t="s">
        <v>76</v>
      </c>
      <c r="AY1623" s="265" t="s">
        <v>178</v>
      </c>
    </row>
    <row r="1624" s="14" customFormat="1">
      <c r="A1624" s="14"/>
      <c r="B1624" s="255"/>
      <c r="C1624" s="256"/>
      <c r="D1624" s="246" t="s">
        <v>190</v>
      </c>
      <c r="E1624" s="257" t="s">
        <v>1</v>
      </c>
      <c r="F1624" s="258" t="s">
        <v>1856</v>
      </c>
      <c r="G1624" s="256"/>
      <c r="H1624" s="259">
        <v>2.7174999999999998</v>
      </c>
      <c r="I1624" s="260"/>
      <c r="J1624" s="256"/>
      <c r="K1624" s="256"/>
      <c r="L1624" s="261"/>
      <c r="M1624" s="262"/>
      <c r="N1624" s="263"/>
      <c r="O1624" s="263"/>
      <c r="P1624" s="263"/>
      <c r="Q1624" s="263"/>
      <c r="R1624" s="263"/>
      <c r="S1624" s="263"/>
      <c r="T1624" s="264"/>
      <c r="U1624" s="14"/>
      <c r="V1624" s="14"/>
      <c r="W1624" s="14"/>
      <c r="X1624" s="14"/>
      <c r="Y1624" s="14"/>
      <c r="Z1624" s="14"/>
      <c r="AA1624" s="14"/>
      <c r="AB1624" s="14"/>
      <c r="AC1624" s="14"/>
      <c r="AD1624" s="14"/>
      <c r="AE1624" s="14"/>
      <c r="AT1624" s="265" t="s">
        <v>190</v>
      </c>
      <c r="AU1624" s="265" t="s">
        <v>85</v>
      </c>
      <c r="AV1624" s="14" t="s">
        <v>85</v>
      </c>
      <c r="AW1624" s="14" t="s">
        <v>34</v>
      </c>
      <c r="AX1624" s="14" t="s">
        <v>76</v>
      </c>
      <c r="AY1624" s="265" t="s">
        <v>178</v>
      </c>
    </row>
    <row r="1625" s="14" customFormat="1">
      <c r="A1625" s="14"/>
      <c r="B1625" s="255"/>
      <c r="C1625" s="256"/>
      <c r="D1625" s="246" t="s">
        <v>190</v>
      </c>
      <c r="E1625" s="257" t="s">
        <v>1</v>
      </c>
      <c r="F1625" s="258" t="s">
        <v>1298</v>
      </c>
      <c r="G1625" s="256"/>
      <c r="H1625" s="259">
        <v>1.5</v>
      </c>
      <c r="I1625" s="260"/>
      <c r="J1625" s="256"/>
      <c r="K1625" s="256"/>
      <c r="L1625" s="261"/>
      <c r="M1625" s="262"/>
      <c r="N1625" s="263"/>
      <c r="O1625" s="263"/>
      <c r="P1625" s="263"/>
      <c r="Q1625" s="263"/>
      <c r="R1625" s="263"/>
      <c r="S1625" s="263"/>
      <c r="T1625" s="264"/>
      <c r="U1625" s="14"/>
      <c r="V1625" s="14"/>
      <c r="W1625" s="14"/>
      <c r="X1625" s="14"/>
      <c r="Y1625" s="14"/>
      <c r="Z1625" s="14"/>
      <c r="AA1625" s="14"/>
      <c r="AB1625" s="14"/>
      <c r="AC1625" s="14"/>
      <c r="AD1625" s="14"/>
      <c r="AE1625" s="14"/>
      <c r="AT1625" s="265" t="s">
        <v>190</v>
      </c>
      <c r="AU1625" s="265" t="s">
        <v>85</v>
      </c>
      <c r="AV1625" s="14" t="s">
        <v>85</v>
      </c>
      <c r="AW1625" s="14" t="s">
        <v>34</v>
      </c>
      <c r="AX1625" s="14" t="s">
        <v>76</v>
      </c>
      <c r="AY1625" s="265" t="s">
        <v>178</v>
      </c>
    </row>
    <row r="1626" s="14" customFormat="1">
      <c r="A1626" s="14"/>
      <c r="B1626" s="255"/>
      <c r="C1626" s="256"/>
      <c r="D1626" s="246" t="s">
        <v>190</v>
      </c>
      <c r="E1626" s="257" t="s">
        <v>1</v>
      </c>
      <c r="F1626" s="258" t="s">
        <v>1857</v>
      </c>
      <c r="G1626" s="256"/>
      <c r="H1626" s="259">
        <v>4.9075000000000006</v>
      </c>
      <c r="I1626" s="260"/>
      <c r="J1626" s="256"/>
      <c r="K1626" s="256"/>
      <c r="L1626" s="261"/>
      <c r="M1626" s="262"/>
      <c r="N1626" s="263"/>
      <c r="O1626" s="263"/>
      <c r="P1626" s="263"/>
      <c r="Q1626" s="263"/>
      <c r="R1626" s="263"/>
      <c r="S1626" s="263"/>
      <c r="T1626" s="264"/>
      <c r="U1626" s="14"/>
      <c r="V1626" s="14"/>
      <c r="W1626" s="14"/>
      <c r="X1626" s="14"/>
      <c r="Y1626" s="14"/>
      <c r="Z1626" s="14"/>
      <c r="AA1626" s="14"/>
      <c r="AB1626" s="14"/>
      <c r="AC1626" s="14"/>
      <c r="AD1626" s="14"/>
      <c r="AE1626" s="14"/>
      <c r="AT1626" s="265" t="s">
        <v>190</v>
      </c>
      <c r="AU1626" s="265" t="s">
        <v>85</v>
      </c>
      <c r="AV1626" s="14" t="s">
        <v>85</v>
      </c>
      <c r="AW1626" s="14" t="s">
        <v>34</v>
      </c>
      <c r="AX1626" s="14" t="s">
        <v>76</v>
      </c>
      <c r="AY1626" s="265" t="s">
        <v>178</v>
      </c>
    </row>
    <row r="1627" s="14" customFormat="1">
      <c r="A1627" s="14"/>
      <c r="B1627" s="255"/>
      <c r="C1627" s="256"/>
      <c r="D1627" s="246" t="s">
        <v>190</v>
      </c>
      <c r="E1627" s="257" t="s">
        <v>1</v>
      </c>
      <c r="F1627" s="258" t="s">
        <v>1858</v>
      </c>
      <c r="G1627" s="256"/>
      <c r="H1627" s="259">
        <v>1.7874999999999999</v>
      </c>
      <c r="I1627" s="260"/>
      <c r="J1627" s="256"/>
      <c r="K1627" s="256"/>
      <c r="L1627" s="261"/>
      <c r="M1627" s="262"/>
      <c r="N1627" s="263"/>
      <c r="O1627" s="263"/>
      <c r="P1627" s="263"/>
      <c r="Q1627" s="263"/>
      <c r="R1627" s="263"/>
      <c r="S1627" s="263"/>
      <c r="T1627" s="264"/>
      <c r="U1627" s="14"/>
      <c r="V1627" s="14"/>
      <c r="W1627" s="14"/>
      <c r="X1627" s="14"/>
      <c r="Y1627" s="14"/>
      <c r="Z1627" s="14"/>
      <c r="AA1627" s="14"/>
      <c r="AB1627" s="14"/>
      <c r="AC1627" s="14"/>
      <c r="AD1627" s="14"/>
      <c r="AE1627" s="14"/>
      <c r="AT1627" s="265" t="s">
        <v>190</v>
      </c>
      <c r="AU1627" s="265" t="s">
        <v>85</v>
      </c>
      <c r="AV1627" s="14" t="s">
        <v>85</v>
      </c>
      <c r="AW1627" s="14" t="s">
        <v>34</v>
      </c>
      <c r="AX1627" s="14" t="s">
        <v>76</v>
      </c>
      <c r="AY1627" s="265" t="s">
        <v>178</v>
      </c>
    </row>
    <row r="1628" s="14" customFormat="1">
      <c r="A1628" s="14"/>
      <c r="B1628" s="255"/>
      <c r="C1628" s="256"/>
      <c r="D1628" s="246" t="s">
        <v>190</v>
      </c>
      <c r="E1628" s="257" t="s">
        <v>1</v>
      </c>
      <c r="F1628" s="258" t="s">
        <v>1859</v>
      </c>
      <c r="G1628" s="256"/>
      <c r="H1628" s="259">
        <v>1.5174999999999999</v>
      </c>
      <c r="I1628" s="260"/>
      <c r="J1628" s="256"/>
      <c r="K1628" s="256"/>
      <c r="L1628" s="261"/>
      <c r="M1628" s="262"/>
      <c r="N1628" s="263"/>
      <c r="O1628" s="263"/>
      <c r="P1628" s="263"/>
      <c r="Q1628" s="263"/>
      <c r="R1628" s="263"/>
      <c r="S1628" s="263"/>
      <c r="T1628" s="264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T1628" s="265" t="s">
        <v>190</v>
      </c>
      <c r="AU1628" s="265" t="s">
        <v>85</v>
      </c>
      <c r="AV1628" s="14" t="s">
        <v>85</v>
      </c>
      <c r="AW1628" s="14" t="s">
        <v>34</v>
      </c>
      <c r="AX1628" s="14" t="s">
        <v>76</v>
      </c>
      <c r="AY1628" s="265" t="s">
        <v>178</v>
      </c>
    </row>
    <row r="1629" s="14" customFormat="1">
      <c r="A1629" s="14"/>
      <c r="B1629" s="255"/>
      <c r="C1629" s="256"/>
      <c r="D1629" s="246" t="s">
        <v>190</v>
      </c>
      <c r="E1629" s="257" t="s">
        <v>1</v>
      </c>
      <c r="F1629" s="258" t="s">
        <v>1860</v>
      </c>
      <c r="G1629" s="256"/>
      <c r="H1629" s="259">
        <v>6.9749999999999996</v>
      </c>
      <c r="I1629" s="260"/>
      <c r="J1629" s="256"/>
      <c r="K1629" s="256"/>
      <c r="L1629" s="261"/>
      <c r="M1629" s="262"/>
      <c r="N1629" s="263"/>
      <c r="O1629" s="263"/>
      <c r="P1629" s="263"/>
      <c r="Q1629" s="263"/>
      <c r="R1629" s="263"/>
      <c r="S1629" s="263"/>
      <c r="T1629" s="264"/>
      <c r="U1629" s="14"/>
      <c r="V1629" s="14"/>
      <c r="W1629" s="14"/>
      <c r="X1629" s="14"/>
      <c r="Y1629" s="14"/>
      <c r="Z1629" s="14"/>
      <c r="AA1629" s="14"/>
      <c r="AB1629" s="14"/>
      <c r="AC1629" s="14"/>
      <c r="AD1629" s="14"/>
      <c r="AE1629" s="14"/>
      <c r="AT1629" s="265" t="s">
        <v>190</v>
      </c>
      <c r="AU1629" s="265" t="s">
        <v>85</v>
      </c>
      <c r="AV1629" s="14" t="s">
        <v>85</v>
      </c>
      <c r="AW1629" s="14" t="s">
        <v>34</v>
      </c>
      <c r="AX1629" s="14" t="s">
        <v>76</v>
      </c>
      <c r="AY1629" s="265" t="s">
        <v>178</v>
      </c>
    </row>
    <row r="1630" s="2" customFormat="1" ht="33" customHeight="1">
      <c r="A1630" s="38"/>
      <c r="B1630" s="39"/>
      <c r="C1630" s="226" t="s">
        <v>1861</v>
      </c>
      <c r="D1630" s="226" t="s">
        <v>181</v>
      </c>
      <c r="E1630" s="227" t="s">
        <v>1862</v>
      </c>
      <c r="F1630" s="228" t="s">
        <v>1863</v>
      </c>
      <c r="G1630" s="229" t="s">
        <v>267</v>
      </c>
      <c r="H1630" s="230">
        <v>20.309999999999999</v>
      </c>
      <c r="I1630" s="231"/>
      <c r="J1630" s="232">
        <f>ROUND(I1630*H1630,2)</f>
        <v>0</v>
      </c>
      <c r="K1630" s="228" t="s">
        <v>185</v>
      </c>
      <c r="L1630" s="44"/>
      <c r="M1630" s="233" t="s">
        <v>1</v>
      </c>
      <c r="N1630" s="234" t="s">
        <v>41</v>
      </c>
      <c r="O1630" s="91"/>
      <c r="P1630" s="235">
        <f>O1630*H1630</f>
        <v>0</v>
      </c>
      <c r="Q1630" s="235">
        <v>0.00058</v>
      </c>
      <c r="R1630" s="235">
        <f>Q1630*H1630</f>
        <v>0.0117798</v>
      </c>
      <c r="S1630" s="235">
        <v>0</v>
      </c>
      <c r="T1630" s="236">
        <f>S1630*H1630</f>
        <v>0</v>
      </c>
      <c r="U1630" s="38"/>
      <c r="V1630" s="38"/>
      <c r="W1630" s="38"/>
      <c r="X1630" s="38"/>
      <c r="Y1630" s="38"/>
      <c r="Z1630" s="38"/>
      <c r="AA1630" s="38"/>
      <c r="AB1630" s="38"/>
      <c r="AC1630" s="38"/>
      <c r="AD1630" s="38"/>
      <c r="AE1630" s="38"/>
      <c r="AR1630" s="237" t="s">
        <v>362</v>
      </c>
      <c r="AT1630" s="237" t="s">
        <v>181</v>
      </c>
      <c r="AU1630" s="237" t="s">
        <v>85</v>
      </c>
      <c r="AY1630" s="17" t="s">
        <v>178</v>
      </c>
      <c r="BE1630" s="238">
        <f>IF(N1630="základní",J1630,0)</f>
        <v>0</v>
      </c>
      <c r="BF1630" s="238">
        <f>IF(N1630="snížená",J1630,0)</f>
        <v>0</v>
      </c>
      <c r="BG1630" s="238">
        <f>IF(N1630="zákl. přenesená",J1630,0)</f>
        <v>0</v>
      </c>
      <c r="BH1630" s="238">
        <f>IF(N1630="sníž. přenesená",J1630,0)</f>
        <v>0</v>
      </c>
      <c r="BI1630" s="238">
        <f>IF(N1630="nulová",J1630,0)</f>
        <v>0</v>
      </c>
      <c r="BJ1630" s="17" t="s">
        <v>83</v>
      </c>
      <c r="BK1630" s="238">
        <f>ROUND(I1630*H1630,2)</f>
        <v>0</v>
      </c>
      <c r="BL1630" s="17" t="s">
        <v>362</v>
      </c>
      <c r="BM1630" s="237" t="s">
        <v>1864</v>
      </c>
    </row>
    <row r="1631" s="2" customFormat="1">
      <c r="A1631" s="38"/>
      <c r="B1631" s="39"/>
      <c r="C1631" s="40"/>
      <c r="D1631" s="239" t="s">
        <v>188</v>
      </c>
      <c r="E1631" s="40"/>
      <c r="F1631" s="240" t="s">
        <v>1865</v>
      </c>
      <c r="G1631" s="40"/>
      <c r="H1631" s="40"/>
      <c r="I1631" s="241"/>
      <c r="J1631" s="40"/>
      <c r="K1631" s="40"/>
      <c r="L1631" s="44"/>
      <c r="M1631" s="242"/>
      <c r="N1631" s="243"/>
      <c r="O1631" s="91"/>
      <c r="P1631" s="91"/>
      <c r="Q1631" s="91"/>
      <c r="R1631" s="91"/>
      <c r="S1631" s="91"/>
      <c r="T1631" s="92"/>
      <c r="U1631" s="38"/>
      <c r="V1631" s="38"/>
      <c r="W1631" s="38"/>
      <c r="X1631" s="38"/>
      <c r="Y1631" s="38"/>
      <c r="Z1631" s="38"/>
      <c r="AA1631" s="38"/>
      <c r="AB1631" s="38"/>
      <c r="AC1631" s="38"/>
      <c r="AD1631" s="38"/>
      <c r="AE1631" s="38"/>
      <c r="AT1631" s="17" t="s">
        <v>188</v>
      </c>
      <c r="AU1631" s="17" t="s">
        <v>85</v>
      </c>
    </row>
    <row r="1632" s="13" customFormat="1">
      <c r="A1632" s="13"/>
      <c r="B1632" s="244"/>
      <c r="C1632" s="245"/>
      <c r="D1632" s="246" t="s">
        <v>190</v>
      </c>
      <c r="E1632" s="247" t="s">
        <v>1</v>
      </c>
      <c r="F1632" s="248" t="s">
        <v>191</v>
      </c>
      <c r="G1632" s="245"/>
      <c r="H1632" s="247" t="s">
        <v>1</v>
      </c>
      <c r="I1632" s="249"/>
      <c r="J1632" s="245"/>
      <c r="K1632" s="245"/>
      <c r="L1632" s="250"/>
      <c r="M1632" s="251"/>
      <c r="N1632" s="252"/>
      <c r="O1632" s="252"/>
      <c r="P1632" s="252"/>
      <c r="Q1632" s="252"/>
      <c r="R1632" s="252"/>
      <c r="S1632" s="252"/>
      <c r="T1632" s="253"/>
      <c r="U1632" s="13"/>
      <c r="V1632" s="13"/>
      <c r="W1632" s="13"/>
      <c r="X1632" s="13"/>
      <c r="Y1632" s="13"/>
      <c r="Z1632" s="13"/>
      <c r="AA1632" s="13"/>
      <c r="AB1632" s="13"/>
      <c r="AC1632" s="13"/>
      <c r="AD1632" s="13"/>
      <c r="AE1632" s="13"/>
      <c r="AT1632" s="254" t="s">
        <v>190</v>
      </c>
      <c r="AU1632" s="254" t="s">
        <v>85</v>
      </c>
      <c r="AV1632" s="13" t="s">
        <v>83</v>
      </c>
      <c r="AW1632" s="13" t="s">
        <v>34</v>
      </c>
      <c r="AX1632" s="13" t="s">
        <v>76</v>
      </c>
      <c r="AY1632" s="254" t="s">
        <v>178</v>
      </c>
    </row>
    <row r="1633" s="13" customFormat="1">
      <c r="A1633" s="13"/>
      <c r="B1633" s="244"/>
      <c r="C1633" s="245"/>
      <c r="D1633" s="246" t="s">
        <v>190</v>
      </c>
      <c r="E1633" s="247" t="s">
        <v>1</v>
      </c>
      <c r="F1633" s="248" t="s">
        <v>192</v>
      </c>
      <c r="G1633" s="245"/>
      <c r="H1633" s="247" t="s">
        <v>1</v>
      </c>
      <c r="I1633" s="249"/>
      <c r="J1633" s="245"/>
      <c r="K1633" s="245"/>
      <c r="L1633" s="250"/>
      <c r="M1633" s="251"/>
      <c r="N1633" s="252"/>
      <c r="O1633" s="252"/>
      <c r="P1633" s="252"/>
      <c r="Q1633" s="252"/>
      <c r="R1633" s="252"/>
      <c r="S1633" s="252"/>
      <c r="T1633" s="253"/>
      <c r="U1633" s="13"/>
      <c r="V1633" s="13"/>
      <c r="W1633" s="13"/>
      <c r="X1633" s="13"/>
      <c r="Y1633" s="13"/>
      <c r="Z1633" s="13"/>
      <c r="AA1633" s="13"/>
      <c r="AB1633" s="13"/>
      <c r="AC1633" s="13"/>
      <c r="AD1633" s="13"/>
      <c r="AE1633" s="13"/>
      <c r="AT1633" s="254" t="s">
        <v>190</v>
      </c>
      <c r="AU1633" s="254" t="s">
        <v>85</v>
      </c>
      <c r="AV1633" s="13" t="s">
        <v>83</v>
      </c>
      <c r="AW1633" s="13" t="s">
        <v>34</v>
      </c>
      <c r="AX1633" s="13" t="s">
        <v>76</v>
      </c>
      <c r="AY1633" s="254" t="s">
        <v>178</v>
      </c>
    </row>
    <row r="1634" s="13" customFormat="1">
      <c r="A1634" s="13"/>
      <c r="B1634" s="244"/>
      <c r="C1634" s="245"/>
      <c r="D1634" s="246" t="s">
        <v>190</v>
      </c>
      <c r="E1634" s="247" t="s">
        <v>1</v>
      </c>
      <c r="F1634" s="248" t="s">
        <v>1850</v>
      </c>
      <c r="G1634" s="245"/>
      <c r="H1634" s="247" t="s">
        <v>1</v>
      </c>
      <c r="I1634" s="249"/>
      <c r="J1634" s="245"/>
      <c r="K1634" s="245"/>
      <c r="L1634" s="250"/>
      <c r="M1634" s="251"/>
      <c r="N1634" s="252"/>
      <c r="O1634" s="252"/>
      <c r="P1634" s="252"/>
      <c r="Q1634" s="252"/>
      <c r="R1634" s="252"/>
      <c r="S1634" s="252"/>
      <c r="T1634" s="253"/>
      <c r="U1634" s="13"/>
      <c r="V1634" s="13"/>
      <c r="W1634" s="13"/>
      <c r="X1634" s="13"/>
      <c r="Y1634" s="13"/>
      <c r="Z1634" s="13"/>
      <c r="AA1634" s="13"/>
      <c r="AB1634" s="13"/>
      <c r="AC1634" s="13"/>
      <c r="AD1634" s="13"/>
      <c r="AE1634" s="13"/>
      <c r="AT1634" s="254" t="s">
        <v>190</v>
      </c>
      <c r="AU1634" s="254" t="s">
        <v>85</v>
      </c>
      <c r="AV1634" s="13" t="s">
        <v>83</v>
      </c>
      <c r="AW1634" s="13" t="s">
        <v>34</v>
      </c>
      <c r="AX1634" s="13" t="s">
        <v>76</v>
      </c>
      <c r="AY1634" s="254" t="s">
        <v>178</v>
      </c>
    </row>
    <row r="1635" s="14" customFormat="1">
      <c r="A1635" s="14"/>
      <c r="B1635" s="255"/>
      <c r="C1635" s="256"/>
      <c r="D1635" s="246" t="s">
        <v>190</v>
      </c>
      <c r="E1635" s="257" t="s">
        <v>1</v>
      </c>
      <c r="F1635" s="258" t="s">
        <v>1866</v>
      </c>
      <c r="G1635" s="256"/>
      <c r="H1635" s="259">
        <v>11.550000000000001</v>
      </c>
      <c r="I1635" s="260"/>
      <c r="J1635" s="256"/>
      <c r="K1635" s="256"/>
      <c r="L1635" s="261"/>
      <c r="M1635" s="262"/>
      <c r="N1635" s="263"/>
      <c r="O1635" s="263"/>
      <c r="P1635" s="263"/>
      <c r="Q1635" s="263"/>
      <c r="R1635" s="263"/>
      <c r="S1635" s="263"/>
      <c r="T1635" s="264"/>
      <c r="U1635" s="14"/>
      <c r="V1635" s="14"/>
      <c r="W1635" s="14"/>
      <c r="X1635" s="14"/>
      <c r="Y1635" s="14"/>
      <c r="Z1635" s="14"/>
      <c r="AA1635" s="14"/>
      <c r="AB1635" s="14"/>
      <c r="AC1635" s="14"/>
      <c r="AD1635" s="14"/>
      <c r="AE1635" s="14"/>
      <c r="AT1635" s="265" t="s">
        <v>190</v>
      </c>
      <c r="AU1635" s="265" t="s">
        <v>85</v>
      </c>
      <c r="AV1635" s="14" t="s">
        <v>85</v>
      </c>
      <c r="AW1635" s="14" t="s">
        <v>34</v>
      </c>
      <c r="AX1635" s="14" t="s">
        <v>76</v>
      </c>
      <c r="AY1635" s="265" t="s">
        <v>178</v>
      </c>
    </row>
    <row r="1636" s="14" customFormat="1">
      <c r="A1636" s="14"/>
      <c r="B1636" s="255"/>
      <c r="C1636" s="256"/>
      <c r="D1636" s="246" t="s">
        <v>190</v>
      </c>
      <c r="E1636" s="257" t="s">
        <v>1</v>
      </c>
      <c r="F1636" s="258" t="s">
        <v>1867</v>
      </c>
      <c r="G1636" s="256"/>
      <c r="H1636" s="259">
        <v>8.7599999999999998</v>
      </c>
      <c r="I1636" s="260"/>
      <c r="J1636" s="256"/>
      <c r="K1636" s="256"/>
      <c r="L1636" s="261"/>
      <c r="M1636" s="262"/>
      <c r="N1636" s="263"/>
      <c r="O1636" s="263"/>
      <c r="P1636" s="263"/>
      <c r="Q1636" s="263"/>
      <c r="R1636" s="263"/>
      <c r="S1636" s="263"/>
      <c r="T1636" s="264"/>
      <c r="U1636" s="14"/>
      <c r="V1636" s="14"/>
      <c r="W1636" s="14"/>
      <c r="X1636" s="14"/>
      <c r="Y1636" s="14"/>
      <c r="Z1636" s="14"/>
      <c r="AA1636" s="14"/>
      <c r="AB1636" s="14"/>
      <c r="AC1636" s="14"/>
      <c r="AD1636" s="14"/>
      <c r="AE1636" s="14"/>
      <c r="AT1636" s="265" t="s">
        <v>190</v>
      </c>
      <c r="AU1636" s="265" t="s">
        <v>85</v>
      </c>
      <c r="AV1636" s="14" t="s">
        <v>85</v>
      </c>
      <c r="AW1636" s="14" t="s">
        <v>34</v>
      </c>
      <c r="AX1636" s="14" t="s">
        <v>76</v>
      </c>
      <c r="AY1636" s="265" t="s">
        <v>178</v>
      </c>
    </row>
    <row r="1637" s="2" customFormat="1" ht="24.15" customHeight="1">
      <c r="A1637" s="38"/>
      <c r="B1637" s="39"/>
      <c r="C1637" s="267" t="s">
        <v>1868</v>
      </c>
      <c r="D1637" s="267" t="s">
        <v>406</v>
      </c>
      <c r="E1637" s="268" t="s">
        <v>1869</v>
      </c>
      <c r="F1637" s="269" t="s">
        <v>1870</v>
      </c>
      <c r="G1637" s="270" t="s">
        <v>267</v>
      </c>
      <c r="H1637" s="271">
        <v>22.341000000000001</v>
      </c>
      <c r="I1637" s="272"/>
      <c r="J1637" s="273">
        <f>ROUND(I1637*H1637,2)</f>
        <v>0</v>
      </c>
      <c r="K1637" s="269" t="s">
        <v>185</v>
      </c>
      <c r="L1637" s="274"/>
      <c r="M1637" s="275" t="s">
        <v>1</v>
      </c>
      <c r="N1637" s="276" t="s">
        <v>41</v>
      </c>
      <c r="O1637" s="91"/>
      <c r="P1637" s="235">
        <f>O1637*H1637</f>
        <v>0</v>
      </c>
      <c r="Q1637" s="235">
        <v>0.00264</v>
      </c>
      <c r="R1637" s="235">
        <f>Q1637*H1637</f>
        <v>0.058980240000000003</v>
      </c>
      <c r="S1637" s="235">
        <v>0</v>
      </c>
      <c r="T1637" s="236">
        <f>S1637*H1637</f>
        <v>0</v>
      </c>
      <c r="U1637" s="38"/>
      <c r="V1637" s="38"/>
      <c r="W1637" s="38"/>
      <c r="X1637" s="38"/>
      <c r="Y1637" s="38"/>
      <c r="Z1637" s="38"/>
      <c r="AA1637" s="38"/>
      <c r="AB1637" s="38"/>
      <c r="AC1637" s="38"/>
      <c r="AD1637" s="38"/>
      <c r="AE1637" s="38"/>
      <c r="AR1637" s="237" t="s">
        <v>472</v>
      </c>
      <c r="AT1637" s="237" t="s">
        <v>406</v>
      </c>
      <c r="AU1637" s="237" t="s">
        <v>85</v>
      </c>
      <c r="AY1637" s="17" t="s">
        <v>178</v>
      </c>
      <c r="BE1637" s="238">
        <f>IF(N1637="základní",J1637,0)</f>
        <v>0</v>
      </c>
      <c r="BF1637" s="238">
        <f>IF(N1637="snížená",J1637,0)</f>
        <v>0</v>
      </c>
      <c r="BG1637" s="238">
        <f>IF(N1637="zákl. přenesená",J1637,0)</f>
        <v>0</v>
      </c>
      <c r="BH1637" s="238">
        <f>IF(N1637="sníž. přenesená",J1637,0)</f>
        <v>0</v>
      </c>
      <c r="BI1637" s="238">
        <f>IF(N1637="nulová",J1637,0)</f>
        <v>0</v>
      </c>
      <c r="BJ1637" s="17" t="s">
        <v>83</v>
      </c>
      <c r="BK1637" s="238">
        <f>ROUND(I1637*H1637,2)</f>
        <v>0</v>
      </c>
      <c r="BL1637" s="17" t="s">
        <v>362</v>
      </c>
      <c r="BM1637" s="237" t="s">
        <v>1871</v>
      </c>
    </row>
    <row r="1638" s="14" customFormat="1">
      <c r="A1638" s="14"/>
      <c r="B1638" s="255"/>
      <c r="C1638" s="256"/>
      <c r="D1638" s="246" t="s">
        <v>190</v>
      </c>
      <c r="E1638" s="256"/>
      <c r="F1638" s="258" t="s">
        <v>1872</v>
      </c>
      <c r="G1638" s="256"/>
      <c r="H1638" s="259">
        <v>22.341000000000001</v>
      </c>
      <c r="I1638" s="260"/>
      <c r="J1638" s="256"/>
      <c r="K1638" s="256"/>
      <c r="L1638" s="261"/>
      <c r="M1638" s="262"/>
      <c r="N1638" s="263"/>
      <c r="O1638" s="263"/>
      <c r="P1638" s="263"/>
      <c r="Q1638" s="263"/>
      <c r="R1638" s="263"/>
      <c r="S1638" s="263"/>
      <c r="T1638" s="264"/>
      <c r="U1638" s="14"/>
      <c r="V1638" s="14"/>
      <c r="W1638" s="14"/>
      <c r="X1638" s="14"/>
      <c r="Y1638" s="14"/>
      <c r="Z1638" s="14"/>
      <c r="AA1638" s="14"/>
      <c r="AB1638" s="14"/>
      <c r="AC1638" s="14"/>
      <c r="AD1638" s="14"/>
      <c r="AE1638" s="14"/>
      <c r="AT1638" s="265" t="s">
        <v>190</v>
      </c>
      <c r="AU1638" s="265" t="s">
        <v>85</v>
      </c>
      <c r="AV1638" s="14" t="s">
        <v>85</v>
      </c>
      <c r="AW1638" s="14" t="s">
        <v>4</v>
      </c>
      <c r="AX1638" s="14" t="s">
        <v>83</v>
      </c>
      <c r="AY1638" s="265" t="s">
        <v>178</v>
      </c>
    </row>
    <row r="1639" s="2" customFormat="1" ht="16.5" customHeight="1">
      <c r="A1639" s="38"/>
      <c r="B1639" s="39"/>
      <c r="C1639" s="226" t="s">
        <v>1873</v>
      </c>
      <c r="D1639" s="226" t="s">
        <v>181</v>
      </c>
      <c r="E1639" s="227" t="s">
        <v>1874</v>
      </c>
      <c r="F1639" s="228" t="s">
        <v>1875</v>
      </c>
      <c r="G1639" s="229" t="s">
        <v>258</v>
      </c>
      <c r="H1639" s="230">
        <v>73.108000000000004</v>
      </c>
      <c r="I1639" s="231"/>
      <c r="J1639" s="232">
        <f>ROUND(I1639*H1639,2)</f>
        <v>0</v>
      </c>
      <c r="K1639" s="228" t="s">
        <v>185</v>
      </c>
      <c r="L1639" s="44"/>
      <c r="M1639" s="233" t="s">
        <v>1</v>
      </c>
      <c r="N1639" s="234" t="s">
        <v>41</v>
      </c>
      <c r="O1639" s="91"/>
      <c r="P1639" s="235">
        <f>O1639*H1639</f>
        <v>0</v>
      </c>
      <c r="Q1639" s="235">
        <v>0.00029999999999999997</v>
      </c>
      <c r="R1639" s="235">
        <f>Q1639*H1639</f>
        <v>0.021932399999999998</v>
      </c>
      <c r="S1639" s="235">
        <v>0</v>
      </c>
      <c r="T1639" s="236">
        <f>S1639*H1639</f>
        <v>0</v>
      </c>
      <c r="U1639" s="38"/>
      <c r="V1639" s="38"/>
      <c r="W1639" s="38"/>
      <c r="X1639" s="38"/>
      <c r="Y1639" s="38"/>
      <c r="Z1639" s="38"/>
      <c r="AA1639" s="38"/>
      <c r="AB1639" s="38"/>
      <c r="AC1639" s="38"/>
      <c r="AD1639" s="38"/>
      <c r="AE1639" s="38"/>
      <c r="AR1639" s="237" t="s">
        <v>362</v>
      </c>
      <c r="AT1639" s="237" t="s">
        <v>181</v>
      </c>
      <c r="AU1639" s="237" t="s">
        <v>85</v>
      </c>
      <c r="AY1639" s="17" t="s">
        <v>178</v>
      </c>
      <c r="BE1639" s="238">
        <f>IF(N1639="základní",J1639,0)</f>
        <v>0</v>
      </c>
      <c r="BF1639" s="238">
        <f>IF(N1639="snížená",J1639,0)</f>
        <v>0</v>
      </c>
      <c r="BG1639" s="238">
        <f>IF(N1639="zákl. přenesená",J1639,0)</f>
        <v>0</v>
      </c>
      <c r="BH1639" s="238">
        <f>IF(N1639="sníž. přenesená",J1639,0)</f>
        <v>0</v>
      </c>
      <c r="BI1639" s="238">
        <f>IF(N1639="nulová",J1639,0)</f>
        <v>0</v>
      </c>
      <c r="BJ1639" s="17" t="s">
        <v>83</v>
      </c>
      <c r="BK1639" s="238">
        <f>ROUND(I1639*H1639,2)</f>
        <v>0</v>
      </c>
      <c r="BL1639" s="17" t="s">
        <v>362</v>
      </c>
      <c r="BM1639" s="237" t="s">
        <v>1876</v>
      </c>
    </row>
    <row r="1640" s="2" customFormat="1">
      <c r="A1640" s="38"/>
      <c r="B1640" s="39"/>
      <c r="C1640" s="40"/>
      <c r="D1640" s="239" t="s">
        <v>188</v>
      </c>
      <c r="E1640" s="40"/>
      <c r="F1640" s="240" t="s">
        <v>1877</v>
      </c>
      <c r="G1640" s="40"/>
      <c r="H1640" s="40"/>
      <c r="I1640" s="241"/>
      <c r="J1640" s="40"/>
      <c r="K1640" s="40"/>
      <c r="L1640" s="44"/>
      <c r="M1640" s="242"/>
      <c r="N1640" s="243"/>
      <c r="O1640" s="91"/>
      <c r="P1640" s="91"/>
      <c r="Q1640" s="91"/>
      <c r="R1640" s="91"/>
      <c r="S1640" s="91"/>
      <c r="T1640" s="92"/>
      <c r="U1640" s="38"/>
      <c r="V1640" s="38"/>
      <c r="W1640" s="38"/>
      <c r="X1640" s="38"/>
      <c r="Y1640" s="38"/>
      <c r="Z1640" s="38"/>
      <c r="AA1640" s="38"/>
      <c r="AB1640" s="38"/>
      <c r="AC1640" s="38"/>
      <c r="AD1640" s="38"/>
      <c r="AE1640" s="38"/>
      <c r="AT1640" s="17" t="s">
        <v>188</v>
      </c>
      <c r="AU1640" s="17" t="s">
        <v>85</v>
      </c>
    </row>
    <row r="1641" s="14" customFormat="1">
      <c r="A1641" s="14"/>
      <c r="B1641" s="255"/>
      <c r="C1641" s="256"/>
      <c r="D1641" s="246" t="s">
        <v>190</v>
      </c>
      <c r="E1641" s="257" t="s">
        <v>1</v>
      </c>
      <c r="F1641" s="258" t="s">
        <v>1878</v>
      </c>
      <c r="G1641" s="256"/>
      <c r="H1641" s="259">
        <v>73.108000000000004</v>
      </c>
      <c r="I1641" s="260"/>
      <c r="J1641" s="256"/>
      <c r="K1641" s="256"/>
      <c r="L1641" s="261"/>
      <c r="M1641" s="262"/>
      <c r="N1641" s="263"/>
      <c r="O1641" s="263"/>
      <c r="P1641" s="263"/>
      <c r="Q1641" s="263"/>
      <c r="R1641" s="263"/>
      <c r="S1641" s="263"/>
      <c r="T1641" s="264"/>
      <c r="U1641" s="14"/>
      <c r="V1641" s="14"/>
      <c r="W1641" s="14"/>
      <c r="X1641" s="14"/>
      <c r="Y1641" s="14"/>
      <c r="Z1641" s="14"/>
      <c r="AA1641" s="14"/>
      <c r="AB1641" s="14"/>
      <c r="AC1641" s="14"/>
      <c r="AD1641" s="14"/>
      <c r="AE1641" s="14"/>
      <c r="AT1641" s="265" t="s">
        <v>190</v>
      </c>
      <c r="AU1641" s="265" t="s">
        <v>85</v>
      </c>
      <c r="AV1641" s="14" t="s">
        <v>85</v>
      </c>
      <c r="AW1641" s="14" t="s">
        <v>34</v>
      </c>
      <c r="AX1641" s="14" t="s">
        <v>76</v>
      </c>
      <c r="AY1641" s="265" t="s">
        <v>178</v>
      </c>
    </row>
    <row r="1642" s="2" customFormat="1" ht="33" customHeight="1">
      <c r="A1642" s="38"/>
      <c r="B1642" s="39"/>
      <c r="C1642" s="226" t="s">
        <v>1879</v>
      </c>
      <c r="D1642" s="226" t="s">
        <v>181</v>
      </c>
      <c r="E1642" s="227" t="s">
        <v>1880</v>
      </c>
      <c r="F1642" s="228" t="s">
        <v>1881</v>
      </c>
      <c r="G1642" s="229" t="s">
        <v>258</v>
      </c>
      <c r="H1642" s="230">
        <v>0.45000000000000001</v>
      </c>
      <c r="I1642" s="231"/>
      <c r="J1642" s="232">
        <f>ROUND(I1642*H1642,2)</f>
        <v>0</v>
      </c>
      <c r="K1642" s="228" t="s">
        <v>185</v>
      </c>
      <c r="L1642" s="44"/>
      <c r="M1642" s="233" t="s">
        <v>1</v>
      </c>
      <c r="N1642" s="234" t="s">
        <v>41</v>
      </c>
      <c r="O1642" s="91"/>
      <c r="P1642" s="235">
        <f>O1642*H1642</f>
        <v>0</v>
      </c>
      <c r="Q1642" s="235">
        <v>0.0059500000000000004</v>
      </c>
      <c r="R1642" s="235">
        <f>Q1642*H1642</f>
        <v>0.0026775000000000002</v>
      </c>
      <c r="S1642" s="235">
        <v>0</v>
      </c>
      <c r="T1642" s="236">
        <f>S1642*H1642</f>
        <v>0</v>
      </c>
      <c r="U1642" s="38"/>
      <c r="V1642" s="38"/>
      <c r="W1642" s="38"/>
      <c r="X1642" s="38"/>
      <c r="Y1642" s="38"/>
      <c r="Z1642" s="38"/>
      <c r="AA1642" s="38"/>
      <c r="AB1642" s="38"/>
      <c r="AC1642" s="38"/>
      <c r="AD1642" s="38"/>
      <c r="AE1642" s="38"/>
      <c r="AR1642" s="237" t="s">
        <v>362</v>
      </c>
      <c r="AT1642" s="237" t="s">
        <v>181</v>
      </c>
      <c r="AU1642" s="237" t="s">
        <v>85</v>
      </c>
      <c r="AY1642" s="17" t="s">
        <v>178</v>
      </c>
      <c r="BE1642" s="238">
        <f>IF(N1642="základní",J1642,0)</f>
        <v>0</v>
      </c>
      <c r="BF1642" s="238">
        <f>IF(N1642="snížená",J1642,0)</f>
        <v>0</v>
      </c>
      <c r="BG1642" s="238">
        <f>IF(N1642="zákl. přenesená",J1642,0)</f>
        <v>0</v>
      </c>
      <c r="BH1642" s="238">
        <f>IF(N1642="sníž. přenesená",J1642,0)</f>
        <v>0</v>
      </c>
      <c r="BI1642" s="238">
        <f>IF(N1642="nulová",J1642,0)</f>
        <v>0</v>
      </c>
      <c r="BJ1642" s="17" t="s">
        <v>83</v>
      </c>
      <c r="BK1642" s="238">
        <f>ROUND(I1642*H1642,2)</f>
        <v>0</v>
      </c>
      <c r="BL1642" s="17" t="s">
        <v>362</v>
      </c>
      <c r="BM1642" s="237" t="s">
        <v>1882</v>
      </c>
    </row>
    <row r="1643" s="2" customFormat="1">
      <c r="A1643" s="38"/>
      <c r="B1643" s="39"/>
      <c r="C1643" s="40"/>
      <c r="D1643" s="239" t="s">
        <v>188</v>
      </c>
      <c r="E1643" s="40"/>
      <c r="F1643" s="240" t="s">
        <v>1883</v>
      </c>
      <c r="G1643" s="40"/>
      <c r="H1643" s="40"/>
      <c r="I1643" s="241"/>
      <c r="J1643" s="40"/>
      <c r="K1643" s="40"/>
      <c r="L1643" s="44"/>
      <c r="M1643" s="242"/>
      <c r="N1643" s="243"/>
      <c r="O1643" s="91"/>
      <c r="P1643" s="91"/>
      <c r="Q1643" s="91"/>
      <c r="R1643" s="91"/>
      <c r="S1643" s="91"/>
      <c r="T1643" s="92"/>
      <c r="U1643" s="38"/>
      <c r="V1643" s="38"/>
      <c r="W1643" s="38"/>
      <c r="X1643" s="38"/>
      <c r="Y1643" s="38"/>
      <c r="Z1643" s="38"/>
      <c r="AA1643" s="38"/>
      <c r="AB1643" s="38"/>
      <c r="AC1643" s="38"/>
      <c r="AD1643" s="38"/>
      <c r="AE1643" s="38"/>
      <c r="AT1643" s="17" t="s">
        <v>188</v>
      </c>
      <c r="AU1643" s="17" t="s">
        <v>85</v>
      </c>
    </row>
    <row r="1644" s="13" customFormat="1">
      <c r="A1644" s="13"/>
      <c r="B1644" s="244"/>
      <c r="C1644" s="245"/>
      <c r="D1644" s="246" t="s">
        <v>190</v>
      </c>
      <c r="E1644" s="247" t="s">
        <v>1</v>
      </c>
      <c r="F1644" s="248" t="s">
        <v>191</v>
      </c>
      <c r="G1644" s="245"/>
      <c r="H1644" s="247" t="s">
        <v>1</v>
      </c>
      <c r="I1644" s="249"/>
      <c r="J1644" s="245"/>
      <c r="K1644" s="245"/>
      <c r="L1644" s="250"/>
      <c r="M1644" s="251"/>
      <c r="N1644" s="252"/>
      <c r="O1644" s="252"/>
      <c r="P1644" s="252"/>
      <c r="Q1644" s="252"/>
      <c r="R1644" s="252"/>
      <c r="S1644" s="252"/>
      <c r="T1644" s="253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254" t="s">
        <v>190</v>
      </c>
      <c r="AU1644" s="254" t="s">
        <v>85</v>
      </c>
      <c r="AV1644" s="13" t="s">
        <v>83</v>
      </c>
      <c r="AW1644" s="13" t="s">
        <v>34</v>
      </c>
      <c r="AX1644" s="13" t="s">
        <v>76</v>
      </c>
      <c r="AY1644" s="254" t="s">
        <v>178</v>
      </c>
    </row>
    <row r="1645" s="13" customFormat="1">
      <c r="A1645" s="13"/>
      <c r="B1645" s="244"/>
      <c r="C1645" s="245"/>
      <c r="D1645" s="246" t="s">
        <v>190</v>
      </c>
      <c r="E1645" s="247" t="s">
        <v>1</v>
      </c>
      <c r="F1645" s="248" t="s">
        <v>192</v>
      </c>
      <c r="G1645" s="245"/>
      <c r="H1645" s="247" t="s">
        <v>1</v>
      </c>
      <c r="I1645" s="249"/>
      <c r="J1645" s="245"/>
      <c r="K1645" s="245"/>
      <c r="L1645" s="250"/>
      <c r="M1645" s="251"/>
      <c r="N1645" s="252"/>
      <c r="O1645" s="252"/>
      <c r="P1645" s="252"/>
      <c r="Q1645" s="252"/>
      <c r="R1645" s="252"/>
      <c r="S1645" s="252"/>
      <c r="T1645" s="253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T1645" s="254" t="s">
        <v>190</v>
      </c>
      <c r="AU1645" s="254" t="s">
        <v>85</v>
      </c>
      <c r="AV1645" s="13" t="s">
        <v>83</v>
      </c>
      <c r="AW1645" s="13" t="s">
        <v>34</v>
      </c>
      <c r="AX1645" s="13" t="s">
        <v>76</v>
      </c>
      <c r="AY1645" s="254" t="s">
        <v>178</v>
      </c>
    </row>
    <row r="1646" s="14" customFormat="1">
      <c r="A1646" s="14"/>
      <c r="B1646" s="255"/>
      <c r="C1646" s="256"/>
      <c r="D1646" s="246" t="s">
        <v>190</v>
      </c>
      <c r="E1646" s="257" t="s">
        <v>1</v>
      </c>
      <c r="F1646" s="258" t="s">
        <v>1884</v>
      </c>
      <c r="G1646" s="256"/>
      <c r="H1646" s="259">
        <v>0.44999999999999996</v>
      </c>
      <c r="I1646" s="260"/>
      <c r="J1646" s="256"/>
      <c r="K1646" s="256"/>
      <c r="L1646" s="261"/>
      <c r="M1646" s="262"/>
      <c r="N1646" s="263"/>
      <c r="O1646" s="263"/>
      <c r="P1646" s="263"/>
      <c r="Q1646" s="263"/>
      <c r="R1646" s="263"/>
      <c r="S1646" s="263"/>
      <c r="T1646" s="264"/>
      <c r="U1646" s="14"/>
      <c r="V1646" s="14"/>
      <c r="W1646" s="14"/>
      <c r="X1646" s="14"/>
      <c r="Y1646" s="14"/>
      <c r="Z1646" s="14"/>
      <c r="AA1646" s="14"/>
      <c r="AB1646" s="14"/>
      <c r="AC1646" s="14"/>
      <c r="AD1646" s="14"/>
      <c r="AE1646" s="14"/>
      <c r="AT1646" s="265" t="s">
        <v>190</v>
      </c>
      <c r="AU1646" s="265" t="s">
        <v>85</v>
      </c>
      <c r="AV1646" s="14" t="s">
        <v>85</v>
      </c>
      <c r="AW1646" s="14" t="s">
        <v>34</v>
      </c>
      <c r="AX1646" s="14" t="s">
        <v>76</v>
      </c>
      <c r="AY1646" s="265" t="s">
        <v>178</v>
      </c>
    </row>
    <row r="1647" s="2" customFormat="1" ht="33" customHeight="1">
      <c r="A1647" s="38"/>
      <c r="B1647" s="39"/>
      <c r="C1647" s="267" t="s">
        <v>1885</v>
      </c>
      <c r="D1647" s="267" t="s">
        <v>406</v>
      </c>
      <c r="E1647" s="268" t="s">
        <v>1886</v>
      </c>
      <c r="F1647" s="269" t="s">
        <v>1887</v>
      </c>
      <c r="G1647" s="270" t="s">
        <v>258</v>
      </c>
      <c r="H1647" s="271">
        <v>0.51800000000000002</v>
      </c>
      <c r="I1647" s="272"/>
      <c r="J1647" s="273">
        <f>ROUND(I1647*H1647,2)</f>
        <v>0</v>
      </c>
      <c r="K1647" s="269" t="s">
        <v>185</v>
      </c>
      <c r="L1647" s="274"/>
      <c r="M1647" s="275" t="s">
        <v>1</v>
      </c>
      <c r="N1647" s="276" t="s">
        <v>41</v>
      </c>
      <c r="O1647" s="91"/>
      <c r="P1647" s="235">
        <f>O1647*H1647</f>
        <v>0</v>
      </c>
      <c r="Q1647" s="235">
        <v>0.021999999999999999</v>
      </c>
      <c r="R1647" s="235">
        <f>Q1647*H1647</f>
        <v>0.011396</v>
      </c>
      <c r="S1647" s="235">
        <v>0</v>
      </c>
      <c r="T1647" s="236">
        <f>S1647*H1647</f>
        <v>0</v>
      </c>
      <c r="U1647" s="38"/>
      <c r="V1647" s="38"/>
      <c r="W1647" s="38"/>
      <c r="X1647" s="38"/>
      <c r="Y1647" s="38"/>
      <c r="Z1647" s="38"/>
      <c r="AA1647" s="38"/>
      <c r="AB1647" s="38"/>
      <c r="AC1647" s="38"/>
      <c r="AD1647" s="38"/>
      <c r="AE1647" s="38"/>
      <c r="AR1647" s="237" t="s">
        <v>472</v>
      </c>
      <c r="AT1647" s="237" t="s">
        <v>406</v>
      </c>
      <c r="AU1647" s="237" t="s">
        <v>85</v>
      </c>
      <c r="AY1647" s="17" t="s">
        <v>178</v>
      </c>
      <c r="BE1647" s="238">
        <f>IF(N1647="základní",J1647,0)</f>
        <v>0</v>
      </c>
      <c r="BF1647" s="238">
        <f>IF(N1647="snížená",J1647,0)</f>
        <v>0</v>
      </c>
      <c r="BG1647" s="238">
        <f>IF(N1647="zákl. přenesená",J1647,0)</f>
        <v>0</v>
      </c>
      <c r="BH1647" s="238">
        <f>IF(N1647="sníž. přenesená",J1647,0)</f>
        <v>0</v>
      </c>
      <c r="BI1647" s="238">
        <f>IF(N1647="nulová",J1647,0)</f>
        <v>0</v>
      </c>
      <c r="BJ1647" s="17" t="s">
        <v>83</v>
      </c>
      <c r="BK1647" s="238">
        <f>ROUND(I1647*H1647,2)</f>
        <v>0</v>
      </c>
      <c r="BL1647" s="17" t="s">
        <v>362</v>
      </c>
      <c r="BM1647" s="237" t="s">
        <v>1888</v>
      </c>
    </row>
    <row r="1648" s="14" customFormat="1">
      <c r="A1648" s="14"/>
      <c r="B1648" s="255"/>
      <c r="C1648" s="256"/>
      <c r="D1648" s="246" t="s">
        <v>190</v>
      </c>
      <c r="E1648" s="256"/>
      <c r="F1648" s="258" t="s">
        <v>1889</v>
      </c>
      <c r="G1648" s="256"/>
      <c r="H1648" s="259">
        <v>0.51800000000000002</v>
      </c>
      <c r="I1648" s="260"/>
      <c r="J1648" s="256"/>
      <c r="K1648" s="256"/>
      <c r="L1648" s="261"/>
      <c r="M1648" s="262"/>
      <c r="N1648" s="263"/>
      <c r="O1648" s="263"/>
      <c r="P1648" s="263"/>
      <c r="Q1648" s="263"/>
      <c r="R1648" s="263"/>
      <c r="S1648" s="263"/>
      <c r="T1648" s="264"/>
      <c r="U1648" s="14"/>
      <c r="V1648" s="14"/>
      <c r="W1648" s="14"/>
      <c r="X1648" s="14"/>
      <c r="Y1648" s="14"/>
      <c r="Z1648" s="14"/>
      <c r="AA1648" s="14"/>
      <c r="AB1648" s="14"/>
      <c r="AC1648" s="14"/>
      <c r="AD1648" s="14"/>
      <c r="AE1648" s="14"/>
      <c r="AT1648" s="265" t="s">
        <v>190</v>
      </c>
      <c r="AU1648" s="265" t="s">
        <v>85</v>
      </c>
      <c r="AV1648" s="14" t="s">
        <v>85</v>
      </c>
      <c r="AW1648" s="14" t="s">
        <v>4</v>
      </c>
      <c r="AX1648" s="14" t="s">
        <v>83</v>
      </c>
      <c r="AY1648" s="265" t="s">
        <v>178</v>
      </c>
    </row>
    <row r="1649" s="2" customFormat="1" ht="33" customHeight="1">
      <c r="A1649" s="38"/>
      <c r="B1649" s="39"/>
      <c r="C1649" s="226" t="s">
        <v>1890</v>
      </c>
      <c r="D1649" s="226" t="s">
        <v>181</v>
      </c>
      <c r="E1649" s="227" t="s">
        <v>1891</v>
      </c>
      <c r="F1649" s="228" t="s">
        <v>1892</v>
      </c>
      <c r="G1649" s="229" t="s">
        <v>258</v>
      </c>
      <c r="H1649" s="230">
        <v>17.716000000000001</v>
      </c>
      <c r="I1649" s="231"/>
      <c r="J1649" s="232">
        <f>ROUND(I1649*H1649,2)</f>
        <v>0</v>
      </c>
      <c r="K1649" s="228" t="s">
        <v>185</v>
      </c>
      <c r="L1649" s="44"/>
      <c r="M1649" s="233" t="s">
        <v>1</v>
      </c>
      <c r="N1649" s="234" t="s">
        <v>41</v>
      </c>
      <c r="O1649" s="91"/>
      <c r="P1649" s="235">
        <f>O1649*H1649</f>
        <v>0</v>
      </c>
      <c r="Q1649" s="235">
        <v>0.0060000000000000001</v>
      </c>
      <c r="R1649" s="235">
        <f>Q1649*H1649</f>
        <v>0.10629600000000002</v>
      </c>
      <c r="S1649" s="235">
        <v>0</v>
      </c>
      <c r="T1649" s="236">
        <f>S1649*H1649</f>
        <v>0</v>
      </c>
      <c r="U1649" s="38"/>
      <c r="V1649" s="38"/>
      <c r="W1649" s="38"/>
      <c r="X1649" s="38"/>
      <c r="Y1649" s="38"/>
      <c r="Z1649" s="38"/>
      <c r="AA1649" s="38"/>
      <c r="AB1649" s="38"/>
      <c r="AC1649" s="38"/>
      <c r="AD1649" s="38"/>
      <c r="AE1649" s="38"/>
      <c r="AR1649" s="237" t="s">
        <v>362</v>
      </c>
      <c r="AT1649" s="237" t="s">
        <v>181</v>
      </c>
      <c r="AU1649" s="237" t="s">
        <v>85</v>
      </c>
      <c r="AY1649" s="17" t="s">
        <v>178</v>
      </c>
      <c r="BE1649" s="238">
        <f>IF(N1649="základní",J1649,0)</f>
        <v>0</v>
      </c>
      <c r="BF1649" s="238">
        <f>IF(N1649="snížená",J1649,0)</f>
        <v>0</v>
      </c>
      <c r="BG1649" s="238">
        <f>IF(N1649="zákl. přenesená",J1649,0)</f>
        <v>0</v>
      </c>
      <c r="BH1649" s="238">
        <f>IF(N1649="sníž. přenesená",J1649,0)</f>
        <v>0</v>
      </c>
      <c r="BI1649" s="238">
        <f>IF(N1649="nulová",J1649,0)</f>
        <v>0</v>
      </c>
      <c r="BJ1649" s="17" t="s">
        <v>83</v>
      </c>
      <c r="BK1649" s="238">
        <f>ROUND(I1649*H1649,2)</f>
        <v>0</v>
      </c>
      <c r="BL1649" s="17" t="s">
        <v>362</v>
      </c>
      <c r="BM1649" s="237" t="s">
        <v>1893</v>
      </c>
    </row>
    <row r="1650" s="2" customFormat="1">
      <c r="A1650" s="38"/>
      <c r="B1650" s="39"/>
      <c r="C1650" s="40"/>
      <c r="D1650" s="239" t="s">
        <v>188</v>
      </c>
      <c r="E1650" s="40"/>
      <c r="F1650" s="240" t="s">
        <v>1894</v>
      </c>
      <c r="G1650" s="40"/>
      <c r="H1650" s="40"/>
      <c r="I1650" s="241"/>
      <c r="J1650" s="40"/>
      <c r="K1650" s="40"/>
      <c r="L1650" s="44"/>
      <c r="M1650" s="242"/>
      <c r="N1650" s="243"/>
      <c r="O1650" s="91"/>
      <c r="P1650" s="91"/>
      <c r="Q1650" s="91"/>
      <c r="R1650" s="91"/>
      <c r="S1650" s="91"/>
      <c r="T1650" s="92"/>
      <c r="U1650" s="38"/>
      <c r="V1650" s="38"/>
      <c r="W1650" s="38"/>
      <c r="X1650" s="38"/>
      <c r="Y1650" s="38"/>
      <c r="Z1650" s="38"/>
      <c r="AA1650" s="38"/>
      <c r="AB1650" s="38"/>
      <c r="AC1650" s="38"/>
      <c r="AD1650" s="38"/>
      <c r="AE1650" s="38"/>
      <c r="AT1650" s="17" t="s">
        <v>188</v>
      </c>
      <c r="AU1650" s="17" t="s">
        <v>85</v>
      </c>
    </row>
    <row r="1651" s="13" customFormat="1">
      <c r="A1651" s="13"/>
      <c r="B1651" s="244"/>
      <c r="C1651" s="245"/>
      <c r="D1651" s="246" t="s">
        <v>190</v>
      </c>
      <c r="E1651" s="247" t="s">
        <v>1</v>
      </c>
      <c r="F1651" s="248" t="s">
        <v>191</v>
      </c>
      <c r="G1651" s="245"/>
      <c r="H1651" s="247" t="s">
        <v>1</v>
      </c>
      <c r="I1651" s="249"/>
      <c r="J1651" s="245"/>
      <c r="K1651" s="245"/>
      <c r="L1651" s="250"/>
      <c r="M1651" s="251"/>
      <c r="N1651" s="252"/>
      <c r="O1651" s="252"/>
      <c r="P1651" s="252"/>
      <c r="Q1651" s="252"/>
      <c r="R1651" s="252"/>
      <c r="S1651" s="252"/>
      <c r="T1651" s="253"/>
      <c r="U1651" s="13"/>
      <c r="V1651" s="13"/>
      <c r="W1651" s="13"/>
      <c r="X1651" s="13"/>
      <c r="Y1651" s="13"/>
      <c r="Z1651" s="13"/>
      <c r="AA1651" s="13"/>
      <c r="AB1651" s="13"/>
      <c r="AC1651" s="13"/>
      <c r="AD1651" s="13"/>
      <c r="AE1651" s="13"/>
      <c r="AT1651" s="254" t="s">
        <v>190</v>
      </c>
      <c r="AU1651" s="254" t="s">
        <v>85</v>
      </c>
      <c r="AV1651" s="13" t="s">
        <v>83</v>
      </c>
      <c r="AW1651" s="13" t="s">
        <v>34</v>
      </c>
      <c r="AX1651" s="13" t="s">
        <v>76</v>
      </c>
      <c r="AY1651" s="254" t="s">
        <v>178</v>
      </c>
    </row>
    <row r="1652" s="13" customFormat="1">
      <c r="A1652" s="13"/>
      <c r="B1652" s="244"/>
      <c r="C1652" s="245"/>
      <c r="D1652" s="246" t="s">
        <v>190</v>
      </c>
      <c r="E1652" s="247" t="s">
        <v>1</v>
      </c>
      <c r="F1652" s="248" t="s">
        <v>192</v>
      </c>
      <c r="G1652" s="245"/>
      <c r="H1652" s="247" t="s">
        <v>1</v>
      </c>
      <c r="I1652" s="249"/>
      <c r="J1652" s="245"/>
      <c r="K1652" s="245"/>
      <c r="L1652" s="250"/>
      <c r="M1652" s="251"/>
      <c r="N1652" s="252"/>
      <c r="O1652" s="252"/>
      <c r="P1652" s="252"/>
      <c r="Q1652" s="252"/>
      <c r="R1652" s="252"/>
      <c r="S1652" s="252"/>
      <c r="T1652" s="253"/>
      <c r="U1652" s="13"/>
      <c r="V1652" s="13"/>
      <c r="W1652" s="13"/>
      <c r="X1652" s="13"/>
      <c r="Y1652" s="13"/>
      <c r="Z1652" s="13"/>
      <c r="AA1652" s="13"/>
      <c r="AB1652" s="13"/>
      <c r="AC1652" s="13"/>
      <c r="AD1652" s="13"/>
      <c r="AE1652" s="13"/>
      <c r="AT1652" s="254" t="s">
        <v>190</v>
      </c>
      <c r="AU1652" s="254" t="s">
        <v>85</v>
      </c>
      <c r="AV1652" s="13" t="s">
        <v>83</v>
      </c>
      <c r="AW1652" s="13" t="s">
        <v>34</v>
      </c>
      <c r="AX1652" s="13" t="s">
        <v>76</v>
      </c>
      <c r="AY1652" s="254" t="s">
        <v>178</v>
      </c>
    </row>
    <row r="1653" s="13" customFormat="1">
      <c r="A1653" s="13"/>
      <c r="B1653" s="244"/>
      <c r="C1653" s="245"/>
      <c r="D1653" s="246" t="s">
        <v>190</v>
      </c>
      <c r="E1653" s="247" t="s">
        <v>1</v>
      </c>
      <c r="F1653" s="248" t="s">
        <v>1850</v>
      </c>
      <c r="G1653" s="245"/>
      <c r="H1653" s="247" t="s">
        <v>1</v>
      </c>
      <c r="I1653" s="249"/>
      <c r="J1653" s="245"/>
      <c r="K1653" s="245"/>
      <c r="L1653" s="250"/>
      <c r="M1653" s="251"/>
      <c r="N1653" s="252"/>
      <c r="O1653" s="252"/>
      <c r="P1653" s="252"/>
      <c r="Q1653" s="252"/>
      <c r="R1653" s="252"/>
      <c r="S1653" s="252"/>
      <c r="T1653" s="253"/>
      <c r="U1653" s="13"/>
      <c r="V1653" s="13"/>
      <c r="W1653" s="13"/>
      <c r="X1653" s="13"/>
      <c r="Y1653" s="13"/>
      <c r="Z1653" s="13"/>
      <c r="AA1653" s="13"/>
      <c r="AB1653" s="13"/>
      <c r="AC1653" s="13"/>
      <c r="AD1653" s="13"/>
      <c r="AE1653" s="13"/>
      <c r="AT1653" s="254" t="s">
        <v>190</v>
      </c>
      <c r="AU1653" s="254" t="s">
        <v>85</v>
      </c>
      <c r="AV1653" s="13" t="s">
        <v>83</v>
      </c>
      <c r="AW1653" s="13" t="s">
        <v>34</v>
      </c>
      <c r="AX1653" s="13" t="s">
        <v>76</v>
      </c>
      <c r="AY1653" s="254" t="s">
        <v>178</v>
      </c>
    </row>
    <row r="1654" s="14" customFormat="1">
      <c r="A1654" s="14"/>
      <c r="B1654" s="255"/>
      <c r="C1654" s="256"/>
      <c r="D1654" s="246" t="s">
        <v>190</v>
      </c>
      <c r="E1654" s="257" t="s">
        <v>1</v>
      </c>
      <c r="F1654" s="258" t="s">
        <v>1895</v>
      </c>
      <c r="G1654" s="256"/>
      <c r="H1654" s="259">
        <v>4.8499999999999996</v>
      </c>
      <c r="I1654" s="260"/>
      <c r="J1654" s="256"/>
      <c r="K1654" s="256"/>
      <c r="L1654" s="261"/>
      <c r="M1654" s="262"/>
      <c r="N1654" s="263"/>
      <c r="O1654" s="263"/>
      <c r="P1654" s="263"/>
      <c r="Q1654" s="263"/>
      <c r="R1654" s="263"/>
      <c r="S1654" s="263"/>
      <c r="T1654" s="264"/>
      <c r="U1654" s="14"/>
      <c r="V1654" s="14"/>
      <c r="W1654" s="14"/>
      <c r="X1654" s="14"/>
      <c r="Y1654" s="14"/>
      <c r="Z1654" s="14"/>
      <c r="AA1654" s="14"/>
      <c r="AB1654" s="14"/>
      <c r="AC1654" s="14"/>
      <c r="AD1654" s="14"/>
      <c r="AE1654" s="14"/>
      <c r="AT1654" s="265" t="s">
        <v>190</v>
      </c>
      <c r="AU1654" s="265" t="s">
        <v>85</v>
      </c>
      <c r="AV1654" s="14" t="s">
        <v>85</v>
      </c>
      <c r="AW1654" s="14" t="s">
        <v>34</v>
      </c>
      <c r="AX1654" s="14" t="s">
        <v>76</v>
      </c>
      <c r="AY1654" s="265" t="s">
        <v>178</v>
      </c>
    </row>
    <row r="1655" s="14" customFormat="1">
      <c r="A1655" s="14"/>
      <c r="B1655" s="255"/>
      <c r="C1655" s="256"/>
      <c r="D1655" s="246" t="s">
        <v>190</v>
      </c>
      <c r="E1655" s="257" t="s">
        <v>1</v>
      </c>
      <c r="F1655" s="258" t="s">
        <v>1853</v>
      </c>
      <c r="G1655" s="256"/>
      <c r="H1655" s="259">
        <v>12.866250000000001</v>
      </c>
      <c r="I1655" s="260"/>
      <c r="J1655" s="256"/>
      <c r="K1655" s="256"/>
      <c r="L1655" s="261"/>
      <c r="M1655" s="262"/>
      <c r="N1655" s="263"/>
      <c r="O1655" s="263"/>
      <c r="P1655" s="263"/>
      <c r="Q1655" s="263"/>
      <c r="R1655" s="263"/>
      <c r="S1655" s="263"/>
      <c r="T1655" s="264"/>
      <c r="U1655" s="14"/>
      <c r="V1655" s="14"/>
      <c r="W1655" s="14"/>
      <c r="X1655" s="14"/>
      <c r="Y1655" s="14"/>
      <c r="Z1655" s="14"/>
      <c r="AA1655" s="14"/>
      <c r="AB1655" s="14"/>
      <c r="AC1655" s="14"/>
      <c r="AD1655" s="14"/>
      <c r="AE1655" s="14"/>
      <c r="AT1655" s="265" t="s">
        <v>190</v>
      </c>
      <c r="AU1655" s="265" t="s">
        <v>85</v>
      </c>
      <c r="AV1655" s="14" t="s">
        <v>85</v>
      </c>
      <c r="AW1655" s="14" t="s">
        <v>34</v>
      </c>
      <c r="AX1655" s="14" t="s">
        <v>76</v>
      </c>
      <c r="AY1655" s="265" t="s">
        <v>178</v>
      </c>
    </row>
    <row r="1656" s="2" customFormat="1" ht="33" customHeight="1">
      <c r="A1656" s="38"/>
      <c r="B1656" s="39"/>
      <c r="C1656" s="267" t="s">
        <v>1896</v>
      </c>
      <c r="D1656" s="267" t="s">
        <v>406</v>
      </c>
      <c r="E1656" s="268" t="s">
        <v>1897</v>
      </c>
      <c r="F1656" s="269" t="s">
        <v>1898</v>
      </c>
      <c r="G1656" s="270" t="s">
        <v>258</v>
      </c>
      <c r="H1656" s="271">
        <v>21.259</v>
      </c>
      <c r="I1656" s="272"/>
      <c r="J1656" s="273">
        <f>ROUND(I1656*H1656,2)</f>
        <v>0</v>
      </c>
      <c r="K1656" s="269" t="s">
        <v>185</v>
      </c>
      <c r="L1656" s="274"/>
      <c r="M1656" s="275" t="s">
        <v>1</v>
      </c>
      <c r="N1656" s="276" t="s">
        <v>41</v>
      </c>
      <c r="O1656" s="91"/>
      <c r="P1656" s="235">
        <f>O1656*H1656</f>
        <v>0</v>
      </c>
      <c r="Q1656" s="235">
        <v>0.021999999999999999</v>
      </c>
      <c r="R1656" s="235">
        <f>Q1656*H1656</f>
        <v>0.467698</v>
      </c>
      <c r="S1656" s="235">
        <v>0</v>
      </c>
      <c r="T1656" s="236">
        <f>S1656*H1656</f>
        <v>0</v>
      </c>
      <c r="U1656" s="38"/>
      <c r="V1656" s="38"/>
      <c r="W1656" s="38"/>
      <c r="X1656" s="38"/>
      <c r="Y1656" s="38"/>
      <c r="Z1656" s="38"/>
      <c r="AA1656" s="38"/>
      <c r="AB1656" s="38"/>
      <c r="AC1656" s="38"/>
      <c r="AD1656" s="38"/>
      <c r="AE1656" s="38"/>
      <c r="AR1656" s="237" t="s">
        <v>472</v>
      </c>
      <c r="AT1656" s="237" t="s">
        <v>406</v>
      </c>
      <c r="AU1656" s="237" t="s">
        <v>85</v>
      </c>
      <c r="AY1656" s="17" t="s">
        <v>178</v>
      </c>
      <c r="BE1656" s="238">
        <f>IF(N1656="základní",J1656,0)</f>
        <v>0</v>
      </c>
      <c r="BF1656" s="238">
        <f>IF(N1656="snížená",J1656,0)</f>
        <v>0</v>
      </c>
      <c r="BG1656" s="238">
        <f>IF(N1656="zákl. přenesená",J1656,0)</f>
        <v>0</v>
      </c>
      <c r="BH1656" s="238">
        <f>IF(N1656="sníž. přenesená",J1656,0)</f>
        <v>0</v>
      </c>
      <c r="BI1656" s="238">
        <f>IF(N1656="nulová",J1656,0)</f>
        <v>0</v>
      </c>
      <c r="BJ1656" s="17" t="s">
        <v>83</v>
      </c>
      <c r="BK1656" s="238">
        <f>ROUND(I1656*H1656,2)</f>
        <v>0</v>
      </c>
      <c r="BL1656" s="17" t="s">
        <v>362</v>
      </c>
      <c r="BM1656" s="237" t="s">
        <v>1899</v>
      </c>
    </row>
    <row r="1657" s="14" customFormat="1">
      <c r="A1657" s="14"/>
      <c r="B1657" s="255"/>
      <c r="C1657" s="256"/>
      <c r="D1657" s="246" t="s">
        <v>190</v>
      </c>
      <c r="E1657" s="256"/>
      <c r="F1657" s="258" t="s">
        <v>1900</v>
      </c>
      <c r="G1657" s="256"/>
      <c r="H1657" s="259">
        <v>21.259</v>
      </c>
      <c r="I1657" s="260"/>
      <c r="J1657" s="256"/>
      <c r="K1657" s="256"/>
      <c r="L1657" s="261"/>
      <c r="M1657" s="262"/>
      <c r="N1657" s="263"/>
      <c r="O1657" s="263"/>
      <c r="P1657" s="263"/>
      <c r="Q1657" s="263"/>
      <c r="R1657" s="263"/>
      <c r="S1657" s="263"/>
      <c r="T1657" s="264"/>
      <c r="U1657" s="14"/>
      <c r="V1657" s="14"/>
      <c r="W1657" s="14"/>
      <c r="X1657" s="14"/>
      <c r="Y1657" s="14"/>
      <c r="Z1657" s="14"/>
      <c r="AA1657" s="14"/>
      <c r="AB1657" s="14"/>
      <c r="AC1657" s="14"/>
      <c r="AD1657" s="14"/>
      <c r="AE1657" s="14"/>
      <c r="AT1657" s="265" t="s">
        <v>190</v>
      </c>
      <c r="AU1657" s="265" t="s">
        <v>85</v>
      </c>
      <c r="AV1657" s="14" t="s">
        <v>85</v>
      </c>
      <c r="AW1657" s="14" t="s">
        <v>4</v>
      </c>
      <c r="AX1657" s="14" t="s">
        <v>83</v>
      </c>
      <c r="AY1657" s="265" t="s">
        <v>178</v>
      </c>
    </row>
    <row r="1658" s="2" customFormat="1" ht="37.8" customHeight="1">
      <c r="A1658" s="38"/>
      <c r="B1658" s="39"/>
      <c r="C1658" s="226" t="s">
        <v>1901</v>
      </c>
      <c r="D1658" s="226" t="s">
        <v>181</v>
      </c>
      <c r="E1658" s="227" t="s">
        <v>1902</v>
      </c>
      <c r="F1658" s="228" t="s">
        <v>1903</v>
      </c>
      <c r="G1658" s="229" t="s">
        <v>258</v>
      </c>
      <c r="H1658" s="230">
        <v>52.911000000000001</v>
      </c>
      <c r="I1658" s="231"/>
      <c r="J1658" s="232">
        <f>ROUND(I1658*H1658,2)</f>
        <v>0</v>
      </c>
      <c r="K1658" s="228" t="s">
        <v>185</v>
      </c>
      <c r="L1658" s="44"/>
      <c r="M1658" s="233" t="s">
        <v>1</v>
      </c>
      <c r="N1658" s="234" t="s">
        <v>41</v>
      </c>
      <c r="O1658" s="91"/>
      <c r="P1658" s="235">
        <f>O1658*H1658</f>
        <v>0</v>
      </c>
      <c r="Q1658" s="235">
        <v>0.0091299999999999992</v>
      </c>
      <c r="R1658" s="235">
        <f>Q1658*H1658</f>
        <v>0.48307742999999997</v>
      </c>
      <c r="S1658" s="235">
        <v>0</v>
      </c>
      <c r="T1658" s="236">
        <f>S1658*H1658</f>
        <v>0</v>
      </c>
      <c r="U1658" s="38"/>
      <c r="V1658" s="38"/>
      <c r="W1658" s="38"/>
      <c r="X1658" s="38"/>
      <c r="Y1658" s="38"/>
      <c r="Z1658" s="38"/>
      <c r="AA1658" s="38"/>
      <c r="AB1658" s="38"/>
      <c r="AC1658" s="38"/>
      <c r="AD1658" s="38"/>
      <c r="AE1658" s="38"/>
      <c r="AR1658" s="237" t="s">
        <v>362</v>
      </c>
      <c r="AT1658" s="237" t="s">
        <v>181</v>
      </c>
      <c r="AU1658" s="237" t="s">
        <v>85</v>
      </c>
      <c r="AY1658" s="17" t="s">
        <v>178</v>
      </c>
      <c r="BE1658" s="238">
        <f>IF(N1658="základní",J1658,0)</f>
        <v>0</v>
      </c>
      <c r="BF1658" s="238">
        <f>IF(N1658="snížená",J1658,0)</f>
        <v>0</v>
      </c>
      <c r="BG1658" s="238">
        <f>IF(N1658="zákl. přenesená",J1658,0)</f>
        <v>0</v>
      </c>
      <c r="BH1658" s="238">
        <f>IF(N1658="sníž. přenesená",J1658,0)</f>
        <v>0</v>
      </c>
      <c r="BI1658" s="238">
        <f>IF(N1658="nulová",J1658,0)</f>
        <v>0</v>
      </c>
      <c r="BJ1658" s="17" t="s">
        <v>83</v>
      </c>
      <c r="BK1658" s="238">
        <f>ROUND(I1658*H1658,2)</f>
        <v>0</v>
      </c>
      <c r="BL1658" s="17" t="s">
        <v>362</v>
      </c>
      <c r="BM1658" s="237" t="s">
        <v>1904</v>
      </c>
    </row>
    <row r="1659" s="2" customFormat="1">
      <c r="A1659" s="38"/>
      <c r="B1659" s="39"/>
      <c r="C1659" s="40"/>
      <c r="D1659" s="239" t="s">
        <v>188</v>
      </c>
      <c r="E1659" s="40"/>
      <c r="F1659" s="240" t="s">
        <v>1905</v>
      </c>
      <c r="G1659" s="40"/>
      <c r="H1659" s="40"/>
      <c r="I1659" s="241"/>
      <c r="J1659" s="40"/>
      <c r="K1659" s="40"/>
      <c r="L1659" s="44"/>
      <c r="M1659" s="242"/>
      <c r="N1659" s="243"/>
      <c r="O1659" s="91"/>
      <c r="P1659" s="91"/>
      <c r="Q1659" s="91"/>
      <c r="R1659" s="91"/>
      <c r="S1659" s="91"/>
      <c r="T1659" s="92"/>
      <c r="U1659" s="38"/>
      <c r="V1659" s="38"/>
      <c r="W1659" s="38"/>
      <c r="X1659" s="38"/>
      <c r="Y1659" s="38"/>
      <c r="Z1659" s="38"/>
      <c r="AA1659" s="38"/>
      <c r="AB1659" s="38"/>
      <c r="AC1659" s="38"/>
      <c r="AD1659" s="38"/>
      <c r="AE1659" s="38"/>
      <c r="AT1659" s="17" t="s">
        <v>188</v>
      </c>
      <c r="AU1659" s="17" t="s">
        <v>85</v>
      </c>
    </row>
    <row r="1660" s="13" customFormat="1">
      <c r="A1660" s="13"/>
      <c r="B1660" s="244"/>
      <c r="C1660" s="245"/>
      <c r="D1660" s="246" t="s">
        <v>190</v>
      </c>
      <c r="E1660" s="247" t="s">
        <v>1</v>
      </c>
      <c r="F1660" s="248" t="s">
        <v>191</v>
      </c>
      <c r="G1660" s="245"/>
      <c r="H1660" s="247" t="s">
        <v>1</v>
      </c>
      <c r="I1660" s="249"/>
      <c r="J1660" s="245"/>
      <c r="K1660" s="245"/>
      <c r="L1660" s="250"/>
      <c r="M1660" s="251"/>
      <c r="N1660" s="252"/>
      <c r="O1660" s="252"/>
      <c r="P1660" s="252"/>
      <c r="Q1660" s="252"/>
      <c r="R1660" s="252"/>
      <c r="S1660" s="252"/>
      <c r="T1660" s="253"/>
      <c r="U1660" s="13"/>
      <c r="V1660" s="13"/>
      <c r="W1660" s="13"/>
      <c r="X1660" s="13"/>
      <c r="Y1660" s="13"/>
      <c r="Z1660" s="13"/>
      <c r="AA1660" s="13"/>
      <c r="AB1660" s="13"/>
      <c r="AC1660" s="13"/>
      <c r="AD1660" s="13"/>
      <c r="AE1660" s="13"/>
      <c r="AT1660" s="254" t="s">
        <v>190</v>
      </c>
      <c r="AU1660" s="254" t="s">
        <v>85</v>
      </c>
      <c r="AV1660" s="13" t="s">
        <v>83</v>
      </c>
      <c r="AW1660" s="13" t="s">
        <v>34</v>
      </c>
      <c r="AX1660" s="13" t="s">
        <v>76</v>
      </c>
      <c r="AY1660" s="254" t="s">
        <v>178</v>
      </c>
    </row>
    <row r="1661" s="13" customFormat="1">
      <c r="A1661" s="13"/>
      <c r="B1661" s="244"/>
      <c r="C1661" s="245"/>
      <c r="D1661" s="246" t="s">
        <v>190</v>
      </c>
      <c r="E1661" s="247" t="s">
        <v>1</v>
      </c>
      <c r="F1661" s="248" t="s">
        <v>192</v>
      </c>
      <c r="G1661" s="245"/>
      <c r="H1661" s="247" t="s">
        <v>1</v>
      </c>
      <c r="I1661" s="249"/>
      <c r="J1661" s="245"/>
      <c r="K1661" s="245"/>
      <c r="L1661" s="250"/>
      <c r="M1661" s="251"/>
      <c r="N1661" s="252"/>
      <c r="O1661" s="252"/>
      <c r="P1661" s="252"/>
      <c r="Q1661" s="252"/>
      <c r="R1661" s="252"/>
      <c r="S1661" s="252"/>
      <c r="T1661" s="253"/>
      <c r="U1661" s="13"/>
      <c r="V1661" s="13"/>
      <c r="W1661" s="13"/>
      <c r="X1661" s="13"/>
      <c r="Y1661" s="13"/>
      <c r="Z1661" s="13"/>
      <c r="AA1661" s="13"/>
      <c r="AB1661" s="13"/>
      <c r="AC1661" s="13"/>
      <c r="AD1661" s="13"/>
      <c r="AE1661" s="13"/>
      <c r="AT1661" s="254" t="s">
        <v>190</v>
      </c>
      <c r="AU1661" s="254" t="s">
        <v>85</v>
      </c>
      <c r="AV1661" s="13" t="s">
        <v>83</v>
      </c>
      <c r="AW1661" s="13" t="s">
        <v>34</v>
      </c>
      <c r="AX1661" s="13" t="s">
        <v>76</v>
      </c>
      <c r="AY1661" s="254" t="s">
        <v>178</v>
      </c>
    </row>
    <row r="1662" s="13" customFormat="1">
      <c r="A1662" s="13"/>
      <c r="B1662" s="244"/>
      <c r="C1662" s="245"/>
      <c r="D1662" s="246" t="s">
        <v>190</v>
      </c>
      <c r="E1662" s="247" t="s">
        <v>1</v>
      </c>
      <c r="F1662" s="248" t="s">
        <v>1850</v>
      </c>
      <c r="G1662" s="245"/>
      <c r="H1662" s="247" t="s">
        <v>1</v>
      </c>
      <c r="I1662" s="249"/>
      <c r="J1662" s="245"/>
      <c r="K1662" s="245"/>
      <c r="L1662" s="250"/>
      <c r="M1662" s="251"/>
      <c r="N1662" s="252"/>
      <c r="O1662" s="252"/>
      <c r="P1662" s="252"/>
      <c r="Q1662" s="252"/>
      <c r="R1662" s="252"/>
      <c r="S1662" s="252"/>
      <c r="T1662" s="253"/>
      <c r="U1662" s="13"/>
      <c r="V1662" s="13"/>
      <c r="W1662" s="13"/>
      <c r="X1662" s="13"/>
      <c r="Y1662" s="13"/>
      <c r="Z1662" s="13"/>
      <c r="AA1662" s="13"/>
      <c r="AB1662" s="13"/>
      <c r="AC1662" s="13"/>
      <c r="AD1662" s="13"/>
      <c r="AE1662" s="13"/>
      <c r="AT1662" s="254" t="s">
        <v>190</v>
      </c>
      <c r="AU1662" s="254" t="s">
        <v>85</v>
      </c>
      <c r="AV1662" s="13" t="s">
        <v>83</v>
      </c>
      <c r="AW1662" s="13" t="s">
        <v>34</v>
      </c>
      <c r="AX1662" s="13" t="s">
        <v>76</v>
      </c>
      <c r="AY1662" s="254" t="s">
        <v>178</v>
      </c>
    </row>
    <row r="1663" s="14" customFormat="1">
      <c r="A1663" s="14"/>
      <c r="B1663" s="255"/>
      <c r="C1663" s="256"/>
      <c r="D1663" s="246" t="s">
        <v>190</v>
      </c>
      <c r="E1663" s="257" t="s">
        <v>1</v>
      </c>
      <c r="F1663" s="258" t="s">
        <v>1852</v>
      </c>
      <c r="G1663" s="256"/>
      <c r="H1663" s="259">
        <v>23.718</v>
      </c>
      <c r="I1663" s="260"/>
      <c r="J1663" s="256"/>
      <c r="K1663" s="256"/>
      <c r="L1663" s="261"/>
      <c r="M1663" s="262"/>
      <c r="N1663" s="263"/>
      <c r="O1663" s="263"/>
      <c r="P1663" s="263"/>
      <c r="Q1663" s="263"/>
      <c r="R1663" s="263"/>
      <c r="S1663" s="263"/>
      <c r="T1663" s="264"/>
      <c r="U1663" s="14"/>
      <c r="V1663" s="14"/>
      <c r="W1663" s="14"/>
      <c r="X1663" s="14"/>
      <c r="Y1663" s="14"/>
      <c r="Z1663" s="14"/>
      <c r="AA1663" s="14"/>
      <c r="AB1663" s="14"/>
      <c r="AC1663" s="14"/>
      <c r="AD1663" s="14"/>
      <c r="AE1663" s="14"/>
      <c r="AT1663" s="265" t="s">
        <v>190</v>
      </c>
      <c r="AU1663" s="265" t="s">
        <v>85</v>
      </c>
      <c r="AV1663" s="14" t="s">
        <v>85</v>
      </c>
      <c r="AW1663" s="14" t="s">
        <v>34</v>
      </c>
      <c r="AX1663" s="14" t="s">
        <v>76</v>
      </c>
      <c r="AY1663" s="265" t="s">
        <v>178</v>
      </c>
    </row>
    <row r="1664" s="14" customFormat="1">
      <c r="A1664" s="14"/>
      <c r="B1664" s="255"/>
      <c r="C1664" s="256"/>
      <c r="D1664" s="246" t="s">
        <v>190</v>
      </c>
      <c r="E1664" s="257" t="s">
        <v>1</v>
      </c>
      <c r="F1664" s="258" t="s">
        <v>1854</v>
      </c>
      <c r="G1664" s="256"/>
      <c r="H1664" s="259">
        <v>6.6875</v>
      </c>
      <c r="I1664" s="260"/>
      <c r="J1664" s="256"/>
      <c r="K1664" s="256"/>
      <c r="L1664" s="261"/>
      <c r="M1664" s="262"/>
      <c r="N1664" s="263"/>
      <c r="O1664" s="263"/>
      <c r="P1664" s="263"/>
      <c r="Q1664" s="263"/>
      <c r="R1664" s="263"/>
      <c r="S1664" s="263"/>
      <c r="T1664" s="264"/>
      <c r="U1664" s="14"/>
      <c r="V1664" s="14"/>
      <c r="W1664" s="14"/>
      <c r="X1664" s="14"/>
      <c r="Y1664" s="14"/>
      <c r="Z1664" s="14"/>
      <c r="AA1664" s="14"/>
      <c r="AB1664" s="14"/>
      <c r="AC1664" s="14"/>
      <c r="AD1664" s="14"/>
      <c r="AE1664" s="14"/>
      <c r="AT1664" s="265" t="s">
        <v>190</v>
      </c>
      <c r="AU1664" s="265" t="s">
        <v>85</v>
      </c>
      <c r="AV1664" s="14" t="s">
        <v>85</v>
      </c>
      <c r="AW1664" s="14" t="s">
        <v>34</v>
      </c>
      <c r="AX1664" s="14" t="s">
        <v>76</v>
      </c>
      <c r="AY1664" s="265" t="s">
        <v>178</v>
      </c>
    </row>
    <row r="1665" s="13" customFormat="1">
      <c r="A1665" s="13"/>
      <c r="B1665" s="244"/>
      <c r="C1665" s="245"/>
      <c r="D1665" s="246" t="s">
        <v>190</v>
      </c>
      <c r="E1665" s="247" t="s">
        <v>1</v>
      </c>
      <c r="F1665" s="248" t="s">
        <v>192</v>
      </c>
      <c r="G1665" s="245"/>
      <c r="H1665" s="247" t="s">
        <v>1</v>
      </c>
      <c r="I1665" s="249"/>
      <c r="J1665" s="245"/>
      <c r="K1665" s="245"/>
      <c r="L1665" s="250"/>
      <c r="M1665" s="251"/>
      <c r="N1665" s="252"/>
      <c r="O1665" s="252"/>
      <c r="P1665" s="252"/>
      <c r="Q1665" s="252"/>
      <c r="R1665" s="252"/>
      <c r="S1665" s="252"/>
      <c r="T1665" s="253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T1665" s="254" t="s">
        <v>190</v>
      </c>
      <c r="AU1665" s="254" t="s">
        <v>85</v>
      </c>
      <c r="AV1665" s="13" t="s">
        <v>83</v>
      </c>
      <c r="AW1665" s="13" t="s">
        <v>34</v>
      </c>
      <c r="AX1665" s="13" t="s">
        <v>76</v>
      </c>
      <c r="AY1665" s="254" t="s">
        <v>178</v>
      </c>
    </row>
    <row r="1666" s="13" customFormat="1">
      <c r="A1666" s="13"/>
      <c r="B1666" s="244"/>
      <c r="C1666" s="245"/>
      <c r="D1666" s="246" t="s">
        <v>190</v>
      </c>
      <c r="E1666" s="247" t="s">
        <v>1</v>
      </c>
      <c r="F1666" s="248" t="s">
        <v>1855</v>
      </c>
      <c r="G1666" s="245"/>
      <c r="H1666" s="247" t="s">
        <v>1</v>
      </c>
      <c r="I1666" s="249"/>
      <c r="J1666" s="245"/>
      <c r="K1666" s="245"/>
      <c r="L1666" s="250"/>
      <c r="M1666" s="251"/>
      <c r="N1666" s="252"/>
      <c r="O1666" s="252"/>
      <c r="P1666" s="252"/>
      <c r="Q1666" s="252"/>
      <c r="R1666" s="252"/>
      <c r="S1666" s="252"/>
      <c r="T1666" s="253"/>
      <c r="U1666" s="13"/>
      <c r="V1666" s="13"/>
      <c r="W1666" s="13"/>
      <c r="X1666" s="13"/>
      <c r="Y1666" s="13"/>
      <c r="Z1666" s="13"/>
      <c r="AA1666" s="13"/>
      <c r="AB1666" s="13"/>
      <c r="AC1666" s="13"/>
      <c r="AD1666" s="13"/>
      <c r="AE1666" s="13"/>
      <c r="AT1666" s="254" t="s">
        <v>190</v>
      </c>
      <c r="AU1666" s="254" t="s">
        <v>85</v>
      </c>
      <c r="AV1666" s="13" t="s">
        <v>83</v>
      </c>
      <c r="AW1666" s="13" t="s">
        <v>34</v>
      </c>
      <c r="AX1666" s="13" t="s">
        <v>76</v>
      </c>
      <c r="AY1666" s="254" t="s">
        <v>178</v>
      </c>
    </row>
    <row r="1667" s="14" customFormat="1">
      <c r="A1667" s="14"/>
      <c r="B1667" s="255"/>
      <c r="C1667" s="256"/>
      <c r="D1667" s="246" t="s">
        <v>190</v>
      </c>
      <c r="E1667" s="257" t="s">
        <v>1</v>
      </c>
      <c r="F1667" s="258" t="s">
        <v>1296</v>
      </c>
      <c r="G1667" s="256"/>
      <c r="H1667" s="259">
        <v>3.1000000000000001</v>
      </c>
      <c r="I1667" s="260"/>
      <c r="J1667" s="256"/>
      <c r="K1667" s="256"/>
      <c r="L1667" s="261"/>
      <c r="M1667" s="262"/>
      <c r="N1667" s="263"/>
      <c r="O1667" s="263"/>
      <c r="P1667" s="263"/>
      <c r="Q1667" s="263"/>
      <c r="R1667" s="263"/>
      <c r="S1667" s="263"/>
      <c r="T1667" s="264"/>
      <c r="U1667" s="14"/>
      <c r="V1667" s="14"/>
      <c r="W1667" s="14"/>
      <c r="X1667" s="14"/>
      <c r="Y1667" s="14"/>
      <c r="Z1667" s="14"/>
      <c r="AA1667" s="14"/>
      <c r="AB1667" s="14"/>
      <c r="AC1667" s="14"/>
      <c r="AD1667" s="14"/>
      <c r="AE1667" s="14"/>
      <c r="AT1667" s="265" t="s">
        <v>190</v>
      </c>
      <c r="AU1667" s="265" t="s">
        <v>85</v>
      </c>
      <c r="AV1667" s="14" t="s">
        <v>85</v>
      </c>
      <c r="AW1667" s="14" t="s">
        <v>34</v>
      </c>
      <c r="AX1667" s="14" t="s">
        <v>76</v>
      </c>
      <c r="AY1667" s="265" t="s">
        <v>178</v>
      </c>
    </row>
    <row r="1668" s="14" customFormat="1">
      <c r="A1668" s="14"/>
      <c r="B1668" s="255"/>
      <c r="C1668" s="256"/>
      <c r="D1668" s="246" t="s">
        <v>190</v>
      </c>
      <c r="E1668" s="257" t="s">
        <v>1</v>
      </c>
      <c r="F1668" s="258" t="s">
        <v>1856</v>
      </c>
      <c r="G1668" s="256"/>
      <c r="H1668" s="259">
        <v>2.7174999999999998</v>
      </c>
      <c r="I1668" s="260"/>
      <c r="J1668" s="256"/>
      <c r="K1668" s="256"/>
      <c r="L1668" s="261"/>
      <c r="M1668" s="262"/>
      <c r="N1668" s="263"/>
      <c r="O1668" s="263"/>
      <c r="P1668" s="263"/>
      <c r="Q1668" s="263"/>
      <c r="R1668" s="263"/>
      <c r="S1668" s="263"/>
      <c r="T1668" s="264"/>
      <c r="U1668" s="14"/>
      <c r="V1668" s="14"/>
      <c r="W1668" s="14"/>
      <c r="X1668" s="14"/>
      <c r="Y1668" s="14"/>
      <c r="Z1668" s="14"/>
      <c r="AA1668" s="14"/>
      <c r="AB1668" s="14"/>
      <c r="AC1668" s="14"/>
      <c r="AD1668" s="14"/>
      <c r="AE1668" s="14"/>
      <c r="AT1668" s="265" t="s">
        <v>190</v>
      </c>
      <c r="AU1668" s="265" t="s">
        <v>85</v>
      </c>
      <c r="AV1668" s="14" t="s">
        <v>85</v>
      </c>
      <c r="AW1668" s="14" t="s">
        <v>34</v>
      </c>
      <c r="AX1668" s="14" t="s">
        <v>76</v>
      </c>
      <c r="AY1668" s="265" t="s">
        <v>178</v>
      </c>
    </row>
    <row r="1669" s="14" customFormat="1">
      <c r="A1669" s="14"/>
      <c r="B1669" s="255"/>
      <c r="C1669" s="256"/>
      <c r="D1669" s="246" t="s">
        <v>190</v>
      </c>
      <c r="E1669" s="257" t="s">
        <v>1</v>
      </c>
      <c r="F1669" s="258" t="s">
        <v>1298</v>
      </c>
      <c r="G1669" s="256"/>
      <c r="H1669" s="259">
        <v>1.5</v>
      </c>
      <c r="I1669" s="260"/>
      <c r="J1669" s="256"/>
      <c r="K1669" s="256"/>
      <c r="L1669" s="261"/>
      <c r="M1669" s="262"/>
      <c r="N1669" s="263"/>
      <c r="O1669" s="263"/>
      <c r="P1669" s="263"/>
      <c r="Q1669" s="263"/>
      <c r="R1669" s="263"/>
      <c r="S1669" s="263"/>
      <c r="T1669" s="264"/>
      <c r="U1669" s="14"/>
      <c r="V1669" s="14"/>
      <c r="W1669" s="14"/>
      <c r="X1669" s="14"/>
      <c r="Y1669" s="14"/>
      <c r="Z1669" s="14"/>
      <c r="AA1669" s="14"/>
      <c r="AB1669" s="14"/>
      <c r="AC1669" s="14"/>
      <c r="AD1669" s="14"/>
      <c r="AE1669" s="14"/>
      <c r="AT1669" s="265" t="s">
        <v>190</v>
      </c>
      <c r="AU1669" s="265" t="s">
        <v>85</v>
      </c>
      <c r="AV1669" s="14" t="s">
        <v>85</v>
      </c>
      <c r="AW1669" s="14" t="s">
        <v>34</v>
      </c>
      <c r="AX1669" s="14" t="s">
        <v>76</v>
      </c>
      <c r="AY1669" s="265" t="s">
        <v>178</v>
      </c>
    </row>
    <row r="1670" s="14" customFormat="1">
      <c r="A1670" s="14"/>
      <c r="B1670" s="255"/>
      <c r="C1670" s="256"/>
      <c r="D1670" s="246" t="s">
        <v>190</v>
      </c>
      <c r="E1670" s="257" t="s">
        <v>1</v>
      </c>
      <c r="F1670" s="258" t="s">
        <v>1857</v>
      </c>
      <c r="G1670" s="256"/>
      <c r="H1670" s="259">
        <v>4.9075000000000006</v>
      </c>
      <c r="I1670" s="260"/>
      <c r="J1670" s="256"/>
      <c r="K1670" s="256"/>
      <c r="L1670" s="261"/>
      <c r="M1670" s="262"/>
      <c r="N1670" s="263"/>
      <c r="O1670" s="263"/>
      <c r="P1670" s="263"/>
      <c r="Q1670" s="263"/>
      <c r="R1670" s="263"/>
      <c r="S1670" s="263"/>
      <c r="T1670" s="264"/>
      <c r="U1670" s="14"/>
      <c r="V1670" s="14"/>
      <c r="W1670" s="14"/>
      <c r="X1670" s="14"/>
      <c r="Y1670" s="14"/>
      <c r="Z1670" s="14"/>
      <c r="AA1670" s="14"/>
      <c r="AB1670" s="14"/>
      <c r="AC1670" s="14"/>
      <c r="AD1670" s="14"/>
      <c r="AE1670" s="14"/>
      <c r="AT1670" s="265" t="s">
        <v>190</v>
      </c>
      <c r="AU1670" s="265" t="s">
        <v>85</v>
      </c>
      <c r="AV1670" s="14" t="s">
        <v>85</v>
      </c>
      <c r="AW1670" s="14" t="s">
        <v>34</v>
      </c>
      <c r="AX1670" s="14" t="s">
        <v>76</v>
      </c>
      <c r="AY1670" s="265" t="s">
        <v>178</v>
      </c>
    </row>
    <row r="1671" s="14" customFormat="1">
      <c r="A1671" s="14"/>
      <c r="B1671" s="255"/>
      <c r="C1671" s="256"/>
      <c r="D1671" s="246" t="s">
        <v>190</v>
      </c>
      <c r="E1671" s="257" t="s">
        <v>1</v>
      </c>
      <c r="F1671" s="258" t="s">
        <v>1858</v>
      </c>
      <c r="G1671" s="256"/>
      <c r="H1671" s="259">
        <v>1.7874999999999999</v>
      </c>
      <c r="I1671" s="260"/>
      <c r="J1671" s="256"/>
      <c r="K1671" s="256"/>
      <c r="L1671" s="261"/>
      <c r="M1671" s="262"/>
      <c r="N1671" s="263"/>
      <c r="O1671" s="263"/>
      <c r="P1671" s="263"/>
      <c r="Q1671" s="263"/>
      <c r="R1671" s="263"/>
      <c r="S1671" s="263"/>
      <c r="T1671" s="264"/>
      <c r="U1671" s="14"/>
      <c r="V1671" s="14"/>
      <c r="W1671" s="14"/>
      <c r="X1671" s="14"/>
      <c r="Y1671" s="14"/>
      <c r="Z1671" s="14"/>
      <c r="AA1671" s="14"/>
      <c r="AB1671" s="14"/>
      <c r="AC1671" s="14"/>
      <c r="AD1671" s="14"/>
      <c r="AE1671" s="14"/>
      <c r="AT1671" s="265" t="s">
        <v>190</v>
      </c>
      <c r="AU1671" s="265" t="s">
        <v>85</v>
      </c>
      <c r="AV1671" s="14" t="s">
        <v>85</v>
      </c>
      <c r="AW1671" s="14" t="s">
        <v>34</v>
      </c>
      <c r="AX1671" s="14" t="s">
        <v>76</v>
      </c>
      <c r="AY1671" s="265" t="s">
        <v>178</v>
      </c>
    </row>
    <row r="1672" s="14" customFormat="1">
      <c r="A1672" s="14"/>
      <c r="B1672" s="255"/>
      <c r="C1672" s="256"/>
      <c r="D1672" s="246" t="s">
        <v>190</v>
      </c>
      <c r="E1672" s="257" t="s">
        <v>1</v>
      </c>
      <c r="F1672" s="258" t="s">
        <v>1859</v>
      </c>
      <c r="G1672" s="256"/>
      <c r="H1672" s="259">
        <v>1.5174999999999999</v>
      </c>
      <c r="I1672" s="260"/>
      <c r="J1672" s="256"/>
      <c r="K1672" s="256"/>
      <c r="L1672" s="261"/>
      <c r="M1672" s="262"/>
      <c r="N1672" s="263"/>
      <c r="O1672" s="263"/>
      <c r="P1672" s="263"/>
      <c r="Q1672" s="263"/>
      <c r="R1672" s="263"/>
      <c r="S1672" s="263"/>
      <c r="T1672" s="264"/>
      <c r="U1672" s="14"/>
      <c r="V1672" s="14"/>
      <c r="W1672" s="14"/>
      <c r="X1672" s="14"/>
      <c r="Y1672" s="14"/>
      <c r="Z1672" s="14"/>
      <c r="AA1672" s="14"/>
      <c r="AB1672" s="14"/>
      <c r="AC1672" s="14"/>
      <c r="AD1672" s="14"/>
      <c r="AE1672" s="14"/>
      <c r="AT1672" s="265" t="s">
        <v>190</v>
      </c>
      <c r="AU1672" s="265" t="s">
        <v>85</v>
      </c>
      <c r="AV1672" s="14" t="s">
        <v>85</v>
      </c>
      <c r="AW1672" s="14" t="s">
        <v>34</v>
      </c>
      <c r="AX1672" s="14" t="s">
        <v>76</v>
      </c>
      <c r="AY1672" s="265" t="s">
        <v>178</v>
      </c>
    </row>
    <row r="1673" s="14" customFormat="1">
      <c r="A1673" s="14"/>
      <c r="B1673" s="255"/>
      <c r="C1673" s="256"/>
      <c r="D1673" s="246" t="s">
        <v>190</v>
      </c>
      <c r="E1673" s="257" t="s">
        <v>1</v>
      </c>
      <c r="F1673" s="258" t="s">
        <v>1860</v>
      </c>
      <c r="G1673" s="256"/>
      <c r="H1673" s="259">
        <v>6.9749999999999996</v>
      </c>
      <c r="I1673" s="260"/>
      <c r="J1673" s="256"/>
      <c r="K1673" s="256"/>
      <c r="L1673" s="261"/>
      <c r="M1673" s="262"/>
      <c r="N1673" s="263"/>
      <c r="O1673" s="263"/>
      <c r="P1673" s="263"/>
      <c r="Q1673" s="263"/>
      <c r="R1673" s="263"/>
      <c r="S1673" s="263"/>
      <c r="T1673" s="264"/>
      <c r="U1673" s="14"/>
      <c r="V1673" s="14"/>
      <c r="W1673" s="14"/>
      <c r="X1673" s="14"/>
      <c r="Y1673" s="14"/>
      <c r="Z1673" s="14"/>
      <c r="AA1673" s="14"/>
      <c r="AB1673" s="14"/>
      <c r="AC1673" s="14"/>
      <c r="AD1673" s="14"/>
      <c r="AE1673" s="14"/>
      <c r="AT1673" s="265" t="s">
        <v>190</v>
      </c>
      <c r="AU1673" s="265" t="s">
        <v>85</v>
      </c>
      <c r="AV1673" s="14" t="s">
        <v>85</v>
      </c>
      <c r="AW1673" s="14" t="s">
        <v>34</v>
      </c>
      <c r="AX1673" s="14" t="s">
        <v>76</v>
      </c>
      <c r="AY1673" s="265" t="s">
        <v>178</v>
      </c>
    </row>
    <row r="1674" s="2" customFormat="1" ht="33" customHeight="1">
      <c r="A1674" s="38"/>
      <c r="B1674" s="39"/>
      <c r="C1674" s="267" t="s">
        <v>1906</v>
      </c>
      <c r="D1674" s="267" t="s">
        <v>406</v>
      </c>
      <c r="E1674" s="268" t="s">
        <v>1907</v>
      </c>
      <c r="F1674" s="269" t="s">
        <v>1908</v>
      </c>
      <c r="G1674" s="270" t="s">
        <v>258</v>
      </c>
      <c r="H1674" s="271">
        <v>68.784000000000006</v>
      </c>
      <c r="I1674" s="272"/>
      <c r="J1674" s="273">
        <f>ROUND(I1674*H1674,2)</f>
        <v>0</v>
      </c>
      <c r="K1674" s="269" t="s">
        <v>185</v>
      </c>
      <c r="L1674" s="274"/>
      <c r="M1674" s="275" t="s">
        <v>1</v>
      </c>
      <c r="N1674" s="276" t="s">
        <v>41</v>
      </c>
      <c r="O1674" s="91"/>
      <c r="P1674" s="235">
        <f>O1674*H1674</f>
        <v>0</v>
      </c>
      <c r="Q1674" s="235">
        <v>0.021999999999999999</v>
      </c>
      <c r="R1674" s="235">
        <f>Q1674*H1674</f>
        <v>1.5132480000000002</v>
      </c>
      <c r="S1674" s="235">
        <v>0</v>
      </c>
      <c r="T1674" s="236">
        <f>S1674*H1674</f>
        <v>0</v>
      </c>
      <c r="U1674" s="38"/>
      <c r="V1674" s="38"/>
      <c r="W1674" s="38"/>
      <c r="X1674" s="38"/>
      <c r="Y1674" s="38"/>
      <c r="Z1674" s="38"/>
      <c r="AA1674" s="38"/>
      <c r="AB1674" s="38"/>
      <c r="AC1674" s="38"/>
      <c r="AD1674" s="38"/>
      <c r="AE1674" s="38"/>
      <c r="AR1674" s="237" t="s">
        <v>472</v>
      </c>
      <c r="AT1674" s="237" t="s">
        <v>406</v>
      </c>
      <c r="AU1674" s="237" t="s">
        <v>85</v>
      </c>
      <c r="AY1674" s="17" t="s">
        <v>178</v>
      </c>
      <c r="BE1674" s="238">
        <f>IF(N1674="základní",J1674,0)</f>
        <v>0</v>
      </c>
      <c r="BF1674" s="238">
        <f>IF(N1674="snížená",J1674,0)</f>
        <v>0</v>
      </c>
      <c r="BG1674" s="238">
        <f>IF(N1674="zákl. přenesená",J1674,0)</f>
        <v>0</v>
      </c>
      <c r="BH1674" s="238">
        <f>IF(N1674="sníž. přenesená",J1674,0)</f>
        <v>0</v>
      </c>
      <c r="BI1674" s="238">
        <f>IF(N1674="nulová",J1674,0)</f>
        <v>0</v>
      </c>
      <c r="BJ1674" s="17" t="s">
        <v>83</v>
      </c>
      <c r="BK1674" s="238">
        <f>ROUND(I1674*H1674,2)</f>
        <v>0</v>
      </c>
      <c r="BL1674" s="17" t="s">
        <v>362</v>
      </c>
      <c r="BM1674" s="237" t="s">
        <v>1909</v>
      </c>
    </row>
    <row r="1675" s="14" customFormat="1">
      <c r="A1675" s="14"/>
      <c r="B1675" s="255"/>
      <c r="C1675" s="256"/>
      <c r="D1675" s="246" t="s">
        <v>190</v>
      </c>
      <c r="E1675" s="256"/>
      <c r="F1675" s="258" t="s">
        <v>1910</v>
      </c>
      <c r="G1675" s="256"/>
      <c r="H1675" s="259">
        <v>68.784000000000006</v>
      </c>
      <c r="I1675" s="260"/>
      <c r="J1675" s="256"/>
      <c r="K1675" s="256"/>
      <c r="L1675" s="261"/>
      <c r="M1675" s="262"/>
      <c r="N1675" s="263"/>
      <c r="O1675" s="263"/>
      <c r="P1675" s="263"/>
      <c r="Q1675" s="263"/>
      <c r="R1675" s="263"/>
      <c r="S1675" s="263"/>
      <c r="T1675" s="264"/>
      <c r="U1675" s="14"/>
      <c r="V1675" s="14"/>
      <c r="W1675" s="14"/>
      <c r="X1675" s="14"/>
      <c r="Y1675" s="14"/>
      <c r="Z1675" s="14"/>
      <c r="AA1675" s="14"/>
      <c r="AB1675" s="14"/>
      <c r="AC1675" s="14"/>
      <c r="AD1675" s="14"/>
      <c r="AE1675" s="14"/>
      <c r="AT1675" s="265" t="s">
        <v>190</v>
      </c>
      <c r="AU1675" s="265" t="s">
        <v>85</v>
      </c>
      <c r="AV1675" s="14" t="s">
        <v>85</v>
      </c>
      <c r="AW1675" s="14" t="s">
        <v>4</v>
      </c>
      <c r="AX1675" s="14" t="s">
        <v>83</v>
      </c>
      <c r="AY1675" s="265" t="s">
        <v>178</v>
      </c>
    </row>
    <row r="1676" s="2" customFormat="1" ht="33" customHeight="1">
      <c r="A1676" s="38"/>
      <c r="B1676" s="39"/>
      <c r="C1676" s="226" t="s">
        <v>1911</v>
      </c>
      <c r="D1676" s="226" t="s">
        <v>181</v>
      </c>
      <c r="E1676" s="227" t="s">
        <v>1912</v>
      </c>
      <c r="F1676" s="228" t="s">
        <v>1913</v>
      </c>
      <c r="G1676" s="229" t="s">
        <v>258</v>
      </c>
      <c r="H1676" s="230">
        <v>15.529999999999999</v>
      </c>
      <c r="I1676" s="231"/>
      <c r="J1676" s="232">
        <f>ROUND(I1676*H1676,2)</f>
        <v>0</v>
      </c>
      <c r="K1676" s="228" t="s">
        <v>185</v>
      </c>
      <c r="L1676" s="44"/>
      <c r="M1676" s="233" t="s">
        <v>1</v>
      </c>
      <c r="N1676" s="234" t="s">
        <v>41</v>
      </c>
      <c r="O1676" s="91"/>
      <c r="P1676" s="235">
        <f>O1676*H1676</f>
        <v>0</v>
      </c>
      <c r="Q1676" s="235">
        <v>0</v>
      </c>
      <c r="R1676" s="235">
        <f>Q1676*H1676</f>
        <v>0</v>
      </c>
      <c r="S1676" s="235">
        <v>0</v>
      </c>
      <c r="T1676" s="236">
        <f>S1676*H1676</f>
        <v>0</v>
      </c>
      <c r="U1676" s="38"/>
      <c r="V1676" s="38"/>
      <c r="W1676" s="38"/>
      <c r="X1676" s="38"/>
      <c r="Y1676" s="38"/>
      <c r="Z1676" s="38"/>
      <c r="AA1676" s="38"/>
      <c r="AB1676" s="38"/>
      <c r="AC1676" s="38"/>
      <c r="AD1676" s="38"/>
      <c r="AE1676" s="38"/>
      <c r="AR1676" s="237" t="s">
        <v>362</v>
      </c>
      <c r="AT1676" s="237" t="s">
        <v>181</v>
      </c>
      <c r="AU1676" s="237" t="s">
        <v>85</v>
      </c>
      <c r="AY1676" s="17" t="s">
        <v>178</v>
      </c>
      <c r="BE1676" s="238">
        <f>IF(N1676="základní",J1676,0)</f>
        <v>0</v>
      </c>
      <c r="BF1676" s="238">
        <f>IF(N1676="snížená",J1676,0)</f>
        <v>0</v>
      </c>
      <c r="BG1676" s="238">
        <f>IF(N1676="zákl. přenesená",J1676,0)</f>
        <v>0</v>
      </c>
      <c r="BH1676" s="238">
        <f>IF(N1676="sníž. přenesená",J1676,0)</f>
        <v>0</v>
      </c>
      <c r="BI1676" s="238">
        <f>IF(N1676="nulová",J1676,0)</f>
        <v>0</v>
      </c>
      <c r="BJ1676" s="17" t="s">
        <v>83</v>
      </c>
      <c r="BK1676" s="238">
        <f>ROUND(I1676*H1676,2)</f>
        <v>0</v>
      </c>
      <c r="BL1676" s="17" t="s">
        <v>362</v>
      </c>
      <c r="BM1676" s="237" t="s">
        <v>1914</v>
      </c>
    </row>
    <row r="1677" s="2" customFormat="1">
      <c r="A1677" s="38"/>
      <c r="B1677" s="39"/>
      <c r="C1677" s="40"/>
      <c r="D1677" s="239" t="s">
        <v>188</v>
      </c>
      <c r="E1677" s="40"/>
      <c r="F1677" s="240" t="s">
        <v>1915</v>
      </c>
      <c r="G1677" s="40"/>
      <c r="H1677" s="40"/>
      <c r="I1677" s="241"/>
      <c r="J1677" s="40"/>
      <c r="K1677" s="40"/>
      <c r="L1677" s="44"/>
      <c r="M1677" s="242"/>
      <c r="N1677" s="243"/>
      <c r="O1677" s="91"/>
      <c r="P1677" s="91"/>
      <c r="Q1677" s="91"/>
      <c r="R1677" s="91"/>
      <c r="S1677" s="91"/>
      <c r="T1677" s="92"/>
      <c r="U1677" s="38"/>
      <c r="V1677" s="38"/>
      <c r="W1677" s="38"/>
      <c r="X1677" s="38"/>
      <c r="Y1677" s="38"/>
      <c r="Z1677" s="38"/>
      <c r="AA1677" s="38"/>
      <c r="AB1677" s="38"/>
      <c r="AC1677" s="38"/>
      <c r="AD1677" s="38"/>
      <c r="AE1677" s="38"/>
      <c r="AT1677" s="17" t="s">
        <v>188</v>
      </c>
      <c r="AU1677" s="17" t="s">
        <v>85</v>
      </c>
    </row>
    <row r="1678" s="13" customFormat="1">
      <c r="A1678" s="13"/>
      <c r="B1678" s="244"/>
      <c r="C1678" s="245"/>
      <c r="D1678" s="246" t="s">
        <v>190</v>
      </c>
      <c r="E1678" s="247" t="s">
        <v>1</v>
      </c>
      <c r="F1678" s="248" t="s">
        <v>191</v>
      </c>
      <c r="G1678" s="245"/>
      <c r="H1678" s="247" t="s">
        <v>1</v>
      </c>
      <c r="I1678" s="249"/>
      <c r="J1678" s="245"/>
      <c r="K1678" s="245"/>
      <c r="L1678" s="250"/>
      <c r="M1678" s="251"/>
      <c r="N1678" s="252"/>
      <c r="O1678" s="252"/>
      <c r="P1678" s="252"/>
      <c r="Q1678" s="252"/>
      <c r="R1678" s="252"/>
      <c r="S1678" s="252"/>
      <c r="T1678" s="253"/>
      <c r="U1678" s="13"/>
      <c r="V1678" s="13"/>
      <c r="W1678" s="13"/>
      <c r="X1678" s="13"/>
      <c r="Y1678" s="13"/>
      <c r="Z1678" s="13"/>
      <c r="AA1678" s="13"/>
      <c r="AB1678" s="13"/>
      <c r="AC1678" s="13"/>
      <c r="AD1678" s="13"/>
      <c r="AE1678" s="13"/>
      <c r="AT1678" s="254" t="s">
        <v>190</v>
      </c>
      <c r="AU1678" s="254" t="s">
        <v>85</v>
      </c>
      <c r="AV1678" s="13" t="s">
        <v>83</v>
      </c>
      <c r="AW1678" s="13" t="s">
        <v>34</v>
      </c>
      <c r="AX1678" s="13" t="s">
        <v>76</v>
      </c>
      <c r="AY1678" s="254" t="s">
        <v>178</v>
      </c>
    </row>
    <row r="1679" s="13" customFormat="1">
      <c r="A1679" s="13"/>
      <c r="B1679" s="244"/>
      <c r="C1679" s="245"/>
      <c r="D1679" s="246" t="s">
        <v>190</v>
      </c>
      <c r="E1679" s="247" t="s">
        <v>1</v>
      </c>
      <c r="F1679" s="248" t="s">
        <v>192</v>
      </c>
      <c r="G1679" s="245"/>
      <c r="H1679" s="247" t="s">
        <v>1</v>
      </c>
      <c r="I1679" s="249"/>
      <c r="J1679" s="245"/>
      <c r="K1679" s="245"/>
      <c r="L1679" s="250"/>
      <c r="M1679" s="251"/>
      <c r="N1679" s="252"/>
      <c r="O1679" s="252"/>
      <c r="P1679" s="252"/>
      <c r="Q1679" s="252"/>
      <c r="R1679" s="252"/>
      <c r="S1679" s="252"/>
      <c r="T1679" s="253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T1679" s="254" t="s">
        <v>190</v>
      </c>
      <c r="AU1679" s="254" t="s">
        <v>85</v>
      </c>
      <c r="AV1679" s="13" t="s">
        <v>83</v>
      </c>
      <c r="AW1679" s="13" t="s">
        <v>34</v>
      </c>
      <c r="AX1679" s="13" t="s">
        <v>76</v>
      </c>
      <c r="AY1679" s="254" t="s">
        <v>178</v>
      </c>
    </row>
    <row r="1680" s="13" customFormat="1">
      <c r="A1680" s="13"/>
      <c r="B1680" s="244"/>
      <c r="C1680" s="245"/>
      <c r="D1680" s="246" t="s">
        <v>190</v>
      </c>
      <c r="E1680" s="247" t="s">
        <v>1</v>
      </c>
      <c r="F1680" s="248" t="s">
        <v>1855</v>
      </c>
      <c r="G1680" s="245"/>
      <c r="H1680" s="247" t="s">
        <v>1</v>
      </c>
      <c r="I1680" s="249"/>
      <c r="J1680" s="245"/>
      <c r="K1680" s="245"/>
      <c r="L1680" s="250"/>
      <c r="M1680" s="251"/>
      <c r="N1680" s="252"/>
      <c r="O1680" s="252"/>
      <c r="P1680" s="252"/>
      <c r="Q1680" s="252"/>
      <c r="R1680" s="252"/>
      <c r="S1680" s="252"/>
      <c r="T1680" s="253"/>
      <c r="U1680" s="13"/>
      <c r="V1680" s="13"/>
      <c r="W1680" s="13"/>
      <c r="X1680" s="13"/>
      <c r="Y1680" s="13"/>
      <c r="Z1680" s="13"/>
      <c r="AA1680" s="13"/>
      <c r="AB1680" s="13"/>
      <c r="AC1680" s="13"/>
      <c r="AD1680" s="13"/>
      <c r="AE1680" s="13"/>
      <c r="AT1680" s="254" t="s">
        <v>190</v>
      </c>
      <c r="AU1680" s="254" t="s">
        <v>85</v>
      </c>
      <c r="AV1680" s="13" t="s">
        <v>83</v>
      </c>
      <c r="AW1680" s="13" t="s">
        <v>34</v>
      </c>
      <c r="AX1680" s="13" t="s">
        <v>76</v>
      </c>
      <c r="AY1680" s="254" t="s">
        <v>178</v>
      </c>
    </row>
    <row r="1681" s="14" customFormat="1">
      <c r="A1681" s="14"/>
      <c r="B1681" s="255"/>
      <c r="C1681" s="256"/>
      <c r="D1681" s="246" t="s">
        <v>190</v>
      </c>
      <c r="E1681" s="257" t="s">
        <v>1</v>
      </c>
      <c r="F1681" s="258" t="s">
        <v>1296</v>
      </c>
      <c r="G1681" s="256"/>
      <c r="H1681" s="259">
        <v>3.1000000000000001</v>
      </c>
      <c r="I1681" s="260"/>
      <c r="J1681" s="256"/>
      <c r="K1681" s="256"/>
      <c r="L1681" s="261"/>
      <c r="M1681" s="262"/>
      <c r="N1681" s="263"/>
      <c r="O1681" s="263"/>
      <c r="P1681" s="263"/>
      <c r="Q1681" s="263"/>
      <c r="R1681" s="263"/>
      <c r="S1681" s="263"/>
      <c r="T1681" s="264"/>
      <c r="U1681" s="14"/>
      <c r="V1681" s="14"/>
      <c r="W1681" s="14"/>
      <c r="X1681" s="14"/>
      <c r="Y1681" s="14"/>
      <c r="Z1681" s="14"/>
      <c r="AA1681" s="14"/>
      <c r="AB1681" s="14"/>
      <c r="AC1681" s="14"/>
      <c r="AD1681" s="14"/>
      <c r="AE1681" s="14"/>
      <c r="AT1681" s="265" t="s">
        <v>190</v>
      </c>
      <c r="AU1681" s="265" t="s">
        <v>85</v>
      </c>
      <c r="AV1681" s="14" t="s">
        <v>85</v>
      </c>
      <c r="AW1681" s="14" t="s">
        <v>34</v>
      </c>
      <c r="AX1681" s="14" t="s">
        <v>76</v>
      </c>
      <c r="AY1681" s="265" t="s">
        <v>178</v>
      </c>
    </row>
    <row r="1682" s="14" customFormat="1">
      <c r="A1682" s="14"/>
      <c r="B1682" s="255"/>
      <c r="C1682" s="256"/>
      <c r="D1682" s="246" t="s">
        <v>190</v>
      </c>
      <c r="E1682" s="257" t="s">
        <v>1</v>
      </c>
      <c r="F1682" s="258" t="s">
        <v>1856</v>
      </c>
      <c r="G1682" s="256"/>
      <c r="H1682" s="259">
        <v>2.7174999999999998</v>
      </c>
      <c r="I1682" s="260"/>
      <c r="J1682" s="256"/>
      <c r="K1682" s="256"/>
      <c r="L1682" s="261"/>
      <c r="M1682" s="262"/>
      <c r="N1682" s="263"/>
      <c r="O1682" s="263"/>
      <c r="P1682" s="263"/>
      <c r="Q1682" s="263"/>
      <c r="R1682" s="263"/>
      <c r="S1682" s="263"/>
      <c r="T1682" s="264"/>
      <c r="U1682" s="14"/>
      <c r="V1682" s="14"/>
      <c r="W1682" s="14"/>
      <c r="X1682" s="14"/>
      <c r="Y1682" s="14"/>
      <c r="Z1682" s="14"/>
      <c r="AA1682" s="14"/>
      <c r="AB1682" s="14"/>
      <c r="AC1682" s="14"/>
      <c r="AD1682" s="14"/>
      <c r="AE1682" s="14"/>
      <c r="AT1682" s="265" t="s">
        <v>190</v>
      </c>
      <c r="AU1682" s="265" t="s">
        <v>85</v>
      </c>
      <c r="AV1682" s="14" t="s">
        <v>85</v>
      </c>
      <c r="AW1682" s="14" t="s">
        <v>34</v>
      </c>
      <c r="AX1682" s="14" t="s">
        <v>76</v>
      </c>
      <c r="AY1682" s="265" t="s">
        <v>178</v>
      </c>
    </row>
    <row r="1683" s="14" customFormat="1">
      <c r="A1683" s="14"/>
      <c r="B1683" s="255"/>
      <c r="C1683" s="256"/>
      <c r="D1683" s="246" t="s">
        <v>190</v>
      </c>
      <c r="E1683" s="257" t="s">
        <v>1</v>
      </c>
      <c r="F1683" s="258" t="s">
        <v>1298</v>
      </c>
      <c r="G1683" s="256"/>
      <c r="H1683" s="259">
        <v>1.5</v>
      </c>
      <c r="I1683" s="260"/>
      <c r="J1683" s="256"/>
      <c r="K1683" s="256"/>
      <c r="L1683" s="261"/>
      <c r="M1683" s="262"/>
      <c r="N1683" s="263"/>
      <c r="O1683" s="263"/>
      <c r="P1683" s="263"/>
      <c r="Q1683" s="263"/>
      <c r="R1683" s="263"/>
      <c r="S1683" s="263"/>
      <c r="T1683" s="264"/>
      <c r="U1683" s="14"/>
      <c r="V1683" s="14"/>
      <c r="W1683" s="14"/>
      <c r="X1683" s="14"/>
      <c r="Y1683" s="14"/>
      <c r="Z1683" s="14"/>
      <c r="AA1683" s="14"/>
      <c r="AB1683" s="14"/>
      <c r="AC1683" s="14"/>
      <c r="AD1683" s="14"/>
      <c r="AE1683" s="14"/>
      <c r="AT1683" s="265" t="s">
        <v>190</v>
      </c>
      <c r="AU1683" s="265" t="s">
        <v>85</v>
      </c>
      <c r="AV1683" s="14" t="s">
        <v>85</v>
      </c>
      <c r="AW1683" s="14" t="s">
        <v>34</v>
      </c>
      <c r="AX1683" s="14" t="s">
        <v>76</v>
      </c>
      <c r="AY1683" s="265" t="s">
        <v>178</v>
      </c>
    </row>
    <row r="1684" s="14" customFormat="1">
      <c r="A1684" s="14"/>
      <c r="B1684" s="255"/>
      <c r="C1684" s="256"/>
      <c r="D1684" s="246" t="s">
        <v>190</v>
      </c>
      <c r="E1684" s="257" t="s">
        <v>1</v>
      </c>
      <c r="F1684" s="258" t="s">
        <v>1857</v>
      </c>
      <c r="G1684" s="256"/>
      <c r="H1684" s="259">
        <v>4.9075000000000006</v>
      </c>
      <c r="I1684" s="260"/>
      <c r="J1684" s="256"/>
      <c r="K1684" s="256"/>
      <c r="L1684" s="261"/>
      <c r="M1684" s="262"/>
      <c r="N1684" s="263"/>
      <c r="O1684" s="263"/>
      <c r="P1684" s="263"/>
      <c r="Q1684" s="263"/>
      <c r="R1684" s="263"/>
      <c r="S1684" s="263"/>
      <c r="T1684" s="264"/>
      <c r="U1684" s="14"/>
      <c r="V1684" s="14"/>
      <c r="W1684" s="14"/>
      <c r="X1684" s="14"/>
      <c r="Y1684" s="14"/>
      <c r="Z1684" s="14"/>
      <c r="AA1684" s="14"/>
      <c r="AB1684" s="14"/>
      <c r="AC1684" s="14"/>
      <c r="AD1684" s="14"/>
      <c r="AE1684" s="14"/>
      <c r="AT1684" s="265" t="s">
        <v>190</v>
      </c>
      <c r="AU1684" s="265" t="s">
        <v>85</v>
      </c>
      <c r="AV1684" s="14" t="s">
        <v>85</v>
      </c>
      <c r="AW1684" s="14" t="s">
        <v>34</v>
      </c>
      <c r="AX1684" s="14" t="s">
        <v>76</v>
      </c>
      <c r="AY1684" s="265" t="s">
        <v>178</v>
      </c>
    </row>
    <row r="1685" s="14" customFormat="1">
      <c r="A1685" s="14"/>
      <c r="B1685" s="255"/>
      <c r="C1685" s="256"/>
      <c r="D1685" s="246" t="s">
        <v>190</v>
      </c>
      <c r="E1685" s="257" t="s">
        <v>1</v>
      </c>
      <c r="F1685" s="258" t="s">
        <v>1858</v>
      </c>
      <c r="G1685" s="256"/>
      <c r="H1685" s="259">
        <v>1.7874999999999999</v>
      </c>
      <c r="I1685" s="260"/>
      <c r="J1685" s="256"/>
      <c r="K1685" s="256"/>
      <c r="L1685" s="261"/>
      <c r="M1685" s="262"/>
      <c r="N1685" s="263"/>
      <c r="O1685" s="263"/>
      <c r="P1685" s="263"/>
      <c r="Q1685" s="263"/>
      <c r="R1685" s="263"/>
      <c r="S1685" s="263"/>
      <c r="T1685" s="264"/>
      <c r="U1685" s="14"/>
      <c r="V1685" s="14"/>
      <c r="W1685" s="14"/>
      <c r="X1685" s="14"/>
      <c r="Y1685" s="14"/>
      <c r="Z1685" s="14"/>
      <c r="AA1685" s="14"/>
      <c r="AB1685" s="14"/>
      <c r="AC1685" s="14"/>
      <c r="AD1685" s="14"/>
      <c r="AE1685" s="14"/>
      <c r="AT1685" s="265" t="s">
        <v>190</v>
      </c>
      <c r="AU1685" s="265" t="s">
        <v>85</v>
      </c>
      <c r="AV1685" s="14" t="s">
        <v>85</v>
      </c>
      <c r="AW1685" s="14" t="s">
        <v>34</v>
      </c>
      <c r="AX1685" s="14" t="s">
        <v>76</v>
      </c>
      <c r="AY1685" s="265" t="s">
        <v>178</v>
      </c>
    </row>
    <row r="1686" s="14" customFormat="1">
      <c r="A1686" s="14"/>
      <c r="B1686" s="255"/>
      <c r="C1686" s="256"/>
      <c r="D1686" s="246" t="s">
        <v>190</v>
      </c>
      <c r="E1686" s="257" t="s">
        <v>1</v>
      </c>
      <c r="F1686" s="258" t="s">
        <v>1859</v>
      </c>
      <c r="G1686" s="256"/>
      <c r="H1686" s="259">
        <v>1.5174999999999999</v>
      </c>
      <c r="I1686" s="260"/>
      <c r="J1686" s="256"/>
      <c r="K1686" s="256"/>
      <c r="L1686" s="261"/>
      <c r="M1686" s="262"/>
      <c r="N1686" s="263"/>
      <c r="O1686" s="263"/>
      <c r="P1686" s="263"/>
      <c r="Q1686" s="263"/>
      <c r="R1686" s="263"/>
      <c r="S1686" s="263"/>
      <c r="T1686" s="264"/>
      <c r="U1686" s="14"/>
      <c r="V1686" s="14"/>
      <c r="W1686" s="14"/>
      <c r="X1686" s="14"/>
      <c r="Y1686" s="14"/>
      <c r="Z1686" s="14"/>
      <c r="AA1686" s="14"/>
      <c r="AB1686" s="14"/>
      <c r="AC1686" s="14"/>
      <c r="AD1686" s="14"/>
      <c r="AE1686" s="14"/>
      <c r="AT1686" s="265" t="s">
        <v>190</v>
      </c>
      <c r="AU1686" s="265" t="s">
        <v>85</v>
      </c>
      <c r="AV1686" s="14" t="s">
        <v>85</v>
      </c>
      <c r="AW1686" s="14" t="s">
        <v>34</v>
      </c>
      <c r="AX1686" s="14" t="s">
        <v>76</v>
      </c>
      <c r="AY1686" s="265" t="s">
        <v>178</v>
      </c>
    </row>
    <row r="1687" s="2" customFormat="1" ht="24.15" customHeight="1">
      <c r="A1687" s="38"/>
      <c r="B1687" s="39"/>
      <c r="C1687" s="226" t="s">
        <v>1916</v>
      </c>
      <c r="D1687" s="226" t="s">
        <v>181</v>
      </c>
      <c r="E1687" s="227" t="s">
        <v>1917</v>
      </c>
      <c r="F1687" s="228" t="s">
        <v>1918</v>
      </c>
      <c r="G1687" s="229" t="s">
        <v>258</v>
      </c>
      <c r="H1687" s="230">
        <v>22.504999999999999</v>
      </c>
      <c r="I1687" s="231"/>
      <c r="J1687" s="232">
        <f>ROUND(I1687*H1687,2)</f>
        <v>0</v>
      </c>
      <c r="K1687" s="228" t="s">
        <v>185</v>
      </c>
      <c r="L1687" s="44"/>
      <c r="M1687" s="233" t="s">
        <v>1</v>
      </c>
      <c r="N1687" s="234" t="s">
        <v>41</v>
      </c>
      <c r="O1687" s="91"/>
      <c r="P1687" s="235">
        <f>O1687*H1687</f>
        <v>0</v>
      </c>
      <c r="Q1687" s="235">
        <v>0.0015</v>
      </c>
      <c r="R1687" s="235">
        <f>Q1687*H1687</f>
        <v>0.033757499999999996</v>
      </c>
      <c r="S1687" s="235">
        <v>0</v>
      </c>
      <c r="T1687" s="236">
        <f>S1687*H1687</f>
        <v>0</v>
      </c>
      <c r="U1687" s="38"/>
      <c r="V1687" s="38"/>
      <c r="W1687" s="38"/>
      <c r="X1687" s="38"/>
      <c r="Y1687" s="38"/>
      <c r="Z1687" s="38"/>
      <c r="AA1687" s="38"/>
      <c r="AB1687" s="38"/>
      <c r="AC1687" s="38"/>
      <c r="AD1687" s="38"/>
      <c r="AE1687" s="38"/>
      <c r="AR1687" s="237" t="s">
        <v>362</v>
      </c>
      <c r="AT1687" s="237" t="s">
        <v>181</v>
      </c>
      <c r="AU1687" s="237" t="s">
        <v>85</v>
      </c>
      <c r="AY1687" s="17" t="s">
        <v>178</v>
      </c>
      <c r="BE1687" s="238">
        <f>IF(N1687="základní",J1687,0)</f>
        <v>0</v>
      </c>
      <c r="BF1687" s="238">
        <f>IF(N1687="snížená",J1687,0)</f>
        <v>0</v>
      </c>
      <c r="BG1687" s="238">
        <f>IF(N1687="zákl. přenesená",J1687,0)</f>
        <v>0</v>
      </c>
      <c r="BH1687" s="238">
        <f>IF(N1687="sníž. přenesená",J1687,0)</f>
        <v>0</v>
      </c>
      <c r="BI1687" s="238">
        <f>IF(N1687="nulová",J1687,0)</f>
        <v>0</v>
      </c>
      <c r="BJ1687" s="17" t="s">
        <v>83</v>
      </c>
      <c r="BK1687" s="238">
        <f>ROUND(I1687*H1687,2)</f>
        <v>0</v>
      </c>
      <c r="BL1687" s="17" t="s">
        <v>362</v>
      </c>
      <c r="BM1687" s="237" t="s">
        <v>1919</v>
      </c>
    </row>
    <row r="1688" s="2" customFormat="1">
      <c r="A1688" s="38"/>
      <c r="B1688" s="39"/>
      <c r="C1688" s="40"/>
      <c r="D1688" s="239" t="s">
        <v>188</v>
      </c>
      <c r="E1688" s="40"/>
      <c r="F1688" s="240" t="s">
        <v>1920</v>
      </c>
      <c r="G1688" s="40"/>
      <c r="H1688" s="40"/>
      <c r="I1688" s="241"/>
      <c r="J1688" s="40"/>
      <c r="K1688" s="40"/>
      <c r="L1688" s="44"/>
      <c r="M1688" s="242"/>
      <c r="N1688" s="243"/>
      <c r="O1688" s="91"/>
      <c r="P1688" s="91"/>
      <c r="Q1688" s="91"/>
      <c r="R1688" s="91"/>
      <c r="S1688" s="91"/>
      <c r="T1688" s="92"/>
      <c r="U1688" s="38"/>
      <c r="V1688" s="38"/>
      <c r="W1688" s="38"/>
      <c r="X1688" s="38"/>
      <c r="Y1688" s="38"/>
      <c r="Z1688" s="38"/>
      <c r="AA1688" s="38"/>
      <c r="AB1688" s="38"/>
      <c r="AC1688" s="38"/>
      <c r="AD1688" s="38"/>
      <c r="AE1688" s="38"/>
      <c r="AT1688" s="17" t="s">
        <v>188</v>
      </c>
      <c r="AU1688" s="17" t="s">
        <v>85</v>
      </c>
    </row>
    <row r="1689" s="13" customFormat="1">
      <c r="A1689" s="13"/>
      <c r="B1689" s="244"/>
      <c r="C1689" s="245"/>
      <c r="D1689" s="246" t="s">
        <v>190</v>
      </c>
      <c r="E1689" s="247" t="s">
        <v>1</v>
      </c>
      <c r="F1689" s="248" t="s">
        <v>191</v>
      </c>
      <c r="G1689" s="245"/>
      <c r="H1689" s="247" t="s">
        <v>1</v>
      </c>
      <c r="I1689" s="249"/>
      <c r="J1689" s="245"/>
      <c r="K1689" s="245"/>
      <c r="L1689" s="250"/>
      <c r="M1689" s="251"/>
      <c r="N1689" s="252"/>
      <c r="O1689" s="252"/>
      <c r="P1689" s="252"/>
      <c r="Q1689" s="252"/>
      <c r="R1689" s="252"/>
      <c r="S1689" s="252"/>
      <c r="T1689" s="253"/>
      <c r="U1689" s="13"/>
      <c r="V1689" s="13"/>
      <c r="W1689" s="13"/>
      <c r="X1689" s="13"/>
      <c r="Y1689" s="13"/>
      <c r="Z1689" s="13"/>
      <c r="AA1689" s="13"/>
      <c r="AB1689" s="13"/>
      <c r="AC1689" s="13"/>
      <c r="AD1689" s="13"/>
      <c r="AE1689" s="13"/>
      <c r="AT1689" s="254" t="s">
        <v>190</v>
      </c>
      <c r="AU1689" s="254" t="s">
        <v>85</v>
      </c>
      <c r="AV1689" s="13" t="s">
        <v>83</v>
      </c>
      <c r="AW1689" s="13" t="s">
        <v>34</v>
      </c>
      <c r="AX1689" s="13" t="s">
        <v>76</v>
      </c>
      <c r="AY1689" s="254" t="s">
        <v>178</v>
      </c>
    </row>
    <row r="1690" s="13" customFormat="1">
      <c r="A1690" s="13"/>
      <c r="B1690" s="244"/>
      <c r="C1690" s="245"/>
      <c r="D1690" s="246" t="s">
        <v>190</v>
      </c>
      <c r="E1690" s="247" t="s">
        <v>1</v>
      </c>
      <c r="F1690" s="248" t="s">
        <v>192</v>
      </c>
      <c r="G1690" s="245"/>
      <c r="H1690" s="247" t="s">
        <v>1</v>
      </c>
      <c r="I1690" s="249"/>
      <c r="J1690" s="245"/>
      <c r="K1690" s="245"/>
      <c r="L1690" s="250"/>
      <c r="M1690" s="251"/>
      <c r="N1690" s="252"/>
      <c r="O1690" s="252"/>
      <c r="P1690" s="252"/>
      <c r="Q1690" s="252"/>
      <c r="R1690" s="252"/>
      <c r="S1690" s="252"/>
      <c r="T1690" s="253"/>
      <c r="U1690" s="13"/>
      <c r="V1690" s="13"/>
      <c r="W1690" s="13"/>
      <c r="X1690" s="13"/>
      <c r="Y1690" s="13"/>
      <c r="Z1690" s="13"/>
      <c r="AA1690" s="13"/>
      <c r="AB1690" s="13"/>
      <c r="AC1690" s="13"/>
      <c r="AD1690" s="13"/>
      <c r="AE1690" s="13"/>
      <c r="AT1690" s="254" t="s">
        <v>190</v>
      </c>
      <c r="AU1690" s="254" t="s">
        <v>85</v>
      </c>
      <c r="AV1690" s="13" t="s">
        <v>83</v>
      </c>
      <c r="AW1690" s="13" t="s">
        <v>34</v>
      </c>
      <c r="AX1690" s="13" t="s">
        <v>76</v>
      </c>
      <c r="AY1690" s="254" t="s">
        <v>178</v>
      </c>
    </row>
    <row r="1691" s="13" customFormat="1">
      <c r="A1691" s="13"/>
      <c r="B1691" s="244"/>
      <c r="C1691" s="245"/>
      <c r="D1691" s="246" t="s">
        <v>190</v>
      </c>
      <c r="E1691" s="247" t="s">
        <v>1</v>
      </c>
      <c r="F1691" s="248" t="s">
        <v>1855</v>
      </c>
      <c r="G1691" s="245"/>
      <c r="H1691" s="247" t="s">
        <v>1</v>
      </c>
      <c r="I1691" s="249"/>
      <c r="J1691" s="245"/>
      <c r="K1691" s="245"/>
      <c r="L1691" s="250"/>
      <c r="M1691" s="251"/>
      <c r="N1691" s="252"/>
      <c r="O1691" s="252"/>
      <c r="P1691" s="252"/>
      <c r="Q1691" s="252"/>
      <c r="R1691" s="252"/>
      <c r="S1691" s="252"/>
      <c r="T1691" s="253"/>
      <c r="U1691" s="13"/>
      <c r="V1691" s="13"/>
      <c r="W1691" s="13"/>
      <c r="X1691" s="13"/>
      <c r="Y1691" s="13"/>
      <c r="Z1691" s="13"/>
      <c r="AA1691" s="13"/>
      <c r="AB1691" s="13"/>
      <c r="AC1691" s="13"/>
      <c r="AD1691" s="13"/>
      <c r="AE1691" s="13"/>
      <c r="AT1691" s="254" t="s">
        <v>190</v>
      </c>
      <c r="AU1691" s="254" t="s">
        <v>85</v>
      </c>
      <c r="AV1691" s="13" t="s">
        <v>83</v>
      </c>
      <c r="AW1691" s="13" t="s">
        <v>34</v>
      </c>
      <c r="AX1691" s="13" t="s">
        <v>76</v>
      </c>
      <c r="AY1691" s="254" t="s">
        <v>178</v>
      </c>
    </row>
    <row r="1692" s="14" customFormat="1">
      <c r="A1692" s="14"/>
      <c r="B1692" s="255"/>
      <c r="C1692" s="256"/>
      <c r="D1692" s="246" t="s">
        <v>190</v>
      </c>
      <c r="E1692" s="257" t="s">
        <v>1</v>
      </c>
      <c r="F1692" s="258" t="s">
        <v>1296</v>
      </c>
      <c r="G1692" s="256"/>
      <c r="H1692" s="259">
        <v>3.1000000000000001</v>
      </c>
      <c r="I1692" s="260"/>
      <c r="J1692" s="256"/>
      <c r="K1692" s="256"/>
      <c r="L1692" s="261"/>
      <c r="M1692" s="262"/>
      <c r="N1692" s="263"/>
      <c r="O1692" s="263"/>
      <c r="P1692" s="263"/>
      <c r="Q1692" s="263"/>
      <c r="R1692" s="263"/>
      <c r="S1692" s="263"/>
      <c r="T1692" s="264"/>
      <c r="U1692" s="14"/>
      <c r="V1692" s="14"/>
      <c r="W1692" s="14"/>
      <c r="X1692" s="14"/>
      <c r="Y1692" s="14"/>
      <c r="Z1692" s="14"/>
      <c r="AA1692" s="14"/>
      <c r="AB1692" s="14"/>
      <c r="AC1692" s="14"/>
      <c r="AD1692" s="14"/>
      <c r="AE1692" s="14"/>
      <c r="AT1692" s="265" t="s">
        <v>190</v>
      </c>
      <c r="AU1692" s="265" t="s">
        <v>85</v>
      </c>
      <c r="AV1692" s="14" t="s">
        <v>85</v>
      </c>
      <c r="AW1692" s="14" t="s">
        <v>34</v>
      </c>
      <c r="AX1692" s="14" t="s">
        <v>76</v>
      </c>
      <c r="AY1692" s="265" t="s">
        <v>178</v>
      </c>
    </row>
    <row r="1693" s="14" customFormat="1">
      <c r="A1693" s="14"/>
      <c r="B1693" s="255"/>
      <c r="C1693" s="256"/>
      <c r="D1693" s="246" t="s">
        <v>190</v>
      </c>
      <c r="E1693" s="257" t="s">
        <v>1</v>
      </c>
      <c r="F1693" s="258" t="s">
        <v>1856</v>
      </c>
      <c r="G1693" s="256"/>
      <c r="H1693" s="259">
        <v>2.7174999999999998</v>
      </c>
      <c r="I1693" s="260"/>
      <c r="J1693" s="256"/>
      <c r="K1693" s="256"/>
      <c r="L1693" s="261"/>
      <c r="M1693" s="262"/>
      <c r="N1693" s="263"/>
      <c r="O1693" s="263"/>
      <c r="P1693" s="263"/>
      <c r="Q1693" s="263"/>
      <c r="R1693" s="263"/>
      <c r="S1693" s="263"/>
      <c r="T1693" s="264"/>
      <c r="U1693" s="14"/>
      <c r="V1693" s="14"/>
      <c r="W1693" s="14"/>
      <c r="X1693" s="14"/>
      <c r="Y1693" s="14"/>
      <c r="Z1693" s="14"/>
      <c r="AA1693" s="14"/>
      <c r="AB1693" s="14"/>
      <c r="AC1693" s="14"/>
      <c r="AD1693" s="14"/>
      <c r="AE1693" s="14"/>
      <c r="AT1693" s="265" t="s">
        <v>190</v>
      </c>
      <c r="AU1693" s="265" t="s">
        <v>85</v>
      </c>
      <c r="AV1693" s="14" t="s">
        <v>85</v>
      </c>
      <c r="AW1693" s="14" t="s">
        <v>34</v>
      </c>
      <c r="AX1693" s="14" t="s">
        <v>76</v>
      </c>
      <c r="AY1693" s="265" t="s">
        <v>178</v>
      </c>
    </row>
    <row r="1694" s="14" customFormat="1">
      <c r="A1694" s="14"/>
      <c r="B1694" s="255"/>
      <c r="C1694" s="256"/>
      <c r="D1694" s="246" t="s">
        <v>190</v>
      </c>
      <c r="E1694" s="257" t="s">
        <v>1</v>
      </c>
      <c r="F1694" s="258" t="s">
        <v>1298</v>
      </c>
      <c r="G1694" s="256"/>
      <c r="H1694" s="259">
        <v>1.5</v>
      </c>
      <c r="I1694" s="260"/>
      <c r="J1694" s="256"/>
      <c r="K1694" s="256"/>
      <c r="L1694" s="261"/>
      <c r="M1694" s="262"/>
      <c r="N1694" s="263"/>
      <c r="O1694" s="263"/>
      <c r="P1694" s="263"/>
      <c r="Q1694" s="263"/>
      <c r="R1694" s="263"/>
      <c r="S1694" s="263"/>
      <c r="T1694" s="264"/>
      <c r="U1694" s="14"/>
      <c r="V1694" s="14"/>
      <c r="W1694" s="14"/>
      <c r="X1694" s="14"/>
      <c r="Y1694" s="14"/>
      <c r="Z1694" s="14"/>
      <c r="AA1694" s="14"/>
      <c r="AB1694" s="14"/>
      <c r="AC1694" s="14"/>
      <c r="AD1694" s="14"/>
      <c r="AE1694" s="14"/>
      <c r="AT1694" s="265" t="s">
        <v>190</v>
      </c>
      <c r="AU1694" s="265" t="s">
        <v>85</v>
      </c>
      <c r="AV1694" s="14" t="s">
        <v>85</v>
      </c>
      <c r="AW1694" s="14" t="s">
        <v>34</v>
      </c>
      <c r="AX1694" s="14" t="s">
        <v>76</v>
      </c>
      <c r="AY1694" s="265" t="s">
        <v>178</v>
      </c>
    </row>
    <row r="1695" s="14" customFormat="1">
      <c r="A1695" s="14"/>
      <c r="B1695" s="255"/>
      <c r="C1695" s="256"/>
      <c r="D1695" s="246" t="s">
        <v>190</v>
      </c>
      <c r="E1695" s="257" t="s">
        <v>1</v>
      </c>
      <c r="F1695" s="258" t="s">
        <v>1857</v>
      </c>
      <c r="G1695" s="256"/>
      <c r="H1695" s="259">
        <v>4.9075000000000006</v>
      </c>
      <c r="I1695" s="260"/>
      <c r="J1695" s="256"/>
      <c r="K1695" s="256"/>
      <c r="L1695" s="261"/>
      <c r="M1695" s="262"/>
      <c r="N1695" s="263"/>
      <c r="O1695" s="263"/>
      <c r="P1695" s="263"/>
      <c r="Q1695" s="263"/>
      <c r="R1695" s="263"/>
      <c r="S1695" s="263"/>
      <c r="T1695" s="264"/>
      <c r="U1695" s="14"/>
      <c r="V1695" s="14"/>
      <c r="W1695" s="14"/>
      <c r="X1695" s="14"/>
      <c r="Y1695" s="14"/>
      <c r="Z1695" s="14"/>
      <c r="AA1695" s="14"/>
      <c r="AB1695" s="14"/>
      <c r="AC1695" s="14"/>
      <c r="AD1695" s="14"/>
      <c r="AE1695" s="14"/>
      <c r="AT1695" s="265" t="s">
        <v>190</v>
      </c>
      <c r="AU1695" s="265" t="s">
        <v>85</v>
      </c>
      <c r="AV1695" s="14" t="s">
        <v>85</v>
      </c>
      <c r="AW1695" s="14" t="s">
        <v>34</v>
      </c>
      <c r="AX1695" s="14" t="s">
        <v>76</v>
      </c>
      <c r="AY1695" s="265" t="s">
        <v>178</v>
      </c>
    </row>
    <row r="1696" s="14" customFormat="1">
      <c r="A1696" s="14"/>
      <c r="B1696" s="255"/>
      <c r="C1696" s="256"/>
      <c r="D1696" s="246" t="s">
        <v>190</v>
      </c>
      <c r="E1696" s="257" t="s">
        <v>1</v>
      </c>
      <c r="F1696" s="258" t="s">
        <v>1858</v>
      </c>
      <c r="G1696" s="256"/>
      <c r="H1696" s="259">
        <v>1.7874999999999999</v>
      </c>
      <c r="I1696" s="260"/>
      <c r="J1696" s="256"/>
      <c r="K1696" s="256"/>
      <c r="L1696" s="261"/>
      <c r="M1696" s="262"/>
      <c r="N1696" s="263"/>
      <c r="O1696" s="263"/>
      <c r="P1696" s="263"/>
      <c r="Q1696" s="263"/>
      <c r="R1696" s="263"/>
      <c r="S1696" s="263"/>
      <c r="T1696" s="264"/>
      <c r="U1696" s="14"/>
      <c r="V1696" s="14"/>
      <c r="W1696" s="14"/>
      <c r="X1696" s="14"/>
      <c r="Y1696" s="14"/>
      <c r="Z1696" s="14"/>
      <c r="AA1696" s="14"/>
      <c r="AB1696" s="14"/>
      <c r="AC1696" s="14"/>
      <c r="AD1696" s="14"/>
      <c r="AE1696" s="14"/>
      <c r="AT1696" s="265" t="s">
        <v>190</v>
      </c>
      <c r="AU1696" s="265" t="s">
        <v>85</v>
      </c>
      <c r="AV1696" s="14" t="s">
        <v>85</v>
      </c>
      <c r="AW1696" s="14" t="s">
        <v>34</v>
      </c>
      <c r="AX1696" s="14" t="s">
        <v>76</v>
      </c>
      <c r="AY1696" s="265" t="s">
        <v>178</v>
      </c>
    </row>
    <row r="1697" s="14" customFormat="1">
      <c r="A1697" s="14"/>
      <c r="B1697" s="255"/>
      <c r="C1697" s="256"/>
      <c r="D1697" s="246" t="s">
        <v>190</v>
      </c>
      <c r="E1697" s="257" t="s">
        <v>1</v>
      </c>
      <c r="F1697" s="258" t="s">
        <v>1859</v>
      </c>
      <c r="G1697" s="256"/>
      <c r="H1697" s="259">
        <v>1.5174999999999999</v>
      </c>
      <c r="I1697" s="260"/>
      <c r="J1697" s="256"/>
      <c r="K1697" s="256"/>
      <c r="L1697" s="261"/>
      <c r="M1697" s="262"/>
      <c r="N1697" s="263"/>
      <c r="O1697" s="263"/>
      <c r="P1697" s="263"/>
      <c r="Q1697" s="263"/>
      <c r="R1697" s="263"/>
      <c r="S1697" s="263"/>
      <c r="T1697" s="264"/>
      <c r="U1697" s="14"/>
      <c r="V1697" s="14"/>
      <c r="W1697" s="14"/>
      <c r="X1697" s="14"/>
      <c r="Y1697" s="14"/>
      <c r="Z1697" s="14"/>
      <c r="AA1697" s="14"/>
      <c r="AB1697" s="14"/>
      <c r="AC1697" s="14"/>
      <c r="AD1697" s="14"/>
      <c r="AE1697" s="14"/>
      <c r="AT1697" s="265" t="s">
        <v>190</v>
      </c>
      <c r="AU1697" s="265" t="s">
        <v>85</v>
      </c>
      <c r="AV1697" s="14" t="s">
        <v>85</v>
      </c>
      <c r="AW1697" s="14" t="s">
        <v>34</v>
      </c>
      <c r="AX1697" s="14" t="s">
        <v>76</v>
      </c>
      <c r="AY1697" s="265" t="s">
        <v>178</v>
      </c>
    </row>
    <row r="1698" s="14" customFormat="1">
      <c r="A1698" s="14"/>
      <c r="B1698" s="255"/>
      <c r="C1698" s="256"/>
      <c r="D1698" s="246" t="s">
        <v>190</v>
      </c>
      <c r="E1698" s="257" t="s">
        <v>1</v>
      </c>
      <c r="F1698" s="258" t="s">
        <v>1860</v>
      </c>
      <c r="G1698" s="256"/>
      <c r="H1698" s="259">
        <v>6.9749999999999996</v>
      </c>
      <c r="I1698" s="260"/>
      <c r="J1698" s="256"/>
      <c r="K1698" s="256"/>
      <c r="L1698" s="261"/>
      <c r="M1698" s="262"/>
      <c r="N1698" s="263"/>
      <c r="O1698" s="263"/>
      <c r="P1698" s="263"/>
      <c r="Q1698" s="263"/>
      <c r="R1698" s="263"/>
      <c r="S1698" s="263"/>
      <c r="T1698" s="264"/>
      <c r="U1698" s="14"/>
      <c r="V1698" s="14"/>
      <c r="W1698" s="14"/>
      <c r="X1698" s="14"/>
      <c r="Y1698" s="14"/>
      <c r="Z1698" s="14"/>
      <c r="AA1698" s="14"/>
      <c r="AB1698" s="14"/>
      <c r="AC1698" s="14"/>
      <c r="AD1698" s="14"/>
      <c r="AE1698" s="14"/>
      <c r="AT1698" s="265" t="s">
        <v>190</v>
      </c>
      <c r="AU1698" s="265" t="s">
        <v>85</v>
      </c>
      <c r="AV1698" s="14" t="s">
        <v>85</v>
      </c>
      <c r="AW1698" s="14" t="s">
        <v>34</v>
      </c>
      <c r="AX1698" s="14" t="s">
        <v>76</v>
      </c>
      <c r="AY1698" s="265" t="s">
        <v>178</v>
      </c>
    </row>
    <row r="1699" s="2" customFormat="1" ht="16.5" customHeight="1">
      <c r="A1699" s="38"/>
      <c r="B1699" s="39"/>
      <c r="C1699" s="226" t="s">
        <v>1921</v>
      </c>
      <c r="D1699" s="226" t="s">
        <v>181</v>
      </c>
      <c r="E1699" s="227" t="s">
        <v>1922</v>
      </c>
      <c r="F1699" s="228" t="s">
        <v>1923</v>
      </c>
      <c r="G1699" s="229" t="s">
        <v>267</v>
      </c>
      <c r="H1699" s="230">
        <v>152.09</v>
      </c>
      <c r="I1699" s="231"/>
      <c r="J1699" s="232">
        <f>ROUND(I1699*H1699,2)</f>
        <v>0</v>
      </c>
      <c r="K1699" s="228" t="s">
        <v>185</v>
      </c>
      <c r="L1699" s="44"/>
      <c r="M1699" s="233" t="s">
        <v>1</v>
      </c>
      <c r="N1699" s="234" t="s">
        <v>41</v>
      </c>
      <c r="O1699" s="91"/>
      <c r="P1699" s="235">
        <f>O1699*H1699</f>
        <v>0</v>
      </c>
      <c r="Q1699" s="235">
        <v>9.0000000000000006E-05</v>
      </c>
      <c r="R1699" s="235">
        <f>Q1699*H1699</f>
        <v>0.013688100000000002</v>
      </c>
      <c r="S1699" s="235">
        <v>0</v>
      </c>
      <c r="T1699" s="236">
        <f>S1699*H1699</f>
        <v>0</v>
      </c>
      <c r="U1699" s="38"/>
      <c r="V1699" s="38"/>
      <c r="W1699" s="38"/>
      <c r="X1699" s="38"/>
      <c r="Y1699" s="38"/>
      <c r="Z1699" s="38"/>
      <c r="AA1699" s="38"/>
      <c r="AB1699" s="38"/>
      <c r="AC1699" s="38"/>
      <c r="AD1699" s="38"/>
      <c r="AE1699" s="38"/>
      <c r="AR1699" s="237" t="s">
        <v>362</v>
      </c>
      <c r="AT1699" s="237" t="s">
        <v>181</v>
      </c>
      <c r="AU1699" s="237" t="s">
        <v>85</v>
      </c>
      <c r="AY1699" s="17" t="s">
        <v>178</v>
      </c>
      <c r="BE1699" s="238">
        <f>IF(N1699="základní",J1699,0)</f>
        <v>0</v>
      </c>
      <c r="BF1699" s="238">
        <f>IF(N1699="snížená",J1699,0)</f>
        <v>0</v>
      </c>
      <c r="BG1699" s="238">
        <f>IF(N1699="zákl. přenesená",J1699,0)</f>
        <v>0</v>
      </c>
      <c r="BH1699" s="238">
        <f>IF(N1699="sníž. přenesená",J1699,0)</f>
        <v>0</v>
      </c>
      <c r="BI1699" s="238">
        <f>IF(N1699="nulová",J1699,0)</f>
        <v>0</v>
      </c>
      <c r="BJ1699" s="17" t="s">
        <v>83</v>
      </c>
      <c r="BK1699" s="238">
        <f>ROUND(I1699*H1699,2)</f>
        <v>0</v>
      </c>
      <c r="BL1699" s="17" t="s">
        <v>362</v>
      </c>
      <c r="BM1699" s="237" t="s">
        <v>1924</v>
      </c>
    </row>
    <row r="1700" s="2" customFormat="1">
      <c r="A1700" s="38"/>
      <c r="B1700" s="39"/>
      <c r="C1700" s="40"/>
      <c r="D1700" s="239" t="s">
        <v>188</v>
      </c>
      <c r="E1700" s="40"/>
      <c r="F1700" s="240" t="s">
        <v>1925</v>
      </c>
      <c r="G1700" s="40"/>
      <c r="H1700" s="40"/>
      <c r="I1700" s="241"/>
      <c r="J1700" s="40"/>
      <c r="K1700" s="40"/>
      <c r="L1700" s="44"/>
      <c r="M1700" s="242"/>
      <c r="N1700" s="243"/>
      <c r="O1700" s="91"/>
      <c r="P1700" s="91"/>
      <c r="Q1700" s="91"/>
      <c r="R1700" s="91"/>
      <c r="S1700" s="91"/>
      <c r="T1700" s="92"/>
      <c r="U1700" s="38"/>
      <c r="V1700" s="38"/>
      <c r="W1700" s="38"/>
      <c r="X1700" s="38"/>
      <c r="Y1700" s="38"/>
      <c r="Z1700" s="38"/>
      <c r="AA1700" s="38"/>
      <c r="AB1700" s="38"/>
      <c r="AC1700" s="38"/>
      <c r="AD1700" s="38"/>
      <c r="AE1700" s="38"/>
      <c r="AT1700" s="17" t="s">
        <v>188</v>
      </c>
      <c r="AU1700" s="17" t="s">
        <v>85</v>
      </c>
    </row>
    <row r="1701" s="13" customFormat="1">
      <c r="A1701" s="13"/>
      <c r="B1701" s="244"/>
      <c r="C1701" s="245"/>
      <c r="D1701" s="246" t="s">
        <v>190</v>
      </c>
      <c r="E1701" s="247" t="s">
        <v>1</v>
      </c>
      <c r="F1701" s="248" t="s">
        <v>191</v>
      </c>
      <c r="G1701" s="245"/>
      <c r="H1701" s="247" t="s">
        <v>1</v>
      </c>
      <c r="I1701" s="249"/>
      <c r="J1701" s="245"/>
      <c r="K1701" s="245"/>
      <c r="L1701" s="250"/>
      <c r="M1701" s="251"/>
      <c r="N1701" s="252"/>
      <c r="O1701" s="252"/>
      <c r="P1701" s="252"/>
      <c r="Q1701" s="252"/>
      <c r="R1701" s="252"/>
      <c r="S1701" s="252"/>
      <c r="T1701" s="253"/>
      <c r="U1701" s="13"/>
      <c r="V1701" s="13"/>
      <c r="W1701" s="13"/>
      <c r="X1701" s="13"/>
      <c r="Y1701" s="13"/>
      <c r="Z1701" s="13"/>
      <c r="AA1701" s="13"/>
      <c r="AB1701" s="13"/>
      <c r="AC1701" s="13"/>
      <c r="AD1701" s="13"/>
      <c r="AE1701" s="13"/>
      <c r="AT1701" s="254" t="s">
        <v>190</v>
      </c>
      <c r="AU1701" s="254" t="s">
        <v>85</v>
      </c>
      <c r="AV1701" s="13" t="s">
        <v>83</v>
      </c>
      <c r="AW1701" s="13" t="s">
        <v>34</v>
      </c>
      <c r="AX1701" s="13" t="s">
        <v>76</v>
      </c>
      <c r="AY1701" s="254" t="s">
        <v>178</v>
      </c>
    </row>
    <row r="1702" s="13" customFormat="1">
      <c r="A1702" s="13"/>
      <c r="B1702" s="244"/>
      <c r="C1702" s="245"/>
      <c r="D1702" s="246" t="s">
        <v>190</v>
      </c>
      <c r="E1702" s="247" t="s">
        <v>1</v>
      </c>
      <c r="F1702" s="248" t="s">
        <v>192</v>
      </c>
      <c r="G1702" s="245"/>
      <c r="H1702" s="247" t="s">
        <v>1</v>
      </c>
      <c r="I1702" s="249"/>
      <c r="J1702" s="245"/>
      <c r="K1702" s="245"/>
      <c r="L1702" s="250"/>
      <c r="M1702" s="251"/>
      <c r="N1702" s="252"/>
      <c r="O1702" s="252"/>
      <c r="P1702" s="252"/>
      <c r="Q1702" s="252"/>
      <c r="R1702" s="252"/>
      <c r="S1702" s="252"/>
      <c r="T1702" s="253"/>
      <c r="U1702" s="13"/>
      <c r="V1702" s="13"/>
      <c r="W1702" s="13"/>
      <c r="X1702" s="13"/>
      <c r="Y1702" s="13"/>
      <c r="Z1702" s="13"/>
      <c r="AA1702" s="13"/>
      <c r="AB1702" s="13"/>
      <c r="AC1702" s="13"/>
      <c r="AD1702" s="13"/>
      <c r="AE1702" s="13"/>
      <c r="AT1702" s="254" t="s">
        <v>190</v>
      </c>
      <c r="AU1702" s="254" t="s">
        <v>85</v>
      </c>
      <c r="AV1702" s="13" t="s">
        <v>83</v>
      </c>
      <c r="AW1702" s="13" t="s">
        <v>34</v>
      </c>
      <c r="AX1702" s="13" t="s">
        <v>76</v>
      </c>
      <c r="AY1702" s="254" t="s">
        <v>178</v>
      </c>
    </row>
    <row r="1703" s="13" customFormat="1">
      <c r="A1703" s="13"/>
      <c r="B1703" s="244"/>
      <c r="C1703" s="245"/>
      <c r="D1703" s="246" t="s">
        <v>190</v>
      </c>
      <c r="E1703" s="247" t="s">
        <v>1</v>
      </c>
      <c r="F1703" s="248" t="s">
        <v>1926</v>
      </c>
      <c r="G1703" s="245"/>
      <c r="H1703" s="247" t="s">
        <v>1</v>
      </c>
      <c r="I1703" s="249"/>
      <c r="J1703" s="245"/>
      <c r="K1703" s="245"/>
      <c r="L1703" s="250"/>
      <c r="M1703" s="251"/>
      <c r="N1703" s="252"/>
      <c r="O1703" s="252"/>
      <c r="P1703" s="252"/>
      <c r="Q1703" s="252"/>
      <c r="R1703" s="252"/>
      <c r="S1703" s="252"/>
      <c r="T1703" s="253"/>
      <c r="U1703" s="13"/>
      <c r="V1703" s="13"/>
      <c r="W1703" s="13"/>
      <c r="X1703" s="13"/>
      <c r="Y1703" s="13"/>
      <c r="Z1703" s="13"/>
      <c r="AA1703" s="13"/>
      <c r="AB1703" s="13"/>
      <c r="AC1703" s="13"/>
      <c r="AD1703" s="13"/>
      <c r="AE1703" s="13"/>
      <c r="AT1703" s="254" t="s">
        <v>190</v>
      </c>
      <c r="AU1703" s="254" t="s">
        <v>85</v>
      </c>
      <c r="AV1703" s="13" t="s">
        <v>83</v>
      </c>
      <c r="AW1703" s="13" t="s">
        <v>34</v>
      </c>
      <c r="AX1703" s="13" t="s">
        <v>76</v>
      </c>
      <c r="AY1703" s="254" t="s">
        <v>178</v>
      </c>
    </row>
    <row r="1704" s="13" customFormat="1">
      <c r="A1704" s="13"/>
      <c r="B1704" s="244"/>
      <c r="C1704" s="245"/>
      <c r="D1704" s="246" t="s">
        <v>190</v>
      </c>
      <c r="E1704" s="247" t="s">
        <v>1</v>
      </c>
      <c r="F1704" s="248" t="s">
        <v>1850</v>
      </c>
      <c r="G1704" s="245"/>
      <c r="H1704" s="247" t="s">
        <v>1</v>
      </c>
      <c r="I1704" s="249"/>
      <c r="J1704" s="245"/>
      <c r="K1704" s="245"/>
      <c r="L1704" s="250"/>
      <c r="M1704" s="251"/>
      <c r="N1704" s="252"/>
      <c r="O1704" s="252"/>
      <c r="P1704" s="252"/>
      <c r="Q1704" s="252"/>
      <c r="R1704" s="252"/>
      <c r="S1704" s="252"/>
      <c r="T1704" s="253"/>
      <c r="U1704" s="13"/>
      <c r="V1704" s="13"/>
      <c r="W1704" s="13"/>
      <c r="X1704" s="13"/>
      <c r="Y1704" s="13"/>
      <c r="Z1704" s="13"/>
      <c r="AA1704" s="13"/>
      <c r="AB1704" s="13"/>
      <c r="AC1704" s="13"/>
      <c r="AD1704" s="13"/>
      <c r="AE1704" s="13"/>
      <c r="AT1704" s="254" t="s">
        <v>190</v>
      </c>
      <c r="AU1704" s="254" t="s">
        <v>85</v>
      </c>
      <c r="AV1704" s="13" t="s">
        <v>83</v>
      </c>
      <c r="AW1704" s="13" t="s">
        <v>34</v>
      </c>
      <c r="AX1704" s="13" t="s">
        <v>76</v>
      </c>
      <c r="AY1704" s="254" t="s">
        <v>178</v>
      </c>
    </row>
    <row r="1705" s="14" customFormat="1">
      <c r="A1705" s="14"/>
      <c r="B1705" s="255"/>
      <c r="C1705" s="256"/>
      <c r="D1705" s="246" t="s">
        <v>190</v>
      </c>
      <c r="E1705" s="257" t="s">
        <v>1</v>
      </c>
      <c r="F1705" s="258" t="s">
        <v>1866</v>
      </c>
      <c r="G1705" s="256"/>
      <c r="H1705" s="259">
        <v>11.550000000000001</v>
      </c>
      <c r="I1705" s="260"/>
      <c r="J1705" s="256"/>
      <c r="K1705" s="256"/>
      <c r="L1705" s="261"/>
      <c r="M1705" s="262"/>
      <c r="N1705" s="263"/>
      <c r="O1705" s="263"/>
      <c r="P1705" s="263"/>
      <c r="Q1705" s="263"/>
      <c r="R1705" s="263"/>
      <c r="S1705" s="263"/>
      <c r="T1705" s="264"/>
      <c r="U1705" s="14"/>
      <c r="V1705" s="14"/>
      <c r="W1705" s="14"/>
      <c r="X1705" s="14"/>
      <c r="Y1705" s="14"/>
      <c r="Z1705" s="14"/>
      <c r="AA1705" s="14"/>
      <c r="AB1705" s="14"/>
      <c r="AC1705" s="14"/>
      <c r="AD1705" s="14"/>
      <c r="AE1705" s="14"/>
      <c r="AT1705" s="265" t="s">
        <v>190</v>
      </c>
      <c r="AU1705" s="265" t="s">
        <v>85</v>
      </c>
      <c r="AV1705" s="14" t="s">
        <v>85</v>
      </c>
      <c r="AW1705" s="14" t="s">
        <v>34</v>
      </c>
      <c r="AX1705" s="14" t="s">
        <v>76</v>
      </c>
      <c r="AY1705" s="265" t="s">
        <v>178</v>
      </c>
    </row>
    <row r="1706" s="14" customFormat="1">
      <c r="A1706" s="14"/>
      <c r="B1706" s="255"/>
      <c r="C1706" s="256"/>
      <c r="D1706" s="246" t="s">
        <v>190</v>
      </c>
      <c r="E1706" s="257" t="s">
        <v>1</v>
      </c>
      <c r="F1706" s="258" t="s">
        <v>1867</v>
      </c>
      <c r="G1706" s="256"/>
      <c r="H1706" s="259">
        <v>8.7599999999999998</v>
      </c>
      <c r="I1706" s="260"/>
      <c r="J1706" s="256"/>
      <c r="K1706" s="256"/>
      <c r="L1706" s="261"/>
      <c r="M1706" s="262"/>
      <c r="N1706" s="263"/>
      <c r="O1706" s="263"/>
      <c r="P1706" s="263"/>
      <c r="Q1706" s="263"/>
      <c r="R1706" s="263"/>
      <c r="S1706" s="263"/>
      <c r="T1706" s="264"/>
      <c r="U1706" s="14"/>
      <c r="V1706" s="14"/>
      <c r="W1706" s="14"/>
      <c r="X1706" s="14"/>
      <c r="Y1706" s="14"/>
      <c r="Z1706" s="14"/>
      <c r="AA1706" s="14"/>
      <c r="AB1706" s="14"/>
      <c r="AC1706" s="14"/>
      <c r="AD1706" s="14"/>
      <c r="AE1706" s="14"/>
      <c r="AT1706" s="265" t="s">
        <v>190</v>
      </c>
      <c r="AU1706" s="265" t="s">
        <v>85</v>
      </c>
      <c r="AV1706" s="14" t="s">
        <v>85</v>
      </c>
      <c r="AW1706" s="14" t="s">
        <v>34</v>
      </c>
      <c r="AX1706" s="14" t="s">
        <v>76</v>
      </c>
      <c r="AY1706" s="265" t="s">
        <v>178</v>
      </c>
    </row>
    <row r="1707" s="13" customFormat="1">
      <c r="A1707" s="13"/>
      <c r="B1707" s="244"/>
      <c r="C1707" s="245"/>
      <c r="D1707" s="246" t="s">
        <v>190</v>
      </c>
      <c r="E1707" s="247" t="s">
        <v>1</v>
      </c>
      <c r="F1707" s="248" t="s">
        <v>192</v>
      </c>
      <c r="G1707" s="245"/>
      <c r="H1707" s="247" t="s">
        <v>1</v>
      </c>
      <c r="I1707" s="249"/>
      <c r="J1707" s="245"/>
      <c r="K1707" s="245"/>
      <c r="L1707" s="250"/>
      <c r="M1707" s="251"/>
      <c r="N1707" s="252"/>
      <c r="O1707" s="252"/>
      <c r="P1707" s="252"/>
      <c r="Q1707" s="252"/>
      <c r="R1707" s="252"/>
      <c r="S1707" s="252"/>
      <c r="T1707" s="253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T1707" s="254" t="s">
        <v>190</v>
      </c>
      <c r="AU1707" s="254" t="s">
        <v>85</v>
      </c>
      <c r="AV1707" s="13" t="s">
        <v>83</v>
      </c>
      <c r="AW1707" s="13" t="s">
        <v>34</v>
      </c>
      <c r="AX1707" s="13" t="s">
        <v>76</v>
      </c>
      <c r="AY1707" s="254" t="s">
        <v>178</v>
      </c>
    </row>
    <row r="1708" s="13" customFormat="1">
      <c r="A1708" s="13"/>
      <c r="B1708" s="244"/>
      <c r="C1708" s="245"/>
      <c r="D1708" s="246" t="s">
        <v>190</v>
      </c>
      <c r="E1708" s="247" t="s">
        <v>1</v>
      </c>
      <c r="F1708" s="248" t="s">
        <v>1927</v>
      </c>
      <c r="G1708" s="245"/>
      <c r="H1708" s="247" t="s">
        <v>1</v>
      </c>
      <c r="I1708" s="249"/>
      <c r="J1708" s="245"/>
      <c r="K1708" s="245"/>
      <c r="L1708" s="250"/>
      <c r="M1708" s="251"/>
      <c r="N1708" s="252"/>
      <c r="O1708" s="252"/>
      <c r="P1708" s="252"/>
      <c r="Q1708" s="252"/>
      <c r="R1708" s="252"/>
      <c r="S1708" s="252"/>
      <c r="T1708" s="253"/>
      <c r="U1708" s="13"/>
      <c r="V1708" s="13"/>
      <c r="W1708" s="13"/>
      <c r="X1708" s="13"/>
      <c r="Y1708" s="13"/>
      <c r="Z1708" s="13"/>
      <c r="AA1708" s="13"/>
      <c r="AB1708" s="13"/>
      <c r="AC1708" s="13"/>
      <c r="AD1708" s="13"/>
      <c r="AE1708" s="13"/>
      <c r="AT1708" s="254" t="s">
        <v>190</v>
      </c>
      <c r="AU1708" s="254" t="s">
        <v>85</v>
      </c>
      <c r="AV1708" s="13" t="s">
        <v>83</v>
      </c>
      <c r="AW1708" s="13" t="s">
        <v>34</v>
      </c>
      <c r="AX1708" s="13" t="s">
        <v>76</v>
      </c>
      <c r="AY1708" s="254" t="s">
        <v>178</v>
      </c>
    </row>
    <row r="1709" s="13" customFormat="1">
      <c r="A1709" s="13"/>
      <c r="B1709" s="244"/>
      <c r="C1709" s="245"/>
      <c r="D1709" s="246" t="s">
        <v>190</v>
      </c>
      <c r="E1709" s="247" t="s">
        <v>1</v>
      </c>
      <c r="F1709" s="248" t="s">
        <v>1850</v>
      </c>
      <c r="G1709" s="245"/>
      <c r="H1709" s="247" t="s">
        <v>1</v>
      </c>
      <c r="I1709" s="249"/>
      <c r="J1709" s="245"/>
      <c r="K1709" s="245"/>
      <c r="L1709" s="250"/>
      <c r="M1709" s="251"/>
      <c r="N1709" s="252"/>
      <c r="O1709" s="252"/>
      <c r="P1709" s="252"/>
      <c r="Q1709" s="252"/>
      <c r="R1709" s="252"/>
      <c r="S1709" s="252"/>
      <c r="T1709" s="253"/>
      <c r="U1709" s="13"/>
      <c r="V1709" s="13"/>
      <c r="W1709" s="13"/>
      <c r="X1709" s="13"/>
      <c r="Y1709" s="13"/>
      <c r="Z1709" s="13"/>
      <c r="AA1709" s="13"/>
      <c r="AB1709" s="13"/>
      <c r="AC1709" s="13"/>
      <c r="AD1709" s="13"/>
      <c r="AE1709" s="13"/>
      <c r="AT1709" s="254" t="s">
        <v>190</v>
      </c>
      <c r="AU1709" s="254" t="s">
        <v>85</v>
      </c>
      <c r="AV1709" s="13" t="s">
        <v>83</v>
      </c>
      <c r="AW1709" s="13" t="s">
        <v>34</v>
      </c>
      <c r="AX1709" s="13" t="s">
        <v>76</v>
      </c>
      <c r="AY1709" s="254" t="s">
        <v>178</v>
      </c>
    </row>
    <row r="1710" s="14" customFormat="1">
      <c r="A1710" s="14"/>
      <c r="B1710" s="255"/>
      <c r="C1710" s="256"/>
      <c r="D1710" s="246" t="s">
        <v>190</v>
      </c>
      <c r="E1710" s="257" t="s">
        <v>1</v>
      </c>
      <c r="F1710" s="258" t="s">
        <v>1928</v>
      </c>
      <c r="G1710" s="256"/>
      <c r="H1710" s="259">
        <v>32.180000000000007</v>
      </c>
      <c r="I1710" s="260"/>
      <c r="J1710" s="256"/>
      <c r="K1710" s="256"/>
      <c r="L1710" s="261"/>
      <c r="M1710" s="262"/>
      <c r="N1710" s="263"/>
      <c r="O1710" s="263"/>
      <c r="P1710" s="263"/>
      <c r="Q1710" s="263"/>
      <c r="R1710" s="263"/>
      <c r="S1710" s="263"/>
      <c r="T1710" s="264"/>
      <c r="U1710" s="14"/>
      <c r="V1710" s="14"/>
      <c r="W1710" s="14"/>
      <c r="X1710" s="14"/>
      <c r="Y1710" s="14"/>
      <c r="Z1710" s="14"/>
      <c r="AA1710" s="14"/>
      <c r="AB1710" s="14"/>
      <c r="AC1710" s="14"/>
      <c r="AD1710" s="14"/>
      <c r="AE1710" s="14"/>
      <c r="AT1710" s="265" t="s">
        <v>190</v>
      </c>
      <c r="AU1710" s="265" t="s">
        <v>85</v>
      </c>
      <c r="AV1710" s="14" t="s">
        <v>85</v>
      </c>
      <c r="AW1710" s="14" t="s">
        <v>34</v>
      </c>
      <c r="AX1710" s="14" t="s">
        <v>76</v>
      </c>
      <c r="AY1710" s="265" t="s">
        <v>178</v>
      </c>
    </row>
    <row r="1711" s="14" customFormat="1">
      <c r="A1711" s="14"/>
      <c r="B1711" s="255"/>
      <c r="C1711" s="256"/>
      <c r="D1711" s="246" t="s">
        <v>190</v>
      </c>
      <c r="E1711" s="257" t="s">
        <v>1</v>
      </c>
      <c r="F1711" s="258" t="s">
        <v>1929</v>
      </c>
      <c r="G1711" s="256"/>
      <c r="H1711" s="259">
        <v>15.6</v>
      </c>
      <c r="I1711" s="260"/>
      <c r="J1711" s="256"/>
      <c r="K1711" s="256"/>
      <c r="L1711" s="261"/>
      <c r="M1711" s="262"/>
      <c r="N1711" s="263"/>
      <c r="O1711" s="263"/>
      <c r="P1711" s="263"/>
      <c r="Q1711" s="263"/>
      <c r="R1711" s="263"/>
      <c r="S1711" s="263"/>
      <c r="T1711" s="264"/>
      <c r="U1711" s="14"/>
      <c r="V1711" s="14"/>
      <c r="W1711" s="14"/>
      <c r="X1711" s="14"/>
      <c r="Y1711" s="14"/>
      <c r="Z1711" s="14"/>
      <c r="AA1711" s="14"/>
      <c r="AB1711" s="14"/>
      <c r="AC1711" s="14"/>
      <c r="AD1711" s="14"/>
      <c r="AE1711" s="14"/>
      <c r="AT1711" s="265" t="s">
        <v>190</v>
      </c>
      <c r="AU1711" s="265" t="s">
        <v>85</v>
      </c>
      <c r="AV1711" s="14" t="s">
        <v>85</v>
      </c>
      <c r="AW1711" s="14" t="s">
        <v>34</v>
      </c>
      <c r="AX1711" s="14" t="s">
        <v>76</v>
      </c>
      <c r="AY1711" s="265" t="s">
        <v>178</v>
      </c>
    </row>
    <row r="1712" s="13" customFormat="1">
      <c r="A1712" s="13"/>
      <c r="B1712" s="244"/>
      <c r="C1712" s="245"/>
      <c r="D1712" s="246" t="s">
        <v>190</v>
      </c>
      <c r="E1712" s="247" t="s">
        <v>1</v>
      </c>
      <c r="F1712" s="248" t="s">
        <v>192</v>
      </c>
      <c r="G1712" s="245"/>
      <c r="H1712" s="247" t="s">
        <v>1</v>
      </c>
      <c r="I1712" s="249"/>
      <c r="J1712" s="245"/>
      <c r="K1712" s="245"/>
      <c r="L1712" s="250"/>
      <c r="M1712" s="251"/>
      <c r="N1712" s="252"/>
      <c r="O1712" s="252"/>
      <c r="P1712" s="252"/>
      <c r="Q1712" s="252"/>
      <c r="R1712" s="252"/>
      <c r="S1712" s="252"/>
      <c r="T1712" s="253"/>
      <c r="U1712" s="13"/>
      <c r="V1712" s="13"/>
      <c r="W1712" s="13"/>
      <c r="X1712" s="13"/>
      <c r="Y1712" s="13"/>
      <c r="Z1712" s="13"/>
      <c r="AA1712" s="13"/>
      <c r="AB1712" s="13"/>
      <c r="AC1712" s="13"/>
      <c r="AD1712" s="13"/>
      <c r="AE1712" s="13"/>
      <c r="AT1712" s="254" t="s">
        <v>190</v>
      </c>
      <c r="AU1712" s="254" t="s">
        <v>85</v>
      </c>
      <c r="AV1712" s="13" t="s">
        <v>83</v>
      </c>
      <c r="AW1712" s="13" t="s">
        <v>34</v>
      </c>
      <c r="AX1712" s="13" t="s">
        <v>76</v>
      </c>
      <c r="AY1712" s="254" t="s">
        <v>178</v>
      </c>
    </row>
    <row r="1713" s="13" customFormat="1">
      <c r="A1713" s="13"/>
      <c r="B1713" s="244"/>
      <c r="C1713" s="245"/>
      <c r="D1713" s="246" t="s">
        <v>190</v>
      </c>
      <c r="E1713" s="247" t="s">
        <v>1</v>
      </c>
      <c r="F1713" s="248" t="s">
        <v>1855</v>
      </c>
      <c r="G1713" s="245"/>
      <c r="H1713" s="247" t="s">
        <v>1</v>
      </c>
      <c r="I1713" s="249"/>
      <c r="J1713" s="245"/>
      <c r="K1713" s="245"/>
      <c r="L1713" s="250"/>
      <c r="M1713" s="251"/>
      <c r="N1713" s="252"/>
      <c r="O1713" s="252"/>
      <c r="P1713" s="252"/>
      <c r="Q1713" s="252"/>
      <c r="R1713" s="252"/>
      <c r="S1713" s="252"/>
      <c r="T1713" s="253"/>
      <c r="U1713" s="13"/>
      <c r="V1713" s="13"/>
      <c r="W1713" s="13"/>
      <c r="X1713" s="13"/>
      <c r="Y1713" s="13"/>
      <c r="Z1713" s="13"/>
      <c r="AA1713" s="13"/>
      <c r="AB1713" s="13"/>
      <c r="AC1713" s="13"/>
      <c r="AD1713" s="13"/>
      <c r="AE1713" s="13"/>
      <c r="AT1713" s="254" t="s">
        <v>190</v>
      </c>
      <c r="AU1713" s="254" t="s">
        <v>85</v>
      </c>
      <c r="AV1713" s="13" t="s">
        <v>83</v>
      </c>
      <c r="AW1713" s="13" t="s">
        <v>34</v>
      </c>
      <c r="AX1713" s="13" t="s">
        <v>76</v>
      </c>
      <c r="AY1713" s="254" t="s">
        <v>178</v>
      </c>
    </row>
    <row r="1714" s="14" customFormat="1">
      <c r="A1714" s="14"/>
      <c r="B1714" s="255"/>
      <c r="C1714" s="256"/>
      <c r="D1714" s="246" t="s">
        <v>190</v>
      </c>
      <c r="E1714" s="257" t="s">
        <v>1</v>
      </c>
      <c r="F1714" s="258" t="s">
        <v>1930</v>
      </c>
      <c r="G1714" s="256"/>
      <c r="H1714" s="259">
        <v>12.800000000000001</v>
      </c>
      <c r="I1714" s="260"/>
      <c r="J1714" s="256"/>
      <c r="K1714" s="256"/>
      <c r="L1714" s="261"/>
      <c r="M1714" s="262"/>
      <c r="N1714" s="263"/>
      <c r="O1714" s="263"/>
      <c r="P1714" s="263"/>
      <c r="Q1714" s="263"/>
      <c r="R1714" s="263"/>
      <c r="S1714" s="263"/>
      <c r="T1714" s="264"/>
      <c r="U1714" s="14"/>
      <c r="V1714" s="14"/>
      <c r="W1714" s="14"/>
      <c r="X1714" s="14"/>
      <c r="Y1714" s="14"/>
      <c r="Z1714" s="14"/>
      <c r="AA1714" s="14"/>
      <c r="AB1714" s="14"/>
      <c r="AC1714" s="14"/>
      <c r="AD1714" s="14"/>
      <c r="AE1714" s="14"/>
      <c r="AT1714" s="265" t="s">
        <v>190</v>
      </c>
      <c r="AU1714" s="265" t="s">
        <v>85</v>
      </c>
      <c r="AV1714" s="14" t="s">
        <v>85</v>
      </c>
      <c r="AW1714" s="14" t="s">
        <v>34</v>
      </c>
      <c r="AX1714" s="14" t="s">
        <v>76</v>
      </c>
      <c r="AY1714" s="265" t="s">
        <v>178</v>
      </c>
    </row>
    <row r="1715" s="14" customFormat="1">
      <c r="A1715" s="14"/>
      <c r="B1715" s="255"/>
      <c r="C1715" s="256"/>
      <c r="D1715" s="246" t="s">
        <v>190</v>
      </c>
      <c r="E1715" s="257" t="s">
        <v>1</v>
      </c>
      <c r="F1715" s="258" t="s">
        <v>1931</v>
      </c>
      <c r="G1715" s="256"/>
      <c r="H1715" s="259">
        <v>10.199999999999999</v>
      </c>
      <c r="I1715" s="260"/>
      <c r="J1715" s="256"/>
      <c r="K1715" s="256"/>
      <c r="L1715" s="261"/>
      <c r="M1715" s="262"/>
      <c r="N1715" s="263"/>
      <c r="O1715" s="263"/>
      <c r="P1715" s="263"/>
      <c r="Q1715" s="263"/>
      <c r="R1715" s="263"/>
      <c r="S1715" s="263"/>
      <c r="T1715" s="264"/>
      <c r="U1715" s="14"/>
      <c r="V1715" s="14"/>
      <c r="W1715" s="14"/>
      <c r="X1715" s="14"/>
      <c r="Y1715" s="14"/>
      <c r="Z1715" s="14"/>
      <c r="AA1715" s="14"/>
      <c r="AB1715" s="14"/>
      <c r="AC1715" s="14"/>
      <c r="AD1715" s="14"/>
      <c r="AE1715" s="14"/>
      <c r="AT1715" s="265" t="s">
        <v>190</v>
      </c>
      <c r="AU1715" s="265" t="s">
        <v>85</v>
      </c>
      <c r="AV1715" s="14" t="s">
        <v>85</v>
      </c>
      <c r="AW1715" s="14" t="s">
        <v>34</v>
      </c>
      <c r="AX1715" s="14" t="s">
        <v>76</v>
      </c>
      <c r="AY1715" s="265" t="s">
        <v>178</v>
      </c>
    </row>
    <row r="1716" s="14" customFormat="1">
      <c r="A1716" s="14"/>
      <c r="B1716" s="255"/>
      <c r="C1716" s="256"/>
      <c r="D1716" s="246" t="s">
        <v>190</v>
      </c>
      <c r="E1716" s="257" t="s">
        <v>1</v>
      </c>
      <c r="F1716" s="258" t="s">
        <v>1932</v>
      </c>
      <c r="G1716" s="256"/>
      <c r="H1716" s="259">
        <v>8.5999999999999996</v>
      </c>
      <c r="I1716" s="260"/>
      <c r="J1716" s="256"/>
      <c r="K1716" s="256"/>
      <c r="L1716" s="261"/>
      <c r="M1716" s="262"/>
      <c r="N1716" s="263"/>
      <c r="O1716" s="263"/>
      <c r="P1716" s="263"/>
      <c r="Q1716" s="263"/>
      <c r="R1716" s="263"/>
      <c r="S1716" s="263"/>
      <c r="T1716" s="264"/>
      <c r="U1716" s="14"/>
      <c r="V1716" s="14"/>
      <c r="W1716" s="14"/>
      <c r="X1716" s="14"/>
      <c r="Y1716" s="14"/>
      <c r="Z1716" s="14"/>
      <c r="AA1716" s="14"/>
      <c r="AB1716" s="14"/>
      <c r="AC1716" s="14"/>
      <c r="AD1716" s="14"/>
      <c r="AE1716" s="14"/>
      <c r="AT1716" s="265" t="s">
        <v>190</v>
      </c>
      <c r="AU1716" s="265" t="s">
        <v>85</v>
      </c>
      <c r="AV1716" s="14" t="s">
        <v>85</v>
      </c>
      <c r="AW1716" s="14" t="s">
        <v>34</v>
      </c>
      <c r="AX1716" s="14" t="s">
        <v>76</v>
      </c>
      <c r="AY1716" s="265" t="s">
        <v>178</v>
      </c>
    </row>
    <row r="1717" s="14" customFormat="1">
      <c r="A1717" s="14"/>
      <c r="B1717" s="255"/>
      <c r="C1717" s="256"/>
      <c r="D1717" s="246" t="s">
        <v>190</v>
      </c>
      <c r="E1717" s="257" t="s">
        <v>1</v>
      </c>
      <c r="F1717" s="258" t="s">
        <v>1933</v>
      </c>
      <c r="G1717" s="256"/>
      <c r="H1717" s="259">
        <v>14.399999999999999</v>
      </c>
      <c r="I1717" s="260"/>
      <c r="J1717" s="256"/>
      <c r="K1717" s="256"/>
      <c r="L1717" s="261"/>
      <c r="M1717" s="262"/>
      <c r="N1717" s="263"/>
      <c r="O1717" s="263"/>
      <c r="P1717" s="263"/>
      <c r="Q1717" s="263"/>
      <c r="R1717" s="263"/>
      <c r="S1717" s="263"/>
      <c r="T1717" s="264"/>
      <c r="U1717" s="14"/>
      <c r="V1717" s="14"/>
      <c r="W1717" s="14"/>
      <c r="X1717" s="14"/>
      <c r="Y1717" s="14"/>
      <c r="Z1717" s="14"/>
      <c r="AA1717" s="14"/>
      <c r="AB1717" s="14"/>
      <c r="AC1717" s="14"/>
      <c r="AD1717" s="14"/>
      <c r="AE1717" s="14"/>
      <c r="AT1717" s="265" t="s">
        <v>190</v>
      </c>
      <c r="AU1717" s="265" t="s">
        <v>85</v>
      </c>
      <c r="AV1717" s="14" t="s">
        <v>85</v>
      </c>
      <c r="AW1717" s="14" t="s">
        <v>34</v>
      </c>
      <c r="AX1717" s="14" t="s">
        <v>76</v>
      </c>
      <c r="AY1717" s="265" t="s">
        <v>178</v>
      </c>
    </row>
    <row r="1718" s="14" customFormat="1">
      <c r="A1718" s="14"/>
      <c r="B1718" s="255"/>
      <c r="C1718" s="256"/>
      <c r="D1718" s="246" t="s">
        <v>190</v>
      </c>
      <c r="E1718" s="257" t="s">
        <v>1</v>
      </c>
      <c r="F1718" s="258" t="s">
        <v>1934</v>
      </c>
      <c r="G1718" s="256"/>
      <c r="H1718" s="259">
        <v>9</v>
      </c>
      <c r="I1718" s="260"/>
      <c r="J1718" s="256"/>
      <c r="K1718" s="256"/>
      <c r="L1718" s="261"/>
      <c r="M1718" s="262"/>
      <c r="N1718" s="263"/>
      <c r="O1718" s="263"/>
      <c r="P1718" s="263"/>
      <c r="Q1718" s="263"/>
      <c r="R1718" s="263"/>
      <c r="S1718" s="263"/>
      <c r="T1718" s="264"/>
      <c r="U1718" s="14"/>
      <c r="V1718" s="14"/>
      <c r="W1718" s="14"/>
      <c r="X1718" s="14"/>
      <c r="Y1718" s="14"/>
      <c r="Z1718" s="14"/>
      <c r="AA1718" s="14"/>
      <c r="AB1718" s="14"/>
      <c r="AC1718" s="14"/>
      <c r="AD1718" s="14"/>
      <c r="AE1718" s="14"/>
      <c r="AT1718" s="265" t="s">
        <v>190</v>
      </c>
      <c r="AU1718" s="265" t="s">
        <v>85</v>
      </c>
      <c r="AV1718" s="14" t="s">
        <v>85</v>
      </c>
      <c r="AW1718" s="14" t="s">
        <v>34</v>
      </c>
      <c r="AX1718" s="14" t="s">
        <v>76</v>
      </c>
      <c r="AY1718" s="265" t="s">
        <v>178</v>
      </c>
    </row>
    <row r="1719" s="14" customFormat="1">
      <c r="A1719" s="14"/>
      <c r="B1719" s="255"/>
      <c r="C1719" s="256"/>
      <c r="D1719" s="246" t="s">
        <v>190</v>
      </c>
      <c r="E1719" s="257" t="s">
        <v>1</v>
      </c>
      <c r="F1719" s="258" t="s">
        <v>1935</v>
      </c>
      <c r="G1719" s="256"/>
      <c r="H1719" s="259">
        <v>8.4000000000000004</v>
      </c>
      <c r="I1719" s="260"/>
      <c r="J1719" s="256"/>
      <c r="K1719" s="256"/>
      <c r="L1719" s="261"/>
      <c r="M1719" s="262"/>
      <c r="N1719" s="263"/>
      <c r="O1719" s="263"/>
      <c r="P1719" s="263"/>
      <c r="Q1719" s="263"/>
      <c r="R1719" s="263"/>
      <c r="S1719" s="263"/>
      <c r="T1719" s="264"/>
      <c r="U1719" s="14"/>
      <c r="V1719" s="14"/>
      <c r="W1719" s="14"/>
      <c r="X1719" s="14"/>
      <c r="Y1719" s="14"/>
      <c r="Z1719" s="14"/>
      <c r="AA1719" s="14"/>
      <c r="AB1719" s="14"/>
      <c r="AC1719" s="14"/>
      <c r="AD1719" s="14"/>
      <c r="AE1719" s="14"/>
      <c r="AT1719" s="265" t="s">
        <v>190</v>
      </c>
      <c r="AU1719" s="265" t="s">
        <v>85</v>
      </c>
      <c r="AV1719" s="14" t="s">
        <v>85</v>
      </c>
      <c r="AW1719" s="14" t="s">
        <v>34</v>
      </c>
      <c r="AX1719" s="14" t="s">
        <v>76</v>
      </c>
      <c r="AY1719" s="265" t="s">
        <v>178</v>
      </c>
    </row>
    <row r="1720" s="14" customFormat="1">
      <c r="A1720" s="14"/>
      <c r="B1720" s="255"/>
      <c r="C1720" s="256"/>
      <c r="D1720" s="246" t="s">
        <v>190</v>
      </c>
      <c r="E1720" s="257" t="s">
        <v>1</v>
      </c>
      <c r="F1720" s="258" t="s">
        <v>1936</v>
      </c>
      <c r="G1720" s="256"/>
      <c r="H1720" s="259">
        <v>20.599999999999998</v>
      </c>
      <c r="I1720" s="260"/>
      <c r="J1720" s="256"/>
      <c r="K1720" s="256"/>
      <c r="L1720" s="261"/>
      <c r="M1720" s="262"/>
      <c r="N1720" s="263"/>
      <c r="O1720" s="263"/>
      <c r="P1720" s="263"/>
      <c r="Q1720" s="263"/>
      <c r="R1720" s="263"/>
      <c r="S1720" s="263"/>
      <c r="T1720" s="264"/>
      <c r="U1720" s="14"/>
      <c r="V1720" s="14"/>
      <c r="W1720" s="14"/>
      <c r="X1720" s="14"/>
      <c r="Y1720" s="14"/>
      <c r="Z1720" s="14"/>
      <c r="AA1720" s="14"/>
      <c r="AB1720" s="14"/>
      <c r="AC1720" s="14"/>
      <c r="AD1720" s="14"/>
      <c r="AE1720" s="14"/>
      <c r="AT1720" s="265" t="s">
        <v>190</v>
      </c>
      <c r="AU1720" s="265" t="s">
        <v>85</v>
      </c>
      <c r="AV1720" s="14" t="s">
        <v>85</v>
      </c>
      <c r="AW1720" s="14" t="s">
        <v>34</v>
      </c>
      <c r="AX1720" s="14" t="s">
        <v>76</v>
      </c>
      <c r="AY1720" s="265" t="s">
        <v>178</v>
      </c>
    </row>
    <row r="1721" s="2" customFormat="1" ht="16.5" customHeight="1">
      <c r="A1721" s="38"/>
      <c r="B1721" s="39"/>
      <c r="C1721" s="226" t="s">
        <v>1937</v>
      </c>
      <c r="D1721" s="226" t="s">
        <v>181</v>
      </c>
      <c r="E1721" s="227" t="s">
        <v>1938</v>
      </c>
      <c r="F1721" s="228" t="s">
        <v>1939</v>
      </c>
      <c r="G1721" s="229" t="s">
        <v>267</v>
      </c>
      <c r="H1721" s="230">
        <v>20.309999999999999</v>
      </c>
      <c r="I1721" s="231"/>
      <c r="J1721" s="232">
        <f>ROUND(I1721*H1721,2)</f>
        <v>0</v>
      </c>
      <c r="K1721" s="228" t="s">
        <v>185</v>
      </c>
      <c r="L1721" s="44"/>
      <c r="M1721" s="233" t="s">
        <v>1</v>
      </c>
      <c r="N1721" s="234" t="s">
        <v>41</v>
      </c>
      <c r="O1721" s="91"/>
      <c r="P1721" s="235">
        <f>O1721*H1721</f>
        <v>0</v>
      </c>
      <c r="Q1721" s="235">
        <v>0.00016000000000000001</v>
      </c>
      <c r="R1721" s="235">
        <f>Q1721*H1721</f>
        <v>0.0032496000000000001</v>
      </c>
      <c r="S1721" s="235">
        <v>0</v>
      </c>
      <c r="T1721" s="236">
        <f>S1721*H1721</f>
        <v>0</v>
      </c>
      <c r="U1721" s="38"/>
      <c r="V1721" s="38"/>
      <c r="W1721" s="38"/>
      <c r="X1721" s="38"/>
      <c r="Y1721" s="38"/>
      <c r="Z1721" s="38"/>
      <c r="AA1721" s="38"/>
      <c r="AB1721" s="38"/>
      <c r="AC1721" s="38"/>
      <c r="AD1721" s="38"/>
      <c r="AE1721" s="38"/>
      <c r="AR1721" s="237" t="s">
        <v>362</v>
      </c>
      <c r="AT1721" s="237" t="s">
        <v>181</v>
      </c>
      <c r="AU1721" s="237" t="s">
        <v>85</v>
      </c>
      <c r="AY1721" s="17" t="s">
        <v>178</v>
      </c>
      <c r="BE1721" s="238">
        <f>IF(N1721="základní",J1721,0)</f>
        <v>0</v>
      </c>
      <c r="BF1721" s="238">
        <f>IF(N1721="snížená",J1721,0)</f>
        <v>0</v>
      </c>
      <c r="BG1721" s="238">
        <f>IF(N1721="zákl. přenesená",J1721,0)</f>
        <v>0</v>
      </c>
      <c r="BH1721" s="238">
        <f>IF(N1721="sníž. přenesená",J1721,0)</f>
        <v>0</v>
      </c>
      <c r="BI1721" s="238">
        <f>IF(N1721="nulová",J1721,0)</f>
        <v>0</v>
      </c>
      <c r="BJ1721" s="17" t="s">
        <v>83</v>
      </c>
      <c r="BK1721" s="238">
        <f>ROUND(I1721*H1721,2)</f>
        <v>0</v>
      </c>
      <c r="BL1721" s="17" t="s">
        <v>362</v>
      </c>
      <c r="BM1721" s="237" t="s">
        <v>1940</v>
      </c>
    </row>
    <row r="1722" s="2" customFormat="1">
      <c r="A1722" s="38"/>
      <c r="B1722" s="39"/>
      <c r="C1722" s="40"/>
      <c r="D1722" s="239" t="s">
        <v>188</v>
      </c>
      <c r="E1722" s="40"/>
      <c r="F1722" s="240" t="s">
        <v>1941</v>
      </c>
      <c r="G1722" s="40"/>
      <c r="H1722" s="40"/>
      <c r="I1722" s="241"/>
      <c r="J1722" s="40"/>
      <c r="K1722" s="40"/>
      <c r="L1722" s="44"/>
      <c r="M1722" s="242"/>
      <c r="N1722" s="243"/>
      <c r="O1722" s="91"/>
      <c r="P1722" s="91"/>
      <c r="Q1722" s="91"/>
      <c r="R1722" s="91"/>
      <c r="S1722" s="91"/>
      <c r="T1722" s="92"/>
      <c r="U1722" s="38"/>
      <c r="V1722" s="38"/>
      <c r="W1722" s="38"/>
      <c r="X1722" s="38"/>
      <c r="Y1722" s="38"/>
      <c r="Z1722" s="38"/>
      <c r="AA1722" s="38"/>
      <c r="AB1722" s="38"/>
      <c r="AC1722" s="38"/>
      <c r="AD1722" s="38"/>
      <c r="AE1722" s="38"/>
      <c r="AT1722" s="17" t="s">
        <v>188</v>
      </c>
      <c r="AU1722" s="17" t="s">
        <v>85</v>
      </c>
    </row>
    <row r="1723" s="13" customFormat="1">
      <c r="A1723" s="13"/>
      <c r="B1723" s="244"/>
      <c r="C1723" s="245"/>
      <c r="D1723" s="246" t="s">
        <v>190</v>
      </c>
      <c r="E1723" s="247" t="s">
        <v>1</v>
      </c>
      <c r="F1723" s="248" t="s">
        <v>191</v>
      </c>
      <c r="G1723" s="245"/>
      <c r="H1723" s="247" t="s">
        <v>1</v>
      </c>
      <c r="I1723" s="249"/>
      <c r="J1723" s="245"/>
      <c r="K1723" s="245"/>
      <c r="L1723" s="250"/>
      <c r="M1723" s="251"/>
      <c r="N1723" s="252"/>
      <c r="O1723" s="252"/>
      <c r="P1723" s="252"/>
      <c r="Q1723" s="252"/>
      <c r="R1723" s="252"/>
      <c r="S1723" s="252"/>
      <c r="T1723" s="253"/>
      <c r="U1723" s="13"/>
      <c r="V1723" s="13"/>
      <c r="W1723" s="13"/>
      <c r="X1723" s="13"/>
      <c r="Y1723" s="13"/>
      <c r="Z1723" s="13"/>
      <c r="AA1723" s="13"/>
      <c r="AB1723" s="13"/>
      <c r="AC1723" s="13"/>
      <c r="AD1723" s="13"/>
      <c r="AE1723" s="13"/>
      <c r="AT1723" s="254" t="s">
        <v>190</v>
      </c>
      <c r="AU1723" s="254" t="s">
        <v>85</v>
      </c>
      <c r="AV1723" s="13" t="s">
        <v>83</v>
      </c>
      <c r="AW1723" s="13" t="s">
        <v>34</v>
      </c>
      <c r="AX1723" s="13" t="s">
        <v>76</v>
      </c>
      <c r="AY1723" s="254" t="s">
        <v>178</v>
      </c>
    </row>
    <row r="1724" s="13" customFormat="1">
      <c r="A1724" s="13"/>
      <c r="B1724" s="244"/>
      <c r="C1724" s="245"/>
      <c r="D1724" s="246" t="s">
        <v>190</v>
      </c>
      <c r="E1724" s="247" t="s">
        <v>1</v>
      </c>
      <c r="F1724" s="248" t="s">
        <v>192</v>
      </c>
      <c r="G1724" s="245"/>
      <c r="H1724" s="247" t="s">
        <v>1</v>
      </c>
      <c r="I1724" s="249"/>
      <c r="J1724" s="245"/>
      <c r="K1724" s="245"/>
      <c r="L1724" s="250"/>
      <c r="M1724" s="251"/>
      <c r="N1724" s="252"/>
      <c r="O1724" s="252"/>
      <c r="P1724" s="252"/>
      <c r="Q1724" s="252"/>
      <c r="R1724" s="252"/>
      <c r="S1724" s="252"/>
      <c r="T1724" s="253"/>
      <c r="U1724" s="13"/>
      <c r="V1724" s="13"/>
      <c r="W1724" s="13"/>
      <c r="X1724" s="13"/>
      <c r="Y1724" s="13"/>
      <c r="Z1724" s="13"/>
      <c r="AA1724" s="13"/>
      <c r="AB1724" s="13"/>
      <c r="AC1724" s="13"/>
      <c r="AD1724" s="13"/>
      <c r="AE1724" s="13"/>
      <c r="AT1724" s="254" t="s">
        <v>190</v>
      </c>
      <c r="AU1724" s="254" t="s">
        <v>85</v>
      </c>
      <c r="AV1724" s="13" t="s">
        <v>83</v>
      </c>
      <c r="AW1724" s="13" t="s">
        <v>34</v>
      </c>
      <c r="AX1724" s="13" t="s">
        <v>76</v>
      </c>
      <c r="AY1724" s="254" t="s">
        <v>178</v>
      </c>
    </row>
    <row r="1725" s="13" customFormat="1">
      <c r="A1725" s="13"/>
      <c r="B1725" s="244"/>
      <c r="C1725" s="245"/>
      <c r="D1725" s="246" t="s">
        <v>190</v>
      </c>
      <c r="E1725" s="247" t="s">
        <v>1</v>
      </c>
      <c r="F1725" s="248" t="s">
        <v>1942</v>
      </c>
      <c r="G1725" s="245"/>
      <c r="H1725" s="247" t="s">
        <v>1</v>
      </c>
      <c r="I1725" s="249"/>
      <c r="J1725" s="245"/>
      <c r="K1725" s="245"/>
      <c r="L1725" s="250"/>
      <c r="M1725" s="251"/>
      <c r="N1725" s="252"/>
      <c r="O1725" s="252"/>
      <c r="P1725" s="252"/>
      <c r="Q1725" s="252"/>
      <c r="R1725" s="252"/>
      <c r="S1725" s="252"/>
      <c r="T1725" s="253"/>
      <c r="U1725" s="13"/>
      <c r="V1725" s="13"/>
      <c r="W1725" s="13"/>
      <c r="X1725" s="13"/>
      <c r="Y1725" s="13"/>
      <c r="Z1725" s="13"/>
      <c r="AA1725" s="13"/>
      <c r="AB1725" s="13"/>
      <c r="AC1725" s="13"/>
      <c r="AD1725" s="13"/>
      <c r="AE1725" s="13"/>
      <c r="AT1725" s="254" t="s">
        <v>190</v>
      </c>
      <c r="AU1725" s="254" t="s">
        <v>85</v>
      </c>
      <c r="AV1725" s="13" t="s">
        <v>83</v>
      </c>
      <c r="AW1725" s="13" t="s">
        <v>34</v>
      </c>
      <c r="AX1725" s="13" t="s">
        <v>76</v>
      </c>
      <c r="AY1725" s="254" t="s">
        <v>178</v>
      </c>
    </row>
    <row r="1726" s="13" customFormat="1">
      <c r="A1726" s="13"/>
      <c r="B1726" s="244"/>
      <c r="C1726" s="245"/>
      <c r="D1726" s="246" t="s">
        <v>190</v>
      </c>
      <c r="E1726" s="247" t="s">
        <v>1</v>
      </c>
      <c r="F1726" s="248" t="s">
        <v>1850</v>
      </c>
      <c r="G1726" s="245"/>
      <c r="H1726" s="247" t="s">
        <v>1</v>
      </c>
      <c r="I1726" s="249"/>
      <c r="J1726" s="245"/>
      <c r="K1726" s="245"/>
      <c r="L1726" s="250"/>
      <c r="M1726" s="251"/>
      <c r="N1726" s="252"/>
      <c r="O1726" s="252"/>
      <c r="P1726" s="252"/>
      <c r="Q1726" s="252"/>
      <c r="R1726" s="252"/>
      <c r="S1726" s="252"/>
      <c r="T1726" s="253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T1726" s="254" t="s">
        <v>190</v>
      </c>
      <c r="AU1726" s="254" t="s">
        <v>85</v>
      </c>
      <c r="AV1726" s="13" t="s">
        <v>83</v>
      </c>
      <c r="AW1726" s="13" t="s">
        <v>34</v>
      </c>
      <c r="AX1726" s="13" t="s">
        <v>76</v>
      </c>
      <c r="AY1726" s="254" t="s">
        <v>178</v>
      </c>
    </row>
    <row r="1727" s="14" customFormat="1">
      <c r="A1727" s="14"/>
      <c r="B1727" s="255"/>
      <c r="C1727" s="256"/>
      <c r="D1727" s="246" t="s">
        <v>190</v>
      </c>
      <c r="E1727" s="257" t="s">
        <v>1</v>
      </c>
      <c r="F1727" s="258" t="s">
        <v>1866</v>
      </c>
      <c r="G1727" s="256"/>
      <c r="H1727" s="259">
        <v>11.550000000000001</v>
      </c>
      <c r="I1727" s="260"/>
      <c r="J1727" s="256"/>
      <c r="K1727" s="256"/>
      <c r="L1727" s="261"/>
      <c r="M1727" s="262"/>
      <c r="N1727" s="263"/>
      <c r="O1727" s="263"/>
      <c r="P1727" s="263"/>
      <c r="Q1727" s="263"/>
      <c r="R1727" s="263"/>
      <c r="S1727" s="263"/>
      <c r="T1727" s="264"/>
      <c r="U1727" s="14"/>
      <c r="V1727" s="14"/>
      <c r="W1727" s="14"/>
      <c r="X1727" s="14"/>
      <c r="Y1727" s="14"/>
      <c r="Z1727" s="14"/>
      <c r="AA1727" s="14"/>
      <c r="AB1727" s="14"/>
      <c r="AC1727" s="14"/>
      <c r="AD1727" s="14"/>
      <c r="AE1727" s="14"/>
      <c r="AT1727" s="265" t="s">
        <v>190</v>
      </c>
      <c r="AU1727" s="265" t="s">
        <v>85</v>
      </c>
      <c r="AV1727" s="14" t="s">
        <v>85</v>
      </c>
      <c r="AW1727" s="14" t="s">
        <v>34</v>
      </c>
      <c r="AX1727" s="14" t="s">
        <v>76</v>
      </c>
      <c r="AY1727" s="265" t="s">
        <v>178</v>
      </c>
    </row>
    <row r="1728" s="14" customFormat="1">
      <c r="A1728" s="14"/>
      <c r="B1728" s="255"/>
      <c r="C1728" s="256"/>
      <c r="D1728" s="246" t="s">
        <v>190</v>
      </c>
      <c r="E1728" s="257" t="s">
        <v>1</v>
      </c>
      <c r="F1728" s="258" t="s">
        <v>1867</v>
      </c>
      <c r="G1728" s="256"/>
      <c r="H1728" s="259">
        <v>8.7599999999999998</v>
      </c>
      <c r="I1728" s="260"/>
      <c r="J1728" s="256"/>
      <c r="K1728" s="256"/>
      <c r="L1728" s="261"/>
      <c r="M1728" s="262"/>
      <c r="N1728" s="263"/>
      <c r="O1728" s="263"/>
      <c r="P1728" s="263"/>
      <c r="Q1728" s="263"/>
      <c r="R1728" s="263"/>
      <c r="S1728" s="263"/>
      <c r="T1728" s="264"/>
      <c r="U1728" s="14"/>
      <c r="V1728" s="14"/>
      <c r="W1728" s="14"/>
      <c r="X1728" s="14"/>
      <c r="Y1728" s="14"/>
      <c r="Z1728" s="14"/>
      <c r="AA1728" s="14"/>
      <c r="AB1728" s="14"/>
      <c r="AC1728" s="14"/>
      <c r="AD1728" s="14"/>
      <c r="AE1728" s="14"/>
      <c r="AT1728" s="265" t="s">
        <v>190</v>
      </c>
      <c r="AU1728" s="265" t="s">
        <v>85</v>
      </c>
      <c r="AV1728" s="14" t="s">
        <v>85</v>
      </c>
      <c r="AW1728" s="14" t="s">
        <v>34</v>
      </c>
      <c r="AX1728" s="14" t="s">
        <v>76</v>
      </c>
      <c r="AY1728" s="265" t="s">
        <v>178</v>
      </c>
    </row>
    <row r="1729" s="2" customFormat="1" ht="24.15" customHeight="1">
      <c r="A1729" s="38"/>
      <c r="B1729" s="39"/>
      <c r="C1729" s="226" t="s">
        <v>1943</v>
      </c>
      <c r="D1729" s="226" t="s">
        <v>181</v>
      </c>
      <c r="E1729" s="227" t="s">
        <v>1944</v>
      </c>
      <c r="F1729" s="228" t="s">
        <v>1945</v>
      </c>
      <c r="G1729" s="229" t="s">
        <v>267</v>
      </c>
      <c r="H1729" s="230">
        <v>65.890000000000001</v>
      </c>
      <c r="I1729" s="231"/>
      <c r="J1729" s="232">
        <f>ROUND(I1729*H1729,2)</f>
        <v>0</v>
      </c>
      <c r="K1729" s="228" t="s">
        <v>185</v>
      </c>
      <c r="L1729" s="44"/>
      <c r="M1729" s="233" t="s">
        <v>1</v>
      </c>
      <c r="N1729" s="234" t="s">
        <v>41</v>
      </c>
      <c r="O1729" s="91"/>
      <c r="P1729" s="235">
        <f>O1729*H1729</f>
        <v>0</v>
      </c>
      <c r="Q1729" s="235">
        <v>3.0000000000000001E-05</v>
      </c>
      <c r="R1729" s="235">
        <f>Q1729*H1729</f>
        <v>0.0019767000000000001</v>
      </c>
      <c r="S1729" s="235">
        <v>0</v>
      </c>
      <c r="T1729" s="236">
        <f>S1729*H1729</f>
        <v>0</v>
      </c>
      <c r="U1729" s="38"/>
      <c r="V1729" s="38"/>
      <c r="W1729" s="38"/>
      <c r="X1729" s="38"/>
      <c r="Y1729" s="38"/>
      <c r="Z1729" s="38"/>
      <c r="AA1729" s="38"/>
      <c r="AB1729" s="38"/>
      <c r="AC1729" s="38"/>
      <c r="AD1729" s="38"/>
      <c r="AE1729" s="38"/>
      <c r="AR1729" s="237" t="s">
        <v>362</v>
      </c>
      <c r="AT1729" s="237" t="s">
        <v>181</v>
      </c>
      <c r="AU1729" s="237" t="s">
        <v>85</v>
      </c>
      <c r="AY1729" s="17" t="s">
        <v>178</v>
      </c>
      <c r="BE1729" s="238">
        <f>IF(N1729="základní",J1729,0)</f>
        <v>0</v>
      </c>
      <c r="BF1729" s="238">
        <f>IF(N1729="snížená",J1729,0)</f>
        <v>0</v>
      </c>
      <c r="BG1729" s="238">
        <f>IF(N1729="zákl. přenesená",J1729,0)</f>
        <v>0</v>
      </c>
      <c r="BH1729" s="238">
        <f>IF(N1729="sníž. přenesená",J1729,0)</f>
        <v>0</v>
      </c>
      <c r="BI1729" s="238">
        <f>IF(N1729="nulová",J1729,0)</f>
        <v>0</v>
      </c>
      <c r="BJ1729" s="17" t="s">
        <v>83</v>
      </c>
      <c r="BK1729" s="238">
        <f>ROUND(I1729*H1729,2)</f>
        <v>0</v>
      </c>
      <c r="BL1729" s="17" t="s">
        <v>362</v>
      </c>
      <c r="BM1729" s="237" t="s">
        <v>1946</v>
      </c>
    </row>
    <row r="1730" s="2" customFormat="1">
      <c r="A1730" s="38"/>
      <c r="B1730" s="39"/>
      <c r="C1730" s="40"/>
      <c r="D1730" s="239" t="s">
        <v>188</v>
      </c>
      <c r="E1730" s="40"/>
      <c r="F1730" s="240" t="s">
        <v>1947</v>
      </c>
      <c r="G1730" s="40"/>
      <c r="H1730" s="40"/>
      <c r="I1730" s="241"/>
      <c r="J1730" s="40"/>
      <c r="K1730" s="40"/>
      <c r="L1730" s="44"/>
      <c r="M1730" s="242"/>
      <c r="N1730" s="243"/>
      <c r="O1730" s="91"/>
      <c r="P1730" s="91"/>
      <c r="Q1730" s="91"/>
      <c r="R1730" s="91"/>
      <c r="S1730" s="91"/>
      <c r="T1730" s="92"/>
      <c r="U1730" s="38"/>
      <c r="V1730" s="38"/>
      <c r="W1730" s="38"/>
      <c r="X1730" s="38"/>
      <c r="Y1730" s="38"/>
      <c r="Z1730" s="38"/>
      <c r="AA1730" s="38"/>
      <c r="AB1730" s="38"/>
      <c r="AC1730" s="38"/>
      <c r="AD1730" s="38"/>
      <c r="AE1730" s="38"/>
      <c r="AT1730" s="17" t="s">
        <v>188</v>
      </c>
      <c r="AU1730" s="17" t="s">
        <v>85</v>
      </c>
    </row>
    <row r="1731" s="13" customFormat="1">
      <c r="A1731" s="13"/>
      <c r="B1731" s="244"/>
      <c r="C1731" s="245"/>
      <c r="D1731" s="246" t="s">
        <v>190</v>
      </c>
      <c r="E1731" s="247" t="s">
        <v>1</v>
      </c>
      <c r="F1731" s="248" t="s">
        <v>191</v>
      </c>
      <c r="G1731" s="245"/>
      <c r="H1731" s="247" t="s">
        <v>1</v>
      </c>
      <c r="I1731" s="249"/>
      <c r="J1731" s="245"/>
      <c r="K1731" s="245"/>
      <c r="L1731" s="250"/>
      <c r="M1731" s="251"/>
      <c r="N1731" s="252"/>
      <c r="O1731" s="252"/>
      <c r="P1731" s="252"/>
      <c r="Q1731" s="252"/>
      <c r="R1731" s="252"/>
      <c r="S1731" s="252"/>
      <c r="T1731" s="253"/>
      <c r="U1731" s="13"/>
      <c r="V1731" s="13"/>
      <c r="W1731" s="13"/>
      <c r="X1731" s="13"/>
      <c r="Y1731" s="13"/>
      <c r="Z1731" s="13"/>
      <c r="AA1731" s="13"/>
      <c r="AB1731" s="13"/>
      <c r="AC1731" s="13"/>
      <c r="AD1731" s="13"/>
      <c r="AE1731" s="13"/>
      <c r="AT1731" s="254" t="s">
        <v>190</v>
      </c>
      <c r="AU1731" s="254" t="s">
        <v>85</v>
      </c>
      <c r="AV1731" s="13" t="s">
        <v>83</v>
      </c>
      <c r="AW1731" s="13" t="s">
        <v>34</v>
      </c>
      <c r="AX1731" s="13" t="s">
        <v>76</v>
      </c>
      <c r="AY1731" s="254" t="s">
        <v>178</v>
      </c>
    </row>
    <row r="1732" s="13" customFormat="1">
      <c r="A1732" s="13"/>
      <c r="B1732" s="244"/>
      <c r="C1732" s="245"/>
      <c r="D1732" s="246" t="s">
        <v>190</v>
      </c>
      <c r="E1732" s="247" t="s">
        <v>1</v>
      </c>
      <c r="F1732" s="248" t="s">
        <v>192</v>
      </c>
      <c r="G1732" s="245"/>
      <c r="H1732" s="247" t="s">
        <v>1</v>
      </c>
      <c r="I1732" s="249"/>
      <c r="J1732" s="245"/>
      <c r="K1732" s="245"/>
      <c r="L1732" s="250"/>
      <c r="M1732" s="251"/>
      <c r="N1732" s="252"/>
      <c r="O1732" s="252"/>
      <c r="P1732" s="252"/>
      <c r="Q1732" s="252"/>
      <c r="R1732" s="252"/>
      <c r="S1732" s="252"/>
      <c r="T1732" s="253"/>
      <c r="U1732" s="13"/>
      <c r="V1732" s="13"/>
      <c r="W1732" s="13"/>
      <c r="X1732" s="13"/>
      <c r="Y1732" s="13"/>
      <c r="Z1732" s="13"/>
      <c r="AA1732" s="13"/>
      <c r="AB1732" s="13"/>
      <c r="AC1732" s="13"/>
      <c r="AD1732" s="13"/>
      <c r="AE1732" s="13"/>
      <c r="AT1732" s="254" t="s">
        <v>190</v>
      </c>
      <c r="AU1732" s="254" t="s">
        <v>85</v>
      </c>
      <c r="AV1732" s="13" t="s">
        <v>83</v>
      </c>
      <c r="AW1732" s="13" t="s">
        <v>34</v>
      </c>
      <c r="AX1732" s="13" t="s">
        <v>76</v>
      </c>
      <c r="AY1732" s="254" t="s">
        <v>178</v>
      </c>
    </row>
    <row r="1733" s="13" customFormat="1">
      <c r="A1733" s="13"/>
      <c r="B1733" s="244"/>
      <c r="C1733" s="245"/>
      <c r="D1733" s="246" t="s">
        <v>190</v>
      </c>
      <c r="E1733" s="247" t="s">
        <v>1</v>
      </c>
      <c r="F1733" s="248" t="s">
        <v>1927</v>
      </c>
      <c r="G1733" s="245"/>
      <c r="H1733" s="247" t="s">
        <v>1</v>
      </c>
      <c r="I1733" s="249"/>
      <c r="J1733" s="245"/>
      <c r="K1733" s="245"/>
      <c r="L1733" s="250"/>
      <c r="M1733" s="251"/>
      <c r="N1733" s="252"/>
      <c r="O1733" s="252"/>
      <c r="P1733" s="252"/>
      <c r="Q1733" s="252"/>
      <c r="R1733" s="252"/>
      <c r="S1733" s="252"/>
      <c r="T1733" s="253"/>
      <c r="U1733" s="13"/>
      <c r="V1733" s="13"/>
      <c r="W1733" s="13"/>
      <c r="X1733" s="13"/>
      <c r="Y1733" s="13"/>
      <c r="Z1733" s="13"/>
      <c r="AA1733" s="13"/>
      <c r="AB1733" s="13"/>
      <c r="AC1733" s="13"/>
      <c r="AD1733" s="13"/>
      <c r="AE1733" s="13"/>
      <c r="AT1733" s="254" t="s">
        <v>190</v>
      </c>
      <c r="AU1733" s="254" t="s">
        <v>85</v>
      </c>
      <c r="AV1733" s="13" t="s">
        <v>83</v>
      </c>
      <c r="AW1733" s="13" t="s">
        <v>34</v>
      </c>
      <c r="AX1733" s="13" t="s">
        <v>76</v>
      </c>
      <c r="AY1733" s="254" t="s">
        <v>178</v>
      </c>
    </row>
    <row r="1734" s="13" customFormat="1">
      <c r="A1734" s="13"/>
      <c r="B1734" s="244"/>
      <c r="C1734" s="245"/>
      <c r="D1734" s="246" t="s">
        <v>190</v>
      </c>
      <c r="E1734" s="247" t="s">
        <v>1</v>
      </c>
      <c r="F1734" s="248" t="s">
        <v>1850</v>
      </c>
      <c r="G1734" s="245"/>
      <c r="H1734" s="247" t="s">
        <v>1</v>
      </c>
      <c r="I1734" s="249"/>
      <c r="J1734" s="245"/>
      <c r="K1734" s="245"/>
      <c r="L1734" s="250"/>
      <c r="M1734" s="251"/>
      <c r="N1734" s="252"/>
      <c r="O1734" s="252"/>
      <c r="P1734" s="252"/>
      <c r="Q1734" s="252"/>
      <c r="R1734" s="252"/>
      <c r="S1734" s="252"/>
      <c r="T1734" s="253"/>
      <c r="U1734" s="13"/>
      <c r="V1734" s="13"/>
      <c r="W1734" s="13"/>
      <c r="X1734" s="13"/>
      <c r="Y1734" s="13"/>
      <c r="Z1734" s="13"/>
      <c r="AA1734" s="13"/>
      <c r="AB1734" s="13"/>
      <c r="AC1734" s="13"/>
      <c r="AD1734" s="13"/>
      <c r="AE1734" s="13"/>
      <c r="AT1734" s="254" t="s">
        <v>190</v>
      </c>
      <c r="AU1734" s="254" t="s">
        <v>85</v>
      </c>
      <c r="AV1734" s="13" t="s">
        <v>83</v>
      </c>
      <c r="AW1734" s="13" t="s">
        <v>34</v>
      </c>
      <c r="AX1734" s="13" t="s">
        <v>76</v>
      </c>
      <c r="AY1734" s="254" t="s">
        <v>178</v>
      </c>
    </row>
    <row r="1735" s="14" customFormat="1">
      <c r="A1735" s="14"/>
      <c r="B1735" s="255"/>
      <c r="C1735" s="256"/>
      <c r="D1735" s="246" t="s">
        <v>190</v>
      </c>
      <c r="E1735" s="257" t="s">
        <v>1</v>
      </c>
      <c r="F1735" s="258" t="s">
        <v>1948</v>
      </c>
      <c r="G1735" s="256"/>
      <c r="H1735" s="259">
        <v>16.090000000000003</v>
      </c>
      <c r="I1735" s="260"/>
      <c r="J1735" s="256"/>
      <c r="K1735" s="256"/>
      <c r="L1735" s="261"/>
      <c r="M1735" s="262"/>
      <c r="N1735" s="263"/>
      <c r="O1735" s="263"/>
      <c r="P1735" s="263"/>
      <c r="Q1735" s="263"/>
      <c r="R1735" s="263"/>
      <c r="S1735" s="263"/>
      <c r="T1735" s="264"/>
      <c r="U1735" s="14"/>
      <c r="V1735" s="14"/>
      <c r="W1735" s="14"/>
      <c r="X1735" s="14"/>
      <c r="Y1735" s="14"/>
      <c r="Z1735" s="14"/>
      <c r="AA1735" s="14"/>
      <c r="AB1735" s="14"/>
      <c r="AC1735" s="14"/>
      <c r="AD1735" s="14"/>
      <c r="AE1735" s="14"/>
      <c r="AT1735" s="265" t="s">
        <v>190</v>
      </c>
      <c r="AU1735" s="265" t="s">
        <v>85</v>
      </c>
      <c r="AV1735" s="14" t="s">
        <v>85</v>
      </c>
      <c r="AW1735" s="14" t="s">
        <v>34</v>
      </c>
      <c r="AX1735" s="14" t="s">
        <v>76</v>
      </c>
      <c r="AY1735" s="265" t="s">
        <v>178</v>
      </c>
    </row>
    <row r="1736" s="14" customFormat="1">
      <c r="A1736" s="14"/>
      <c r="B1736" s="255"/>
      <c r="C1736" s="256"/>
      <c r="D1736" s="246" t="s">
        <v>190</v>
      </c>
      <c r="E1736" s="257" t="s">
        <v>1</v>
      </c>
      <c r="F1736" s="258" t="s">
        <v>1949</v>
      </c>
      <c r="G1736" s="256"/>
      <c r="H1736" s="259">
        <v>7.7999999999999998</v>
      </c>
      <c r="I1736" s="260"/>
      <c r="J1736" s="256"/>
      <c r="K1736" s="256"/>
      <c r="L1736" s="261"/>
      <c r="M1736" s="262"/>
      <c r="N1736" s="263"/>
      <c r="O1736" s="263"/>
      <c r="P1736" s="263"/>
      <c r="Q1736" s="263"/>
      <c r="R1736" s="263"/>
      <c r="S1736" s="263"/>
      <c r="T1736" s="264"/>
      <c r="U1736" s="14"/>
      <c r="V1736" s="14"/>
      <c r="W1736" s="14"/>
      <c r="X1736" s="14"/>
      <c r="Y1736" s="14"/>
      <c r="Z1736" s="14"/>
      <c r="AA1736" s="14"/>
      <c r="AB1736" s="14"/>
      <c r="AC1736" s="14"/>
      <c r="AD1736" s="14"/>
      <c r="AE1736" s="14"/>
      <c r="AT1736" s="265" t="s">
        <v>190</v>
      </c>
      <c r="AU1736" s="265" t="s">
        <v>85</v>
      </c>
      <c r="AV1736" s="14" t="s">
        <v>85</v>
      </c>
      <c r="AW1736" s="14" t="s">
        <v>34</v>
      </c>
      <c r="AX1736" s="14" t="s">
        <v>76</v>
      </c>
      <c r="AY1736" s="265" t="s">
        <v>178</v>
      </c>
    </row>
    <row r="1737" s="13" customFormat="1">
      <c r="A1737" s="13"/>
      <c r="B1737" s="244"/>
      <c r="C1737" s="245"/>
      <c r="D1737" s="246" t="s">
        <v>190</v>
      </c>
      <c r="E1737" s="247" t="s">
        <v>1</v>
      </c>
      <c r="F1737" s="248" t="s">
        <v>192</v>
      </c>
      <c r="G1737" s="245"/>
      <c r="H1737" s="247" t="s">
        <v>1</v>
      </c>
      <c r="I1737" s="249"/>
      <c r="J1737" s="245"/>
      <c r="K1737" s="245"/>
      <c r="L1737" s="250"/>
      <c r="M1737" s="251"/>
      <c r="N1737" s="252"/>
      <c r="O1737" s="252"/>
      <c r="P1737" s="252"/>
      <c r="Q1737" s="252"/>
      <c r="R1737" s="252"/>
      <c r="S1737" s="252"/>
      <c r="T1737" s="253"/>
      <c r="U1737" s="13"/>
      <c r="V1737" s="13"/>
      <c r="W1737" s="13"/>
      <c r="X1737" s="13"/>
      <c r="Y1737" s="13"/>
      <c r="Z1737" s="13"/>
      <c r="AA1737" s="13"/>
      <c r="AB1737" s="13"/>
      <c r="AC1737" s="13"/>
      <c r="AD1737" s="13"/>
      <c r="AE1737" s="13"/>
      <c r="AT1737" s="254" t="s">
        <v>190</v>
      </c>
      <c r="AU1737" s="254" t="s">
        <v>85</v>
      </c>
      <c r="AV1737" s="13" t="s">
        <v>83</v>
      </c>
      <c r="AW1737" s="13" t="s">
        <v>34</v>
      </c>
      <c r="AX1737" s="13" t="s">
        <v>76</v>
      </c>
      <c r="AY1737" s="254" t="s">
        <v>178</v>
      </c>
    </row>
    <row r="1738" s="13" customFormat="1">
      <c r="A1738" s="13"/>
      <c r="B1738" s="244"/>
      <c r="C1738" s="245"/>
      <c r="D1738" s="246" t="s">
        <v>190</v>
      </c>
      <c r="E1738" s="247" t="s">
        <v>1</v>
      </c>
      <c r="F1738" s="248" t="s">
        <v>1855</v>
      </c>
      <c r="G1738" s="245"/>
      <c r="H1738" s="247" t="s">
        <v>1</v>
      </c>
      <c r="I1738" s="249"/>
      <c r="J1738" s="245"/>
      <c r="K1738" s="245"/>
      <c r="L1738" s="250"/>
      <c r="M1738" s="251"/>
      <c r="N1738" s="252"/>
      <c r="O1738" s="252"/>
      <c r="P1738" s="252"/>
      <c r="Q1738" s="252"/>
      <c r="R1738" s="252"/>
      <c r="S1738" s="252"/>
      <c r="T1738" s="253"/>
      <c r="U1738" s="13"/>
      <c r="V1738" s="13"/>
      <c r="W1738" s="13"/>
      <c r="X1738" s="13"/>
      <c r="Y1738" s="13"/>
      <c r="Z1738" s="13"/>
      <c r="AA1738" s="13"/>
      <c r="AB1738" s="13"/>
      <c r="AC1738" s="13"/>
      <c r="AD1738" s="13"/>
      <c r="AE1738" s="13"/>
      <c r="AT1738" s="254" t="s">
        <v>190</v>
      </c>
      <c r="AU1738" s="254" t="s">
        <v>85</v>
      </c>
      <c r="AV1738" s="13" t="s">
        <v>83</v>
      </c>
      <c r="AW1738" s="13" t="s">
        <v>34</v>
      </c>
      <c r="AX1738" s="13" t="s">
        <v>76</v>
      </c>
      <c r="AY1738" s="254" t="s">
        <v>178</v>
      </c>
    </row>
    <row r="1739" s="14" customFormat="1">
      <c r="A1739" s="14"/>
      <c r="B1739" s="255"/>
      <c r="C1739" s="256"/>
      <c r="D1739" s="246" t="s">
        <v>190</v>
      </c>
      <c r="E1739" s="257" t="s">
        <v>1</v>
      </c>
      <c r="F1739" s="258" t="s">
        <v>1950</v>
      </c>
      <c r="G1739" s="256"/>
      <c r="H1739" s="259">
        <v>6.4000000000000004</v>
      </c>
      <c r="I1739" s="260"/>
      <c r="J1739" s="256"/>
      <c r="K1739" s="256"/>
      <c r="L1739" s="261"/>
      <c r="M1739" s="262"/>
      <c r="N1739" s="263"/>
      <c r="O1739" s="263"/>
      <c r="P1739" s="263"/>
      <c r="Q1739" s="263"/>
      <c r="R1739" s="263"/>
      <c r="S1739" s="263"/>
      <c r="T1739" s="264"/>
      <c r="U1739" s="14"/>
      <c r="V1739" s="14"/>
      <c r="W1739" s="14"/>
      <c r="X1739" s="14"/>
      <c r="Y1739" s="14"/>
      <c r="Z1739" s="14"/>
      <c r="AA1739" s="14"/>
      <c r="AB1739" s="14"/>
      <c r="AC1739" s="14"/>
      <c r="AD1739" s="14"/>
      <c r="AE1739" s="14"/>
      <c r="AT1739" s="265" t="s">
        <v>190</v>
      </c>
      <c r="AU1739" s="265" t="s">
        <v>85</v>
      </c>
      <c r="AV1739" s="14" t="s">
        <v>85</v>
      </c>
      <c r="AW1739" s="14" t="s">
        <v>34</v>
      </c>
      <c r="AX1739" s="14" t="s">
        <v>76</v>
      </c>
      <c r="AY1739" s="265" t="s">
        <v>178</v>
      </c>
    </row>
    <row r="1740" s="14" customFormat="1">
      <c r="A1740" s="14"/>
      <c r="B1740" s="255"/>
      <c r="C1740" s="256"/>
      <c r="D1740" s="246" t="s">
        <v>190</v>
      </c>
      <c r="E1740" s="257" t="s">
        <v>1</v>
      </c>
      <c r="F1740" s="258" t="s">
        <v>1951</v>
      </c>
      <c r="G1740" s="256"/>
      <c r="H1740" s="259">
        <v>5.0999999999999996</v>
      </c>
      <c r="I1740" s="260"/>
      <c r="J1740" s="256"/>
      <c r="K1740" s="256"/>
      <c r="L1740" s="261"/>
      <c r="M1740" s="262"/>
      <c r="N1740" s="263"/>
      <c r="O1740" s="263"/>
      <c r="P1740" s="263"/>
      <c r="Q1740" s="263"/>
      <c r="R1740" s="263"/>
      <c r="S1740" s="263"/>
      <c r="T1740" s="264"/>
      <c r="U1740" s="14"/>
      <c r="V1740" s="14"/>
      <c r="W1740" s="14"/>
      <c r="X1740" s="14"/>
      <c r="Y1740" s="14"/>
      <c r="Z1740" s="14"/>
      <c r="AA1740" s="14"/>
      <c r="AB1740" s="14"/>
      <c r="AC1740" s="14"/>
      <c r="AD1740" s="14"/>
      <c r="AE1740" s="14"/>
      <c r="AT1740" s="265" t="s">
        <v>190</v>
      </c>
      <c r="AU1740" s="265" t="s">
        <v>85</v>
      </c>
      <c r="AV1740" s="14" t="s">
        <v>85</v>
      </c>
      <c r="AW1740" s="14" t="s">
        <v>34</v>
      </c>
      <c r="AX1740" s="14" t="s">
        <v>76</v>
      </c>
      <c r="AY1740" s="265" t="s">
        <v>178</v>
      </c>
    </row>
    <row r="1741" s="14" customFormat="1">
      <c r="A1741" s="14"/>
      <c r="B1741" s="255"/>
      <c r="C1741" s="256"/>
      <c r="D1741" s="246" t="s">
        <v>190</v>
      </c>
      <c r="E1741" s="257" t="s">
        <v>1</v>
      </c>
      <c r="F1741" s="258" t="s">
        <v>1952</v>
      </c>
      <c r="G1741" s="256"/>
      <c r="H1741" s="259">
        <v>4.2999999999999998</v>
      </c>
      <c r="I1741" s="260"/>
      <c r="J1741" s="256"/>
      <c r="K1741" s="256"/>
      <c r="L1741" s="261"/>
      <c r="M1741" s="262"/>
      <c r="N1741" s="263"/>
      <c r="O1741" s="263"/>
      <c r="P1741" s="263"/>
      <c r="Q1741" s="263"/>
      <c r="R1741" s="263"/>
      <c r="S1741" s="263"/>
      <c r="T1741" s="264"/>
      <c r="U1741" s="14"/>
      <c r="V1741" s="14"/>
      <c r="W1741" s="14"/>
      <c r="X1741" s="14"/>
      <c r="Y1741" s="14"/>
      <c r="Z1741" s="14"/>
      <c r="AA1741" s="14"/>
      <c r="AB1741" s="14"/>
      <c r="AC1741" s="14"/>
      <c r="AD1741" s="14"/>
      <c r="AE1741" s="14"/>
      <c r="AT1741" s="265" t="s">
        <v>190</v>
      </c>
      <c r="AU1741" s="265" t="s">
        <v>85</v>
      </c>
      <c r="AV1741" s="14" t="s">
        <v>85</v>
      </c>
      <c r="AW1741" s="14" t="s">
        <v>34</v>
      </c>
      <c r="AX1741" s="14" t="s">
        <v>76</v>
      </c>
      <c r="AY1741" s="265" t="s">
        <v>178</v>
      </c>
    </row>
    <row r="1742" s="14" customFormat="1">
      <c r="A1742" s="14"/>
      <c r="B1742" s="255"/>
      <c r="C1742" s="256"/>
      <c r="D1742" s="246" t="s">
        <v>190</v>
      </c>
      <c r="E1742" s="257" t="s">
        <v>1</v>
      </c>
      <c r="F1742" s="258" t="s">
        <v>1953</v>
      </c>
      <c r="G1742" s="256"/>
      <c r="H1742" s="259">
        <v>7.1999999999999993</v>
      </c>
      <c r="I1742" s="260"/>
      <c r="J1742" s="256"/>
      <c r="K1742" s="256"/>
      <c r="L1742" s="261"/>
      <c r="M1742" s="262"/>
      <c r="N1742" s="263"/>
      <c r="O1742" s="263"/>
      <c r="P1742" s="263"/>
      <c r="Q1742" s="263"/>
      <c r="R1742" s="263"/>
      <c r="S1742" s="263"/>
      <c r="T1742" s="264"/>
      <c r="U1742" s="14"/>
      <c r="V1742" s="14"/>
      <c r="W1742" s="14"/>
      <c r="X1742" s="14"/>
      <c r="Y1742" s="14"/>
      <c r="Z1742" s="14"/>
      <c r="AA1742" s="14"/>
      <c r="AB1742" s="14"/>
      <c r="AC1742" s="14"/>
      <c r="AD1742" s="14"/>
      <c r="AE1742" s="14"/>
      <c r="AT1742" s="265" t="s">
        <v>190</v>
      </c>
      <c r="AU1742" s="265" t="s">
        <v>85</v>
      </c>
      <c r="AV1742" s="14" t="s">
        <v>85</v>
      </c>
      <c r="AW1742" s="14" t="s">
        <v>34</v>
      </c>
      <c r="AX1742" s="14" t="s">
        <v>76</v>
      </c>
      <c r="AY1742" s="265" t="s">
        <v>178</v>
      </c>
    </row>
    <row r="1743" s="14" customFormat="1">
      <c r="A1743" s="14"/>
      <c r="B1743" s="255"/>
      <c r="C1743" s="256"/>
      <c r="D1743" s="246" t="s">
        <v>190</v>
      </c>
      <c r="E1743" s="257" t="s">
        <v>1</v>
      </c>
      <c r="F1743" s="258" t="s">
        <v>1954</v>
      </c>
      <c r="G1743" s="256"/>
      <c r="H1743" s="259">
        <v>4.5</v>
      </c>
      <c r="I1743" s="260"/>
      <c r="J1743" s="256"/>
      <c r="K1743" s="256"/>
      <c r="L1743" s="261"/>
      <c r="M1743" s="262"/>
      <c r="N1743" s="263"/>
      <c r="O1743" s="263"/>
      <c r="P1743" s="263"/>
      <c r="Q1743" s="263"/>
      <c r="R1743" s="263"/>
      <c r="S1743" s="263"/>
      <c r="T1743" s="264"/>
      <c r="U1743" s="14"/>
      <c r="V1743" s="14"/>
      <c r="W1743" s="14"/>
      <c r="X1743" s="14"/>
      <c r="Y1743" s="14"/>
      <c r="Z1743" s="14"/>
      <c r="AA1743" s="14"/>
      <c r="AB1743" s="14"/>
      <c r="AC1743" s="14"/>
      <c r="AD1743" s="14"/>
      <c r="AE1743" s="14"/>
      <c r="AT1743" s="265" t="s">
        <v>190</v>
      </c>
      <c r="AU1743" s="265" t="s">
        <v>85</v>
      </c>
      <c r="AV1743" s="14" t="s">
        <v>85</v>
      </c>
      <c r="AW1743" s="14" t="s">
        <v>34</v>
      </c>
      <c r="AX1743" s="14" t="s">
        <v>76</v>
      </c>
      <c r="AY1743" s="265" t="s">
        <v>178</v>
      </c>
    </row>
    <row r="1744" s="14" customFormat="1">
      <c r="A1744" s="14"/>
      <c r="B1744" s="255"/>
      <c r="C1744" s="256"/>
      <c r="D1744" s="246" t="s">
        <v>190</v>
      </c>
      <c r="E1744" s="257" t="s">
        <v>1</v>
      </c>
      <c r="F1744" s="258" t="s">
        <v>1955</v>
      </c>
      <c r="G1744" s="256"/>
      <c r="H1744" s="259">
        <v>4.2000000000000002</v>
      </c>
      <c r="I1744" s="260"/>
      <c r="J1744" s="256"/>
      <c r="K1744" s="256"/>
      <c r="L1744" s="261"/>
      <c r="M1744" s="262"/>
      <c r="N1744" s="263"/>
      <c r="O1744" s="263"/>
      <c r="P1744" s="263"/>
      <c r="Q1744" s="263"/>
      <c r="R1744" s="263"/>
      <c r="S1744" s="263"/>
      <c r="T1744" s="264"/>
      <c r="U1744" s="14"/>
      <c r="V1744" s="14"/>
      <c r="W1744" s="14"/>
      <c r="X1744" s="14"/>
      <c r="Y1744" s="14"/>
      <c r="Z1744" s="14"/>
      <c r="AA1744" s="14"/>
      <c r="AB1744" s="14"/>
      <c r="AC1744" s="14"/>
      <c r="AD1744" s="14"/>
      <c r="AE1744" s="14"/>
      <c r="AT1744" s="265" t="s">
        <v>190</v>
      </c>
      <c r="AU1744" s="265" t="s">
        <v>85</v>
      </c>
      <c r="AV1744" s="14" t="s">
        <v>85</v>
      </c>
      <c r="AW1744" s="14" t="s">
        <v>34</v>
      </c>
      <c r="AX1744" s="14" t="s">
        <v>76</v>
      </c>
      <c r="AY1744" s="265" t="s">
        <v>178</v>
      </c>
    </row>
    <row r="1745" s="14" customFormat="1">
      <c r="A1745" s="14"/>
      <c r="B1745" s="255"/>
      <c r="C1745" s="256"/>
      <c r="D1745" s="246" t="s">
        <v>190</v>
      </c>
      <c r="E1745" s="257" t="s">
        <v>1</v>
      </c>
      <c r="F1745" s="258" t="s">
        <v>1956</v>
      </c>
      <c r="G1745" s="256"/>
      <c r="H1745" s="259">
        <v>10.299999999999999</v>
      </c>
      <c r="I1745" s="260"/>
      <c r="J1745" s="256"/>
      <c r="K1745" s="256"/>
      <c r="L1745" s="261"/>
      <c r="M1745" s="262"/>
      <c r="N1745" s="263"/>
      <c r="O1745" s="263"/>
      <c r="P1745" s="263"/>
      <c r="Q1745" s="263"/>
      <c r="R1745" s="263"/>
      <c r="S1745" s="263"/>
      <c r="T1745" s="264"/>
      <c r="U1745" s="14"/>
      <c r="V1745" s="14"/>
      <c r="W1745" s="14"/>
      <c r="X1745" s="14"/>
      <c r="Y1745" s="14"/>
      <c r="Z1745" s="14"/>
      <c r="AA1745" s="14"/>
      <c r="AB1745" s="14"/>
      <c r="AC1745" s="14"/>
      <c r="AD1745" s="14"/>
      <c r="AE1745" s="14"/>
      <c r="AT1745" s="265" t="s">
        <v>190</v>
      </c>
      <c r="AU1745" s="265" t="s">
        <v>85</v>
      </c>
      <c r="AV1745" s="14" t="s">
        <v>85</v>
      </c>
      <c r="AW1745" s="14" t="s">
        <v>34</v>
      </c>
      <c r="AX1745" s="14" t="s">
        <v>76</v>
      </c>
      <c r="AY1745" s="265" t="s">
        <v>178</v>
      </c>
    </row>
    <row r="1746" s="2" customFormat="1" ht="24.15" customHeight="1">
      <c r="A1746" s="38"/>
      <c r="B1746" s="39"/>
      <c r="C1746" s="226" t="s">
        <v>1957</v>
      </c>
      <c r="D1746" s="226" t="s">
        <v>181</v>
      </c>
      <c r="E1746" s="227" t="s">
        <v>1958</v>
      </c>
      <c r="F1746" s="228" t="s">
        <v>1959</v>
      </c>
      <c r="G1746" s="229" t="s">
        <v>229</v>
      </c>
      <c r="H1746" s="230">
        <v>2.73</v>
      </c>
      <c r="I1746" s="231"/>
      <c r="J1746" s="232">
        <f>ROUND(I1746*H1746,2)</f>
        <v>0</v>
      </c>
      <c r="K1746" s="228" t="s">
        <v>185</v>
      </c>
      <c r="L1746" s="44"/>
      <c r="M1746" s="233" t="s">
        <v>1</v>
      </c>
      <c r="N1746" s="234" t="s">
        <v>41</v>
      </c>
      <c r="O1746" s="91"/>
      <c r="P1746" s="235">
        <f>O1746*H1746</f>
        <v>0</v>
      </c>
      <c r="Q1746" s="235">
        <v>0</v>
      </c>
      <c r="R1746" s="235">
        <f>Q1746*H1746</f>
        <v>0</v>
      </c>
      <c r="S1746" s="235">
        <v>0</v>
      </c>
      <c r="T1746" s="236">
        <f>S1746*H1746</f>
        <v>0</v>
      </c>
      <c r="U1746" s="38"/>
      <c r="V1746" s="38"/>
      <c r="W1746" s="38"/>
      <c r="X1746" s="38"/>
      <c r="Y1746" s="38"/>
      <c r="Z1746" s="38"/>
      <c r="AA1746" s="38"/>
      <c r="AB1746" s="38"/>
      <c r="AC1746" s="38"/>
      <c r="AD1746" s="38"/>
      <c r="AE1746" s="38"/>
      <c r="AR1746" s="237" t="s">
        <v>362</v>
      </c>
      <c r="AT1746" s="237" t="s">
        <v>181</v>
      </c>
      <c r="AU1746" s="237" t="s">
        <v>85</v>
      </c>
      <c r="AY1746" s="17" t="s">
        <v>178</v>
      </c>
      <c r="BE1746" s="238">
        <f>IF(N1746="základní",J1746,0)</f>
        <v>0</v>
      </c>
      <c r="BF1746" s="238">
        <f>IF(N1746="snížená",J1746,0)</f>
        <v>0</v>
      </c>
      <c r="BG1746" s="238">
        <f>IF(N1746="zákl. přenesená",J1746,0)</f>
        <v>0</v>
      </c>
      <c r="BH1746" s="238">
        <f>IF(N1746="sníž. přenesená",J1746,0)</f>
        <v>0</v>
      </c>
      <c r="BI1746" s="238">
        <f>IF(N1746="nulová",J1746,0)</f>
        <v>0</v>
      </c>
      <c r="BJ1746" s="17" t="s">
        <v>83</v>
      </c>
      <c r="BK1746" s="238">
        <f>ROUND(I1746*H1746,2)</f>
        <v>0</v>
      </c>
      <c r="BL1746" s="17" t="s">
        <v>362</v>
      </c>
      <c r="BM1746" s="237" t="s">
        <v>1960</v>
      </c>
    </row>
    <row r="1747" s="2" customFormat="1">
      <c r="A1747" s="38"/>
      <c r="B1747" s="39"/>
      <c r="C1747" s="40"/>
      <c r="D1747" s="239" t="s">
        <v>188</v>
      </c>
      <c r="E1747" s="40"/>
      <c r="F1747" s="240" t="s">
        <v>1961</v>
      </c>
      <c r="G1747" s="40"/>
      <c r="H1747" s="40"/>
      <c r="I1747" s="241"/>
      <c r="J1747" s="40"/>
      <c r="K1747" s="40"/>
      <c r="L1747" s="44"/>
      <c r="M1747" s="242"/>
      <c r="N1747" s="243"/>
      <c r="O1747" s="91"/>
      <c r="P1747" s="91"/>
      <c r="Q1747" s="91"/>
      <c r="R1747" s="91"/>
      <c r="S1747" s="91"/>
      <c r="T1747" s="92"/>
      <c r="U1747" s="38"/>
      <c r="V1747" s="38"/>
      <c r="W1747" s="38"/>
      <c r="X1747" s="38"/>
      <c r="Y1747" s="38"/>
      <c r="Z1747" s="38"/>
      <c r="AA1747" s="38"/>
      <c r="AB1747" s="38"/>
      <c r="AC1747" s="38"/>
      <c r="AD1747" s="38"/>
      <c r="AE1747" s="38"/>
      <c r="AT1747" s="17" t="s">
        <v>188</v>
      </c>
      <c r="AU1747" s="17" t="s">
        <v>85</v>
      </c>
    </row>
    <row r="1748" s="12" customFormat="1" ht="22.8" customHeight="1">
      <c r="A1748" s="12"/>
      <c r="B1748" s="210"/>
      <c r="C1748" s="211"/>
      <c r="D1748" s="212" t="s">
        <v>75</v>
      </c>
      <c r="E1748" s="224" t="s">
        <v>1962</v>
      </c>
      <c r="F1748" s="224" t="s">
        <v>1963</v>
      </c>
      <c r="G1748" s="211"/>
      <c r="H1748" s="211"/>
      <c r="I1748" s="214"/>
      <c r="J1748" s="225">
        <f>BK1748</f>
        <v>0</v>
      </c>
      <c r="K1748" s="211"/>
      <c r="L1748" s="216"/>
      <c r="M1748" s="217"/>
      <c r="N1748" s="218"/>
      <c r="O1748" s="218"/>
      <c r="P1748" s="219">
        <f>SUM(P1749:P1992)</f>
        <v>0</v>
      </c>
      <c r="Q1748" s="218"/>
      <c r="R1748" s="219">
        <f>SUM(R1749:R1992)</f>
        <v>4.71268683</v>
      </c>
      <c r="S1748" s="218"/>
      <c r="T1748" s="220">
        <f>SUM(T1749:T1992)</f>
        <v>0</v>
      </c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R1748" s="221" t="s">
        <v>85</v>
      </c>
      <c r="AT1748" s="222" t="s">
        <v>75</v>
      </c>
      <c r="AU1748" s="222" t="s">
        <v>83</v>
      </c>
      <c r="AY1748" s="221" t="s">
        <v>178</v>
      </c>
      <c r="BK1748" s="223">
        <f>SUM(BK1749:BK1992)</f>
        <v>0</v>
      </c>
    </row>
    <row r="1749" s="2" customFormat="1" ht="16.5" customHeight="1">
      <c r="A1749" s="38"/>
      <c r="B1749" s="39"/>
      <c r="C1749" s="226" t="s">
        <v>1964</v>
      </c>
      <c r="D1749" s="226" t="s">
        <v>181</v>
      </c>
      <c r="E1749" s="227" t="s">
        <v>1965</v>
      </c>
      <c r="F1749" s="228" t="s">
        <v>1966</v>
      </c>
      <c r="G1749" s="229" t="s">
        <v>258</v>
      </c>
      <c r="H1749" s="230">
        <v>491.56400000000002</v>
      </c>
      <c r="I1749" s="231"/>
      <c r="J1749" s="232">
        <f>ROUND(I1749*H1749,2)</f>
        <v>0</v>
      </c>
      <c r="K1749" s="228" t="s">
        <v>185</v>
      </c>
      <c r="L1749" s="44"/>
      <c r="M1749" s="233" t="s">
        <v>1</v>
      </c>
      <c r="N1749" s="234" t="s">
        <v>41</v>
      </c>
      <c r="O1749" s="91"/>
      <c r="P1749" s="235">
        <f>O1749*H1749</f>
        <v>0</v>
      </c>
      <c r="Q1749" s="235">
        <v>0</v>
      </c>
      <c r="R1749" s="235">
        <f>Q1749*H1749</f>
        <v>0</v>
      </c>
      <c r="S1749" s="235">
        <v>0</v>
      </c>
      <c r="T1749" s="236">
        <f>S1749*H1749</f>
        <v>0</v>
      </c>
      <c r="U1749" s="38"/>
      <c r="V1749" s="38"/>
      <c r="W1749" s="38"/>
      <c r="X1749" s="38"/>
      <c r="Y1749" s="38"/>
      <c r="Z1749" s="38"/>
      <c r="AA1749" s="38"/>
      <c r="AB1749" s="38"/>
      <c r="AC1749" s="38"/>
      <c r="AD1749" s="38"/>
      <c r="AE1749" s="38"/>
      <c r="AR1749" s="237" t="s">
        <v>362</v>
      </c>
      <c r="AT1749" s="237" t="s">
        <v>181</v>
      </c>
      <c r="AU1749" s="237" t="s">
        <v>85</v>
      </c>
      <c r="AY1749" s="17" t="s">
        <v>178</v>
      </c>
      <c r="BE1749" s="238">
        <f>IF(N1749="základní",J1749,0)</f>
        <v>0</v>
      </c>
      <c r="BF1749" s="238">
        <f>IF(N1749="snížená",J1749,0)</f>
        <v>0</v>
      </c>
      <c r="BG1749" s="238">
        <f>IF(N1749="zákl. přenesená",J1749,0)</f>
        <v>0</v>
      </c>
      <c r="BH1749" s="238">
        <f>IF(N1749="sníž. přenesená",J1749,0)</f>
        <v>0</v>
      </c>
      <c r="BI1749" s="238">
        <f>IF(N1749="nulová",J1749,0)</f>
        <v>0</v>
      </c>
      <c r="BJ1749" s="17" t="s">
        <v>83</v>
      </c>
      <c r="BK1749" s="238">
        <f>ROUND(I1749*H1749,2)</f>
        <v>0</v>
      </c>
      <c r="BL1749" s="17" t="s">
        <v>362</v>
      </c>
      <c r="BM1749" s="237" t="s">
        <v>1967</v>
      </c>
    </row>
    <row r="1750" s="2" customFormat="1">
      <c r="A1750" s="38"/>
      <c r="B1750" s="39"/>
      <c r="C1750" s="40"/>
      <c r="D1750" s="239" t="s">
        <v>188</v>
      </c>
      <c r="E1750" s="40"/>
      <c r="F1750" s="240" t="s">
        <v>1968</v>
      </c>
      <c r="G1750" s="40"/>
      <c r="H1750" s="40"/>
      <c r="I1750" s="241"/>
      <c r="J1750" s="40"/>
      <c r="K1750" s="40"/>
      <c r="L1750" s="44"/>
      <c r="M1750" s="242"/>
      <c r="N1750" s="243"/>
      <c r="O1750" s="91"/>
      <c r="P1750" s="91"/>
      <c r="Q1750" s="91"/>
      <c r="R1750" s="91"/>
      <c r="S1750" s="91"/>
      <c r="T1750" s="92"/>
      <c r="U1750" s="38"/>
      <c r="V1750" s="38"/>
      <c r="W1750" s="38"/>
      <c r="X1750" s="38"/>
      <c r="Y1750" s="38"/>
      <c r="Z1750" s="38"/>
      <c r="AA1750" s="38"/>
      <c r="AB1750" s="38"/>
      <c r="AC1750" s="38"/>
      <c r="AD1750" s="38"/>
      <c r="AE1750" s="38"/>
      <c r="AT1750" s="17" t="s">
        <v>188</v>
      </c>
      <c r="AU1750" s="17" t="s">
        <v>85</v>
      </c>
    </row>
    <row r="1751" s="13" customFormat="1">
      <c r="A1751" s="13"/>
      <c r="B1751" s="244"/>
      <c r="C1751" s="245"/>
      <c r="D1751" s="246" t="s">
        <v>190</v>
      </c>
      <c r="E1751" s="247" t="s">
        <v>1</v>
      </c>
      <c r="F1751" s="248" t="s">
        <v>191</v>
      </c>
      <c r="G1751" s="245"/>
      <c r="H1751" s="247" t="s">
        <v>1</v>
      </c>
      <c r="I1751" s="249"/>
      <c r="J1751" s="245"/>
      <c r="K1751" s="245"/>
      <c r="L1751" s="250"/>
      <c r="M1751" s="251"/>
      <c r="N1751" s="252"/>
      <c r="O1751" s="252"/>
      <c r="P1751" s="252"/>
      <c r="Q1751" s="252"/>
      <c r="R1751" s="252"/>
      <c r="S1751" s="252"/>
      <c r="T1751" s="253"/>
      <c r="U1751" s="13"/>
      <c r="V1751" s="13"/>
      <c r="W1751" s="13"/>
      <c r="X1751" s="13"/>
      <c r="Y1751" s="13"/>
      <c r="Z1751" s="13"/>
      <c r="AA1751" s="13"/>
      <c r="AB1751" s="13"/>
      <c r="AC1751" s="13"/>
      <c r="AD1751" s="13"/>
      <c r="AE1751" s="13"/>
      <c r="AT1751" s="254" t="s">
        <v>190</v>
      </c>
      <c r="AU1751" s="254" t="s">
        <v>85</v>
      </c>
      <c r="AV1751" s="13" t="s">
        <v>83</v>
      </c>
      <c r="AW1751" s="13" t="s">
        <v>34</v>
      </c>
      <c r="AX1751" s="13" t="s">
        <v>76</v>
      </c>
      <c r="AY1751" s="254" t="s">
        <v>178</v>
      </c>
    </row>
    <row r="1752" s="13" customFormat="1">
      <c r="A1752" s="13"/>
      <c r="B1752" s="244"/>
      <c r="C1752" s="245"/>
      <c r="D1752" s="246" t="s">
        <v>190</v>
      </c>
      <c r="E1752" s="247" t="s">
        <v>1</v>
      </c>
      <c r="F1752" s="248" t="s">
        <v>192</v>
      </c>
      <c r="G1752" s="245"/>
      <c r="H1752" s="247" t="s">
        <v>1</v>
      </c>
      <c r="I1752" s="249"/>
      <c r="J1752" s="245"/>
      <c r="K1752" s="245"/>
      <c r="L1752" s="250"/>
      <c r="M1752" s="251"/>
      <c r="N1752" s="252"/>
      <c r="O1752" s="252"/>
      <c r="P1752" s="252"/>
      <c r="Q1752" s="252"/>
      <c r="R1752" s="252"/>
      <c r="S1752" s="252"/>
      <c r="T1752" s="253"/>
      <c r="U1752" s="13"/>
      <c r="V1752" s="13"/>
      <c r="W1752" s="13"/>
      <c r="X1752" s="13"/>
      <c r="Y1752" s="13"/>
      <c r="Z1752" s="13"/>
      <c r="AA1752" s="13"/>
      <c r="AB1752" s="13"/>
      <c r="AC1752" s="13"/>
      <c r="AD1752" s="13"/>
      <c r="AE1752" s="13"/>
      <c r="AT1752" s="254" t="s">
        <v>190</v>
      </c>
      <c r="AU1752" s="254" t="s">
        <v>85</v>
      </c>
      <c r="AV1752" s="13" t="s">
        <v>83</v>
      </c>
      <c r="AW1752" s="13" t="s">
        <v>34</v>
      </c>
      <c r="AX1752" s="13" t="s">
        <v>76</v>
      </c>
      <c r="AY1752" s="254" t="s">
        <v>178</v>
      </c>
    </row>
    <row r="1753" s="13" customFormat="1">
      <c r="A1753" s="13"/>
      <c r="B1753" s="244"/>
      <c r="C1753" s="245"/>
      <c r="D1753" s="246" t="s">
        <v>190</v>
      </c>
      <c r="E1753" s="247" t="s">
        <v>1</v>
      </c>
      <c r="F1753" s="248" t="s">
        <v>1969</v>
      </c>
      <c r="G1753" s="245"/>
      <c r="H1753" s="247" t="s">
        <v>1</v>
      </c>
      <c r="I1753" s="249"/>
      <c r="J1753" s="245"/>
      <c r="K1753" s="245"/>
      <c r="L1753" s="250"/>
      <c r="M1753" s="251"/>
      <c r="N1753" s="252"/>
      <c r="O1753" s="252"/>
      <c r="P1753" s="252"/>
      <c r="Q1753" s="252"/>
      <c r="R1753" s="252"/>
      <c r="S1753" s="252"/>
      <c r="T1753" s="253"/>
      <c r="U1753" s="13"/>
      <c r="V1753" s="13"/>
      <c r="W1753" s="13"/>
      <c r="X1753" s="13"/>
      <c r="Y1753" s="13"/>
      <c r="Z1753" s="13"/>
      <c r="AA1753" s="13"/>
      <c r="AB1753" s="13"/>
      <c r="AC1753" s="13"/>
      <c r="AD1753" s="13"/>
      <c r="AE1753" s="13"/>
      <c r="AT1753" s="254" t="s">
        <v>190</v>
      </c>
      <c r="AU1753" s="254" t="s">
        <v>85</v>
      </c>
      <c r="AV1753" s="13" t="s">
        <v>83</v>
      </c>
      <c r="AW1753" s="13" t="s">
        <v>34</v>
      </c>
      <c r="AX1753" s="13" t="s">
        <v>76</v>
      </c>
      <c r="AY1753" s="254" t="s">
        <v>178</v>
      </c>
    </row>
    <row r="1754" s="14" customFormat="1">
      <c r="A1754" s="14"/>
      <c r="B1754" s="255"/>
      <c r="C1754" s="256"/>
      <c r="D1754" s="246" t="s">
        <v>190</v>
      </c>
      <c r="E1754" s="257" t="s">
        <v>1</v>
      </c>
      <c r="F1754" s="258" t="s">
        <v>1258</v>
      </c>
      <c r="G1754" s="256"/>
      <c r="H1754" s="259">
        <v>5.5999999999999996</v>
      </c>
      <c r="I1754" s="260"/>
      <c r="J1754" s="256"/>
      <c r="K1754" s="256"/>
      <c r="L1754" s="261"/>
      <c r="M1754" s="262"/>
      <c r="N1754" s="263"/>
      <c r="O1754" s="263"/>
      <c r="P1754" s="263"/>
      <c r="Q1754" s="263"/>
      <c r="R1754" s="263"/>
      <c r="S1754" s="263"/>
      <c r="T1754" s="264"/>
      <c r="U1754" s="14"/>
      <c r="V1754" s="14"/>
      <c r="W1754" s="14"/>
      <c r="X1754" s="14"/>
      <c r="Y1754" s="14"/>
      <c r="Z1754" s="14"/>
      <c r="AA1754" s="14"/>
      <c r="AB1754" s="14"/>
      <c r="AC1754" s="14"/>
      <c r="AD1754" s="14"/>
      <c r="AE1754" s="14"/>
      <c r="AT1754" s="265" t="s">
        <v>190</v>
      </c>
      <c r="AU1754" s="265" t="s">
        <v>85</v>
      </c>
      <c r="AV1754" s="14" t="s">
        <v>85</v>
      </c>
      <c r="AW1754" s="14" t="s">
        <v>34</v>
      </c>
      <c r="AX1754" s="14" t="s">
        <v>76</v>
      </c>
      <c r="AY1754" s="265" t="s">
        <v>178</v>
      </c>
    </row>
    <row r="1755" s="14" customFormat="1">
      <c r="A1755" s="14"/>
      <c r="B1755" s="255"/>
      <c r="C1755" s="256"/>
      <c r="D1755" s="246" t="s">
        <v>190</v>
      </c>
      <c r="E1755" s="257" t="s">
        <v>1</v>
      </c>
      <c r="F1755" s="258" t="s">
        <v>1970</v>
      </c>
      <c r="G1755" s="256"/>
      <c r="H1755" s="259">
        <v>20.114999999999998</v>
      </c>
      <c r="I1755" s="260"/>
      <c r="J1755" s="256"/>
      <c r="K1755" s="256"/>
      <c r="L1755" s="261"/>
      <c r="M1755" s="262"/>
      <c r="N1755" s="263"/>
      <c r="O1755" s="263"/>
      <c r="P1755" s="263"/>
      <c r="Q1755" s="263"/>
      <c r="R1755" s="263"/>
      <c r="S1755" s="263"/>
      <c r="T1755" s="264"/>
      <c r="U1755" s="14"/>
      <c r="V1755" s="14"/>
      <c r="W1755" s="14"/>
      <c r="X1755" s="14"/>
      <c r="Y1755" s="14"/>
      <c r="Z1755" s="14"/>
      <c r="AA1755" s="14"/>
      <c r="AB1755" s="14"/>
      <c r="AC1755" s="14"/>
      <c r="AD1755" s="14"/>
      <c r="AE1755" s="14"/>
      <c r="AT1755" s="265" t="s">
        <v>190</v>
      </c>
      <c r="AU1755" s="265" t="s">
        <v>85</v>
      </c>
      <c r="AV1755" s="14" t="s">
        <v>85</v>
      </c>
      <c r="AW1755" s="14" t="s">
        <v>34</v>
      </c>
      <c r="AX1755" s="14" t="s">
        <v>76</v>
      </c>
      <c r="AY1755" s="265" t="s">
        <v>178</v>
      </c>
    </row>
    <row r="1756" s="14" customFormat="1">
      <c r="A1756" s="14"/>
      <c r="B1756" s="255"/>
      <c r="C1756" s="256"/>
      <c r="D1756" s="246" t="s">
        <v>190</v>
      </c>
      <c r="E1756" s="257" t="s">
        <v>1</v>
      </c>
      <c r="F1756" s="258" t="s">
        <v>1971</v>
      </c>
      <c r="G1756" s="256"/>
      <c r="H1756" s="259">
        <v>19.830000000000002</v>
      </c>
      <c r="I1756" s="260"/>
      <c r="J1756" s="256"/>
      <c r="K1756" s="256"/>
      <c r="L1756" s="261"/>
      <c r="M1756" s="262"/>
      <c r="N1756" s="263"/>
      <c r="O1756" s="263"/>
      <c r="P1756" s="263"/>
      <c r="Q1756" s="263"/>
      <c r="R1756" s="263"/>
      <c r="S1756" s="263"/>
      <c r="T1756" s="264"/>
      <c r="U1756" s="14"/>
      <c r="V1756" s="14"/>
      <c r="W1756" s="14"/>
      <c r="X1756" s="14"/>
      <c r="Y1756" s="14"/>
      <c r="Z1756" s="14"/>
      <c r="AA1756" s="14"/>
      <c r="AB1756" s="14"/>
      <c r="AC1756" s="14"/>
      <c r="AD1756" s="14"/>
      <c r="AE1756" s="14"/>
      <c r="AT1756" s="265" t="s">
        <v>190</v>
      </c>
      <c r="AU1756" s="265" t="s">
        <v>85</v>
      </c>
      <c r="AV1756" s="14" t="s">
        <v>85</v>
      </c>
      <c r="AW1756" s="14" t="s">
        <v>34</v>
      </c>
      <c r="AX1756" s="14" t="s">
        <v>76</v>
      </c>
      <c r="AY1756" s="265" t="s">
        <v>178</v>
      </c>
    </row>
    <row r="1757" s="14" customFormat="1">
      <c r="A1757" s="14"/>
      <c r="B1757" s="255"/>
      <c r="C1757" s="256"/>
      <c r="D1757" s="246" t="s">
        <v>190</v>
      </c>
      <c r="E1757" s="257" t="s">
        <v>1</v>
      </c>
      <c r="F1757" s="258" t="s">
        <v>1972</v>
      </c>
      <c r="G1757" s="256"/>
      <c r="H1757" s="259">
        <v>9.5</v>
      </c>
      <c r="I1757" s="260"/>
      <c r="J1757" s="256"/>
      <c r="K1757" s="256"/>
      <c r="L1757" s="261"/>
      <c r="M1757" s="262"/>
      <c r="N1757" s="263"/>
      <c r="O1757" s="263"/>
      <c r="P1757" s="263"/>
      <c r="Q1757" s="263"/>
      <c r="R1757" s="263"/>
      <c r="S1757" s="263"/>
      <c r="T1757" s="264"/>
      <c r="U1757" s="14"/>
      <c r="V1757" s="14"/>
      <c r="W1757" s="14"/>
      <c r="X1757" s="14"/>
      <c r="Y1757" s="14"/>
      <c r="Z1757" s="14"/>
      <c r="AA1757" s="14"/>
      <c r="AB1757" s="14"/>
      <c r="AC1757" s="14"/>
      <c r="AD1757" s="14"/>
      <c r="AE1757" s="14"/>
      <c r="AT1757" s="265" t="s">
        <v>190</v>
      </c>
      <c r="AU1757" s="265" t="s">
        <v>85</v>
      </c>
      <c r="AV1757" s="14" t="s">
        <v>85</v>
      </c>
      <c r="AW1757" s="14" t="s">
        <v>34</v>
      </c>
      <c r="AX1757" s="14" t="s">
        <v>76</v>
      </c>
      <c r="AY1757" s="265" t="s">
        <v>178</v>
      </c>
    </row>
    <row r="1758" s="14" customFormat="1">
      <c r="A1758" s="14"/>
      <c r="B1758" s="255"/>
      <c r="C1758" s="256"/>
      <c r="D1758" s="246" t="s">
        <v>190</v>
      </c>
      <c r="E1758" s="257" t="s">
        <v>1</v>
      </c>
      <c r="F1758" s="258" t="s">
        <v>1973</v>
      </c>
      <c r="G1758" s="256"/>
      <c r="H1758" s="259">
        <v>8.3249999999999993</v>
      </c>
      <c r="I1758" s="260"/>
      <c r="J1758" s="256"/>
      <c r="K1758" s="256"/>
      <c r="L1758" s="261"/>
      <c r="M1758" s="262"/>
      <c r="N1758" s="263"/>
      <c r="O1758" s="263"/>
      <c r="P1758" s="263"/>
      <c r="Q1758" s="263"/>
      <c r="R1758" s="263"/>
      <c r="S1758" s="263"/>
      <c r="T1758" s="264"/>
      <c r="U1758" s="14"/>
      <c r="V1758" s="14"/>
      <c r="W1758" s="14"/>
      <c r="X1758" s="14"/>
      <c r="Y1758" s="14"/>
      <c r="Z1758" s="14"/>
      <c r="AA1758" s="14"/>
      <c r="AB1758" s="14"/>
      <c r="AC1758" s="14"/>
      <c r="AD1758" s="14"/>
      <c r="AE1758" s="14"/>
      <c r="AT1758" s="265" t="s">
        <v>190</v>
      </c>
      <c r="AU1758" s="265" t="s">
        <v>85</v>
      </c>
      <c r="AV1758" s="14" t="s">
        <v>85</v>
      </c>
      <c r="AW1758" s="14" t="s">
        <v>34</v>
      </c>
      <c r="AX1758" s="14" t="s">
        <v>76</v>
      </c>
      <c r="AY1758" s="265" t="s">
        <v>178</v>
      </c>
    </row>
    <row r="1759" s="14" customFormat="1">
      <c r="A1759" s="14"/>
      <c r="B1759" s="255"/>
      <c r="C1759" s="256"/>
      <c r="D1759" s="246" t="s">
        <v>190</v>
      </c>
      <c r="E1759" s="257" t="s">
        <v>1</v>
      </c>
      <c r="F1759" s="258" t="s">
        <v>1974</v>
      </c>
      <c r="G1759" s="256"/>
      <c r="H1759" s="259">
        <v>44.149999999999999</v>
      </c>
      <c r="I1759" s="260"/>
      <c r="J1759" s="256"/>
      <c r="K1759" s="256"/>
      <c r="L1759" s="261"/>
      <c r="M1759" s="262"/>
      <c r="N1759" s="263"/>
      <c r="O1759" s="263"/>
      <c r="P1759" s="263"/>
      <c r="Q1759" s="263"/>
      <c r="R1759" s="263"/>
      <c r="S1759" s="263"/>
      <c r="T1759" s="264"/>
      <c r="U1759" s="14"/>
      <c r="V1759" s="14"/>
      <c r="W1759" s="14"/>
      <c r="X1759" s="14"/>
      <c r="Y1759" s="14"/>
      <c r="Z1759" s="14"/>
      <c r="AA1759" s="14"/>
      <c r="AB1759" s="14"/>
      <c r="AC1759" s="14"/>
      <c r="AD1759" s="14"/>
      <c r="AE1759" s="14"/>
      <c r="AT1759" s="265" t="s">
        <v>190</v>
      </c>
      <c r="AU1759" s="265" t="s">
        <v>85</v>
      </c>
      <c r="AV1759" s="14" t="s">
        <v>85</v>
      </c>
      <c r="AW1759" s="14" t="s">
        <v>34</v>
      </c>
      <c r="AX1759" s="14" t="s">
        <v>76</v>
      </c>
      <c r="AY1759" s="265" t="s">
        <v>178</v>
      </c>
    </row>
    <row r="1760" s="14" customFormat="1">
      <c r="A1760" s="14"/>
      <c r="B1760" s="255"/>
      <c r="C1760" s="256"/>
      <c r="D1760" s="246" t="s">
        <v>190</v>
      </c>
      <c r="E1760" s="257" t="s">
        <v>1</v>
      </c>
      <c r="F1760" s="258" t="s">
        <v>1975</v>
      </c>
      <c r="G1760" s="256"/>
      <c r="H1760" s="259">
        <v>49.874000000000009</v>
      </c>
      <c r="I1760" s="260"/>
      <c r="J1760" s="256"/>
      <c r="K1760" s="256"/>
      <c r="L1760" s="261"/>
      <c r="M1760" s="262"/>
      <c r="N1760" s="263"/>
      <c r="O1760" s="263"/>
      <c r="P1760" s="263"/>
      <c r="Q1760" s="263"/>
      <c r="R1760" s="263"/>
      <c r="S1760" s="263"/>
      <c r="T1760" s="264"/>
      <c r="U1760" s="14"/>
      <c r="V1760" s="14"/>
      <c r="W1760" s="14"/>
      <c r="X1760" s="14"/>
      <c r="Y1760" s="14"/>
      <c r="Z1760" s="14"/>
      <c r="AA1760" s="14"/>
      <c r="AB1760" s="14"/>
      <c r="AC1760" s="14"/>
      <c r="AD1760" s="14"/>
      <c r="AE1760" s="14"/>
      <c r="AT1760" s="265" t="s">
        <v>190</v>
      </c>
      <c r="AU1760" s="265" t="s">
        <v>85</v>
      </c>
      <c r="AV1760" s="14" t="s">
        <v>85</v>
      </c>
      <c r="AW1760" s="14" t="s">
        <v>34</v>
      </c>
      <c r="AX1760" s="14" t="s">
        <v>76</v>
      </c>
      <c r="AY1760" s="265" t="s">
        <v>178</v>
      </c>
    </row>
    <row r="1761" s="14" customFormat="1">
      <c r="A1761" s="14"/>
      <c r="B1761" s="255"/>
      <c r="C1761" s="256"/>
      <c r="D1761" s="246" t="s">
        <v>190</v>
      </c>
      <c r="E1761" s="257" t="s">
        <v>1</v>
      </c>
      <c r="F1761" s="258" t="s">
        <v>1976</v>
      </c>
      <c r="G1761" s="256"/>
      <c r="H1761" s="259">
        <v>39.662500000000009</v>
      </c>
      <c r="I1761" s="260"/>
      <c r="J1761" s="256"/>
      <c r="K1761" s="256"/>
      <c r="L1761" s="261"/>
      <c r="M1761" s="262"/>
      <c r="N1761" s="263"/>
      <c r="O1761" s="263"/>
      <c r="P1761" s="263"/>
      <c r="Q1761" s="263"/>
      <c r="R1761" s="263"/>
      <c r="S1761" s="263"/>
      <c r="T1761" s="264"/>
      <c r="U1761" s="14"/>
      <c r="V1761" s="14"/>
      <c r="W1761" s="14"/>
      <c r="X1761" s="14"/>
      <c r="Y1761" s="14"/>
      <c r="Z1761" s="14"/>
      <c r="AA1761" s="14"/>
      <c r="AB1761" s="14"/>
      <c r="AC1761" s="14"/>
      <c r="AD1761" s="14"/>
      <c r="AE1761" s="14"/>
      <c r="AT1761" s="265" t="s">
        <v>190</v>
      </c>
      <c r="AU1761" s="265" t="s">
        <v>85</v>
      </c>
      <c r="AV1761" s="14" t="s">
        <v>85</v>
      </c>
      <c r="AW1761" s="14" t="s">
        <v>34</v>
      </c>
      <c r="AX1761" s="14" t="s">
        <v>76</v>
      </c>
      <c r="AY1761" s="265" t="s">
        <v>178</v>
      </c>
    </row>
    <row r="1762" s="14" customFormat="1">
      <c r="A1762" s="14"/>
      <c r="B1762" s="255"/>
      <c r="C1762" s="256"/>
      <c r="D1762" s="246" t="s">
        <v>190</v>
      </c>
      <c r="E1762" s="257" t="s">
        <v>1</v>
      </c>
      <c r="F1762" s="258" t="s">
        <v>1977</v>
      </c>
      <c r="G1762" s="256"/>
      <c r="H1762" s="259">
        <v>23.485000000000003</v>
      </c>
      <c r="I1762" s="260"/>
      <c r="J1762" s="256"/>
      <c r="K1762" s="256"/>
      <c r="L1762" s="261"/>
      <c r="M1762" s="262"/>
      <c r="N1762" s="263"/>
      <c r="O1762" s="263"/>
      <c r="P1762" s="263"/>
      <c r="Q1762" s="263"/>
      <c r="R1762" s="263"/>
      <c r="S1762" s="263"/>
      <c r="T1762" s="264"/>
      <c r="U1762" s="14"/>
      <c r="V1762" s="14"/>
      <c r="W1762" s="14"/>
      <c r="X1762" s="14"/>
      <c r="Y1762" s="14"/>
      <c r="Z1762" s="14"/>
      <c r="AA1762" s="14"/>
      <c r="AB1762" s="14"/>
      <c r="AC1762" s="14"/>
      <c r="AD1762" s="14"/>
      <c r="AE1762" s="14"/>
      <c r="AT1762" s="265" t="s">
        <v>190</v>
      </c>
      <c r="AU1762" s="265" t="s">
        <v>85</v>
      </c>
      <c r="AV1762" s="14" t="s">
        <v>85</v>
      </c>
      <c r="AW1762" s="14" t="s">
        <v>34</v>
      </c>
      <c r="AX1762" s="14" t="s">
        <v>76</v>
      </c>
      <c r="AY1762" s="265" t="s">
        <v>178</v>
      </c>
    </row>
    <row r="1763" s="14" customFormat="1">
      <c r="A1763" s="14"/>
      <c r="B1763" s="255"/>
      <c r="C1763" s="256"/>
      <c r="D1763" s="246" t="s">
        <v>190</v>
      </c>
      <c r="E1763" s="257" t="s">
        <v>1</v>
      </c>
      <c r="F1763" s="258" t="s">
        <v>1978</v>
      </c>
      <c r="G1763" s="256"/>
      <c r="H1763" s="259">
        <v>13.470000000000001</v>
      </c>
      <c r="I1763" s="260"/>
      <c r="J1763" s="256"/>
      <c r="K1763" s="256"/>
      <c r="L1763" s="261"/>
      <c r="M1763" s="262"/>
      <c r="N1763" s="263"/>
      <c r="O1763" s="263"/>
      <c r="P1763" s="263"/>
      <c r="Q1763" s="263"/>
      <c r="R1763" s="263"/>
      <c r="S1763" s="263"/>
      <c r="T1763" s="264"/>
      <c r="U1763" s="14"/>
      <c r="V1763" s="14"/>
      <c r="W1763" s="14"/>
      <c r="X1763" s="14"/>
      <c r="Y1763" s="14"/>
      <c r="Z1763" s="14"/>
      <c r="AA1763" s="14"/>
      <c r="AB1763" s="14"/>
      <c r="AC1763" s="14"/>
      <c r="AD1763" s="14"/>
      <c r="AE1763" s="14"/>
      <c r="AT1763" s="265" t="s">
        <v>190</v>
      </c>
      <c r="AU1763" s="265" t="s">
        <v>85</v>
      </c>
      <c r="AV1763" s="14" t="s">
        <v>85</v>
      </c>
      <c r="AW1763" s="14" t="s">
        <v>34</v>
      </c>
      <c r="AX1763" s="14" t="s">
        <v>76</v>
      </c>
      <c r="AY1763" s="265" t="s">
        <v>178</v>
      </c>
    </row>
    <row r="1764" s="14" customFormat="1">
      <c r="A1764" s="14"/>
      <c r="B1764" s="255"/>
      <c r="C1764" s="256"/>
      <c r="D1764" s="246" t="s">
        <v>190</v>
      </c>
      <c r="E1764" s="257" t="s">
        <v>1</v>
      </c>
      <c r="F1764" s="258" t="s">
        <v>1979</v>
      </c>
      <c r="G1764" s="256"/>
      <c r="H1764" s="259">
        <v>3.9500000000000002</v>
      </c>
      <c r="I1764" s="260"/>
      <c r="J1764" s="256"/>
      <c r="K1764" s="256"/>
      <c r="L1764" s="261"/>
      <c r="M1764" s="262"/>
      <c r="N1764" s="263"/>
      <c r="O1764" s="263"/>
      <c r="P1764" s="263"/>
      <c r="Q1764" s="263"/>
      <c r="R1764" s="263"/>
      <c r="S1764" s="263"/>
      <c r="T1764" s="264"/>
      <c r="U1764" s="14"/>
      <c r="V1764" s="14"/>
      <c r="W1764" s="14"/>
      <c r="X1764" s="14"/>
      <c r="Y1764" s="14"/>
      <c r="Z1764" s="14"/>
      <c r="AA1764" s="14"/>
      <c r="AB1764" s="14"/>
      <c r="AC1764" s="14"/>
      <c r="AD1764" s="14"/>
      <c r="AE1764" s="14"/>
      <c r="AT1764" s="265" t="s">
        <v>190</v>
      </c>
      <c r="AU1764" s="265" t="s">
        <v>85</v>
      </c>
      <c r="AV1764" s="14" t="s">
        <v>85</v>
      </c>
      <c r="AW1764" s="14" t="s">
        <v>34</v>
      </c>
      <c r="AX1764" s="14" t="s">
        <v>76</v>
      </c>
      <c r="AY1764" s="265" t="s">
        <v>178</v>
      </c>
    </row>
    <row r="1765" s="13" customFormat="1">
      <c r="A1765" s="13"/>
      <c r="B1765" s="244"/>
      <c r="C1765" s="245"/>
      <c r="D1765" s="246" t="s">
        <v>190</v>
      </c>
      <c r="E1765" s="247" t="s">
        <v>1</v>
      </c>
      <c r="F1765" s="248" t="s">
        <v>192</v>
      </c>
      <c r="G1765" s="245"/>
      <c r="H1765" s="247" t="s">
        <v>1</v>
      </c>
      <c r="I1765" s="249"/>
      <c r="J1765" s="245"/>
      <c r="K1765" s="245"/>
      <c r="L1765" s="250"/>
      <c r="M1765" s="251"/>
      <c r="N1765" s="252"/>
      <c r="O1765" s="252"/>
      <c r="P1765" s="252"/>
      <c r="Q1765" s="252"/>
      <c r="R1765" s="252"/>
      <c r="S1765" s="252"/>
      <c r="T1765" s="253"/>
      <c r="U1765" s="13"/>
      <c r="V1765" s="13"/>
      <c r="W1765" s="13"/>
      <c r="X1765" s="13"/>
      <c r="Y1765" s="13"/>
      <c r="Z1765" s="13"/>
      <c r="AA1765" s="13"/>
      <c r="AB1765" s="13"/>
      <c r="AC1765" s="13"/>
      <c r="AD1765" s="13"/>
      <c r="AE1765" s="13"/>
      <c r="AT1765" s="254" t="s">
        <v>190</v>
      </c>
      <c r="AU1765" s="254" t="s">
        <v>85</v>
      </c>
      <c r="AV1765" s="13" t="s">
        <v>83</v>
      </c>
      <c r="AW1765" s="13" t="s">
        <v>34</v>
      </c>
      <c r="AX1765" s="13" t="s">
        <v>76</v>
      </c>
      <c r="AY1765" s="254" t="s">
        <v>178</v>
      </c>
    </row>
    <row r="1766" s="13" customFormat="1">
      <c r="A1766" s="13"/>
      <c r="B1766" s="244"/>
      <c r="C1766" s="245"/>
      <c r="D1766" s="246" t="s">
        <v>190</v>
      </c>
      <c r="E1766" s="247" t="s">
        <v>1</v>
      </c>
      <c r="F1766" s="248" t="s">
        <v>1980</v>
      </c>
      <c r="G1766" s="245"/>
      <c r="H1766" s="247" t="s">
        <v>1</v>
      </c>
      <c r="I1766" s="249"/>
      <c r="J1766" s="245"/>
      <c r="K1766" s="245"/>
      <c r="L1766" s="250"/>
      <c r="M1766" s="251"/>
      <c r="N1766" s="252"/>
      <c r="O1766" s="252"/>
      <c r="P1766" s="252"/>
      <c r="Q1766" s="252"/>
      <c r="R1766" s="252"/>
      <c r="S1766" s="252"/>
      <c r="T1766" s="253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T1766" s="254" t="s">
        <v>190</v>
      </c>
      <c r="AU1766" s="254" t="s">
        <v>85</v>
      </c>
      <c r="AV1766" s="13" t="s">
        <v>83</v>
      </c>
      <c r="AW1766" s="13" t="s">
        <v>34</v>
      </c>
      <c r="AX1766" s="13" t="s">
        <v>76</v>
      </c>
      <c r="AY1766" s="254" t="s">
        <v>178</v>
      </c>
    </row>
    <row r="1767" s="14" customFormat="1">
      <c r="A1767" s="14"/>
      <c r="B1767" s="255"/>
      <c r="C1767" s="256"/>
      <c r="D1767" s="246" t="s">
        <v>190</v>
      </c>
      <c r="E1767" s="257" t="s">
        <v>1</v>
      </c>
      <c r="F1767" s="258" t="s">
        <v>1981</v>
      </c>
      <c r="G1767" s="256"/>
      <c r="H1767" s="259">
        <v>12.75</v>
      </c>
      <c r="I1767" s="260"/>
      <c r="J1767" s="256"/>
      <c r="K1767" s="256"/>
      <c r="L1767" s="261"/>
      <c r="M1767" s="262"/>
      <c r="N1767" s="263"/>
      <c r="O1767" s="263"/>
      <c r="P1767" s="263"/>
      <c r="Q1767" s="263"/>
      <c r="R1767" s="263"/>
      <c r="S1767" s="263"/>
      <c r="T1767" s="264"/>
      <c r="U1767" s="14"/>
      <c r="V1767" s="14"/>
      <c r="W1767" s="14"/>
      <c r="X1767" s="14"/>
      <c r="Y1767" s="14"/>
      <c r="Z1767" s="14"/>
      <c r="AA1767" s="14"/>
      <c r="AB1767" s="14"/>
      <c r="AC1767" s="14"/>
      <c r="AD1767" s="14"/>
      <c r="AE1767" s="14"/>
      <c r="AT1767" s="265" t="s">
        <v>190</v>
      </c>
      <c r="AU1767" s="265" t="s">
        <v>85</v>
      </c>
      <c r="AV1767" s="14" t="s">
        <v>85</v>
      </c>
      <c r="AW1767" s="14" t="s">
        <v>34</v>
      </c>
      <c r="AX1767" s="14" t="s">
        <v>76</v>
      </c>
      <c r="AY1767" s="265" t="s">
        <v>178</v>
      </c>
    </row>
    <row r="1768" s="14" customFormat="1">
      <c r="A1768" s="14"/>
      <c r="B1768" s="255"/>
      <c r="C1768" s="256"/>
      <c r="D1768" s="246" t="s">
        <v>190</v>
      </c>
      <c r="E1768" s="257" t="s">
        <v>1</v>
      </c>
      <c r="F1768" s="258" t="s">
        <v>1982</v>
      </c>
      <c r="G1768" s="256"/>
      <c r="H1768" s="259">
        <v>100.32249999999999</v>
      </c>
      <c r="I1768" s="260"/>
      <c r="J1768" s="256"/>
      <c r="K1768" s="256"/>
      <c r="L1768" s="261"/>
      <c r="M1768" s="262"/>
      <c r="N1768" s="263"/>
      <c r="O1768" s="263"/>
      <c r="P1768" s="263"/>
      <c r="Q1768" s="263"/>
      <c r="R1768" s="263"/>
      <c r="S1768" s="263"/>
      <c r="T1768" s="264"/>
      <c r="U1768" s="14"/>
      <c r="V1768" s="14"/>
      <c r="W1768" s="14"/>
      <c r="X1768" s="14"/>
      <c r="Y1768" s="14"/>
      <c r="Z1768" s="14"/>
      <c r="AA1768" s="14"/>
      <c r="AB1768" s="14"/>
      <c r="AC1768" s="14"/>
      <c r="AD1768" s="14"/>
      <c r="AE1768" s="14"/>
      <c r="AT1768" s="265" t="s">
        <v>190</v>
      </c>
      <c r="AU1768" s="265" t="s">
        <v>85</v>
      </c>
      <c r="AV1768" s="14" t="s">
        <v>85</v>
      </c>
      <c r="AW1768" s="14" t="s">
        <v>34</v>
      </c>
      <c r="AX1768" s="14" t="s">
        <v>76</v>
      </c>
      <c r="AY1768" s="265" t="s">
        <v>178</v>
      </c>
    </row>
    <row r="1769" s="14" customFormat="1">
      <c r="A1769" s="14"/>
      <c r="B1769" s="255"/>
      <c r="C1769" s="256"/>
      <c r="D1769" s="246" t="s">
        <v>190</v>
      </c>
      <c r="E1769" s="257" t="s">
        <v>1</v>
      </c>
      <c r="F1769" s="258" t="s">
        <v>1983</v>
      </c>
      <c r="G1769" s="256"/>
      <c r="H1769" s="259">
        <v>18.75</v>
      </c>
      <c r="I1769" s="260"/>
      <c r="J1769" s="256"/>
      <c r="K1769" s="256"/>
      <c r="L1769" s="261"/>
      <c r="M1769" s="262"/>
      <c r="N1769" s="263"/>
      <c r="O1769" s="263"/>
      <c r="P1769" s="263"/>
      <c r="Q1769" s="263"/>
      <c r="R1769" s="263"/>
      <c r="S1769" s="263"/>
      <c r="T1769" s="264"/>
      <c r="U1769" s="14"/>
      <c r="V1769" s="14"/>
      <c r="W1769" s="14"/>
      <c r="X1769" s="14"/>
      <c r="Y1769" s="14"/>
      <c r="Z1769" s="14"/>
      <c r="AA1769" s="14"/>
      <c r="AB1769" s="14"/>
      <c r="AC1769" s="14"/>
      <c r="AD1769" s="14"/>
      <c r="AE1769" s="14"/>
      <c r="AT1769" s="265" t="s">
        <v>190</v>
      </c>
      <c r="AU1769" s="265" t="s">
        <v>85</v>
      </c>
      <c r="AV1769" s="14" t="s">
        <v>85</v>
      </c>
      <c r="AW1769" s="14" t="s">
        <v>34</v>
      </c>
      <c r="AX1769" s="14" t="s">
        <v>76</v>
      </c>
      <c r="AY1769" s="265" t="s">
        <v>178</v>
      </c>
    </row>
    <row r="1770" s="14" customFormat="1">
      <c r="A1770" s="14"/>
      <c r="B1770" s="255"/>
      <c r="C1770" s="256"/>
      <c r="D1770" s="246" t="s">
        <v>190</v>
      </c>
      <c r="E1770" s="257" t="s">
        <v>1</v>
      </c>
      <c r="F1770" s="258" t="s">
        <v>1984</v>
      </c>
      <c r="G1770" s="256"/>
      <c r="H1770" s="259">
        <v>26.762500000000003</v>
      </c>
      <c r="I1770" s="260"/>
      <c r="J1770" s="256"/>
      <c r="K1770" s="256"/>
      <c r="L1770" s="261"/>
      <c r="M1770" s="262"/>
      <c r="N1770" s="263"/>
      <c r="O1770" s="263"/>
      <c r="P1770" s="263"/>
      <c r="Q1770" s="263"/>
      <c r="R1770" s="263"/>
      <c r="S1770" s="263"/>
      <c r="T1770" s="264"/>
      <c r="U1770" s="14"/>
      <c r="V1770" s="14"/>
      <c r="W1770" s="14"/>
      <c r="X1770" s="14"/>
      <c r="Y1770" s="14"/>
      <c r="Z1770" s="14"/>
      <c r="AA1770" s="14"/>
      <c r="AB1770" s="14"/>
      <c r="AC1770" s="14"/>
      <c r="AD1770" s="14"/>
      <c r="AE1770" s="14"/>
      <c r="AT1770" s="265" t="s">
        <v>190</v>
      </c>
      <c r="AU1770" s="265" t="s">
        <v>85</v>
      </c>
      <c r="AV1770" s="14" t="s">
        <v>85</v>
      </c>
      <c r="AW1770" s="14" t="s">
        <v>34</v>
      </c>
      <c r="AX1770" s="14" t="s">
        <v>76</v>
      </c>
      <c r="AY1770" s="265" t="s">
        <v>178</v>
      </c>
    </row>
    <row r="1771" s="14" customFormat="1">
      <c r="A1771" s="14"/>
      <c r="B1771" s="255"/>
      <c r="C1771" s="256"/>
      <c r="D1771" s="246" t="s">
        <v>190</v>
      </c>
      <c r="E1771" s="257" t="s">
        <v>1</v>
      </c>
      <c r="F1771" s="258" t="s">
        <v>1985</v>
      </c>
      <c r="G1771" s="256"/>
      <c r="H1771" s="259">
        <v>17.625</v>
      </c>
      <c r="I1771" s="260"/>
      <c r="J1771" s="256"/>
      <c r="K1771" s="256"/>
      <c r="L1771" s="261"/>
      <c r="M1771" s="262"/>
      <c r="N1771" s="263"/>
      <c r="O1771" s="263"/>
      <c r="P1771" s="263"/>
      <c r="Q1771" s="263"/>
      <c r="R1771" s="263"/>
      <c r="S1771" s="263"/>
      <c r="T1771" s="264"/>
      <c r="U1771" s="14"/>
      <c r="V1771" s="14"/>
      <c r="W1771" s="14"/>
      <c r="X1771" s="14"/>
      <c r="Y1771" s="14"/>
      <c r="Z1771" s="14"/>
      <c r="AA1771" s="14"/>
      <c r="AB1771" s="14"/>
      <c r="AC1771" s="14"/>
      <c r="AD1771" s="14"/>
      <c r="AE1771" s="14"/>
      <c r="AT1771" s="265" t="s">
        <v>190</v>
      </c>
      <c r="AU1771" s="265" t="s">
        <v>85</v>
      </c>
      <c r="AV1771" s="14" t="s">
        <v>85</v>
      </c>
      <c r="AW1771" s="14" t="s">
        <v>34</v>
      </c>
      <c r="AX1771" s="14" t="s">
        <v>76</v>
      </c>
      <c r="AY1771" s="265" t="s">
        <v>178</v>
      </c>
    </row>
    <row r="1772" s="14" customFormat="1">
      <c r="A1772" s="14"/>
      <c r="B1772" s="255"/>
      <c r="C1772" s="256"/>
      <c r="D1772" s="246" t="s">
        <v>190</v>
      </c>
      <c r="E1772" s="257" t="s">
        <v>1</v>
      </c>
      <c r="F1772" s="258" t="s">
        <v>1986</v>
      </c>
      <c r="G1772" s="256"/>
      <c r="H1772" s="259">
        <v>18.243749999999999</v>
      </c>
      <c r="I1772" s="260"/>
      <c r="J1772" s="256"/>
      <c r="K1772" s="256"/>
      <c r="L1772" s="261"/>
      <c r="M1772" s="262"/>
      <c r="N1772" s="263"/>
      <c r="O1772" s="263"/>
      <c r="P1772" s="263"/>
      <c r="Q1772" s="263"/>
      <c r="R1772" s="263"/>
      <c r="S1772" s="263"/>
      <c r="T1772" s="264"/>
      <c r="U1772" s="14"/>
      <c r="V1772" s="14"/>
      <c r="W1772" s="14"/>
      <c r="X1772" s="14"/>
      <c r="Y1772" s="14"/>
      <c r="Z1772" s="14"/>
      <c r="AA1772" s="14"/>
      <c r="AB1772" s="14"/>
      <c r="AC1772" s="14"/>
      <c r="AD1772" s="14"/>
      <c r="AE1772" s="14"/>
      <c r="AT1772" s="265" t="s">
        <v>190</v>
      </c>
      <c r="AU1772" s="265" t="s">
        <v>85</v>
      </c>
      <c r="AV1772" s="14" t="s">
        <v>85</v>
      </c>
      <c r="AW1772" s="14" t="s">
        <v>34</v>
      </c>
      <c r="AX1772" s="14" t="s">
        <v>76</v>
      </c>
      <c r="AY1772" s="265" t="s">
        <v>178</v>
      </c>
    </row>
    <row r="1773" s="14" customFormat="1">
      <c r="A1773" s="14"/>
      <c r="B1773" s="255"/>
      <c r="C1773" s="256"/>
      <c r="D1773" s="246" t="s">
        <v>190</v>
      </c>
      <c r="E1773" s="257" t="s">
        <v>1</v>
      </c>
      <c r="F1773" s="258" t="s">
        <v>1987</v>
      </c>
      <c r="G1773" s="256"/>
      <c r="H1773" s="259">
        <v>25.861249999999998</v>
      </c>
      <c r="I1773" s="260"/>
      <c r="J1773" s="256"/>
      <c r="K1773" s="256"/>
      <c r="L1773" s="261"/>
      <c r="M1773" s="262"/>
      <c r="N1773" s="263"/>
      <c r="O1773" s="263"/>
      <c r="P1773" s="263"/>
      <c r="Q1773" s="263"/>
      <c r="R1773" s="263"/>
      <c r="S1773" s="263"/>
      <c r="T1773" s="264"/>
      <c r="U1773" s="14"/>
      <c r="V1773" s="14"/>
      <c r="W1773" s="14"/>
      <c r="X1773" s="14"/>
      <c r="Y1773" s="14"/>
      <c r="Z1773" s="14"/>
      <c r="AA1773" s="14"/>
      <c r="AB1773" s="14"/>
      <c r="AC1773" s="14"/>
      <c r="AD1773" s="14"/>
      <c r="AE1773" s="14"/>
      <c r="AT1773" s="265" t="s">
        <v>190</v>
      </c>
      <c r="AU1773" s="265" t="s">
        <v>85</v>
      </c>
      <c r="AV1773" s="14" t="s">
        <v>85</v>
      </c>
      <c r="AW1773" s="14" t="s">
        <v>34</v>
      </c>
      <c r="AX1773" s="14" t="s">
        <v>76</v>
      </c>
      <c r="AY1773" s="265" t="s">
        <v>178</v>
      </c>
    </row>
    <row r="1774" s="13" customFormat="1">
      <c r="A1774" s="13"/>
      <c r="B1774" s="244"/>
      <c r="C1774" s="245"/>
      <c r="D1774" s="246" t="s">
        <v>190</v>
      </c>
      <c r="E1774" s="247" t="s">
        <v>1</v>
      </c>
      <c r="F1774" s="248" t="s">
        <v>192</v>
      </c>
      <c r="G1774" s="245"/>
      <c r="H1774" s="247" t="s">
        <v>1</v>
      </c>
      <c r="I1774" s="249"/>
      <c r="J1774" s="245"/>
      <c r="K1774" s="245"/>
      <c r="L1774" s="250"/>
      <c r="M1774" s="251"/>
      <c r="N1774" s="252"/>
      <c r="O1774" s="252"/>
      <c r="P1774" s="252"/>
      <c r="Q1774" s="252"/>
      <c r="R1774" s="252"/>
      <c r="S1774" s="252"/>
      <c r="T1774" s="253"/>
      <c r="U1774" s="13"/>
      <c r="V1774" s="13"/>
      <c r="W1774" s="13"/>
      <c r="X1774" s="13"/>
      <c r="Y1774" s="13"/>
      <c r="Z1774" s="13"/>
      <c r="AA1774" s="13"/>
      <c r="AB1774" s="13"/>
      <c r="AC1774" s="13"/>
      <c r="AD1774" s="13"/>
      <c r="AE1774" s="13"/>
      <c r="AT1774" s="254" t="s">
        <v>190</v>
      </c>
      <c r="AU1774" s="254" t="s">
        <v>85</v>
      </c>
      <c r="AV1774" s="13" t="s">
        <v>83</v>
      </c>
      <c r="AW1774" s="13" t="s">
        <v>34</v>
      </c>
      <c r="AX1774" s="13" t="s">
        <v>76</v>
      </c>
      <c r="AY1774" s="254" t="s">
        <v>178</v>
      </c>
    </row>
    <row r="1775" s="13" customFormat="1">
      <c r="A1775" s="13"/>
      <c r="B1775" s="244"/>
      <c r="C1775" s="245"/>
      <c r="D1775" s="246" t="s">
        <v>190</v>
      </c>
      <c r="E1775" s="247" t="s">
        <v>1</v>
      </c>
      <c r="F1775" s="248" t="s">
        <v>1988</v>
      </c>
      <c r="G1775" s="245"/>
      <c r="H1775" s="247" t="s">
        <v>1</v>
      </c>
      <c r="I1775" s="249"/>
      <c r="J1775" s="245"/>
      <c r="K1775" s="245"/>
      <c r="L1775" s="250"/>
      <c r="M1775" s="251"/>
      <c r="N1775" s="252"/>
      <c r="O1775" s="252"/>
      <c r="P1775" s="252"/>
      <c r="Q1775" s="252"/>
      <c r="R1775" s="252"/>
      <c r="S1775" s="252"/>
      <c r="T1775" s="253"/>
      <c r="U1775" s="13"/>
      <c r="V1775" s="13"/>
      <c r="W1775" s="13"/>
      <c r="X1775" s="13"/>
      <c r="Y1775" s="13"/>
      <c r="Z1775" s="13"/>
      <c r="AA1775" s="13"/>
      <c r="AB1775" s="13"/>
      <c r="AC1775" s="13"/>
      <c r="AD1775" s="13"/>
      <c r="AE1775" s="13"/>
      <c r="AT1775" s="254" t="s">
        <v>190</v>
      </c>
      <c r="AU1775" s="254" t="s">
        <v>85</v>
      </c>
      <c r="AV1775" s="13" t="s">
        <v>83</v>
      </c>
      <c r="AW1775" s="13" t="s">
        <v>34</v>
      </c>
      <c r="AX1775" s="13" t="s">
        <v>76</v>
      </c>
      <c r="AY1775" s="254" t="s">
        <v>178</v>
      </c>
    </row>
    <row r="1776" s="14" customFormat="1">
      <c r="A1776" s="14"/>
      <c r="B1776" s="255"/>
      <c r="C1776" s="256"/>
      <c r="D1776" s="246" t="s">
        <v>190</v>
      </c>
      <c r="E1776" s="257" t="s">
        <v>1</v>
      </c>
      <c r="F1776" s="258" t="s">
        <v>1989</v>
      </c>
      <c r="G1776" s="256"/>
      <c r="H1776" s="259">
        <v>15.75</v>
      </c>
      <c r="I1776" s="260"/>
      <c r="J1776" s="256"/>
      <c r="K1776" s="256"/>
      <c r="L1776" s="261"/>
      <c r="M1776" s="262"/>
      <c r="N1776" s="263"/>
      <c r="O1776" s="263"/>
      <c r="P1776" s="263"/>
      <c r="Q1776" s="263"/>
      <c r="R1776" s="263"/>
      <c r="S1776" s="263"/>
      <c r="T1776" s="264"/>
      <c r="U1776" s="14"/>
      <c r="V1776" s="14"/>
      <c r="W1776" s="14"/>
      <c r="X1776" s="14"/>
      <c r="Y1776" s="14"/>
      <c r="Z1776" s="14"/>
      <c r="AA1776" s="14"/>
      <c r="AB1776" s="14"/>
      <c r="AC1776" s="14"/>
      <c r="AD1776" s="14"/>
      <c r="AE1776" s="14"/>
      <c r="AT1776" s="265" t="s">
        <v>190</v>
      </c>
      <c r="AU1776" s="265" t="s">
        <v>85</v>
      </c>
      <c r="AV1776" s="14" t="s">
        <v>85</v>
      </c>
      <c r="AW1776" s="14" t="s">
        <v>34</v>
      </c>
      <c r="AX1776" s="14" t="s">
        <v>76</v>
      </c>
      <c r="AY1776" s="265" t="s">
        <v>178</v>
      </c>
    </row>
    <row r="1777" s="13" customFormat="1">
      <c r="A1777" s="13"/>
      <c r="B1777" s="244"/>
      <c r="C1777" s="245"/>
      <c r="D1777" s="246" t="s">
        <v>190</v>
      </c>
      <c r="E1777" s="247" t="s">
        <v>1</v>
      </c>
      <c r="F1777" s="248" t="s">
        <v>192</v>
      </c>
      <c r="G1777" s="245"/>
      <c r="H1777" s="247" t="s">
        <v>1</v>
      </c>
      <c r="I1777" s="249"/>
      <c r="J1777" s="245"/>
      <c r="K1777" s="245"/>
      <c r="L1777" s="250"/>
      <c r="M1777" s="251"/>
      <c r="N1777" s="252"/>
      <c r="O1777" s="252"/>
      <c r="P1777" s="252"/>
      <c r="Q1777" s="252"/>
      <c r="R1777" s="252"/>
      <c r="S1777" s="252"/>
      <c r="T1777" s="253"/>
      <c r="U1777" s="13"/>
      <c r="V1777" s="13"/>
      <c r="W1777" s="13"/>
      <c r="X1777" s="13"/>
      <c r="Y1777" s="13"/>
      <c r="Z1777" s="13"/>
      <c r="AA1777" s="13"/>
      <c r="AB1777" s="13"/>
      <c r="AC1777" s="13"/>
      <c r="AD1777" s="13"/>
      <c r="AE1777" s="13"/>
      <c r="AT1777" s="254" t="s">
        <v>190</v>
      </c>
      <c r="AU1777" s="254" t="s">
        <v>85</v>
      </c>
      <c r="AV1777" s="13" t="s">
        <v>83</v>
      </c>
      <c r="AW1777" s="13" t="s">
        <v>34</v>
      </c>
      <c r="AX1777" s="13" t="s">
        <v>76</v>
      </c>
      <c r="AY1777" s="254" t="s">
        <v>178</v>
      </c>
    </row>
    <row r="1778" s="13" customFormat="1">
      <c r="A1778" s="13"/>
      <c r="B1778" s="244"/>
      <c r="C1778" s="245"/>
      <c r="D1778" s="246" t="s">
        <v>190</v>
      </c>
      <c r="E1778" s="247" t="s">
        <v>1</v>
      </c>
      <c r="F1778" s="248" t="s">
        <v>1990</v>
      </c>
      <c r="G1778" s="245"/>
      <c r="H1778" s="247" t="s">
        <v>1</v>
      </c>
      <c r="I1778" s="249"/>
      <c r="J1778" s="245"/>
      <c r="K1778" s="245"/>
      <c r="L1778" s="250"/>
      <c r="M1778" s="251"/>
      <c r="N1778" s="252"/>
      <c r="O1778" s="252"/>
      <c r="P1778" s="252"/>
      <c r="Q1778" s="252"/>
      <c r="R1778" s="252"/>
      <c r="S1778" s="252"/>
      <c r="T1778" s="253"/>
      <c r="U1778" s="13"/>
      <c r="V1778" s="13"/>
      <c r="W1778" s="13"/>
      <c r="X1778" s="13"/>
      <c r="Y1778" s="13"/>
      <c r="Z1778" s="13"/>
      <c r="AA1778" s="13"/>
      <c r="AB1778" s="13"/>
      <c r="AC1778" s="13"/>
      <c r="AD1778" s="13"/>
      <c r="AE1778" s="13"/>
      <c r="AT1778" s="254" t="s">
        <v>190</v>
      </c>
      <c r="AU1778" s="254" t="s">
        <v>85</v>
      </c>
      <c r="AV1778" s="13" t="s">
        <v>83</v>
      </c>
      <c r="AW1778" s="13" t="s">
        <v>34</v>
      </c>
      <c r="AX1778" s="13" t="s">
        <v>76</v>
      </c>
      <c r="AY1778" s="254" t="s">
        <v>178</v>
      </c>
    </row>
    <row r="1779" s="14" customFormat="1">
      <c r="A1779" s="14"/>
      <c r="B1779" s="255"/>
      <c r="C1779" s="256"/>
      <c r="D1779" s="246" t="s">
        <v>190</v>
      </c>
      <c r="E1779" s="257" t="s">
        <v>1</v>
      </c>
      <c r="F1779" s="258" t="s">
        <v>1991</v>
      </c>
      <c r="G1779" s="256"/>
      <c r="H1779" s="259">
        <v>3.5500000000000003</v>
      </c>
      <c r="I1779" s="260"/>
      <c r="J1779" s="256"/>
      <c r="K1779" s="256"/>
      <c r="L1779" s="261"/>
      <c r="M1779" s="262"/>
      <c r="N1779" s="263"/>
      <c r="O1779" s="263"/>
      <c r="P1779" s="263"/>
      <c r="Q1779" s="263"/>
      <c r="R1779" s="263"/>
      <c r="S1779" s="263"/>
      <c r="T1779" s="264"/>
      <c r="U1779" s="14"/>
      <c r="V1779" s="14"/>
      <c r="W1779" s="14"/>
      <c r="X1779" s="14"/>
      <c r="Y1779" s="14"/>
      <c r="Z1779" s="14"/>
      <c r="AA1779" s="14"/>
      <c r="AB1779" s="14"/>
      <c r="AC1779" s="14"/>
      <c r="AD1779" s="14"/>
      <c r="AE1779" s="14"/>
      <c r="AT1779" s="265" t="s">
        <v>190</v>
      </c>
      <c r="AU1779" s="265" t="s">
        <v>85</v>
      </c>
      <c r="AV1779" s="14" t="s">
        <v>85</v>
      </c>
      <c r="AW1779" s="14" t="s">
        <v>34</v>
      </c>
      <c r="AX1779" s="14" t="s">
        <v>76</v>
      </c>
      <c r="AY1779" s="265" t="s">
        <v>178</v>
      </c>
    </row>
    <row r="1780" s="14" customFormat="1">
      <c r="A1780" s="14"/>
      <c r="B1780" s="255"/>
      <c r="C1780" s="256"/>
      <c r="D1780" s="246" t="s">
        <v>190</v>
      </c>
      <c r="E1780" s="257" t="s">
        <v>1</v>
      </c>
      <c r="F1780" s="258" t="s">
        <v>1992</v>
      </c>
      <c r="G1780" s="256"/>
      <c r="H1780" s="259">
        <v>9.0875000000000004</v>
      </c>
      <c r="I1780" s="260"/>
      <c r="J1780" s="256"/>
      <c r="K1780" s="256"/>
      <c r="L1780" s="261"/>
      <c r="M1780" s="262"/>
      <c r="N1780" s="263"/>
      <c r="O1780" s="263"/>
      <c r="P1780" s="263"/>
      <c r="Q1780" s="263"/>
      <c r="R1780" s="263"/>
      <c r="S1780" s="263"/>
      <c r="T1780" s="264"/>
      <c r="U1780" s="14"/>
      <c r="V1780" s="14"/>
      <c r="W1780" s="14"/>
      <c r="X1780" s="14"/>
      <c r="Y1780" s="14"/>
      <c r="Z1780" s="14"/>
      <c r="AA1780" s="14"/>
      <c r="AB1780" s="14"/>
      <c r="AC1780" s="14"/>
      <c r="AD1780" s="14"/>
      <c r="AE1780" s="14"/>
      <c r="AT1780" s="265" t="s">
        <v>190</v>
      </c>
      <c r="AU1780" s="265" t="s">
        <v>85</v>
      </c>
      <c r="AV1780" s="14" t="s">
        <v>85</v>
      </c>
      <c r="AW1780" s="14" t="s">
        <v>34</v>
      </c>
      <c r="AX1780" s="14" t="s">
        <v>76</v>
      </c>
      <c r="AY1780" s="265" t="s">
        <v>178</v>
      </c>
    </row>
    <row r="1781" s="14" customFormat="1">
      <c r="A1781" s="14"/>
      <c r="B1781" s="255"/>
      <c r="C1781" s="256"/>
      <c r="D1781" s="246" t="s">
        <v>190</v>
      </c>
      <c r="E1781" s="257" t="s">
        <v>1</v>
      </c>
      <c r="F1781" s="258" t="s">
        <v>1249</v>
      </c>
      <c r="G1781" s="256"/>
      <c r="H1781" s="259">
        <v>4.9000000000000004</v>
      </c>
      <c r="I1781" s="260"/>
      <c r="J1781" s="256"/>
      <c r="K1781" s="256"/>
      <c r="L1781" s="261"/>
      <c r="M1781" s="262"/>
      <c r="N1781" s="263"/>
      <c r="O1781" s="263"/>
      <c r="P1781" s="263"/>
      <c r="Q1781" s="263"/>
      <c r="R1781" s="263"/>
      <c r="S1781" s="263"/>
      <c r="T1781" s="264"/>
      <c r="U1781" s="14"/>
      <c r="V1781" s="14"/>
      <c r="W1781" s="14"/>
      <c r="X1781" s="14"/>
      <c r="Y1781" s="14"/>
      <c r="Z1781" s="14"/>
      <c r="AA1781" s="14"/>
      <c r="AB1781" s="14"/>
      <c r="AC1781" s="14"/>
      <c r="AD1781" s="14"/>
      <c r="AE1781" s="14"/>
      <c r="AT1781" s="265" t="s">
        <v>190</v>
      </c>
      <c r="AU1781" s="265" t="s">
        <v>85</v>
      </c>
      <c r="AV1781" s="14" t="s">
        <v>85</v>
      </c>
      <c r="AW1781" s="14" t="s">
        <v>34</v>
      </c>
      <c r="AX1781" s="14" t="s">
        <v>76</v>
      </c>
      <c r="AY1781" s="265" t="s">
        <v>178</v>
      </c>
    </row>
    <row r="1782" s="2" customFormat="1" ht="24.15" customHeight="1">
      <c r="A1782" s="38"/>
      <c r="B1782" s="39"/>
      <c r="C1782" s="226" t="s">
        <v>1993</v>
      </c>
      <c r="D1782" s="226" t="s">
        <v>181</v>
      </c>
      <c r="E1782" s="227" t="s">
        <v>1994</v>
      </c>
      <c r="F1782" s="228" t="s">
        <v>1995</v>
      </c>
      <c r="G1782" s="229" t="s">
        <v>258</v>
      </c>
      <c r="H1782" s="230">
        <v>530.53700000000003</v>
      </c>
      <c r="I1782" s="231"/>
      <c r="J1782" s="232">
        <f>ROUND(I1782*H1782,2)</f>
        <v>0</v>
      </c>
      <c r="K1782" s="228" t="s">
        <v>185</v>
      </c>
      <c r="L1782" s="44"/>
      <c r="M1782" s="233" t="s">
        <v>1</v>
      </c>
      <c r="N1782" s="234" t="s">
        <v>41</v>
      </c>
      <c r="O1782" s="91"/>
      <c r="P1782" s="235">
        <f>O1782*H1782</f>
        <v>0</v>
      </c>
      <c r="Q1782" s="235">
        <v>0.00020000000000000001</v>
      </c>
      <c r="R1782" s="235">
        <f>Q1782*H1782</f>
        <v>0.10610740000000002</v>
      </c>
      <c r="S1782" s="235">
        <v>0</v>
      </c>
      <c r="T1782" s="236">
        <f>S1782*H1782</f>
        <v>0</v>
      </c>
      <c r="U1782" s="38"/>
      <c r="V1782" s="38"/>
      <c r="W1782" s="38"/>
      <c r="X1782" s="38"/>
      <c r="Y1782" s="38"/>
      <c r="Z1782" s="38"/>
      <c r="AA1782" s="38"/>
      <c r="AB1782" s="38"/>
      <c r="AC1782" s="38"/>
      <c r="AD1782" s="38"/>
      <c r="AE1782" s="38"/>
      <c r="AR1782" s="237" t="s">
        <v>362</v>
      </c>
      <c r="AT1782" s="237" t="s">
        <v>181</v>
      </c>
      <c r="AU1782" s="237" t="s">
        <v>85</v>
      </c>
      <c r="AY1782" s="17" t="s">
        <v>178</v>
      </c>
      <c r="BE1782" s="238">
        <f>IF(N1782="základní",J1782,0)</f>
        <v>0</v>
      </c>
      <c r="BF1782" s="238">
        <f>IF(N1782="snížená",J1782,0)</f>
        <v>0</v>
      </c>
      <c r="BG1782" s="238">
        <f>IF(N1782="zákl. přenesená",J1782,0)</f>
        <v>0</v>
      </c>
      <c r="BH1782" s="238">
        <f>IF(N1782="sníž. přenesená",J1782,0)</f>
        <v>0</v>
      </c>
      <c r="BI1782" s="238">
        <f>IF(N1782="nulová",J1782,0)</f>
        <v>0</v>
      </c>
      <c r="BJ1782" s="17" t="s">
        <v>83</v>
      </c>
      <c r="BK1782" s="238">
        <f>ROUND(I1782*H1782,2)</f>
        <v>0</v>
      </c>
      <c r="BL1782" s="17" t="s">
        <v>362</v>
      </c>
      <c r="BM1782" s="237" t="s">
        <v>1996</v>
      </c>
    </row>
    <row r="1783" s="2" customFormat="1">
      <c r="A1783" s="38"/>
      <c r="B1783" s="39"/>
      <c r="C1783" s="40"/>
      <c r="D1783" s="239" t="s">
        <v>188</v>
      </c>
      <c r="E1783" s="40"/>
      <c r="F1783" s="240" t="s">
        <v>1997</v>
      </c>
      <c r="G1783" s="40"/>
      <c r="H1783" s="40"/>
      <c r="I1783" s="241"/>
      <c r="J1783" s="40"/>
      <c r="K1783" s="40"/>
      <c r="L1783" s="44"/>
      <c r="M1783" s="242"/>
      <c r="N1783" s="243"/>
      <c r="O1783" s="91"/>
      <c r="P1783" s="91"/>
      <c r="Q1783" s="91"/>
      <c r="R1783" s="91"/>
      <c r="S1783" s="91"/>
      <c r="T1783" s="92"/>
      <c r="U1783" s="38"/>
      <c r="V1783" s="38"/>
      <c r="W1783" s="38"/>
      <c r="X1783" s="38"/>
      <c r="Y1783" s="38"/>
      <c r="Z1783" s="38"/>
      <c r="AA1783" s="38"/>
      <c r="AB1783" s="38"/>
      <c r="AC1783" s="38"/>
      <c r="AD1783" s="38"/>
      <c r="AE1783" s="38"/>
      <c r="AT1783" s="17" t="s">
        <v>188</v>
      </c>
      <c r="AU1783" s="17" t="s">
        <v>85</v>
      </c>
    </row>
    <row r="1784" s="14" customFormat="1">
      <c r="A1784" s="14"/>
      <c r="B1784" s="255"/>
      <c r="C1784" s="256"/>
      <c r="D1784" s="246" t="s">
        <v>190</v>
      </c>
      <c r="E1784" s="257" t="s">
        <v>1</v>
      </c>
      <c r="F1784" s="258" t="s">
        <v>1998</v>
      </c>
      <c r="G1784" s="256"/>
      <c r="H1784" s="259">
        <v>530.53700000000003</v>
      </c>
      <c r="I1784" s="260"/>
      <c r="J1784" s="256"/>
      <c r="K1784" s="256"/>
      <c r="L1784" s="261"/>
      <c r="M1784" s="262"/>
      <c r="N1784" s="263"/>
      <c r="O1784" s="263"/>
      <c r="P1784" s="263"/>
      <c r="Q1784" s="263"/>
      <c r="R1784" s="263"/>
      <c r="S1784" s="263"/>
      <c r="T1784" s="264"/>
      <c r="U1784" s="14"/>
      <c r="V1784" s="14"/>
      <c r="W1784" s="14"/>
      <c r="X1784" s="14"/>
      <c r="Y1784" s="14"/>
      <c r="Z1784" s="14"/>
      <c r="AA1784" s="14"/>
      <c r="AB1784" s="14"/>
      <c r="AC1784" s="14"/>
      <c r="AD1784" s="14"/>
      <c r="AE1784" s="14"/>
      <c r="AT1784" s="265" t="s">
        <v>190</v>
      </c>
      <c r="AU1784" s="265" t="s">
        <v>85</v>
      </c>
      <c r="AV1784" s="14" t="s">
        <v>85</v>
      </c>
      <c r="AW1784" s="14" t="s">
        <v>34</v>
      </c>
      <c r="AX1784" s="14" t="s">
        <v>76</v>
      </c>
      <c r="AY1784" s="265" t="s">
        <v>178</v>
      </c>
    </row>
    <row r="1785" s="2" customFormat="1" ht="33" customHeight="1">
      <c r="A1785" s="38"/>
      <c r="B1785" s="39"/>
      <c r="C1785" s="226" t="s">
        <v>1999</v>
      </c>
      <c r="D1785" s="226" t="s">
        <v>181</v>
      </c>
      <c r="E1785" s="227" t="s">
        <v>2000</v>
      </c>
      <c r="F1785" s="228" t="s">
        <v>2001</v>
      </c>
      <c r="G1785" s="229" t="s">
        <v>258</v>
      </c>
      <c r="H1785" s="230">
        <v>458.27699999999999</v>
      </c>
      <c r="I1785" s="231"/>
      <c r="J1785" s="232">
        <f>ROUND(I1785*H1785,2)</f>
        <v>0</v>
      </c>
      <c r="K1785" s="228" t="s">
        <v>185</v>
      </c>
      <c r="L1785" s="44"/>
      <c r="M1785" s="233" t="s">
        <v>1</v>
      </c>
      <c r="N1785" s="234" t="s">
        <v>41</v>
      </c>
      <c r="O1785" s="91"/>
      <c r="P1785" s="235">
        <f>O1785*H1785</f>
        <v>0</v>
      </c>
      <c r="Q1785" s="235">
        <v>0.0044999999999999997</v>
      </c>
      <c r="R1785" s="235">
        <f>Q1785*H1785</f>
        <v>2.0622464999999996</v>
      </c>
      <c r="S1785" s="235">
        <v>0</v>
      </c>
      <c r="T1785" s="236">
        <f>S1785*H1785</f>
        <v>0</v>
      </c>
      <c r="U1785" s="38"/>
      <c r="V1785" s="38"/>
      <c r="W1785" s="38"/>
      <c r="X1785" s="38"/>
      <c r="Y1785" s="38"/>
      <c r="Z1785" s="38"/>
      <c r="AA1785" s="38"/>
      <c r="AB1785" s="38"/>
      <c r="AC1785" s="38"/>
      <c r="AD1785" s="38"/>
      <c r="AE1785" s="38"/>
      <c r="AR1785" s="237" t="s">
        <v>362</v>
      </c>
      <c r="AT1785" s="237" t="s">
        <v>181</v>
      </c>
      <c r="AU1785" s="237" t="s">
        <v>85</v>
      </c>
      <c r="AY1785" s="17" t="s">
        <v>178</v>
      </c>
      <c r="BE1785" s="238">
        <f>IF(N1785="základní",J1785,0)</f>
        <v>0</v>
      </c>
      <c r="BF1785" s="238">
        <f>IF(N1785="snížená",J1785,0)</f>
        <v>0</v>
      </c>
      <c r="BG1785" s="238">
        <f>IF(N1785="zákl. přenesená",J1785,0)</f>
        <v>0</v>
      </c>
      <c r="BH1785" s="238">
        <f>IF(N1785="sníž. přenesená",J1785,0)</f>
        <v>0</v>
      </c>
      <c r="BI1785" s="238">
        <f>IF(N1785="nulová",J1785,0)</f>
        <v>0</v>
      </c>
      <c r="BJ1785" s="17" t="s">
        <v>83</v>
      </c>
      <c r="BK1785" s="238">
        <f>ROUND(I1785*H1785,2)</f>
        <v>0</v>
      </c>
      <c r="BL1785" s="17" t="s">
        <v>362</v>
      </c>
      <c r="BM1785" s="237" t="s">
        <v>2002</v>
      </c>
    </row>
    <row r="1786" s="2" customFormat="1">
      <c r="A1786" s="38"/>
      <c r="B1786" s="39"/>
      <c r="C1786" s="40"/>
      <c r="D1786" s="239" t="s">
        <v>188</v>
      </c>
      <c r="E1786" s="40"/>
      <c r="F1786" s="240" t="s">
        <v>2003</v>
      </c>
      <c r="G1786" s="40"/>
      <c r="H1786" s="40"/>
      <c r="I1786" s="241"/>
      <c r="J1786" s="40"/>
      <c r="K1786" s="40"/>
      <c r="L1786" s="44"/>
      <c r="M1786" s="242"/>
      <c r="N1786" s="243"/>
      <c r="O1786" s="91"/>
      <c r="P1786" s="91"/>
      <c r="Q1786" s="91"/>
      <c r="R1786" s="91"/>
      <c r="S1786" s="91"/>
      <c r="T1786" s="92"/>
      <c r="U1786" s="38"/>
      <c r="V1786" s="38"/>
      <c r="W1786" s="38"/>
      <c r="X1786" s="38"/>
      <c r="Y1786" s="38"/>
      <c r="Z1786" s="38"/>
      <c r="AA1786" s="38"/>
      <c r="AB1786" s="38"/>
      <c r="AC1786" s="38"/>
      <c r="AD1786" s="38"/>
      <c r="AE1786" s="38"/>
      <c r="AT1786" s="17" t="s">
        <v>188</v>
      </c>
      <c r="AU1786" s="17" t="s">
        <v>85</v>
      </c>
    </row>
    <row r="1787" s="13" customFormat="1">
      <c r="A1787" s="13"/>
      <c r="B1787" s="244"/>
      <c r="C1787" s="245"/>
      <c r="D1787" s="246" t="s">
        <v>190</v>
      </c>
      <c r="E1787" s="247" t="s">
        <v>1</v>
      </c>
      <c r="F1787" s="248" t="s">
        <v>191</v>
      </c>
      <c r="G1787" s="245"/>
      <c r="H1787" s="247" t="s">
        <v>1</v>
      </c>
      <c r="I1787" s="249"/>
      <c r="J1787" s="245"/>
      <c r="K1787" s="245"/>
      <c r="L1787" s="250"/>
      <c r="M1787" s="251"/>
      <c r="N1787" s="252"/>
      <c r="O1787" s="252"/>
      <c r="P1787" s="252"/>
      <c r="Q1787" s="252"/>
      <c r="R1787" s="252"/>
      <c r="S1787" s="252"/>
      <c r="T1787" s="253"/>
      <c r="U1787" s="13"/>
      <c r="V1787" s="13"/>
      <c r="W1787" s="13"/>
      <c r="X1787" s="13"/>
      <c r="Y1787" s="13"/>
      <c r="Z1787" s="13"/>
      <c r="AA1787" s="13"/>
      <c r="AB1787" s="13"/>
      <c r="AC1787" s="13"/>
      <c r="AD1787" s="13"/>
      <c r="AE1787" s="13"/>
      <c r="AT1787" s="254" t="s">
        <v>190</v>
      </c>
      <c r="AU1787" s="254" t="s">
        <v>85</v>
      </c>
      <c r="AV1787" s="13" t="s">
        <v>83</v>
      </c>
      <c r="AW1787" s="13" t="s">
        <v>34</v>
      </c>
      <c r="AX1787" s="13" t="s">
        <v>76</v>
      </c>
      <c r="AY1787" s="254" t="s">
        <v>178</v>
      </c>
    </row>
    <row r="1788" s="13" customFormat="1">
      <c r="A1788" s="13"/>
      <c r="B1788" s="244"/>
      <c r="C1788" s="245"/>
      <c r="D1788" s="246" t="s">
        <v>190</v>
      </c>
      <c r="E1788" s="247" t="s">
        <v>1</v>
      </c>
      <c r="F1788" s="248" t="s">
        <v>192</v>
      </c>
      <c r="G1788" s="245"/>
      <c r="H1788" s="247" t="s">
        <v>1</v>
      </c>
      <c r="I1788" s="249"/>
      <c r="J1788" s="245"/>
      <c r="K1788" s="245"/>
      <c r="L1788" s="250"/>
      <c r="M1788" s="251"/>
      <c r="N1788" s="252"/>
      <c r="O1788" s="252"/>
      <c r="P1788" s="252"/>
      <c r="Q1788" s="252"/>
      <c r="R1788" s="252"/>
      <c r="S1788" s="252"/>
      <c r="T1788" s="253"/>
      <c r="U1788" s="13"/>
      <c r="V1788" s="13"/>
      <c r="W1788" s="13"/>
      <c r="X1788" s="13"/>
      <c r="Y1788" s="13"/>
      <c r="Z1788" s="13"/>
      <c r="AA1788" s="13"/>
      <c r="AB1788" s="13"/>
      <c r="AC1788" s="13"/>
      <c r="AD1788" s="13"/>
      <c r="AE1788" s="13"/>
      <c r="AT1788" s="254" t="s">
        <v>190</v>
      </c>
      <c r="AU1788" s="254" t="s">
        <v>85</v>
      </c>
      <c r="AV1788" s="13" t="s">
        <v>83</v>
      </c>
      <c r="AW1788" s="13" t="s">
        <v>34</v>
      </c>
      <c r="AX1788" s="13" t="s">
        <v>76</v>
      </c>
      <c r="AY1788" s="254" t="s">
        <v>178</v>
      </c>
    </row>
    <row r="1789" s="13" customFormat="1">
      <c r="A1789" s="13"/>
      <c r="B1789" s="244"/>
      <c r="C1789" s="245"/>
      <c r="D1789" s="246" t="s">
        <v>190</v>
      </c>
      <c r="E1789" s="247" t="s">
        <v>1</v>
      </c>
      <c r="F1789" s="248" t="s">
        <v>1969</v>
      </c>
      <c r="G1789" s="245"/>
      <c r="H1789" s="247" t="s">
        <v>1</v>
      </c>
      <c r="I1789" s="249"/>
      <c r="J1789" s="245"/>
      <c r="K1789" s="245"/>
      <c r="L1789" s="250"/>
      <c r="M1789" s="251"/>
      <c r="N1789" s="252"/>
      <c r="O1789" s="252"/>
      <c r="P1789" s="252"/>
      <c r="Q1789" s="252"/>
      <c r="R1789" s="252"/>
      <c r="S1789" s="252"/>
      <c r="T1789" s="253"/>
      <c r="U1789" s="13"/>
      <c r="V1789" s="13"/>
      <c r="W1789" s="13"/>
      <c r="X1789" s="13"/>
      <c r="Y1789" s="13"/>
      <c r="Z1789" s="13"/>
      <c r="AA1789" s="13"/>
      <c r="AB1789" s="13"/>
      <c r="AC1789" s="13"/>
      <c r="AD1789" s="13"/>
      <c r="AE1789" s="13"/>
      <c r="AT1789" s="254" t="s">
        <v>190</v>
      </c>
      <c r="AU1789" s="254" t="s">
        <v>85</v>
      </c>
      <c r="AV1789" s="13" t="s">
        <v>83</v>
      </c>
      <c r="AW1789" s="13" t="s">
        <v>34</v>
      </c>
      <c r="AX1789" s="13" t="s">
        <v>76</v>
      </c>
      <c r="AY1789" s="254" t="s">
        <v>178</v>
      </c>
    </row>
    <row r="1790" s="14" customFormat="1">
      <c r="A1790" s="14"/>
      <c r="B1790" s="255"/>
      <c r="C1790" s="256"/>
      <c r="D1790" s="246" t="s">
        <v>190</v>
      </c>
      <c r="E1790" s="257" t="s">
        <v>1</v>
      </c>
      <c r="F1790" s="258" t="s">
        <v>1258</v>
      </c>
      <c r="G1790" s="256"/>
      <c r="H1790" s="259">
        <v>5.5999999999999996</v>
      </c>
      <c r="I1790" s="260"/>
      <c r="J1790" s="256"/>
      <c r="K1790" s="256"/>
      <c r="L1790" s="261"/>
      <c r="M1790" s="262"/>
      <c r="N1790" s="263"/>
      <c r="O1790" s="263"/>
      <c r="P1790" s="263"/>
      <c r="Q1790" s="263"/>
      <c r="R1790" s="263"/>
      <c r="S1790" s="263"/>
      <c r="T1790" s="264"/>
      <c r="U1790" s="14"/>
      <c r="V1790" s="14"/>
      <c r="W1790" s="14"/>
      <c r="X1790" s="14"/>
      <c r="Y1790" s="14"/>
      <c r="Z1790" s="14"/>
      <c r="AA1790" s="14"/>
      <c r="AB1790" s="14"/>
      <c r="AC1790" s="14"/>
      <c r="AD1790" s="14"/>
      <c r="AE1790" s="14"/>
      <c r="AT1790" s="265" t="s">
        <v>190</v>
      </c>
      <c r="AU1790" s="265" t="s">
        <v>85</v>
      </c>
      <c r="AV1790" s="14" t="s">
        <v>85</v>
      </c>
      <c r="AW1790" s="14" t="s">
        <v>34</v>
      </c>
      <c r="AX1790" s="14" t="s">
        <v>76</v>
      </c>
      <c r="AY1790" s="265" t="s">
        <v>178</v>
      </c>
    </row>
    <row r="1791" s="14" customFormat="1">
      <c r="A1791" s="14"/>
      <c r="B1791" s="255"/>
      <c r="C1791" s="256"/>
      <c r="D1791" s="246" t="s">
        <v>190</v>
      </c>
      <c r="E1791" s="257" t="s">
        <v>1</v>
      </c>
      <c r="F1791" s="258" t="s">
        <v>1970</v>
      </c>
      <c r="G1791" s="256"/>
      <c r="H1791" s="259">
        <v>20.114999999999998</v>
      </c>
      <c r="I1791" s="260"/>
      <c r="J1791" s="256"/>
      <c r="K1791" s="256"/>
      <c r="L1791" s="261"/>
      <c r="M1791" s="262"/>
      <c r="N1791" s="263"/>
      <c r="O1791" s="263"/>
      <c r="P1791" s="263"/>
      <c r="Q1791" s="263"/>
      <c r="R1791" s="263"/>
      <c r="S1791" s="263"/>
      <c r="T1791" s="264"/>
      <c r="U1791" s="14"/>
      <c r="V1791" s="14"/>
      <c r="W1791" s="14"/>
      <c r="X1791" s="14"/>
      <c r="Y1791" s="14"/>
      <c r="Z1791" s="14"/>
      <c r="AA1791" s="14"/>
      <c r="AB1791" s="14"/>
      <c r="AC1791" s="14"/>
      <c r="AD1791" s="14"/>
      <c r="AE1791" s="14"/>
      <c r="AT1791" s="265" t="s">
        <v>190</v>
      </c>
      <c r="AU1791" s="265" t="s">
        <v>85</v>
      </c>
      <c r="AV1791" s="14" t="s">
        <v>85</v>
      </c>
      <c r="AW1791" s="14" t="s">
        <v>34</v>
      </c>
      <c r="AX1791" s="14" t="s">
        <v>76</v>
      </c>
      <c r="AY1791" s="265" t="s">
        <v>178</v>
      </c>
    </row>
    <row r="1792" s="14" customFormat="1">
      <c r="A1792" s="14"/>
      <c r="B1792" s="255"/>
      <c r="C1792" s="256"/>
      <c r="D1792" s="246" t="s">
        <v>190</v>
      </c>
      <c r="E1792" s="257" t="s">
        <v>1</v>
      </c>
      <c r="F1792" s="258" t="s">
        <v>1971</v>
      </c>
      <c r="G1792" s="256"/>
      <c r="H1792" s="259">
        <v>19.830000000000002</v>
      </c>
      <c r="I1792" s="260"/>
      <c r="J1792" s="256"/>
      <c r="K1792" s="256"/>
      <c r="L1792" s="261"/>
      <c r="M1792" s="262"/>
      <c r="N1792" s="263"/>
      <c r="O1792" s="263"/>
      <c r="P1792" s="263"/>
      <c r="Q1792" s="263"/>
      <c r="R1792" s="263"/>
      <c r="S1792" s="263"/>
      <c r="T1792" s="264"/>
      <c r="U1792" s="14"/>
      <c r="V1792" s="14"/>
      <c r="W1792" s="14"/>
      <c r="X1792" s="14"/>
      <c r="Y1792" s="14"/>
      <c r="Z1792" s="14"/>
      <c r="AA1792" s="14"/>
      <c r="AB1792" s="14"/>
      <c r="AC1792" s="14"/>
      <c r="AD1792" s="14"/>
      <c r="AE1792" s="14"/>
      <c r="AT1792" s="265" t="s">
        <v>190</v>
      </c>
      <c r="AU1792" s="265" t="s">
        <v>85</v>
      </c>
      <c r="AV1792" s="14" t="s">
        <v>85</v>
      </c>
      <c r="AW1792" s="14" t="s">
        <v>34</v>
      </c>
      <c r="AX1792" s="14" t="s">
        <v>76</v>
      </c>
      <c r="AY1792" s="265" t="s">
        <v>178</v>
      </c>
    </row>
    <row r="1793" s="14" customFormat="1">
      <c r="A1793" s="14"/>
      <c r="B1793" s="255"/>
      <c r="C1793" s="256"/>
      <c r="D1793" s="246" t="s">
        <v>190</v>
      </c>
      <c r="E1793" s="257" t="s">
        <v>1</v>
      </c>
      <c r="F1793" s="258" t="s">
        <v>1972</v>
      </c>
      <c r="G1793" s="256"/>
      <c r="H1793" s="259">
        <v>9.5</v>
      </c>
      <c r="I1793" s="260"/>
      <c r="J1793" s="256"/>
      <c r="K1793" s="256"/>
      <c r="L1793" s="261"/>
      <c r="M1793" s="262"/>
      <c r="N1793" s="263"/>
      <c r="O1793" s="263"/>
      <c r="P1793" s="263"/>
      <c r="Q1793" s="263"/>
      <c r="R1793" s="263"/>
      <c r="S1793" s="263"/>
      <c r="T1793" s="264"/>
      <c r="U1793" s="14"/>
      <c r="V1793" s="14"/>
      <c r="W1793" s="14"/>
      <c r="X1793" s="14"/>
      <c r="Y1793" s="14"/>
      <c r="Z1793" s="14"/>
      <c r="AA1793" s="14"/>
      <c r="AB1793" s="14"/>
      <c r="AC1793" s="14"/>
      <c r="AD1793" s="14"/>
      <c r="AE1793" s="14"/>
      <c r="AT1793" s="265" t="s">
        <v>190</v>
      </c>
      <c r="AU1793" s="265" t="s">
        <v>85</v>
      </c>
      <c r="AV1793" s="14" t="s">
        <v>85</v>
      </c>
      <c r="AW1793" s="14" t="s">
        <v>34</v>
      </c>
      <c r="AX1793" s="14" t="s">
        <v>76</v>
      </c>
      <c r="AY1793" s="265" t="s">
        <v>178</v>
      </c>
    </row>
    <row r="1794" s="14" customFormat="1">
      <c r="A1794" s="14"/>
      <c r="B1794" s="255"/>
      <c r="C1794" s="256"/>
      <c r="D1794" s="246" t="s">
        <v>190</v>
      </c>
      <c r="E1794" s="257" t="s">
        <v>1</v>
      </c>
      <c r="F1794" s="258" t="s">
        <v>1973</v>
      </c>
      <c r="G1794" s="256"/>
      <c r="H1794" s="259">
        <v>8.3249999999999993</v>
      </c>
      <c r="I1794" s="260"/>
      <c r="J1794" s="256"/>
      <c r="K1794" s="256"/>
      <c r="L1794" s="261"/>
      <c r="M1794" s="262"/>
      <c r="N1794" s="263"/>
      <c r="O1794" s="263"/>
      <c r="P1794" s="263"/>
      <c r="Q1794" s="263"/>
      <c r="R1794" s="263"/>
      <c r="S1794" s="263"/>
      <c r="T1794" s="264"/>
      <c r="U1794" s="14"/>
      <c r="V1794" s="14"/>
      <c r="W1794" s="14"/>
      <c r="X1794" s="14"/>
      <c r="Y1794" s="14"/>
      <c r="Z1794" s="14"/>
      <c r="AA1794" s="14"/>
      <c r="AB1794" s="14"/>
      <c r="AC1794" s="14"/>
      <c r="AD1794" s="14"/>
      <c r="AE1794" s="14"/>
      <c r="AT1794" s="265" t="s">
        <v>190</v>
      </c>
      <c r="AU1794" s="265" t="s">
        <v>85</v>
      </c>
      <c r="AV1794" s="14" t="s">
        <v>85</v>
      </c>
      <c r="AW1794" s="14" t="s">
        <v>34</v>
      </c>
      <c r="AX1794" s="14" t="s">
        <v>76</v>
      </c>
      <c r="AY1794" s="265" t="s">
        <v>178</v>
      </c>
    </row>
    <row r="1795" s="14" customFormat="1">
      <c r="A1795" s="14"/>
      <c r="B1795" s="255"/>
      <c r="C1795" s="256"/>
      <c r="D1795" s="246" t="s">
        <v>190</v>
      </c>
      <c r="E1795" s="257" t="s">
        <v>1</v>
      </c>
      <c r="F1795" s="258" t="s">
        <v>1974</v>
      </c>
      <c r="G1795" s="256"/>
      <c r="H1795" s="259">
        <v>44.149999999999999</v>
      </c>
      <c r="I1795" s="260"/>
      <c r="J1795" s="256"/>
      <c r="K1795" s="256"/>
      <c r="L1795" s="261"/>
      <c r="M1795" s="262"/>
      <c r="N1795" s="263"/>
      <c r="O1795" s="263"/>
      <c r="P1795" s="263"/>
      <c r="Q1795" s="263"/>
      <c r="R1795" s="263"/>
      <c r="S1795" s="263"/>
      <c r="T1795" s="264"/>
      <c r="U1795" s="14"/>
      <c r="V1795" s="14"/>
      <c r="W1795" s="14"/>
      <c r="X1795" s="14"/>
      <c r="Y1795" s="14"/>
      <c r="Z1795" s="14"/>
      <c r="AA1795" s="14"/>
      <c r="AB1795" s="14"/>
      <c r="AC1795" s="14"/>
      <c r="AD1795" s="14"/>
      <c r="AE1795" s="14"/>
      <c r="AT1795" s="265" t="s">
        <v>190</v>
      </c>
      <c r="AU1795" s="265" t="s">
        <v>85</v>
      </c>
      <c r="AV1795" s="14" t="s">
        <v>85</v>
      </c>
      <c r="AW1795" s="14" t="s">
        <v>34</v>
      </c>
      <c r="AX1795" s="14" t="s">
        <v>76</v>
      </c>
      <c r="AY1795" s="265" t="s">
        <v>178</v>
      </c>
    </row>
    <row r="1796" s="14" customFormat="1">
      <c r="A1796" s="14"/>
      <c r="B1796" s="255"/>
      <c r="C1796" s="256"/>
      <c r="D1796" s="246" t="s">
        <v>190</v>
      </c>
      <c r="E1796" s="257" t="s">
        <v>1</v>
      </c>
      <c r="F1796" s="258" t="s">
        <v>1975</v>
      </c>
      <c r="G1796" s="256"/>
      <c r="H1796" s="259">
        <v>49.874000000000009</v>
      </c>
      <c r="I1796" s="260"/>
      <c r="J1796" s="256"/>
      <c r="K1796" s="256"/>
      <c r="L1796" s="261"/>
      <c r="M1796" s="262"/>
      <c r="N1796" s="263"/>
      <c r="O1796" s="263"/>
      <c r="P1796" s="263"/>
      <c r="Q1796" s="263"/>
      <c r="R1796" s="263"/>
      <c r="S1796" s="263"/>
      <c r="T1796" s="264"/>
      <c r="U1796" s="14"/>
      <c r="V1796" s="14"/>
      <c r="W1796" s="14"/>
      <c r="X1796" s="14"/>
      <c r="Y1796" s="14"/>
      <c r="Z1796" s="14"/>
      <c r="AA1796" s="14"/>
      <c r="AB1796" s="14"/>
      <c r="AC1796" s="14"/>
      <c r="AD1796" s="14"/>
      <c r="AE1796" s="14"/>
      <c r="AT1796" s="265" t="s">
        <v>190</v>
      </c>
      <c r="AU1796" s="265" t="s">
        <v>85</v>
      </c>
      <c r="AV1796" s="14" t="s">
        <v>85</v>
      </c>
      <c r="AW1796" s="14" t="s">
        <v>34</v>
      </c>
      <c r="AX1796" s="14" t="s">
        <v>76</v>
      </c>
      <c r="AY1796" s="265" t="s">
        <v>178</v>
      </c>
    </row>
    <row r="1797" s="14" customFormat="1">
      <c r="A1797" s="14"/>
      <c r="B1797" s="255"/>
      <c r="C1797" s="256"/>
      <c r="D1797" s="246" t="s">
        <v>190</v>
      </c>
      <c r="E1797" s="257" t="s">
        <v>1</v>
      </c>
      <c r="F1797" s="258" t="s">
        <v>1976</v>
      </c>
      <c r="G1797" s="256"/>
      <c r="H1797" s="259">
        <v>39.662500000000009</v>
      </c>
      <c r="I1797" s="260"/>
      <c r="J1797" s="256"/>
      <c r="K1797" s="256"/>
      <c r="L1797" s="261"/>
      <c r="M1797" s="262"/>
      <c r="N1797" s="263"/>
      <c r="O1797" s="263"/>
      <c r="P1797" s="263"/>
      <c r="Q1797" s="263"/>
      <c r="R1797" s="263"/>
      <c r="S1797" s="263"/>
      <c r="T1797" s="264"/>
      <c r="U1797" s="14"/>
      <c r="V1797" s="14"/>
      <c r="W1797" s="14"/>
      <c r="X1797" s="14"/>
      <c r="Y1797" s="14"/>
      <c r="Z1797" s="14"/>
      <c r="AA1797" s="14"/>
      <c r="AB1797" s="14"/>
      <c r="AC1797" s="14"/>
      <c r="AD1797" s="14"/>
      <c r="AE1797" s="14"/>
      <c r="AT1797" s="265" t="s">
        <v>190</v>
      </c>
      <c r="AU1797" s="265" t="s">
        <v>85</v>
      </c>
      <c r="AV1797" s="14" t="s">
        <v>85</v>
      </c>
      <c r="AW1797" s="14" t="s">
        <v>34</v>
      </c>
      <c r="AX1797" s="14" t="s">
        <v>76</v>
      </c>
      <c r="AY1797" s="265" t="s">
        <v>178</v>
      </c>
    </row>
    <row r="1798" s="14" customFormat="1">
      <c r="A1798" s="14"/>
      <c r="B1798" s="255"/>
      <c r="C1798" s="256"/>
      <c r="D1798" s="246" t="s">
        <v>190</v>
      </c>
      <c r="E1798" s="257" t="s">
        <v>1</v>
      </c>
      <c r="F1798" s="258" t="s">
        <v>1977</v>
      </c>
      <c r="G1798" s="256"/>
      <c r="H1798" s="259">
        <v>23.485000000000003</v>
      </c>
      <c r="I1798" s="260"/>
      <c r="J1798" s="256"/>
      <c r="K1798" s="256"/>
      <c r="L1798" s="261"/>
      <c r="M1798" s="262"/>
      <c r="N1798" s="263"/>
      <c r="O1798" s="263"/>
      <c r="P1798" s="263"/>
      <c r="Q1798" s="263"/>
      <c r="R1798" s="263"/>
      <c r="S1798" s="263"/>
      <c r="T1798" s="264"/>
      <c r="U1798" s="14"/>
      <c r="V1798" s="14"/>
      <c r="W1798" s="14"/>
      <c r="X1798" s="14"/>
      <c r="Y1798" s="14"/>
      <c r="Z1798" s="14"/>
      <c r="AA1798" s="14"/>
      <c r="AB1798" s="14"/>
      <c r="AC1798" s="14"/>
      <c r="AD1798" s="14"/>
      <c r="AE1798" s="14"/>
      <c r="AT1798" s="265" t="s">
        <v>190</v>
      </c>
      <c r="AU1798" s="265" t="s">
        <v>85</v>
      </c>
      <c r="AV1798" s="14" t="s">
        <v>85</v>
      </c>
      <c r="AW1798" s="14" t="s">
        <v>34</v>
      </c>
      <c r="AX1798" s="14" t="s">
        <v>76</v>
      </c>
      <c r="AY1798" s="265" t="s">
        <v>178</v>
      </c>
    </row>
    <row r="1799" s="14" customFormat="1">
      <c r="A1799" s="14"/>
      <c r="B1799" s="255"/>
      <c r="C1799" s="256"/>
      <c r="D1799" s="246" t="s">
        <v>190</v>
      </c>
      <c r="E1799" s="257" t="s">
        <v>1</v>
      </c>
      <c r="F1799" s="258" t="s">
        <v>1978</v>
      </c>
      <c r="G1799" s="256"/>
      <c r="H1799" s="259">
        <v>13.470000000000001</v>
      </c>
      <c r="I1799" s="260"/>
      <c r="J1799" s="256"/>
      <c r="K1799" s="256"/>
      <c r="L1799" s="261"/>
      <c r="M1799" s="262"/>
      <c r="N1799" s="263"/>
      <c r="O1799" s="263"/>
      <c r="P1799" s="263"/>
      <c r="Q1799" s="263"/>
      <c r="R1799" s="263"/>
      <c r="S1799" s="263"/>
      <c r="T1799" s="264"/>
      <c r="U1799" s="14"/>
      <c r="V1799" s="14"/>
      <c r="W1799" s="14"/>
      <c r="X1799" s="14"/>
      <c r="Y1799" s="14"/>
      <c r="Z1799" s="14"/>
      <c r="AA1799" s="14"/>
      <c r="AB1799" s="14"/>
      <c r="AC1799" s="14"/>
      <c r="AD1799" s="14"/>
      <c r="AE1799" s="14"/>
      <c r="AT1799" s="265" t="s">
        <v>190</v>
      </c>
      <c r="AU1799" s="265" t="s">
        <v>85</v>
      </c>
      <c r="AV1799" s="14" t="s">
        <v>85</v>
      </c>
      <c r="AW1799" s="14" t="s">
        <v>34</v>
      </c>
      <c r="AX1799" s="14" t="s">
        <v>76</v>
      </c>
      <c r="AY1799" s="265" t="s">
        <v>178</v>
      </c>
    </row>
    <row r="1800" s="14" customFormat="1">
      <c r="A1800" s="14"/>
      <c r="B1800" s="255"/>
      <c r="C1800" s="256"/>
      <c r="D1800" s="246" t="s">
        <v>190</v>
      </c>
      <c r="E1800" s="257" t="s">
        <v>1</v>
      </c>
      <c r="F1800" s="258" t="s">
        <v>1979</v>
      </c>
      <c r="G1800" s="256"/>
      <c r="H1800" s="259">
        <v>3.9500000000000002</v>
      </c>
      <c r="I1800" s="260"/>
      <c r="J1800" s="256"/>
      <c r="K1800" s="256"/>
      <c r="L1800" s="261"/>
      <c r="M1800" s="262"/>
      <c r="N1800" s="263"/>
      <c r="O1800" s="263"/>
      <c r="P1800" s="263"/>
      <c r="Q1800" s="263"/>
      <c r="R1800" s="263"/>
      <c r="S1800" s="263"/>
      <c r="T1800" s="264"/>
      <c r="U1800" s="14"/>
      <c r="V1800" s="14"/>
      <c r="W1800" s="14"/>
      <c r="X1800" s="14"/>
      <c r="Y1800" s="14"/>
      <c r="Z1800" s="14"/>
      <c r="AA1800" s="14"/>
      <c r="AB1800" s="14"/>
      <c r="AC1800" s="14"/>
      <c r="AD1800" s="14"/>
      <c r="AE1800" s="14"/>
      <c r="AT1800" s="265" t="s">
        <v>190</v>
      </c>
      <c r="AU1800" s="265" t="s">
        <v>85</v>
      </c>
      <c r="AV1800" s="14" t="s">
        <v>85</v>
      </c>
      <c r="AW1800" s="14" t="s">
        <v>34</v>
      </c>
      <c r="AX1800" s="14" t="s">
        <v>76</v>
      </c>
      <c r="AY1800" s="265" t="s">
        <v>178</v>
      </c>
    </row>
    <row r="1801" s="13" customFormat="1">
      <c r="A1801" s="13"/>
      <c r="B1801" s="244"/>
      <c r="C1801" s="245"/>
      <c r="D1801" s="246" t="s">
        <v>190</v>
      </c>
      <c r="E1801" s="247" t="s">
        <v>1</v>
      </c>
      <c r="F1801" s="248" t="s">
        <v>192</v>
      </c>
      <c r="G1801" s="245"/>
      <c r="H1801" s="247" t="s">
        <v>1</v>
      </c>
      <c r="I1801" s="249"/>
      <c r="J1801" s="245"/>
      <c r="K1801" s="245"/>
      <c r="L1801" s="250"/>
      <c r="M1801" s="251"/>
      <c r="N1801" s="252"/>
      <c r="O1801" s="252"/>
      <c r="P1801" s="252"/>
      <c r="Q1801" s="252"/>
      <c r="R1801" s="252"/>
      <c r="S1801" s="252"/>
      <c r="T1801" s="253"/>
      <c r="U1801" s="13"/>
      <c r="V1801" s="13"/>
      <c r="W1801" s="13"/>
      <c r="X1801" s="13"/>
      <c r="Y1801" s="13"/>
      <c r="Z1801" s="13"/>
      <c r="AA1801" s="13"/>
      <c r="AB1801" s="13"/>
      <c r="AC1801" s="13"/>
      <c r="AD1801" s="13"/>
      <c r="AE1801" s="13"/>
      <c r="AT1801" s="254" t="s">
        <v>190</v>
      </c>
      <c r="AU1801" s="254" t="s">
        <v>85</v>
      </c>
      <c r="AV1801" s="13" t="s">
        <v>83</v>
      </c>
      <c r="AW1801" s="13" t="s">
        <v>34</v>
      </c>
      <c r="AX1801" s="13" t="s">
        <v>76</v>
      </c>
      <c r="AY1801" s="254" t="s">
        <v>178</v>
      </c>
    </row>
    <row r="1802" s="13" customFormat="1">
      <c r="A1802" s="13"/>
      <c r="B1802" s="244"/>
      <c r="C1802" s="245"/>
      <c r="D1802" s="246" t="s">
        <v>190</v>
      </c>
      <c r="E1802" s="247" t="s">
        <v>1</v>
      </c>
      <c r="F1802" s="248" t="s">
        <v>1980</v>
      </c>
      <c r="G1802" s="245"/>
      <c r="H1802" s="247" t="s">
        <v>1</v>
      </c>
      <c r="I1802" s="249"/>
      <c r="J1802" s="245"/>
      <c r="K1802" s="245"/>
      <c r="L1802" s="250"/>
      <c r="M1802" s="251"/>
      <c r="N1802" s="252"/>
      <c r="O1802" s="252"/>
      <c r="P1802" s="252"/>
      <c r="Q1802" s="252"/>
      <c r="R1802" s="252"/>
      <c r="S1802" s="252"/>
      <c r="T1802" s="253"/>
      <c r="U1802" s="13"/>
      <c r="V1802" s="13"/>
      <c r="W1802" s="13"/>
      <c r="X1802" s="13"/>
      <c r="Y1802" s="13"/>
      <c r="Z1802" s="13"/>
      <c r="AA1802" s="13"/>
      <c r="AB1802" s="13"/>
      <c r="AC1802" s="13"/>
      <c r="AD1802" s="13"/>
      <c r="AE1802" s="13"/>
      <c r="AT1802" s="254" t="s">
        <v>190</v>
      </c>
      <c r="AU1802" s="254" t="s">
        <v>85</v>
      </c>
      <c r="AV1802" s="13" t="s">
        <v>83</v>
      </c>
      <c r="AW1802" s="13" t="s">
        <v>34</v>
      </c>
      <c r="AX1802" s="13" t="s">
        <v>76</v>
      </c>
      <c r="AY1802" s="254" t="s">
        <v>178</v>
      </c>
    </row>
    <row r="1803" s="14" customFormat="1">
      <c r="A1803" s="14"/>
      <c r="B1803" s="255"/>
      <c r="C1803" s="256"/>
      <c r="D1803" s="246" t="s">
        <v>190</v>
      </c>
      <c r="E1803" s="257" t="s">
        <v>1</v>
      </c>
      <c r="F1803" s="258" t="s">
        <v>1981</v>
      </c>
      <c r="G1803" s="256"/>
      <c r="H1803" s="259">
        <v>12.75</v>
      </c>
      <c r="I1803" s="260"/>
      <c r="J1803" s="256"/>
      <c r="K1803" s="256"/>
      <c r="L1803" s="261"/>
      <c r="M1803" s="262"/>
      <c r="N1803" s="263"/>
      <c r="O1803" s="263"/>
      <c r="P1803" s="263"/>
      <c r="Q1803" s="263"/>
      <c r="R1803" s="263"/>
      <c r="S1803" s="263"/>
      <c r="T1803" s="264"/>
      <c r="U1803" s="14"/>
      <c r="V1803" s="14"/>
      <c r="W1803" s="14"/>
      <c r="X1803" s="14"/>
      <c r="Y1803" s="14"/>
      <c r="Z1803" s="14"/>
      <c r="AA1803" s="14"/>
      <c r="AB1803" s="14"/>
      <c r="AC1803" s="14"/>
      <c r="AD1803" s="14"/>
      <c r="AE1803" s="14"/>
      <c r="AT1803" s="265" t="s">
        <v>190</v>
      </c>
      <c r="AU1803" s="265" t="s">
        <v>85</v>
      </c>
      <c r="AV1803" s="14" t="s">
        <v>85</v>
      </c>
      <c r="AW1803" s="14" t="s">
        <v>34</v>
      </c>
      <c r="AX1803" s="14" t="s">
        <v>76</v>
      </c>
      <c r="AY1803" s="265" t="s">
        <v>178</v>
      </c>
    </row>
    <row r="1804" s="14" customFormat="1">
      <c r="A1804" s="14"/>
      <c r="B1804" s="255"/>
      <c r="C1804" s="256"/>
      <c r="D1804" s="246" t="s">
        <v>190</v>
      </c>
      <c r="E1804" s="257" t="s">
        <v>1</v>
      </c>
      <c r="F1804" s="258" t="s">
        <v>1982</v>
      </c>
      <c r="G1804" s="256"/>
      <c r="H1804" s="259">
        <v>100.32249999999999</v>
      </c>
      <c r="I1804" s="260"/>
      <c r="J1804" s="256"/>
      <c r="K1804" s="256"/>
      <c r="L1804" s="261"/>
      <c r="M1804" s="262"/>
      <c r="N1804" s="263"/>
      <c r="O1804" s="263"/>
      <c r="P1804" s="263"/>
      <c r="Q1804" s="263"/>
      <c r="R1804" s="263"/>
      <c r="S1804" s="263"/>
      <c r="T1804" s="264"/>
      <c r="U1804" s="14"/>
      <c r="V1804" s="14"/>
      <c r="W1804" s="14"/>
      <c r="X1804" s="14"/>
      <c r="Y1804" s="14"/>
      <c r="Z1804" s="14"/>
      <c r="AA1804" s="14"/>
      <c r="AB1804" s="14"/>
      <c r="AC1804" s="14"/>
      <c r="AD1804" s="14"/>
      <c r="AE1804" s="14"/>
      <c r="AT1804" s="265" t="s">
        <v>190</v>
      </c>
      <c r="AU1804" s="265" t="s">
        <v>85</v>
      </c>
      <c r="AV1804" s="14" t="s">
        <v>85</v>
      </c>
      <c r="AW1804" s="14" t="s">
        <v>34</v>
      </c>
      <c r="AX1804" s="14" t="s">
        <v>76</v>
      </c>
      <c r="AY1804" s="265" t="s">
        <v>178</v>
      </c>
    </row>
    <row r="1805" s="14" customFormat="1">
      <c r="A1805" s="14"/>
      <c r="B1805" s="255"/>
      <c r="C1805" s="256"/>
      <c r="D1805" s="246" t="s">
        <v>190</v>
      </c>
      <c r="E1805" s="257" t="s">
        <v>1</v>
      </c>
      <c r="F1805" s="258" t="s">
        <v>1983</v>
      </c>
      <c r="G1805" s="256"/>
      <c r="H1805" s="259">
        <v>18.75</v>
      </c>
      <c r="I1805" s="260"/>
      <c r="J1805" s="256"/>
      <c r="K1805" s="256"/>
      <c r="L1805" s="261"/>
      <c r="M1805" s="262"/>
      <c r="N1805" s="263"/>
      <c r="O1805" s="263"/>
      <c r="P1805" s="263"/>
      <c r="Q1805" s="263"/>
      <c r="R1805" s="263"/>
      <c r="S1805" s="263"/>
      <c r="T1805" s="264"/>
      <c r="U1805" s="14"/>
      <c r="V1805" s="14"/>
      <c r="W1805" s="14"/>
      <c r="X1805" s="14"/>
      <c r="Y1805" s="14"/>
      <c r="Z1805" s="14"/>
      <c r="AA1805" s="14"/>
      <c r="AB1805" s="14"/>
      <c r="AC1805" s="14"/>
      <c r="AD1805" s="14"/>
      <c r="AE1805" s="14"/>
      <c r="AT1805" s="265" t="s">
        <v>190</v>
      </c>
      <c r="AU1805" s="265" t="s">
        <v>85</v>
      </c>
      <c r="AV1805" s="14" t="s">
        <v>85</v>
      </c>
      <c r="AW1805" s="14" t="s">
        <v>34</v>
      </c>
      <c r="AX1805" s="14" t="s">
        <v>76</v>
      </c>
      <c r="AY1805" s="265" t="s">
        <v>178</v>
      </c>
    </row>
    <row r="1806" s="14" customFormat="1">
      <c r="A1806" s="14"/>
      <c r="B1806" s="255"/>
      <c r="C1806" s="256"/>
      <c r="D1806" s="246" t="s">
        <v>190</v>
      </c>
      <c r="E1806" s="257" t="s">
        <v>1</v>
      </c>
      <c r="F1806" s="258" t="s">
        <v>1984</v>
      </c>
      <c r="G1806" s="256"/>
      <c r="H1806" s="259">
        <v>26.762500000000003</v>
      </c>
      <c r="I1806" s="260"/>
      <c r="J1806" s="256"/>
      <c r="K1806" s="256"/>
      <c r="L1806" s="261"/>
      <c r="M1806" s="262"/>
      <c r="N1806" s="263"/>
      <c r="O1806" s="263"/>
      <c r="P1806" s="263"/>
      <c r="Q1806" s="263"/>
      <c r="R1806" s="263"/>
      <c r="S1806" s="263"/>
      <c r="T1806" s="264"/>
      <c r="U1806" s="14"/>
      <c r="V1806" s="14"/>
      <c r="W1806" s="14"/>
      <c r="X1806" s="14"/>
      <c r="Y1806" s="14"/>
      <c r="Z1806" s="14"/>
      <c r="AA1806" s="14"/>
      <c r="AB1806" s="14"/>
      <c r="AC1806" s="14"/>
      <c r="AD1806" s="14"/>
      <c r="AE1806" s="14"/>
      <c r="AT1806" s="265" t="s">
        <v>190</v>
      </c>
      <c r="AU1806" s="265" t="s">
        <v>85</v>
      </c>
      <c r="AV1806" s="14" t="s">
        <v>85</v>
      </c>
      <c r="AW1806" s="14" t="s">
        <v>34</v>
      </c>
      <c r="AX1806" s="14" t="s">
        <v>76</v>
      </c>
      <c r="AY1806" s="265" t="s">
        <v>178</v>
      </c>
    </row>
    <row r="1807" s="14" customFormat="1">
      <c r="A1807" s="14"/>
      <c r="B1807" s="255"/>
      <c r="C1807" s="256"/>
      <c r="D1807" s="246" t="s">
        <v>190</v>
      </c>
      <c r="E1807" s="257" t="s">
        <v>1</v>
      </c>
      <c r="F1807" s="258" t="s">
        <v>1985</v>
      </c>
      <c r="G1807" s="256"/>
      <c r="H1807" s="259">
        <v>17.625</v>
      </c>
      <c r="I1807" s="260"/>
      <c r="J1807" s="256"/>
      <c r="K1807" s="256"/>
      <c r="L1807" s="261"/>
      <c r="M1807" s="262"/>
      <c r="N1807" s="263"/>
      <c r="O1807" s="263"/>
      <c r="P1807" s="263"/>
      <c r="Q1807" s="263"/>
      <c r="R1807" s="263"/>
      <c r="S1807" s="263"/>
      <c r="T1807" s="264"/>
      <c r="U1807" s="14"/>
      <c r="V1807" s="14"/>
      <c r="W1807" s="14"/>
      <c r="X1807" s="14"/>
      <c r="Y1807" s="14"/>
      <c r="Z1807" s="14"/>
      <c r="AA1807" s="14"/>
      <c r="AB1807" s="14"/>
      <c r="AC1807" s="14"/>
      <c r="AD1807" s="14"/>
      <c r="AE1807" s="14"/>
      <c r="AT1807" s="265" t="s">
        <v>190</v>
      </c>
      <c r="AU1807" s="265" t="s">
        <v>85</v>
      </c>
      <c r="AV1807" s="14" t="s">
        <v>85</v>
      </c>
      <c r="AW1807" s="14" t="s">
        <v>34</v>
      </c>
      <c r="AX1807" s="14" t="s">
        <v>76</v>
      </c>
      <c r="AY1807" s="265" t="s">
        <v>178</v>
      </c>
    </row>
    <row r="1808" s="14" customFormat="1">
      <c r="A1808" s="14"/>
      <c r="B1808" s="255"/>
      <c r="C1808" s="256"/>
      <c r="D1808" s="246" t="s">
        <v>190</v>
      </c>
      <c r="E1808" s="257" t="s">
        <v>1</v>
      </c>
      <c r="F1808" s="258" t="s">
        <v>1986</v>
      </c>
      <c r="G1808" s="256"/>
      <c r="H1808" s="259">
        <v>18.243749999999999</v>
      </c>
      <c r="I1808" s="260"/>
      <c r="J1808" s="256"/>
      <c r="K1808" s="256"/>
      <c r="L1808" s="261"/>
      <c r="M1808" s="262"/>
      <c r="N1808" s="263"/>
      <c r="O1808" s="263"/>
      <c r="P1808" s="263"/>
      <c r="Q1808" s="263"/>
      <c r="R1808" s="263"/>
      <c r="S1808" s="263"/>
      <c r="T1808" s="264"/>
      <c r="U1808" s="14"/>
      <c r="V1808" s="14"/>
      <c r="W1808" s="14"/>
      <c r="X1808" s="14"/>
      <c r="Y1808" s="14"/>
      <c r="Z1808" s="14"/>
      <c r="AA1808" s="14"/>
      <c r="AB1808" s="14"/>
      <c r="AC1808" s="14"/>
      <c r="AD1808" s="14"/>
      <c r="AE1808" s="14"/>
      <c r="AT1808" s="265" t="s">
        <v>190</v>
      </c>
      <c r="AU1808" s="265" t="s">
        <v>85</v>
      </c>
      <c r="AV1808" s="14" t="s">
        <v>85</v>
      </c>
      <c r="AW1808" s="14" t="s">
        <v>34</v>
      </c>
      <c r="AX1808" s="14" t="s">
        <v>76</v>
      </c>
      <c r="AY1808" s="265" t="s">
        <v>178</v>
      </c>
    </row>
    <row r="1809" s="14" customFormat="1">
      <c r="A1809" s="14"/>
      <c r="B1809" s="255"/>
      <c r="C1809" s="256"/>
      <c r="D1809" s="246" t="s">
        <v>190</v>
      </c>
      <c r="E1809" s="257" t="s">
        <v>1</v>
      </c>
      <c r="F1809" s="258" t="s">
        <v>1987</v>
      </c>
      <c r="G1809" s="256"/>
      <c r="H1809" s="259">
        <v>25.861249999999998</v>
      </c>
      <c r="I1809" s="260"/>
      <c r="J1809" s="256"/>
      <c r="K1809" s="256"/>
      <c r="L1809" s="261"/>
      <c r="M1809" s="262"/>
      <c r="N1809" s="263"/>
      <c r="O1809" s="263"/>
      <c r="P1809" s="263"/>
      <c r="Q1809" s="263"/>
      <c r="R1809" s="263"/>
      <c r="S1809" s="263"/>
      <c r="T1809" s="264"/>
      <c r="U1809" s="14"/>
      <c r="V1809" s="14"/>
      <c r="W1809" s="14"/>
      <c r="X1809" s="14"/>
      <c r="Y1809" s="14"/>
      <c r="Z1809" s="14"/>
      <c r="AA1809" s="14"/>
      <c r="AB1809" s="14"/>
      <c r="AC1809" s="14"/>
      <c r="AD1809" s="14"/>
      <c r="AE1809" s="14"/>
      <c r="AT1809" s="265" t="s">
        <v>190</v>
      </c>
      <c r="AU1809" s="265" t="s">
        <v>85</v>
      </c>
      <c r="AV1809" s="14" t="s">
        <v>85</v>
      </c>
      <c r="AW1809" s="14" t="s">
        <v>34</v>
      </c>
      <c r="AX1809" s="14" t="s">
        <v>76</v>
      </c>
      <c r="AY1809" s="265" t="s">
        <v>178</v>
      </c>
    </row>
    <row r="1810" s="2" customFormat="1" ht="33" customHeight="1">
      <c r="A1810" s="38"/>
      <c r="B1810" s="39"/>
      <c r="C1810" s="226" t="s">
        <v>2004</v>
      </c>
      <c r="D1810" s="226" t="s">
        <v>181</v>
      </c>
      <c r="E1810" s="227" t="s">
        <v>2005</v>
      </c>
      <c r="F1810" s="228" t="s">
        <v>2006</v>
      </c>
      <c r="G1810" s="229" t="s">
        <v>258</v>
      </c>
      <c r="H1810" s="230">
        <v>33.287999999999997</v>
      </c>
      <c r="I1810" s="231"/>
      <c r="J1810" s="232">
        <f>ROUND(I1810*H1810,2)</f>
        <v>0</v>
      </c>
      <c r="K1810" s="228" t="s">
        <v>185</v>
      </c>
      <c r="L1810" s="44"/>
      <c r="M1810" s="233" t="s">
        <v>1</v>
      </c>
      <c r="N1810" s="234" t="s">
        <v>41</v>
      </c>
      <c r="O1810" s="91"/>
      <c r="P1810" s="235">
        <f>O1810*H1810</f>
        <v>0</v>
      </c>
      <c r="Q1810" s="235">
        <v>0.0057600000000000004</v>
      </c>
      <c r="R1810" s="235">
        <f>Q1810*H1810</f>
        <v>0.19173888</v>
      </c>
      <c r="S1810" s="235">
        <v>0</v>
      </c>
      <c r="T1810" s="236">
        <f>S1810*H1810</f>
        <v>0</v>
      </c>
      <c r="U1810" s="38"/>
      <c r="V1810" s="38"/>
      <c r="W1810" s="38"/>
      <c r="X1810" s="38"/>
      <c r="Y1810" s="38"/>
      <c r="Z1810" s="38"/>
      <c r="AA1810" s="38"/>
      <c r="AB1810" s="38"/>
      <c r="AC1810" s="38"/>
      <c r="AD1810" s="38"/>
      <c r="AE1810" s="38"/>
      <c r="AR1810" s="237" t="s">
        <v>362</v>
      </c>
      <c r="AT1810" s="237" t="s">
        <v>181</v>
      </c>
      <c r="AU1810" s="237" t="s">
        <v>85</v>
      </c>
      <c r="AY1810" s="17" t="s">
        <v>178</v>
      </c>
      <c r="BE1810" s="238">
        <f>IF(N1810="základní",J1810,0)</f>
        <v>0</v>
      </c>
      <c r="BF1810" s="238">
        <f>IF(N1810="snížená",J1810,0)</f>
        <v>0</v>
      </c>
      <c r="BG1810" s="238">
        <f>IF(N1810="zákl. přenesená",J1810,0)</f>
        <v>0</v>
      </c>
      <c r="BH1810" s="238">
        <f>IF(N1810="sníž. přenesená",J1810,0)</f>
        <v>0</v>
      </c>
      <c r="BI1810" s="238">
        <f>IF(N1810="nulová",J1810,0)</f>
        <v>0</v>
      </c>
      <c r="BJ1810" s="17" t="s">
        <v>83</v>
      </c>
      <c r="BK1810" s="238">
        <f>ROUND(I1810*H1810,2)</f>
        <v>0</v>
      </c>
      <c r="BL1810" s="17" t="s">
        <v>362</v>
      </c>
      <c r="BM1810" s="237" t="s">
        <v>2007</v>
      </c>
    </row>
    <row r="1811" s="2" customFormat="1">
      <c r="A1811" s="38"/>
      <c r="B1811" s="39"/>
      <c r="C1811" s="40"/>
      <c r="D1811" s="239" t="s">
        <v>188</v>
      </c>
      <c r="E1811" s="40"/>
      <c r="F1811" s="240" t="s">
        <v>2008</v>
      </c>
      <c r="G1811" s="40"/>
      <c r="H1811" s="40"/>
      <c r="I1811" s="241"/>
      <c r="J1811" s="40"/>
      <c r="K1811" s="40"/>
      <c r="L1811" s="44"/>
      <c r="M1811" s="242"/>
      <c r="N1811" s="243"/>
      <c r="O1811" s="91"/>
      <c r="P1811" s="91"/>
      <c r="Q1811" s="91"/>
      <c r="R1811" s="91"/>
      <c r="S1811" s="91"/>
      <c r="T1811" s="92"/>
      <c r="U1811" s="38"/>
      <c r="V1811" s="38"/>
      <c r="W1811" s="38"/>
      <c r="X1811" s="38"/>
      <c r="Y1811" s="38"/>
      <c r="Z1811" s="38"/>
      <c r="AA1811" s="38"/>
      <c r="AB1811" s="38"/>
      <c r="AC1811" s="38"/>
      <c r="AD1811" s="38"/>
      <c r="AE1811" s="38"/>
      <c r="AT1811" s="17" t="s">
        <v>188</v>
      </c>
      <c r="AU1811" s="17" t="s">
        <v>85</v>
      </c>
    </row>
    <row r="1812" s="13" customFormat="1">
      <c r="A1812" s="13"/>
      <c r="B1812" s="244"/>
      <c r="C1812" s="245"/>
      <c r="D1812" s="246" t="s">
        <v>190</v>
      </c>
      <c r="E1812" s="247" t="s">
        <v>1</v>
      </c>
      <c r="F1812" s="248" t="s">
        <v>191</v>
      </c>
      <c r="G1812" s="245"/>
      <c r="H1812" s="247" t="s">
        <v>1</v>
      </c>
      <c r="I1812" s="249"/>
      <c r="J1812" s="245"/>
      <c r="K1812" s="245"/>
      <c r="L1812" s="250"/>
      <c r="M1812" s="251"/>
      <c r="N1812" s="252"/>
      <c r="O1812" s="252"/>
      <c r="P1812" s="252"/>
      <c r="Q1812" s="252"/>
      <c r="R1812" s="252"/>
      <c r="S1812" s="252"/>
      <c r="T1812" s="253"/>
      <c r="U1812" s="13"/>
      <c r="V1812" s="13"/>
      <c r="W1812" s="13"/>
      <c r="X1812" s="13"/>
      <c r="Y1812" s="13"/>
      <c r="Z1812" s="13"/>
      <c r="AA1812" s="13"/>
      <c r="AB1812" s="13"/>
      <c r="AC1812" s="13"/>
      <c r="AD1812" s="13"/>
      <c r="AE1812" s="13"/>
      <c r="AT1812" s="254" t="s">
        <v>190</v>
      </c>
      <c r="AU1812" s="254" t="s">
        <v>85</v>
      </c>
      <c r="AV1812" s="13" t="s">
        <v>83</v>
      </c>
      <c r="AW1812" s="13" t="s">
        <v>34</v>
      </c>
      <c r="AX1812" s="13" t="s">
        <v>76</v>
      </c>
      <c r="AY1812" s="254" t="s">
        <v>178</v>
      </c>
    </row>
    <row r="1813" s="13" customFormat="1">
      <c r="A1813" s="13"/>
      <c r="B1813" s="244"/>
      <c r="C1813" s="245"/>
      <c r="D1813" s="246" t="s">
        <v>190</v>
      </c>
      <c r="E1813" s="247" t="s">
        <v>1</v>
      </c>
      <c r="F1813" s="248" t="s">
        <v>192</v>
      </c>
      <c r="G1813" s="245"/>
      <c r="H1813" s="247" t="s">
        <v>1</v>
      </c>
      <c r="I1813" s="249"/>
      <c r="J1813" s="245"/>
      <c r="K1813" s="245"/>
      <c r="L1813" s="250"/>
      <c r="M1813" s="251"/>
      <c r="N1813" s="252"/>
      <c r="O1813" s="252"/>
      <c r="P1813" s="252"/>
      <c r="Q1813" s="252"/>
      <c r="R1813" s="252"/>
      <c r="S1813" s="252"/>
      <c r="T1813" s="253"/>
      <c r="U1813" s="13"/>
      <c r="V1813" s="13"/>
      <c r="W1813" s="13"/>
      <c r="X1813" s="13"/>
      <c r="Y1813" s="13"/>
      <c r="Z1813" s="13"/>
      <c r="AA1813" s="13"/>
      <c r="AB1813" s="13"/>
      <c r="AC1813" s="13"/>
      <c r="AD1813" s="13"/>
      <c r="AE1813" s="13"/>
      <c r="AT1813" s="254" t="s">
        <v>190</v>
      </c>
      <c r="AU1813" s="254" t="s">
        <v>85</v>
      </c>
      <c r="AV1813" s="13" t="s">
        <v>83</v>
      </c>
      <c r="AW1813" s="13" t="s">
        <v>34</v>
      </c>
      <c r="AX1813" s="13" t="s">
        <v>76</v>
      </c>
      <c r="AY1813" s="254" t="s">
        <v>178</v>
      </c>
    </row>
    <row r="1814" s="13" customFormat="1">
      <c r="A1814" s="13"/>
      <c r="B1814" s="244"/>
      <c r="C1814" s="245"/>
      <c r="D1814" s="246" t="s">
        <v>190</v>
      </c>
      <c r="E1814" s="247" t="s">
        <v>1</v>
      </c>
      <c r="F1814" s="248" t="s">
        <v>1988</v>
      </c>
      <c r="G1814" s="245"/>
      <c r="H1814" s="247" t="s">
        <v>1</v>
      </c>
      <c r="I1814" s="249"/>
      <c r="J1814" s="245"/>
      <c r="K1814" s="245"/>
      <c r="L1814" s="250"/>
      <c r="M1814" s="251"/>
      <c r="N1814" s="252"/>
      <c r="O1814" s="252"/>
      <c r="P1814" s="252"/>
      <c r="Q1814" s="252"/>
      <c r="R1814" s="252"/>
      <c r="S1814" s="252"/>
      <c r="T1814" s="253"/>
      <c r="U1814" s="13"/>
      <c r="V1814" s="13"/>
      <c r="W1814" s="13"/>
      <c r="X1814" s="13"/>
      <c r="Y1814" s="13"/>
      <c r="Z1814" s="13"/>
      <c r="AA1814" s="13"/>
      <c r="AB1814" s="13"/>
      <c r="AC1814" s="13"/>
      <c r="AD1814" s="13"/>
      <c r="AE1814" s="13"/>
      <c r="AT1814" s="254" t="s">
        <v>190</v>
      </c>
      <c r="AU1814" s="254" t="s">
        <v>85</v>
      </c>
      <c r="AV1814" s="13" t="s">
        <v>83</v>
      </c>
      <c r="AW1814" s="13" t="s">
        <v>34</v>
      </c>
      <c r="AX1814" s="13" t="s">
        <v>76</v>
      </c>
      <c r="AY1814" s="254" t="s">
        <v>178</v>
      </c>
    </row>
    <row r="1815" s="14" customFormat="1">
      <c r="A1815" s="14"/>
      <c r="B1815" s="255"/>
      <c r="C1815" s="256"/>
      <c r="D1815" s="246" t="s">
        <v>190</v>
      </c>
      <c r="E1815" s="257" t="s">
        <v>1</v>
      </c>
      <c r="F1815" s="258" t="s">
        <v>1989</v>
      </c>
      <c r="G1815" s="256"/>
      <c r="H1815" s="259">
        <v>15.75</v>
      </c>
      <c r="I1815" s="260"/>
      <c r="J1815" s="256"/>
      <c r="K1815" s="256"/>
      <c r="L1815" s="261"/>
      <c r="M1815" s="262"/>
      <c r="N1815" s="263"/>
      <c r="O1815" s="263"/>
      <c r="P1815" s="263"/>
      <c r="Q1815" s="263"/>
      <c r="R1815" s="263"/>
      <c r="S1815" s="263"/>
      <c r="T1815" s="264"/>
      <c r="U1815" s="14"/>
      <c r="V1815" s="14"/>
      <c r="W1815" s="14"/>
      <c r="X1815" s="14"/>
      <c r="Y1815" s="14"/>
      <c r="Z1815" s="14"/>
      <c r="AA1815" s="14"/>
      <c r="AB1815" s="14"/>
      <c r="AC1815" s="14"/>
      <c r="AD1815" s="14"/>
      <c r="AE1815" s="14"/>
      <c r="AT1815" s="265" t="s">
        <v>190</v>
      </c>
      <c r="AU1815" s="265" t="s">
        <v>85</v>
      </c>
      <c r="AV1815" s="14" t="s">
        <v>85</v>
      </c>
      <c r="AW1815" s="14" t="s">
        <v>34</v>
      </c>
      <c r="AX1815" s="14" t="s">
        <v>76</v>
      </c>
      <c r="AY1815" s="265" t="s">
        <v>178</v>
      </c>
    </row>
    <row r="1816" s="13" customFormat="1">
      <c r="A1816" s="13"/>
      <c r="B1816" s="244"/>
      <c r="C1816" s="245"/>
      <c r="D1816" s="246" t="s">
        <v>190</v>
      </c>
      <c r="E1816" s="247" t="s">
        <v>1</v>
      </c>
      <c r="F1816" s="248" t="s">
        <v>192</v>
      </c>
      <c r="G1816" s="245"/>
      <c r="H1816" s="247" t="s">
        <v>1</v>
      </c>
      <c r="I1816" s="249"/>
      <c r="J1816" s="245"/>
      <c r="K1816" s="245"/>
      <c r="L1816" s="250"/>
      <c r="M1816" s="251"/>
      <c r="N1816" s="252"/>
      <c r="O1816" s="252"/>
      <c r="P1816" s="252"/>
      <c r="Q1816" s="252"/>
      <c r="R1816" s="252"/>
      <c r="S1816" s="252"/>
      <c r="T1816" s="253"/>
      <c r="U1816" s="13"/>
      <c r="V1816" s="13"/>
      <c r="W1816" s="13"/>
      <c r="X1816" s="13"/>
      <c r="Y1816" s="13"/>
      <c r="Z1816" s="13"/>
      <c r="AA1816" s="13"/>
      <c r="AB1816" s="13"/>
      <c r="AC1816" s="13"/>
      <c r="AD1816" s="13"/>
      <c r="AE1816" s="13"/>
      <c r="AT1816" s="254" t="s">
        <v>190</v>
      </c>
      <c r="AU1816" s="254" t="s">
        <v>85</v>
      </c>
      <c r="AV1816" s="13" t="s">
        <v>83</v>
      </c>
      <c r="AW1816" s="13" t="s">
        <v>34</v>
      </c>
      <c r="AX1816" s="13" t="s">
        <v>76</v>
      </c>
      <c r="AY1816" s="254" t="s">
        <v>178</v>
      </c>
    </row>
    <row r="1817" s="13" customFormat="1">
      <c r="A1817" s="13"/>
      <c r="B1817" s="244"/>
      <c r="C1817" s="245"/>
      <c r="D1817" s="246" t="s">
        <v>190</v>
      </c>
      <c r="E1817" s="247" t="s">
        <v>1</v>
      </c>
      <c r="F1817" s="248" t="s">
        <v>1990</v>
      </c>
      <c r="G1817" s="245"/>
      <c r="H1817" s="247" t="s">
        <v>1</v>
      </c>
      <c r="I1817" s="249"/>
      <c r="J1817" s="245"/>
      <c r="K1817" s="245"/>
      <c r="L1817" s="250"/>
      <c r="M1817" s="251"/>
      <c r="N1817" s="252"/>
      <c r="O1817" s="252"/>
      <c r="P1817" s="252"/>
      <c r="Q1817" s="252"/>
      <c r="R1817" s="252"/>
      <c r="S1817" s="252"/>
      <c r="T1817" s="253"/>
      <c r="U1817" s="13"/>
      <c r="V1817" s="13"/>
      <c r="W1817" s="13"/>
      <c r="X1817" s="13"/>
      <c r="Y1817" s="13"/>
      <c r="Z1817" s="13"/>
      <c r="AA1817" s="13"/>
      <c r="AB1817" s="13"/>
      <c r="AC1817" s="13"/>
      <c r="AD1817" s="13"/>
      <c r="AE1817" s="13"/>
      <c r="AT1817" s="254" t="s">
        <v>190</v>
      </c>
      <c r="AU1817" s="254" t="s">
        <v>85</v>
      </c>
      <c r="AV1817" s="13" t="s">
        <v>83</v>
      </c>
      <c r="AW1817" s="13" t="s">
        <v>34</v>
      </c>
      <c r="AX1817" s="13" t="s">
        <v>76</v>
      </c>
      <c r="AY1817" s="254" t="s">
        <v>178</v>
      </c>
    </row>
    <row r="1818" s="14" customFormat="1">
      <c r="A1818" s="14"/>
      <c r="B1818" s="255"/>
      <c r="C1818" s="256"/>
      <c r="D1818" s="246" t="s">
        <v>190</v>
      </c>
      <c r="E1818" s="257" t="s">
        <v>1</v>
      </c>
      <c r="F1818" s="258" t="s">
        <v>1991</v>
      </c>
      <c r="G1818" s="256"/>
      <c r="H1818" s="259">
        <v>3.5500000000000003</v>
      </c>
      <c r="I1818" s="260"/>
      <c r="J1818" s="256"/>
      <c r="K1818" s="256"/>
      <c r="L1818" s="261"/>
      <c r="M1818" s="262"/>
      <c r="N1818" s="263"/>
      <c r="O1818" s="263"/>
      <c r="P1818" s="263"/>
      <c r="Q1818" s="263"/>
      <c r="R1818" s="263"/>
      <c r="S1818" s="263"/>
      <c r="T1818" s="264"/>
      <c r="U1818" s="14"/>
      <c r="V1818" s="14"/>
      <c r="W1818" s="14"/>
      <c r="X1818" s="14"/>
      <c r="Y1818" s="14"/>
      <c r="Z1818" s="14"/>
      <c r="AA1818" s="14"/>
      <c r="AB1818" s="14"/>
      <c r="AC1818" s="14"/>
      <c r="AD1818" s="14"/>
      <c r="AE1818" s="14"/>
      <c r="AT1818" s="265" t="s">
        <v>190</v>
      </c>
      <c r="AU1818" s="265" t="s">
        <v>85</v>
      </c>
      <c r="AV1818" s="14" t="s">
        <v>85</v>
      </c>
      <c r="AW1818" s="14" t="s">
        <v>34</v>
      </c>
      <c r="AX1818" s="14" t="s">
        <v>76</v>
      </c>
      <c r="AY1818" s="265" t="s">
        <v>178</v>
      </c>
    </row>
    <row r="1819" s="14" customFormat="1">
      <c r="A1819" s="14"/>
      <c r="B1819" s="255"/>
      <c r="C1819" s="256"/>
      <c r="D1819" s="246" t="s">
        <v>190</v>
      </c>
      <c r="E1819" s="257" t="s">
        <v>1</v>
      </c>
      <c r="F1819" s="258" t="s">
        <v>1992</v>
      </c>
      <c r="G1819" s="256"/>
      <c r="H1819" s="259">
        <v>9.0875000000000004</v>
      </c>
      <c r="I1819" s="260"/>
      <c r="J1819" s="256"/>
      <c r="K1819" s="256"/>
      <c r="L1819" s="261"/>
      <c r="M1819" s="262"/>
      <c r="N1819" s="263"/>
      <c r="O1819" s="263"/>
      <c r="P1819" s="263"/>
      <c r="Q1819" s="263"/>
      <c r="R1819" s="263"/>
      <c r="S1819" s="263"/>
      <c r="T1819" s="264"/>
      <c r="U1819" s="14"/>
      <c r="V1819" s="14"/>
      <c r="W1819" s="14"/>
      <c r="X1819" s="14"/>
      <c r="Y1819" s="14"/>
      <c r="Z1819" s="14"/>
      <c r="AA1819" s="14"/>
      <c r="AB1819" s="14"/>
      <c r="AC1819" s="14"/>
      <c r="AD1819" s="14"/>
      <c r="AE1819" s="14"/>
      <c r="AT1819" s="265" t="s">
        <v>190</v>
      </c>
      <c r="AU1819" s="265" t="s">
        <v>85</v>
      </c>
      <c r="AV1819" s="14" t="s">
        <v>85</v>
      </c>
      <c r="AW1819" s="14" t="s">
        <v>34</v>
      </c>
      <c r="AX1819" s="14" t="s">
        <v>76</v>
      </c>
      <c r="AY1819" s="265" t="s">
        <v>178</v>
      </c>
    </row>
    <row r="1820" s="14" customFormat="1">
      <c r="A1820" s="14"/>
      <c r="B1820" s="255"/>
      <c r="C1820" s="256"/>
      <c r="D1820" s="246" t="s">
        <v>190</v>
      </c>
      <c r="E1820" s="257" t="s">
        <v>1</v>
      </c>
      <c r="F1820" s="258" t="s">
        <v>1249</v>
      </c>
      <c r="G1820" s="256"/>
      <c r="H1820" s="259">
        <v>4.9000000000000004</v>
      </c>
      <c r="I1820" s="260"/>
      <c r="J1820" s="256"/>
      <c r="K1820" s="256"/>
      <c r="L1820" s="261"/>
      <c r="M1820" s="262"/>
      <c r="N1820" s="263"/>
      <c r="O1820" s="263"/>
      <c r="P1820" s="263"/>
      <c r="Q1820" s="263"/>
      <c r="R1820" s="263"/>
      <c r="S1820" s="263"/>
      <c r="T1820" s="264"/>
      <c r="U1820" s="14"/>
      <c r="V1820" s="14"/>
      <c r="W1820" s="14"/>
      <c r="X1820" s="14"/>
      <c r="Y1820" s="14"/>
      <c r="Z1820" s="14"/>
      <c r="AA1820" s="14"/>
      <c r="AB1820" s="14"/>
      <c r="AC1820" s="14"/>
      <c r="AD1820" s="14"/>
      <c r="AE1820" s="14"/>
      <c r="AT1820" s="265" t="s">
        <v>190</v>
      </c>
      <c r="AU1820" s="265" t="s">
        <v>85</v>
      </c>
      <c r="AV1820" s="14" t="s">
        <v>85</v>
      </c>
      <c r="AW1820" s="14" t="s">
        <v>34</v>
      </c>
      <c r="AX1820" s="14" t="s">
        <v>76</v>
      </c>
      <c r="AY1820" s="265" t="s">
        <v>178</v>
      </c>
    </row>
    <row r="1821" s="2" customFormat="1" ht="16.5" customHeight="1">
      <c r="A1821" s="38"/>
      <c r="B1821" s="39"/>
      <c r="C1821" s="226" t="s">
        <v>2009</v>
      </c>
      <c r="D1821" s="226" t="s">
        <v>181</v>
      </c>
      <c r="E1821" s="227" t="s">
        <v>2010</v>
      </c>
      <c r="F1821" s="228" t="s">
        <v>2011</v>
      </c>
      <c r="G1821" s="229" t="s">
        <v>258</v>
      </c>
      <c r="H1821" s="230">
        <v>255.499</v>
      </c>
      <c r="I1821" s="231"/>
      <c r="J1821" s="232">
        <f>ROUND(I1821*H1821,2)</f>
        <v>0</v>
      </c>
      <c r="K1821" s="228" t="s">
        <v>185</v>
      </c>
      <c r="L1821" s="44"/>
      <c r="M1821" s="233" t="s">
        <v>1</v>
      </c>
      <c r="N1821" s="234" t="s">
        <v>41</v>
      </c>
      <c r="O1821" s="91"/>
      <c r="P1821" s="235">
        <f>O1821*H1821</f>
        <v>0</v>
      </c>
      <c r="Q1821" s="235">
        <v>0.00029999999999999997</v>
      </c>
      <c r="R1821" s="235">
        <f>Q1821*H1821</f>
        <v>0.076649699999999987</v>
      </c>
      <c r="S1821" s="235">
        <v>0</v>
      </c>
      <c r="T1821" s="236">
        <f>S1821*H1821</f>
        <v>0</v>
      </c>
      <c r="U1821" s="38"/>
      <c r="V1821" s="38"/>
      <c r="W1821" s="38"/>
      <c r="X1821" s="38"/>
      <c r="Y1821" s="38"/>
      <c r="Z1821" s="38"/>
      <c r="AA1821" s="38"/>
      <c r="AB1821" s="38"/>
      <c r="AC1821" s="38"/>
      <c r="AD1821" s="38"/>
      <c r="AE1821" s="38"/>
      <c r="AR1821" s="237" t="s">
        <v>362</v>
      </c>
      <c r="AT1821" s="237" t="s">
        <v>181</v>
      </c>
      <c r="AU1821" s="237" t="s">
        <v>85</v>
      </c>
      <c r="AY1821" s="17" t="s">
        <v>178</v>
      </c>
      <c r="BE1821" s="238">
        <f>IF(N1821="základní",J1821,0)</f>
        <v>0</v>
      </c>
      <c r="BF1821" s="238">
        <f>IF(N1821="snížená",J1821,0)</f>
        <v>0</v>
      </c>
      <c r="BG1821" s="238">
        <f>IF(N1821="zákl. přenesená",J1821,0)</f>
        <v>0</v>
      </c>
      <c r="BH1821" s="238">
        <f>IF(N1821="sníž. přenesená",J1821,0)</f>
        <v>0</v>
      </c>
      <c r="BI1821" s="238">
        <f>IF(N1821="nulová",J1821,0)</f>
        <v>0</v>
      </c>
      <c r="BJ1821" s="17" t="s">
        <v>83</v>
      </c>
      <c r="BK1821" s="238">
        <f>ROUND(I1821*H1821,2)</f>
        <v>0</v>
      </c>
      <c r="BL1821" s="17" t="s">
        <v>362</v>
      </c>
      <c r="BM1821" s="237" t="s">
        <v>2012</v>
      </c>
    </row>
    <row r="1822" s="2" customFormat="1">
      <c r="A1822" s="38"/>
      <c r="B1822" s="39"/>
      <c r="C1822" s="40"/>
      <c r="D1822" s="239" t="s">
        <v>188</v>
      </c>
      <c r="E1822" s="40"/>
      <c r="F1822" s="240" t="s">
        <v>2013</v>
      </c>
      <c r="G1822" s="40"/>
      <c r="H1822" s="40"/>
      <c r="I1822" s="241"/>
      <c r="J1822" s="40"/>
      <c r="K1822" s="40"/>
      <c r="L1822" s="44"/>
      <c r="M1822" s="242"/>
      <c r="N1822" s="243"/>
      <c r="O1822" s="91"/>
      <c r="P1822" s="91"/>
      <c r="Q1822" s="91"/>
      <c r="R1822" s="91"/>
      <c r="S1822" s="91"/>
      <c r="T1822" s="92"/>
      <c r="U1822" s="38"/>
      <c r="V1822" s="38"/>
      <c r="W1822" s="38"/>
      <c r="X1822" s="38"/>
      <c r="Y1822" s="38"/>
      <c r="Z1822" s="38"/>
      <c r="AA1822" s="38"/>
      <c r="AB1822" s="38"/>
      <c r="AC1822" s="38"/>
      <c r="AD1822" s="38"/>
      <c r="AE1822" s="38"/>
      <c r="AT1822" s="17" t="s">
        <v>188</v>
      </c>
      <c r="AU1822" s="17" t="s">
        <v>85</v>
      </c>
    </row>
    <row r="1823" s="13" customFormat="1">
      <c r="A1823" s="13"/>
      <c r="B1823" s="244"/>
      <c r="C1823" s="245"/>
      <c r="D1823" s="246" t="s">
        <v>190</v>
      </c>
      <c r="E1823" s="247" t="s">
        <v>1</v>
      </c>
      <c r="F1823" s="248" t="s">
        <v>191</v>
      </c>
      <c r="G1823" s="245"/>
      <c r="H1823" s="247" t="s">
        <v>1</v>
      </c>
      <c r="I1823" s="249"/>
      <c r="J1823" s="245"/>
      <c r="K1823" s="245"/>
      <c r="L1823" s="250"/>
      <c r="M1823" s="251"/>
      <c r="N1823" s="252"/>
      <c r="O1823" s="252"/>
      <c r="P1823" s="252"/>
      <c r="Q1823" s="252"/>
      <c r="R1823" s="252"/>
      <c r="S1823" s="252"/>
      <c r="T1823" s="253"/>
      <c r="U1823" s="13"/>
      <c r="V1823" s="13"/>
      <c r="W1823" s="13"/>
      <c r="X1823" s="13"/>
      <c r="Y1823" s="13"/>
      <c r="Z1823" s="13"/>
      <c r="AA1823" s="13"/>
      <c r="AB1823" s="13"/>
      <c r="AC1823" s="13"/>
      <c r="AD1823" s="13"/>
      <c r="AE1823" s="13"/>
      <c r="AT1823" s="254" t="s">
        <v>190</v>
      </c>
      <c r="AU1823" s="254" t="s">
        <v>85</v>
      </c>
      <c r="AV1823" s="13" t="s">
        <v>83</v>
      </c>
      <c r="AW1823" s="13" t="s">
        <v>34</v>
      </c>
      <c r="AX1823" s="13" t="s">
        <v>76</v>
      </c>
      <c r="AY1823" s="254" t="s">
        <v>178</v>
      </c>
    </row>
    <row r="1824" s="13" customFormat="1">
      <c r="A1824" s="13"/>
      <c r="B1824" s="244"/>
      <c r="C1824" s="245"/>
      <c r="D1824" s="246" t="s">
        <v>190</v>
      </c>
      <c r="E1824" s="247" t="s">
        <v>1</v>
      </c>
      <c r="F1824" s="248" t="s">
        <v>192</v>
      </c>
      <c r="G1824" s="245"/>
      <c r="H1824" s="247" t="s">
        <v>1</v>
      </c>
      <c r="I1824" s="249"/>
      <c r="J1824" s="245"/>
      <c r="K1824" s="245"/>
      <c r="L1824" s="250"/>
      <c r="M1824" s="251"/>
      <c r="N1824" s="252"/>
      <c r="O1824" s="252"/>
      <c r="P1824" s="252"/>
      <c r="Q1824" s="252"/>
      <c r="R1824" s="252"/>
      <c r="S1824" s="252"/>
      <c r="T1824" s="253"/>
      <c r="U1824" s="13"/>
      <c r="V1824" s="13"/>
      <c r="W1824" s="13"/>
      <c r="X1824" s="13"/>
      <c r="Y1824" s="13"/>
      <c r="Z1824" s="13"/>
      <c r="AA1824" s="13"/>
      <c r="AB1824" s="13"/>
      <c r="AC1824" s="13"/>
      <c r="AD1824" s="13"/>
      <c r="AE1824" s="13"/>
      <c r="AT1824" s="254" t="s">
        <v>190</v>
      </c>
      <c r="AU1824" s="254" t="s">
        <v>85</v>
      </c>
      <c r="AV1824" s="13" t="s">
        <v>83</v>
      </c>
      <c r="AW1824" s="13" t="s">
        <v>34</v>
      </c>
      <c r="AX1824" s="13" t="s">
        <v>76</v>
      </c>
      <c r="AY1824" s="254" t="s">
        <v>178</v>
      </c>
    </row>
    <row r="1825" s="13" customFormat="1">
      <c r="A1825" s="13"/>
      <c r="B1825" s="244"/>
      <c r="C1825" s="245"/>
      <c r="D1825" s="246" t="s">
        <v>190</v>
      </c>
      <c r="E1825" s="247" t="s">
        <v>1</v>
      </c>
      <c r="F1825" s="248" t="s">
        <v>1969</v>
      </c>
      <c r="G1825" s="245"/>
      <c r="H1825" s="247" t="s">
        <v>1</v>
      </c>
      <c r="I1825" s="249"/>
      <c r="J1825" s="245"/>
      <c r="K1825" s="245"/>
      <c r="L1825" s="250"/>
      <c r="M1825" s="251"/>
      <c r="N1825" s="252"/>
      <c r="O1825" s="252"/>
      <c r="P1825" s="252"/>
      <c r="Q1825" s="252"/>
      <c r="R1825" s="252"/>
      <c r="S1825" s="252"/>
      <c r="T1825" s="253"/>
      <c r="U1825" s="13"/>
      <c r="V1825" s="13"/>
      <c r="W1825" s="13"/>
      <c r="X1825" s="13"/>
      <c r="Y1825" s="13"/>
      <c r="Z1825" s="13"/>
      <c r="AA1825" s="13"/>
      <c r="AB1825" s="13"/>
      <c r="AC1825" s="13"/>
      <c r="AD1825" s="13"/>
      <c r="AE1825" s="13"/>
      <c r="AT1825" s="254" t="s">
        <v>190</v>
      </c>
      <c r="AU1825" s="254" t="s">
        <v>85</v>
      </c>
      <c r="AV1825" s="13" t="s">
        <v>83</v>
      </c>
      <c r="AW1825" s="13" t="s">
        <v>34</v>
      </c>
      <c r="AX1825" s="13" t="s">
        <v>76</v>
      </c>
      <c r="AY1825" s="254" t="s">
        <v>178</v>
      </c>
    </row>
    <row r="1826" s="14" customFormat="1">
      <c r="A1826" s="14"/>
      <c r="B1826" s="255"/>
      <c r="C1826" s="256"/>
      <c r="D1826" s="246" t="s">
        <v>190</v>
      </c>
      <c r="E1826" s="257" t="s">
        <v>1</v>
      </c>
      <c r="F1826" s="258" t="s">
        <v>1258</v>
      </c>
      <c r="G1826" s="256"/>
      <c r="H1826" s="259">
        <v>5.5999999999999996</v>
      </c>
      <c r="I1826" s="260"/>
      <c r="J1826" s="256"/>
      <c r="K1826" s="256"/>
      <c r="L1826" s="261"/>
      <c r="M1826" s="262"/>
      <c r="N1826" s="263"/>
      <c r="O1826" s="263"/>
      <c r="P1826" s="263"/>
      <c r="Q1826" s="263"/>
      <c r="R1826" s="263"/>
      <c r="S1826" s="263"/>
      <c r="T1826" s="264"/>
      <c r="U1826" s="14"/>
      <c r="V1826" s="14"/>
      <c r="W1826" s="14"/>
      <c r="X1826" s="14"/>
      <c r="Y1826" s="14"/>
      <c r="Z1826" s="14"/>
      <c r="AA1826" s="14"/>
      <c r="AB1826" s="14"/>
      <c r="AC1826" s="14"/>
      <c r="AD1826" s="14"/>
      <c r="AE1826" s="14"/>
      <c r="AT1826" s="265" t="s">
        <v>190</v>
      </c>
      <c r="AU1826" s="265" t="s">
        <v>85</v>
      </c>
      <c r="AV1826" s="14" t="s">
        <v>85</v>
      </c>
      <c r="AW1826" s="14" t="s">
        <v>34</v>
      </c>
      <c r="AX1826" s="14" t="s">
        <v>76</v>
      </c>
      <c r="AY1826" s="265" t="s">
        <v>178</v>
      </c>
    </row>
    <row r="1827" s="14" customFormat="1">
      <c r="A1827" s="14"/>
      <c r="B1827" s="255"/>
      <c r="C1827" s="256"/>
      <c r="D1827" s="246" t="s">
        <v>190</v>
      </c>
      <c r="E1827" s="257" t="s">
        <v>1</v>
      </c>
      <c r="F1827" s="258" t="s">
        <v>1970</v>
      </c>
      <c r="G1827" s="256"/>
      <c r="H1827" s="259">
        <v>20.114999999999998</v>
      </c>
      <c r="I1827" s="260"/>
      <c r="J1827" s="256"/>
      <c r="K1827" s="256"/>
      <c r="L1827" s="261"/>
      <c r="M1827" s="262"/>
      <c r="N1827" s="263"/>
      <c r="O1827" s="263"/>
      <c r="P1827" s="263"/>
      <c r="Q1827" s="263"/>
      <c r="R1827" s="263"/>
      <c r="S1827" s="263"/>
      <c r="T1827" s="264"/>
      <c r="U1827" s="14"/>
      <c r="V1827" s="14"/>
      <c r="W1827" s="14"/>
      <c r="X1827" s="14"/>
      <c r="Y1827" s="14"/>
      <c r="Z1827" s="14"/>
      <c r="AA1827" s="14"/>
      <c r="AB1827" s="14"/>
      <c r="AC1827" s="14"/>
      <c r="AD1827" s="14"/>
      <c r="AE1827" s="14"/>
      <c r="AT1827" s="265" t="s">
        <v>190</v>
      </c>
      <c r="AU1827" s="265" t="s">
        <v>85</v>
      </c>
      <c r="AV1827" s="14" t="s">
        <v>85</v>
      </c>
      <c r="AW1827" s="14" t="s">
        <v>34</v>
      </c>
      <c r="AX1827" s="14" t="s">
        <v>76</v>
      </c>
      <c r="AY1827" s="265" t="s">
        <v>178</v>
      </c>
    </row>
    <row r="1828" s="14" customFormat="1">
      <c r="A1828" s="14"/>
      <c r="B1828" s="255"/>
      <c r="C1828" s="256"/>
      <c r="D1828" s="246" t="s">
        <v>190</v>
      </c>
      <c r="E1828" s="257" t="s">
        <v>1</v>
      </c>
      <c r="F1828" s="258" t="s">
        <v>1971</v>
      </c>
      <c r="G1828" s="256"/>
      <c r="H1828" s="259">
        <v>19.830000000000002</v>
      </c>
      <c r="I1828" s="260"/>
      <c r="J1828" s="256"/>
      <c r="K1828" s="256"/>
      <c r="L1828" s="261"/>
      <c r="M1828" s="262"/>
      <c r="N1828" s="263"/>
      <c r="O1828" s="263"/>
      <c r="P1828" s="263"/>
      <c r="Q1828" s="263"/>
      <c r="R1828" s="263"/>
      <c r="S1828" s="263"/>
      <c r="T1828" s="264"/>
      <c r="U1828" s="14"/>
      <c r="V1828" s="14"/>
      <c r="W1828" s="14"/>
      <c r="X1828" s="14"/>
      <c r="Y1828" s="14"/>
      <c r="Z1828" s="14"/>
      <c r="AA1828" s="14"/>
      <c r="AB1828" s="14"/>
      <c r="AC1828" s="14"/>
      <c r="AD1828" s="14"/>
      <c r="AE1828" s="14"/>
      <c r="AT1828" s="265" t="s">
        <v>190</v>
      </c>
      <c r="AU1828" s="265" t="s">
        <v>85</v>
      </c>
      <c r="AV1828" s="14" t="s">
        <v>85</v>
      </c>
      <c r="AW1828" s="14" t="s">
        <v>34</v>
      </c>
      <c r="AX1828" s="14" t="s">
        <v>76</v>
      </c>
      <c r="AY1828" s="265" t="s">
        <v>178</v>
      </c>
    </row>
    <row r="1829" s="14" customFormat="1">
      <c r="A1829" s="14"/>
      <c r="B1829" s="255"/>
      <c r="C1829" s="256"/>
      <c r="D1829" s="246" t="s">
        <v>190</v>
      </c>
      <c r="E1829" s="257" t="s">
        <v>1</v>
      </c>
      <c r="F1829" s="258" t="s">
        <v>1972</v>
      </c>
      <c r="G1829" s="256"/>
      <c r="H1829" s="259">
        <v>9.5</v>
      </c>
      <c r="I1829" s="260"/>
      <c r="J1829" s="256"/>
      <c r="K1829" s="256"/>
      <c r="L1829" s="261"/>
      <c r="M1829" s="262"/>
      <c r="N1829" s="263"/>
      <c r="O1829" s="263"/>
      <c r="P1829" s="263"/>
      <c r="Q1829" s="263"/>
      <c r="R1829" s="263"/>
      <c r="S1829" s="263"/>
      <c r="T1829" s="264"/>
      <c r="U1829" s="14"/>
      <c r="V1829" s="14"/>
      <c r="W1829" s="14"/>
      <c r="X1829" s="14"/>
      <c r="Y1829" s="14"/>
      <c r="Z1829" s="14"/>
      <c r="AA1829" s="14"/>
      <c r="AB1829" s="14"/>
      <c r="AC1829" s="14"/>
      <c r="AD1829" s="14"/>
      <c r="AE1829" s="14"/>
      <c r="AT1829" s="265" t="s">
        <v>190</v>
      </c>
      <c r="AU1829" s="265" t="s">
        <v>85</v>
      </c>
      <c r="AV1829" s="14" t="s">
        <v>85</v>
      </c>
      <c r="AW1829" s="14" t="s">
        <v>34</v>
      </c>
      <c r="AX1829" s="14" t="s">
        <v>76</v>
      </c>
      <c r="AY1829" s="265" t="s">
        <v>178</v>
      </c>
    </row>
    <row r="1830" s="14" customFormat="1">
      <c r="A1830" s="14"/>
      <c r="B1830" s="255"/>
      <c r="C1830" s="256"/>
      <c r="D1830" s="246" t="s">
        <v>190</v>
      </c>
      <c r="E1830" s="257" t="s">
        <v>1</v>
      </c>
      <c r="F1830" s="258" t="s">
        <v>1973</v>
      </c>
      <c r="G1830" s="256"/>
      <c r="H1830" s="259">
        <v>8.3249999999999993</v>
      </c>
      <c r="I1830" s="260"/>
      <c r="J1830" s="256"/>
      <c r="K1830" s="256"/>
      <c r="L1830" s="261"/>
      <c r="M1830" s="262"/>
      <c r="N1830" s="263"/>
      <c r="O1830" s="263"/>
      <c r="P1830" s="263"/>
      <c r="Q1830" s="263"/>
      <c r="R1830" s="263"/>
      <c r="S1830" s="263"/>
      <c r="T1830" s="264"/>
      <c r="U1830" s="14"/>
      <c r="V1830" s="14"/>
      <c r="W1830" s="14"/>
      <c r="X1830" s="14"/>
      <c r="Y1830" s="14"/>
      <c r="Z1830" s="14"/>
      <c r="AA1830" s="14"/>
      <c r="AB1830" s="14"/>
      <c r="AC1830" s="14"/>
      <c r="AD1830" s="14"/>
      <c r="AE1830" s="14"/>
      <c r="AT1830" s="265" t="s">
        <v>190</v>
      </c>
      <c r="AU1830" s="265" t="s">
        <v>85</v>
      </c>
      <c r="AV1830" s="14" t="s">
        <v>85</v>
      </c>
      <c r="AW1830" s="14" t="s">
        <v>34</v>
      </c>
      <c r="AX1830" s="14" t="s">
        <v>76</v>
      </c>
      <c r="AY1830" s="265" t="s">
        <v>178</v>
      </c>
    </row>
    <row r="1831" s="14" customFormat="1">
      <c r="A1831" s="14"/>
      <c r="B1831" s="255"/>
      <c r="C1831" s="256"/>
      <c r="D1831" s="246" t="s">
        <v>190</v>
      </c>
      <c r="E1831" s="257" t="s">
        <v>1</v>
      </c>
      <c r="F1831" s="258" t="s">
        <v>1974</v>
      </c>
      <c r="G1831" s="256"/>
      <c r="H1831" s="259">
        <v>44.149999999999999</v>
      </c>
      <c r="I1831" s="260"/>
      <c r="J1831" s="256"/>
      <c r="K1831" s="256"/>
      <c r="L1831" s="261"/>
      <c r="M1831" s="262"/>
      <c r="N1831" s="263"/>
      <c r="O1831" s="263"/>
      <c r="P1831" s="263"/>
      <c r="Q1831" s="263"/>
      <c r="R1831" s="263"/>
      <c r="S1831" s="263"/>
      <c r="T1831" s="264"/>
      <c r="U1831" s="14"/>
      <c r="V1831" s="14"/>
      <c r="W1831" s="14"/>
      <c r="X1831" s="14"/>
      <c r="Y1831" s="14"/>
      <c r="Z1831" s="14"/>
      <c r="AA1831" s="14"/>
      <c r="AB1831" s="14"/>
      <c r="AC1831" s="14"/>
      <c r="AD1831" s="14"/>
      <c r="AE1831" s="14"/>
      <c r="AT1831" s="265" t="s">
        <v>190</v>
      </c>
      <c r="AU1831" s="265" t="s">
        <v>85</v>
      </c>
      <c r="AV1831" s="14" t="s">
        <v>85</v>
      </c>
      <c r="AW1831" s="14" t="s">
        <v>34</v>
      </c>
      <c r="AX1831" s="14" t="s">
        <v>76</v>
      </c>
      <c r="AY1831" s="265" t="s">
        <v>178</v>
      </c>
    </row>
    <row r="1832" s="14" customFormat="1">
      <c r="A1832" s="14"/>
      <c r="B1832" s="255"/>
      <c r="C1832" s="256"/>
      <c r="D1832" s="246" t="s">
        <v>190</v>
      </c>
      <c r="E1832" s="257" t="s">
        <v>1</v>
      </c>
      <c r="F1832" s="258" t="s">
        <v>1975</v>
      </c>
      <c r="G1832" s="256"/>
      <c r="H1832" s="259">
        <v>49.874000000000009</v>
      </c>
      <c r="I1832" s="260"/>
      <c r="J1832" s="256"/>
      <c r="K1832" s="256"/>
      <c r="L1832" s="261"/>
      <c r="M1832" s="262"/>
      <c r="N1832" s="263"/>
      <c r="O1832" s="263"/>
      <c r="P1832" s="263"/>
      <c r="Q1832" s="263"/>
      <c r="R1832" s="263"/>
      <c r="S1832" s="263"/>
      <c r="T1832" s="264"/>
      <c r="U1832" s="14"/>
      <c r="V1832" s="14"/>
      <c r="W1832" s="14"/>
      <c r="X1832" s="14"/>
      <c r="Y1832" s="14"/>
      <c r="Z1832" s="14"/>
      <c r="AA1832" s="14"/>
      <c r="AB1832" s="14"/>
      <c r="AC1832" s="14"/>
      <c r="AD1832" s="14"/>
      <c r="AE1832" s="14"/>
      <c r="AT1832" s="265" t="s">
        <v>190</v>
      </c>
      <c r="AU1832" s="265" t="s">
        <v>85</v>
      </c>
      <c r="AV1832" s="14" t="s">
        <v>85</v>
      </c>
      <c r="AW1832" s="14" t="s">
        <v>34</v>
      </c>
      <c r="AX1832" s="14" t="s">
        <v>76</v>
      </c>
      <c r="AY1832" s="265" t="s">
        <v>178</v>
      </c>
    </row>
    <row r="1833" s="14" customFormat="1">
      <c r="A1833" s="14"/>
      <c r="B1833" s="255"/>
      <c r="C1833" s="256"/>
      <c r="D1833" s="246" t="s">
        <v>190</v>
      </c>
      <c r="E1833" s="257" t="s">
        <v>1</v>
      </c>
      <c r="F1833" s="258" t="s">
        <v>1976</v>
      </c>
      <c r="G1833" s="256"/>
      <c r="H1833" s="259">
        <v>39.662500000000009</v>
      </c>
      <c r="I1833" s="260"/>
      <c r="J1833" s="256"/>
      <c r="K1833" s="256"/>
      <c r="L1833" s="261"/>
      <c r="M1833" s="262"/>
      <c r="N1833" s="263"/>
      <c r="O1833" s="263"/>
      <c r="P1833" s="263"/>
      <c r="Q1833" s="263"/>
      <c r="R1833" s="263"/>
      <c r="S1833" s="263"/>
      <c r="T1833" s="264"/>
      <c r="U1833" s="14"/>
      <c r="V1833" s="14"/>
      <c r="W1833" s="14"/>
      <c r="X1833" s="14"/>
      <c r="Y1833" s="14"/>
      <c r="Z1833" s="14"/>
      <c r="AA1833" s="14"/>
      <c r="AB1833" s="14"/>
      <c r="AC1833" s="14"/>
      <c r="AD1833" s="14"/>
      <c r="AE1833" s="14"/>
      <c r="AT1833" s="265" t="s">
        <v>190</v>
      </c>
      <c r="AU1833" s="265" t="s">
        <v>85</v>
      </c>
      <c r="AV1833" s="14" t="s">
        <v>85</v>
      </c>
      <c r="AW1833" s="14" t="s">
        <v>34</v>
      </c>
      <c r="AX1833" s="14" t="s">
        <v>76</v>
      </c>
      <c r="AY1833" s="265" t="s">
        <v>178</v>
      </c>
    </row>
    <row r="1834" s="14" customFormat="1">
      <c r="A1834" s="14"/>
      <c r="B1834" s="255"/>
      <c r="C1834" s="256"/>
      <c r="D1834" s="246" t="s">
        <v>190</v>
      </c>
      <c r="E1834" s="257" t="s">
        <v>1</v>
      </c>
      <c r="F1834" s="258" t="s">
        <v>1977</v>
      </c>
      <c r="G1834" s="256"/>
      <c r="H1834" s="259">
        <v>23.485000000000003</v>
      </c>
      <c r="I1834" s="260"/>
      <c r="J1834" s="256"/>
      <c r="K1834" s="256"/>
      <c r="L1834" s="261"/>
      <c r="M1834" s="262"/>
      <c r="N1834" s="263"/>
      <c r="O1834" s="263"/>
      <c r="P1834" s="263"/>
      <c r="Q1834" s="263"/>
      <c r="R1834" s="263"/>
      <c r="S1834" s="263"/>
      <c r="T1834" s="264"/>
      <c r="U1834" s="14"/>
      <c r="V1834" s="14"/>
      <c r="W1834" s="14"/>
      <c r="X1834" s="14"/>
      <c r="Y1834" s="14"/>
      <c r="Z1834" s="14"/>
      <c r="AA1834" s="14"/>
      <c r="AB1834" s="14"/>
      <c r="AC1834" s="14"/>
      <c r="AD1834" s="14"/>
      <c r="AE1834" s="14"/>
      <c r="AT1834" s="265" t="s">
        <v>190</v>
      </c>
      <c r="AU1834" s="265" t="s">
        <v>85</v>
      </c>
      <c r="AV1834" s="14" t="s">
        <v>85</v>
      </c>
      <c r="AW1834" s="14" t="s">
        <v>34</v>
      </c>
      <c r="AX1834" s="14" t="s">
        <v>76</v>
      </c>
      <c r="AY1834" s="265" t="s">
        <v>178</v>
      </c>
    </row>
    <row r="1835" s="14" customFormat="1">
      <c r="A1835" s="14"/>
      <c r="B1835" s="255"/>
      <c r="C1835" s="256"/>
      <c r="D1835" s="246" t="s">
        <v>190</v>
      </c>
      <c r="E1835" s="257" t="s">
        <v>1</v>
      </c>
      <c r="F1835" s="258" t="s">
        <v>1978</v>
      </c>
      <c r="G1835" s="256"/>
      <c r="H1835" s="259">
        <v>13.470000000000001</v>
      </c>
      <c r="I1835" s="260"/>
      <c r="J1835" s="256"/>
      <c r="K1835" s="256"/>
      <c r="L1835" s="261"/>
      <c r="M1835" s="262"/>
      <c r="N1835" s="263"/>
      <c r="O1835" s="263"/>
      <c r="P1835" s="263"/>
      <c r="Q1835" s="263"/>
      <c r="R1835" s="263"/>
      <c r="S1835" s="263"/>
      <c r="T1835" s="264"/>
      <c r="U1835" s="14"/>
      <c r="V1835" s="14"/>
      <c r="W1835" s="14"/>
      <c r="X1835" s="14"/>
      <c r="Y1835" s="14"/>
      <c r="Z1835" s="14"/>
      <c r="AA1835" s="14"/>
      <c r="AB1835" s="14"/>
      <c r="AC1835" s="14"/>
      <c r="AD1835" s="14"/>
      <c r="AE1835" s="14"/>
      <c r="AT1835" s="265" t="s">
        <v>190</v>
      </c>
      <c r="AU1835" s="265" t="s">
        <v>85</v>
      </c>
      <c r="AV1835" s="14" t="s">
        <v>85</v>
      </c>
      <c r="AW1835" s="14" t="s">
        <v>34</v>
      </c>
      <c r="AX1835" s="14" t="s">
        <v>76</v>
      </c>
      <c r="AY1835" s="265" t="s">
        <v>178</v>
      </c>
    </row>
    <row r="1836" s="14" customFormat="1">
      <c r="A1836" s="14"/>
      <c r="B1836" s="255"/>
      <c r="C1836" s="256"/>
      <c r="D1836" s="246" t="s">
        <v>190</v>
      </c>
      <c r="E1836" s="257" t="s">
        <v>1</v>
      </c>
      <c r="F1836" s="258" t="s">
        <v>1979</v>
      </c>
      <c r="G1836" s="256"/>
      <c r="H1836" s="259">
        <v>3.9500000000000002</v>
      </c>
      <c r="I1836" s="260"/>
      <c r="J1836" s="256"/>
      <c r="K1836" s="256"/>
      <c r="L1836" s="261"/>
      <c r="M1836" s="262"/>
      <c r="N1836" s="263"/>
      <c r="O1836" s="263"/>
      <c r="P1836" s="263"/>
      <c r="Q1836" s="263"/>
      <c r="R1836" s="263"/>
      <c r="S1836" s="263"/>
      <c r="T1836" s="264"/>
      <c r="U1836" s="14"/>
      <c r="V1836" s="14"/>
      <c r="W1836" s="14"/>
      <c r="X1836" s="14"/>
      <c r="Y1836" s="14"/>
      <c r="Z1836" s="14"/>
      <c r="AA1836" s="14"/>
      <c r="AB1836" s="14"/>
      <c r="AC1836" s="14"/>
      <c r="AD1836" s="14"/>
      <c r="AE1836" s="14"/>
      <c r="AT1836" s="265" t="s">
        <v>190</v>
      </c>
      <c r="AU1836" s="265" t="s">
        <v>85</v>
      </c>
      <c r="AV1836" s="14" t="s">
        <v>85</v>
      </c>
      <c r="AW1836" s="14" t="s">
        <v>34</v>
      </c>
      <c r="AX1836" s="14" t="s">
        <v>76</v>
      </c>
      <c r="AY1836" s="265" t="s">
        <v>178</v>
      </c>
    </row>
    <row r="1837" s="13" customFormat="1">
      <c r="A1837" s="13"/>
      <c r="B1837" s="244"/>
      <c r="C1837" s="245"/>
      <c r="D1837" s="246" t="s">
        <v>190</v>
      </c>
      <c r="E1837" s="247" t="s">
        <v>1</v>
      </c>
      <c r="F1837" s="248" t="s">
        <v>192</v>
      </c>
      <c r="G1837" s="245"/>
      <c r="H1837" s="247" t="s">
        <v>1</v>
      </c>
      <c r="I1837" s="249"/>
      <c r="J1837" s="245"/>
      <c r="K1837" s="245"/>
      <c r="L1837" s="250"/>
      <c r="M1837" s="251"/>
      <c r="N1837" s="252"/>
      <c r="O1837" s="252"/>
      <c r="P1837" s="252"/>
      <c r="Q1837" s="252"/>
      <c r="R1837" s="252"/>
      <c r="S1837" s="252"/>
      <c r="T1837" s="253"/>
      <c r="U1837" s="13"/>
      <c r="V1837" s="13"/>
      <c r="W1837" s="13"/>
      <c r="X1837" s="13"/>
      <c r="Y1837" s="13"/>
      <c r="Z1837" s="13"/>
      <c r="AA1837" s="13"/>
      <c r="AB1837" s="13"/>
      <c r="AC1837" s="13"/>
      <c r="AD1837" s="13"/>
      <c r="AE1837" s="13"/>
      <c r="AT1837" s="254" t="s">
        <v>190</v>
      </c>
      <c r="AU1837" s="254" t="s">
        <v>85</v>
      </c>
      <c r="AV1837" s="13" t="s">
        <v>83</v>
      </c>
      <c r="AW1837" s="13" t="s">
        <v>34</v>
      </c>
      <c r="AX1837" s="13" t="s">
        <v>76</v>
      </c>
      <c r="AY1837" s="254" t="s">
        <v>178</v>
      </c>
    </row>
    <row r="1838" s="13" customFormat="1">
      <c r="A1838" s="13"/>
      <c r="B1838" s="244"/>
      <c r="C1838" s="245"/>
      <c r="D1838" s="246" t="s">
        <v>190</v>
      </c>
      <c r="E1838" s="247" t="s">
        <v>1</v>
      </c>
      <c r="F1838" s="248" t="s">
        <v>1990</v>
      </c>
      <c r="G1838" s="245"/>
      <c r="H1838" s="247" t="s">
        <v>1</v>
      </c>
      <c r="I1838" s="249"/>
      <c r="J1838" s="245"/>
      <c r="K1838" s="245"/>
      <c r="L1838" s="250"/>
      <c r="M1838" s="251"/>
      <c r="N1838" s="252"/>
      <c r="O1838" s="252"/>
      <c r="P1838" s="252"/>
      <c r="Q1838" s="252"/>
      <c r="R1838" s="252"/>
      <c r="S1838" s="252"/>
      <c r="T1838" s="253"/>
      <c r="U1838" s="13"/>
      <c r="V1838" s="13"/>
      <c r="W1838" s="13"/>
      <c r="X1838" s="13"/>
      <c r="Y1838" s="13"/>
      <c r="Z1838" s="13"/>
      <c r="AA1838" s="13"/>
      <c r="AB1838" s="13"/>
      <c r="AC1838" s="13"/>
      <c r="AD1838" s="13"/>
      <c r="AE1838" s="13"/>
      <c r="AT1838" s="254" t="s">
        <v>190</v>
      </c>
      <c r="AU1838" s="254" t="s">
        <v>85</v>
      </c>
      <c r="AV1838" s="13" t="s">
        <v>83</v>
      </c>
      <c r="AW1838" s="13" t="s">
        <v>34</v>
      </c>
      <c r="AX1838" s="13" t="s">
        <v>76</v>
      </c>
      <c r="AY1838" s="254" t="s">
        <v>178</v>
      </c>
    </row>
    <row r="1839" s="14" customFormat="1">
      <c r="A1839" s="14"/>
      <c r="B1839" s="255"/>
      <c r="C1839" s="256"/>
      <c r="D1839" s="246" t="s">
        <v>190</v>
      </c>
      <c r="E1839" s="257" t="s">
        <v>1</v>
      </c>
      <c r="F1839" s="258" t="s">
        <v>1991</v>
      </c>
      <c r="G1839" s="256"/>
      <c r="H1839" s="259">
        <v>3.5500000000000003</v>
      </c>
      <c r="I1839" s="260"/>
      <c r="J1839" s="256"/>
      <c r="K1839" s="256"/>
      <c r="L1839" s="261"/>
      <c r="M1839" s="262"/>
      <c r="N1839" s="263"/>
      <c r="O1839" s="263"/>
      <c r="P1839" s="263"/>
      <c r="Q1839" s="263"/>
      <c r="R1839" s="263"/>
      <c r="S1839" s="263"/>
      <c r="T1839" s="264"/>
      <c r="U1839" s="14"/>
      <c r="V1839" s="14"/>
      <c r="W1839" s="14"/>
      <c r="X1839" s="14"/>
      <c r="Y1839" s="14"/>
      <c r="Z1839" s="14"/>
      <c r="AA1839" s="14"/>
      <c r="AB1839" s="14"/>
      <c r="AC1839" s="14"/>
      <c r="AD1839" s="14"/>
      <c r="AE1839" s="14"/>
      <c r="AT1839" s="265" t="s">
        <v>190</v>
      </c>
      <c r="AU1839" s="265" t="s">
        <v>85</v>
      </c>
      <c r="AV1839" s="14" t="s">
        <v>85</v>
      </c>
      <c r="AW1839" s="14" t="s">
        <v>34</v>
      </c>
      <c r="AX1839" s="14" t="s">
        <v>76</v>
      </c>
      <c r="AY1839" s="265" t="s">
        <v>178</v>
      </c>
    </row>
    <row r="1840" s="14" customFormat="1">
      <c r="A1840" s="14"/>
      <c r="B1840" s="255"/>
      <c r="C1840" s="256"/>
      <c r="D1840" s="246" t="s">
        <v>190</v>
      </c>
      <c r="E1840" s="257" t="s">
        <v>1</v>
      </c>
      <c r="F1840" s="258" t="s">
        <v>1992</v>
      </c>
      <c r="G1840" s="256"/>
      <c r="H1840" s="259">
        <v>9.0875000000000004</v>
      </c>
      <c r="I1840" s="260"/>
      <c r="J1840" s="256"/>
      <c r="K1840" s="256"/>
      <c r="L1840" s="261"/>
      <c r="M1840" s="262"/>
      <c r="N1840" s="263"/>
      <c r="O1840" s="263"/>
      <c r="P1840" s="263"/>
      <c r="Q1840" s="263"/>
      <c r="R1840" s="263"/>
      <c r="S1840" s="263"/>
      <c r="T1840" s="264"/>
      <c r="U1840" s="14"/>
      <c r="V1840" s="14"/>
      <c r="W1840" s="14"/>
      <c r="X1840" s="14"/>
      <c r="Y1840" s="14"/>
      <c r="Z1840" s="14"/>
      <c r="AA1840" s="14"/>
      <c r="AB1840" s="14"/>
      <c r="AC1840" s="14"/>
      <c r="AD1840" s="14"/>
      <c r="AE1840" s="14"/>
      <c r="AT1840" s="265" t="s">
        <v>190</v>
      </c>
      <c r="AU1840" s="265" t="s">
        <v>85</v>
      </c>
      <c r="AV1840" s="14" t="s">
        <v>85</v>
      </c>
      <c r="AW1840" s="14" t="s">
        <v>34</v>
      </c>
      <c r="AX1840" s="14" t="s">
        <v>76</v>
      </c>
      <c r="AY1840" s="265" t="s">
        <v>178</v>
      </c>
    </row>
    <row r="1841" s="14" customFormat="1">
      <c r="A1841" s="14"/>
      <c r="B1841" s="255"/>
      <c r="C1841" s="256"/>
      <c r="D1841" s="246" t="s">
        <v>190</v>
      </c>
      <c r="E1841" s="257" t="s">
        <v>1</v>
      </c>
      <c r="F1841" s="258" t="s">
        <v>1249</v>
      </c>
      <c r="G1841" s="256"/>
      <c r="H1841" s="259">
        <v>4.9000000000000004</v>
      </c>
      <c r="I1841" s="260"/>
      <c r="J1841" s="256"/>
      <c r="K1841" s="256"/>
      <c r="L1841" s="261"/>
      <c r="M1841" s="262"/>
      <c r="N1841" s="263"/>
      <c r="O1841" s="263"/>
      <c r="P1841" s="263"/>
      <c r="Q1841" s="263"/>
      <c r="R1841" s="263"/>
      <c r="S1841" s="263"/>
      <c r="T1841" s="264"/>
      <c r="U1841" s="14"/>
      <c r="V1841" s="14"/>
      <c r="W1841" s="14"/>
      <c r="X1841" s="14"/>
      <c r="Y1841" s="14"/>
      <c r="Z1841" s="14"/>
      <c r="AA1841" s="14"/>
      <c r="AB1841" s="14"/>
      <c r="AC1841" s="14"/>
      <c r="AD1841" s="14"/>
      <c r="AE1841" s="14"/>
      <c r="AT1841" s="265" t="s">
        <v>190</v>
      </c>
      <c r="AU1841" s="265" t="s">
        <v>85</v>
      </c>
      <c r="AV1841" s="14" t="s">
        <v>85</v>
      </c>
      <c r="AW1841" s="14" t="s">
        <v>34</v>
      </c>
      <c r="AX1841" s="14" t="s">
        <v>76</v>
      </c>
      <c r="AY1841" s="265" t="s">
        <v>178</v>
      </c>
    </row>
    <row r="1842" s="2" customFormat="1" ht="24.15" customHeight="1">
      <c r="A1842" s="38"/>
      <c r="B1842" s="39"/>
      <c r="C1842" s="226" t="s">
        <v>2014</v>
      </c>
      <c r="D1842" s="226" t="s">
        <v>181</v>
      </c>
      <c r="E1842" s="227" t="s">
        <v>2015</v>
      </c>
      <c r="F1842" s="228" t="s">
        <v>2016</v>
      </c>
      <c r="G1842" s="229" t="s">
        <v>267</v>
      </c>
      <c r="H1842" s="230">
        <v>217.59</v>
      </c>
      <c r="I1842" s="231"/>
      <c r="J1842" s="232">
        <f>ROUND(I1842*H1842,2)</f>
        <v>0</v>
      </c>
      <c r="K1842" s="228" t="s">
        <v>185</v>
      </c>
      <c r="L1842" s="44"/>
      <c r="M1842" s="233" t="s">
        <v>1</v>
      </c>
      <c r="N1842" s="234" t="s">
        <v>41</v>
      </c>
      <c r="O1842" s="91"/>
      <c r="P1842" s="235">
        <f>O1842*H1842</f>
        <v>0</v>
      </c>
      <c r="Q1842" s="235">
        <v>5.0000000000000002E-05</v>
      </c>
      <c r="R1842" s="235">
        <f>Q1842*H1842</f>
        <v>0.0108795</v>
      </c>
      <c r="S1842" s="235">
        <v>0</v>
      </c>
      <c r="T1842" s="236">
        <f>S1842*H1842</f>
        <v>0</v>
      </c>
      <c r="U1842" s="38"/>
      <c r="V1842" s="38"/>
      <c r="W1842" s="38"/>
      <c r="X1842" s="38"/>
      <c r="Y1842" s="38"/>
      <c r="Z1842" s="38"/>
      <c r="AA1842" s="38"/>
      <c r="AB1842" s="38"/>
      <c r="AC1842" s="38"/>
      <c r="AD1842" s="38"/>
      <c r="AE1842" s="38"/>
      <c r="AR1842" s="237" t="s">
        <v>362</v>
      </c>
      <c r="AT1842" s="237" t="s">
        <v>181</v>
      </c>
      <c r="AU1842" s="237" t="s">
        <v>85</v>
      </c>
      <c r="AY1842" s="17" t="s">
        <v>178</v>
      </c>
      <c r="BE1842" s="238">
        <f>IF(N1842="základní",J1842,0)</f>
        <v>0</v>
      </c>
      <c r="BF1842" s="238">
        <f>IF(N1842="snížená",J1842,0)</f>
        <v>0</v>
      </c>
      <c r="BG1842" s="238">
        <f>IF(N1842="zákl. přenesená",J1842,0)</f>
        <v>0</v>
      </c>
      <c r="BH1842" s="238">
        <f>IF(N1842="sníž. přenesená",J1842,0)</f>
        <v>0</v>
      </c>
      <c r="BI1842" s="238">
        <f>IF(N1842="nulová",J1842,0)</f>
        <v>0</v>
      </c>
      <c r="BJ1842" s="17" t="s">
        <v>83</v>
      </c>
      <c r="BK1842" s="238">
        <f>ROUND(I1842*H1842,2)</f>
        <v>0</v>
      </c>
      <c r="BL1842" s="17" t="s">
        <v>362</v>
      </c>
      <c r="BM1842" s="237" t="s">
        <v>2017</v>
      </c>
    </row>
    <row r="1843" s="2" customFormat="1">
      <c r="A1843" s="38"/>
      <c r="B1843" s="39"/>
      <c r="C1843" s="40"/>
      <c r="D1843" s="239" t="s">
        <v>188</v>
      </c>
      <c r="E1843" s="40"/>
      <c r="F1843" s="240" t="s">
        <v>2018</v>
      </c>
      <c r="G1843" s="40"/>
      <c r="H1843" s="40"/>
      <c r="I1843" s="241"/>
      <c r="J1843" s="40"/>
      <c r="K1843" s="40"/>
      <c r="L1843" s="44"/>
      <c r="M1843" s="242"/>
      <c r="N1843" s="243"/>
      <c r="O1843" s="91"/>
      <c r="P1843" s="91"/>
      <c r="Q1843" s="91"/>
      <c r="R1843" s="91"/>
      <c r="S1843" s="91"/>
      <c r="T1843" s="92"/>
      <c r="U1843" s="38"/>
      <c r="V1843" s="38"/>
      <c r="W1843" s="38"/>
      <c r="X1843" s="38"/>
      <c r="Y1843" s="38"/>
      <c r="Z1843" s="38"/>
      <c r="AA1843" s="38"/>
      <c r="AB1843" s="38"/>
      <c r="AC1843" s="38"/>
      <c r="AD1843" s="38"/>
      <c r="AE1843" s="38"/>
      <c r="AT1843" s="17" t="s">
        <v>188</v>
      </c>
      <c r="AU1843" s="17" t="s">
        <v>85</v>
      </c>
    </row>
    <row r="1844" s="13" customFormat="1">
      <c r="A1844" s="13"/>
      <c r="B1844" s="244"/>
      <c r="C1844" s="245"/>
      <c r="D1844" s="246" t="s">
        <v>190</v>
      </c>
      <c r="E1844" s="247" t="s">
        <v>1</v>
      </c>
      <c r="F1844" s="248" t="s">
        <v>191</v>
      </c>
      <c r="G1844" s="245"/>
      <c r="H1844" s="247" t="s">
        <v>1</v>
      </c>
      <c r="I1844" s="249"/>
      <c r="J1844" s="245"/>
      <c r="K1844" s="245"/>
      <c r="L1844" s="250"/>
      <c r="M1844" s="251"/>
      <c r="N1844" s="252"/>
      <c r="O1844" s="252"/>
      <c r="P1844" s="252"/>
      <c r="Q1844" s="252"/>
      <c r="R1844" s="252"/>
      <c r="S1844" s="252"/>
      <c r="T1844" s="253"/>
      <c r="U1844" s="13"/>
      <c r="V1844" s="13"/>
      <c r="W1844" s="13"/>
      <c r="X1844" s="13"/>
      <c r="Y1844" s="13"/>
      <c r="Z1844" s="13"/>
      <c r="AA1844" s="13"/>
      <c r="AB1844" s="13"/>
      <c r="AC1844" s="13"/>
      <c r="AD1844" s="13"/>
      <c r="AE1844" s="13"/>
      <c r="AT1844" s="254" t="s">
        <v>190</v>
      </c>
      <c r="AU1844" s="254" t="s">
        <v>85</v>
      </c>
      <c r="AV1844" s="13" t="s">
        <v>83</v>
      </c>
      <c r="AW1844" s="13" t="s">
        <v>34</v>
      </c>
      <c r="AX1844" s="13" t="s">
        <v>76</v>
      </c>
      <c r="AY1844" s="254" t="s">
        <v>178</v>
      </c>
    </row>
    <row r="1845" s="13" customFormat="1">
      <c r="A1845" s="13"/>
      <c r="B1845" s="244"/>
      <c r="C1845" s="245"/>
      <c r="D1845" s="246" t="s">
        <v>190</v>
      </c>
      <c r="E1845" s="247" t="s">
        <v>1</v>
      </c>
      <c r="F1845" s="248" t="s">
        <v>192</v>
      </c>
      <c r="G1845" s="245"/>
      <c r="H1845" s="247" t="s">
        <v>1</v>
      </c>
      <c r="I1845" s="249"/>
      <c r="J1845" s="245"/>
      <c r="K1845" s="245"/>
      <c r="L1845" s="250"/>
      <c r="M1845" s="251"/>
      <c r="N1845" s="252"/>
      <c r="O1845" s="252"/>
      <c r="P1845" s="252"/>
      <c r="Q1845" s="252"/>
      <c r="R1845" s="252"/>
      <c r="S1845" s="252"/>
      <c r="T1845" s="253"/>
      <c r="U1845" s="13"/>
      <c r="V1845" s="13"/>
      <c r="W1845" s="13"/>
      <c r="X1845" s="13"/>
      <c r="Y1845" s="13"/>
      <c r="Z1845" s="13"/>
      <c r="AA1845" s="13"/>
      <c r="AB1845" s="13"/>
      <c r="AC1845" s="13"/>
      <c r="AD1845" s="13"/>
      <c r="AE1845" s="13"/>
      <c r="AT1845" s="254" t="s">
        <v>190</v>
      </c>
      <c r="AU1845" s="254" t="s">
        <v>85</v>
      </c>
      <c r="AV1845" s="13" t="s">
        <v>83</v>
      </c>
      <c r="AW1845" s="13" t="s">
        <v>34</v>
      </c>
      <c r="AX1845" s="13" t="s">
        <v>76</v>
      </c>
      <c r="AY1845" s="254" t="s">
        <v>178</v>
      </c>
    </row>
    <row r="1846" s="13" customFormat="1">
      <c r="A1846" s="13"/>
      <c r="B1846" s="244"/>
      <c r="C1846" s="245"/>
      <c r="D1846" s="246" t="s">
        <v>190</v>
      </c>
      <c r="E1846" s="247" t="s">
        <v>1</v>
      </c>
      <c r="F1846" s="248" t="s">
        <v>1969</v>
      </c>
      <c r="G1846" s="245"/>
      <c r="H1846" s="247" t="s">
        <v>1</v>
      </c>
      <c r="I1846" s="249"/>
      <c r="J1846" s="245"/>
      <c r="K1846" s="245"/>
      <c r="L1846" s="250"/>
      <c r="M1846" s="251"/>
      <c r="N1846" s="252"/>
      <c r="O1846" s="252"/>
      <c r="P1846" s="252"/>
      <c r="Q1846" s="252"/>
      <c r="R1846" s="252"/>
      <c r="S1846" s="252"/>
      <c r="T1846" s="253"/>
      <c r="U1846" s="13"/>
      <c r="V1846" s="13"/>
      <c r="W1846" s="13"/>
      <c r="X1846" s="13"/>
      <c r="Y1846" s="13"/>
      <c r="Z1846" s="13"/>
      <c r="AA1846" s="13"/>
      <c r="AB1846" s="13"/>
      <c r="AC1846" s="13"/>
      <c r="AD1846" s="13"/>
      <c r="AE1846" s="13"/>
      <c r="AT1846" s="254" t="s">
        <v>190</v>
      </c>
      <c r="AU1846" s="254" t="s">
        <v>85</v>
      </c>
      <c r="AV1846" s="13" t="s">
        <v>83</v>
      </c>
      <c r="AW1846" s="13" t="s">
        <v>34</v>
      </c>
      <c r="AX1846" s="13" t="s">
        <v>76</v>
      </c>
      <c r="AY1846" s="254" t="s">
        <v>178</v>
      </c>
    </row>
    <row r="1847" s="14" customFormat="1">
      <c r="A1847" s="14"/>
      <c r="B1847" s="255"/>
      <c r="C1847" s="256"/>
      <c r="D1847" s="246" t="s">
        <v>190</v>
      </c>
      <c r="E1847" s="257" t="s">
        <v>1</v>
      </c>
      <c r="F1847" s="258" t="s">
        <v>2019</v>
      </c>
      <c r="G1847" s="256"/>
      <c r="H1847" s="259">
        <v>10.1</v>
      </c>
      <c r="I1847" s="260"/>
      <c r="J1847" s="256"/>
      <c r="K1847" s="256"/>
      <c r="L1847" s="261"/>
      <c r="M1847" s="262"/>
      <c r="N1847" s="263"/>
      <c r="O1847" s="263"/>
      <c r="P1847" s="263"/>
      <c r="Q1847" s="263"/>
      <c r="R1847" s="263"/>
      <c r="S1847" s="263"/>
      <c r="T1847" s="264"/>
      <c r="U1847" s="14"/>
      <c r="V1847" s="14"/>
      <c r="W1847" s="14"/>
      <c r="X1847" s="14"/>
      <c r="Y1847" s="14"/>
      <c r="Z1847" s="14"/>
      <c r="AA1847" s="14"/>
      <c r="AB1847" s="14"/>
      <c r="AC1847" s="14"/>
      <c r="AD1847" s="14"/>
      <c r="AE1847" s="14"/>
      <c r="AT1847" s="265" t="s">
        <v>190</v>
      </c>
      <c r="AU1847" s="265" t="s">
        <v>85</v>
      </c>
      <c r="AV1847" s="14" t="s">
        <v>85</v>
      </c>
      <c r="AW1847" s="14" t="s">
        <v>34</v>
      </c>
      <c r="AX1847" s="14" t="s">
        <v>76</v>
      </c>
      <c r="AY1847" s="265" t="s">
        <v>178</v>
      </c>
    </row>
    <row r="1848" s="14" customFormat="1">
      <c r="A1848" s="14"/>
      <c r="B1848" s="255"/>
      <c r="C1848" s="256"/>
      <c r="D1848" s="246" t="s">
        <v>190</v>
      </c>
      <c r="E1848" s="257" t="s">
        <v>1</v>
      </c>
      <c r="F1848" s="258" t="s">
        <v>2020</v>
      </c>
      <c r="G1848" s="256"/>
      <c r="H1848" s="259">
        <v>18.649999999999999</v>
      </c>
      <c r="I1848" s="260"/>
      <c r="J1848" s="256"/>
      <c r="K1848" s="256"/>
      <c r="L1848" s="261"/>
      <c r="M1848" s="262"/>
      <c r="N1848" s="263"/>
      <c r="O1848" s="263"/>
      <c r="P1848" s="263"/>
      <c r="Q1848" s="263"/>
      <c r="R1848" s="263"/>
      <c r="S1848" s="263"/>
      <c r="T1848" s="264"/>
      <c r="U1848" s="14"/>
      <c r="V1848" s="14"/>
      <c r="W1848" s="14"/>
      <c r="X1848" s="14"/>
      <c r="Y1848" s="14"/>
      <c r="Z1848" s="14"/>
      <c r="AA1848" s="14"/>
      <c r="AB1848" s="14"/>
      <c r="AC1848" s="14"/>
      <c r="AD1848" s="14"/>
      <c r="AE1848" s="14"/>
      <c r="AT1848" s="265" t="s">
        <v>190</v>
      </c>
      <c r="AU1848" s="265" t="s">
        <v>85</v>
      </c>
      <c r="AV1848" s="14" t="s">
        <v>85</v>
      </c>
      <c r="AW1848" s="14" t="s">
        <v>34</v>
      </c>
      <c r="AX1848" s="14" t="s">
        <v>76</v>
      </c>
      <c r="AY1848" s="265" t="s">
        <v>178</v>
      </c>
    </row>
    <row r="1849" s="14" customFormat="1">
      <c r="A1849" s="14"/>
      <c r="B1849" s="255"/>
      <c r="C1849" s="256"/>
      <c r="D1849" s="246" t="s">
        <v>190</v>
      </c>
      <c r="E1849" s="257" t="s">
        <v>1</v>
      </c>
      <c r="F1849" s="258" t="s">
        <v>2021</v>
      </c>
      <c r="G1849" s="256"/>
      <c r="H1849" s="259">
        <v>18</v>
      </c>
      <c r="I1849" s="260"/>
      <c r="J1849" s="256"/>
      <c r="K1849" s="256"/>
      <c r="L1849" s="261"/>
      <c r="M1849" s="262"/>
      <c r="N1849" s="263"/>
      <c r="O1849" s="263"/>
      <c r="P1849" s="263"/>
      <c r="Q1849" s="263"/>
      <c r="R1849" s="263"/>
      <c r="S1849" s="263"/>
      <c r="T1849" s="264"/>
      <c r="U1849" s="14"/>
      <c r="V1849" s="14"/>
      <c r="W1849" s="14"/>
      <c r="X1849" s="14"/>
      <c r="Y1849" s="14"/>
      <c r="Z1849" s="14"/>
      <c r="AA1849" s="14"/>
      <c r="AB1849" s="14"/>
      <c r="AC1849" s="14"/>
      <c r="AD1849" s="14"/>
      <c r="AE1849" s="14"/>
      <c r="AT1849" s="265" t="s">
        <v>190</v>
      </c>
      <c r="AU1849" s="265" t="s">
        <v>85</v>
      </c>
      <c r="AV1849" s="14" t="s">
        <v>85</v>
      </c>
      <c r="AW1849" s="14" t="s">
        <v>34</v>
      </c>
      <c r="AX1849" s="14" t="s">
        <v>76</v>
      </c>
      <c r="AY1849" s="265" t="s">
        <v>178</v>
      </c>
    </row>
    <row r="1850" s="14" customFormat="1">
      <c r="A1850" s="14"/>
      <c r="B1850" s="255"/>
      <c r="C1850" s="256"/>
      <c r="D1850" s="246" t="s">
        <v>190</v>
      </c>
      <c r="E1850" s="257" t="s">
        <v>1</v>
      </c>
      <c r="F1850" s="258" t="s">
        <v>2022</v>
      </c>
      <c r="G1850" s="256"/>
      <c r="H1850" s="259">
        <v>12</v>
      </c>
      <c r="I1850" s="260"/>
      <c r="J1850" s="256"/>
      <c r="K1850" s="256"/>
      <c r="L1850" s="261"/>
      <c r="M1850" s="262"/>
      <c r="N1850" s="263"/>
      <c r="O1850" s="263"/>
      <c r="P1850" s="263"/>
      <c r="Q1850" s="263"/>
      <c r="R1850" s="263"/>
      <c r="S1850" s="263"/>
      <c r="T1850" s="264"/>
      <c r="U1850" s="14"/>
      <c r="V1850" s="14"/>
      <c r="W1850" s="14"/>
      <c r="X1850" s="14"/>
      <c r="Y1850" s="14"/>
      <c r="Z1850" s="14"/>
      <c r="AA1850" s="14"/>
      <c r="AB1850" s="14"/>
      <c r="AC1850" s="14"/>
      <c r="AD1850" s="14"/>
      <c r="AE1850" s="14"/>
      <c r="AT1850" s="265" t="s">
        <v>190</v>
      </c>
      <c r="AU1850" s="265" t="s">
        <v>85</v>
      </c>
      <c r="AV1850" s="14" t="s">
        <v>85</v>
      </c>
      <c r="AW1850" s="14" t="s">
        <v>34</v>
      </c>
      <c r="AX1850" s="14" t="s">
        <v>76</v>
      </c>
      <c r="AY1850" s="265" t="s">
        <v>178</v>
      </c>
    </row>
    <row r="1851" s="14" customFormat="1">
      <c r="A1851" s="14"/>
      <c r="B1851" s="255"/>
      <c r="C1851" s="256"/>
      <c r="D1851" s="246" t="s">
        <v>190</v>
      </c>
      <c r="E1851" s="257" t="s">
        <v>1</v>
      </c>
      <c r="F1851" s="258" t="s">
        <v>2023</v>
      </c>
      <c r="G1851" s="256"/>
      <c r="H1851" s="259">
        <v>11.599999999999998</v>
      </c>
      <c r="I1851" s="260"/>
      <c r="J1851" s="256"/>
      <c r="K1851" s="256"/>
      <c r="L1851" s="261"/>
      <c r="M1851" s="262"/>
      <c r="N1851" s="263"/>
      <c r="O1851" s="263"/>
      <c r="P1851" s="263"/>
      <c r="Q1851" s="263"/>
      <c r="R1851" s="263"/>
      <c r="S1851" s="263"/>
      <c r="T1851" s="264"/>
      <c r="U1851" s="14"/>
      <c r="V1851" s="14"/>
      <c r="W1851" s="14"/>
      <c r="X1851" s="14"/>
      <c r="Y1851" s="14"/>
      <c r="Z1851" s="14"/>
      <c r="AA1851" s="14"/>
      <c r="AB1851" s="14"/>
      <c r="AC1851" s="14"/>
      <c r="AD1851" s="14"/>
      <c r="AE1851" s="14"/>
      <c r="AT1851" s="265" t="s">
        <v>190</v>
      </c>
      <c r="AU1851" s="265" t="s">
        <v>85</v>
      </c>
      <c r="AV1851" s="14" t="s">
        <v>85</v>
      </c>
      <c r="AW1851" s="14" t="s">
        <v>34</v>
      </c>
      <c r="AX1851" s="14" t="s">
        <v>76</v>
      </c>
      <c r="AY1851" s="265" t="s">
        <v>178</v>
      </c>
    </row>
    <row r="1852" s="14" customFormat="1">
      <c r="A1852" s="14"/>
      <c r="B1852" s="255"/>
      <c r="C1852" s="256"/>
      <c r="D1852" s="246" t="s">
        <v>190</v>
      </c>
      <c r="E1852" s="257" t="s">
        <v>1</v>
      </c>
      <c r="F1852" s="258" t="s">
        <v>2024</v>
      </c>
      <c r="G1852" s="256"/>
      <c r="H1852" s="259">
        <v>28.499999999999993</v>
      </c>
      <c r="I1852" s="260"/>
      <c r="J1852" s="256"/>
      <c r="K1852" s="256"/>
      <c r="L1852" s="261"/>
      <c r="M1852" s="262"/>
      <c r="N1852" s="263"/>
      <c r="O1852" s="263"/>
      <c r="P1852" s="263"/>
      <c r="Q1852" s="263"/>
      <c r="R1852" s="263"/>
      <c r="S1852" s="263"/>
      <c r="T1852" s="264"/>
      <c r="U1852" s="14"/>
      <c r="V1852" s="14"/>
      <c r="W1852" s="14"/>
      <c r="X1852" s="14"/>
      <c r="Y1852" s="14"/>
      <c r="Z1852" s="14"/>
      <c r="AA1852" s="14"/>
      <c r="AB1852" s="14"/>
      <c r="AC1852" s="14"/>
      <c r="AD1852" s="14"/>
      <c r="AE1852" s="14"/>
      <c r="AT1852" s="265" t="s">
        <v>190</v>
      </c>
      <c r="AU1852" s="265" t="s">
        <v>85</v>
      </c>
      <c r="AV1852" s="14" t="s">
        <v>85</v>
      </c>
      <c r="AW1852" s="14" t="s">
        <v>34</v>
      </c>
      <c r="AX1852" s="14" t="s">
        <v>76</v>
      </c>
      <c r="AY1852" s="265" t="s">
        <v>178</v>
      </c>
    </row>
    <row r="1853" s="14" customFormat="1">
      <c r="A1853" s="14"/>
      <c r="B1853" s="255"/>
      <c r="C1853" s="256"/>
      <c r="D1853" s="246" t="s">
        <v>190</v>
      </c>
      <c r="E1853" s="257" t="s">
        <v>1</v>
      </c>
      <c r="F1853" s="258" t="s">
        <v>2025</v>
      </c>
      <c r="G1853" s="256"/>
      <c r="H1853" s="259">
        <v>28.789999999999999</v>
      </c>
      <c r="I1853" s="260"/>
      <c r="J1853" s="256"/>
      <c r="K1853" s="256"/>
      <c r="L1853" s="261"/>
      <c r="M1853" s="262"/>
      <c r="N1853" s="263"/>
      <c r="O1853" s="263"/>
      <c r="P1853" s="263"/>
      <c r="Q1853" s="263"/>
      <c r="R1853" s="263"/>
      <c r="S1853" s="263"/>
      <c r="T1853" s="264"/>
      <c r="U1853" s="14"/>
      <c r="V1853" s="14"/>
      <c r="W1853" s="14"/>
      <c r="X1853" s="14"/>
      <c r="Y1853" s="14"/>
      <c r="Z1853" s="14"/>
      <c r="AA1853" s="14"/>
      <c r="AB1853" s="14"/>
      <c r="AC1853" s="14"/>
      <c r="AD1853" s="14"/>
      <c r="AE1853" s="14"/>
      <c r="AT1853" s="265" t="s">
        <v>190</v>
      </c>
      <c r="AU1853" s="265" t="s">
        <v>85</v>
      </c>
      <c r="AV1853" s="14" t="s">
        <v>85</v>
      </c>
      <c r="AW1853" s="14" t="s">
        <v>34</v>
      </c>
      <c r="AX1853" s="14" t="s">
        <v>76</v>
      </c>
      <c r="AY1853" s="265" t="s">
        <v>178</v>
      </c>
    </row>
    <row r="1854" s="14" customFormat="1">
      <c r="A1854" s="14"/>
      <c r="B1854" s="255"/>
      <c r="C1854" s="256"/>
      <c r="D1854" s="246" t="s">
        <v>190</v>
      </c>
      <c r="E1854" s="257" t="s">
        <v>1</v>
      </c>
      <c r="F1854" s="258" t="s">
        <v>2026</v>
      </c>
      <c r="G1854" s="256"/>
      <c r="H1854" s="259">
        <v>27.299999999999997</v>
      </c>
      <c r="I1854" s="260"/>
      <c r="J1854" s="256"/>
      <c r="K1854" s="256"/>
      <c r="L1854" s="261"/>
      <c r="M1854" s="262"/>
      <c r="N1854" s="263"/>
      <c r="O1854" s="263"/>
      <c r="P1854" s="263"/>
      <c r="Q1854" s="263"/>
      <c r="R1854" s="263"/>
      <c r="S1854" s="263"/>
      <c r="T1854" s="264"/>
      <c r="U1854" s="14"/>
      <c r="V1854" s="14"/>
      <c r="W1854" s="14"/>
      <c r="X1854" s="14"/>
      <c r="Y1854" s="14"/>
      <c r="Z1854" s="14"/>
      <c r="AA1854" s="14"/>
      <c r="AB1854" s="14"/>
      <c r="AC1854" s="14"/>
      <c r="AD1854" s="14"/>
      <c r="AE1854" s="14"/>
      <c r="AT1854" s="265" t="s">
        <v>190</v>
      </c>
      <c r="AU1854" s="265" t="s">
        <v>85</v>
      </c>
      <c r="AV1854" s="14" t="s">
        <v>85</v>
      </c>
      <c r="AW1854" s="14" t="s">
        <v>34</v>
      </c>
      <c r="AX1854" s="14" t="s">
        <v>76</v>
      </c>
      <c r="AY1854" s="265" t="s">
        <v>178</v>
      </c>
    </row>
    <row r="1855" s="14" customFormat="1">
      <c r="A1855" s="14"/>
      <c r="B1855" s="255"/>
      <c r="C1855" s="256"/>
      <c r="D1855" s="246" t="s">
        <v>190</v>
      </c>
      <c r="E1855" s="257" t="s">
        <v>1</v>
      </c>
      <c r="F1855" s="258" t="s">
        <v>2027</v>
      </c>
      <c r="G1855" s="256"/>
      <c r="H1855" s="259">
        <v>15.850000000000001</v>
      </c>
      <c r="I1855" s="260"/>
      <c r="J1855" s="256"/>
      <c r="K1855" s="256"/>
      <c r="L1855" s="261"/>
      <c r="M1855" s="262"/>
      <c r="N1855" s="263"/>
      <c r="O1855" s="263"/>
      <c r="P1855" s="263"/>
      <c r="Q1855" s="263"/>
      <c r="R1855" s="263"/>
      <c r="S1855" s="263"/>
      <c r="T1855" s="264"/>
      <c r="U1855" s="14"/>
      <c r="V1855" s="14"/>
      <c r="W1855" s="14"/>
      <c r="X1855" s="14"/>
      <c r="Y1855" s="14"/>
      <c r="Z1855" s="14"/>
      <c r="AA1855" s="14"/>
      <c r="AB1855" s="14"/>
      <c r="AC1855" s="14"/>
      <c r="AD1855" s="14"/>
      <c r="AE1855" s="14"/>
      <c r="AT1855" s="265" t="s">
        <v>190</v>
      </c>
      <c r="AU1855" s="265" t="s">
        <v>85</v>
      </c>
      <c r="AV1855" s="14" t="s">
        <v>85</v>
      </c>
      <c r="AW1855" s="14" t="s">
        <v>34</v>
      </c>
      <c r="AX1855" s="14" t="s">
        <v>76</v>
      </c>
      <c r="AY1855" s="265" t="s">
        <v>178</v>
      </c>
    </row>
    <row r="1856" s="14" customFormat="1">
      <c r="A1856" s="14"/>
      <c r="B1856" s="255"/>
      <c r="C1856" s="256"/>
      <c r="D1856" s="246" t="s">
        <v>190</v>
      </c>
      <c r="E1856" s="257" t="s">
        <v>1</v>
      </c>
      <c r="F1856" s="258" t="s">
        <v>2028</v>
      </c>
      <c r="G1856" s="256"/>
      <c r="H1856" s="259">
        <v>14.949999999999998</v>
      </c>
      <c r="I1856" s="260"/>
      <c r="J1856" s="256"/>
      <c r="K1856" s="256"/>
      <c r="L1856" s="261"/>
      <c r="M1856" s="262"/>
      <c r="N1856" s="263"/>
      <c r="O1856" s="263"/>
      <c r="P1856" s="263"/>
      <c r="Q1856" s="263"/>
      <c r="R1856" s="263"/>
      <c r="S1856" s="263"/>
      <c r="T1856" s="264"/>
      <c r="U1856" s="14"/>
      <c r="V1856" s="14"/>
      <c r="W1856" s="14"/>
      <c r="X1856" s="14"/>
      <c r="Y1856" s="14"/>
      <c r="Z1856" s="14"/>
      <c r="AA1856" s="14"/>
      <c r="AB1856" s="14"/>
      <c r="AC1856" s="14"/>
      <c r="AD1856" s="14"/>
      <c r="AE1856" s="14"/>
      <c r="AT1856" s="265" t="s">
        <v>190</v>
      </c>
      <c r="AU1856" s="265" t="s">
        <v>85</v>
      </c>
      <c r="AV1856" s="14" t="s">
        <v>85</v>
      </c>
      <c r="AW1856" s="14" t="s">
        <v>34</v>
      </c>
      <c r="AX1856" s="14" t="s">
        <v>76</v>
      </c>
      <c r="AY1856" s="265" t="s">
        <v>178</v>
      </c>
    </row>
    <row r="1857" s="14" customFormat="1">
      <c r="A1857" s="14"/>
      <c r="B1857" s="255"/>
      <c r="C1857" s="256"/>
      <c r="D1857" s="246" t="s">
        <v>190</v>
      </c>
      <c r="E1857" s="257" t="s">
        <v>1</v>
      </c>
      <c r="F1857" s="258" t="s">
        <v>2029</v>
      </c>
      <c r="G1857" s="256"/>
      <c r="H1857" s="259">
        <v>6.0999999999999996</v>
      </c>
      <c r="I1857" s="260"/>
      <c r="J1857" s="256"/>
      <c r="K1857" s="256"/>
      <c r="L1857" s="261"/>
      <c r="M1857" s="262"/>
      <c r="N1857" s="263"/>
      <c r="O1857" s="263"/>
      <c r="P1857" s="263"/>
      <c r="Q1857" s="263"/>
      <c r="R1857" s="263"/>
      <c r="S1857" s="263"/>
      <c r="T1857" s="264"/>
      <c r="U1857" s="14"/>
      <c r="V1857" s="14"/>
      <c r="W1857" s="14"/>
      <c r="X1857" s="14"/>
      <c r="Y1857" s="14"/>
      <c r="Z1857" s="14"/>
      <c r="AA1857" s="14"/>
      <c r="AB1857" s="14"/>
      <c r="AC1857" s="14"/>
      <c r="AD1857" s="14"/>
      <c r="AE1857" s="14"/>
      <c r="AT1857" s="265" t="s">
        <v>190</v>
      </c>
      <c r="AU1857" s="265" t="s">
        <v>85</v>
      </c>
      <c r="AV1857" s="14" t="s">
        <v>85</v>
      </c>
      <c r="AW1857" s="14" t="s">
        <v>34</v>
      </c>
      <c r="AX1857" s="14" t="s">
        <v>76</v>
      </c>
      <c r="AY1857" s="265" t="s">
        <v>178</v>
      </c>
    </row>
    <row r="1858" s="13" customFormat="1">
      <c r="A1858" s="13"/>
      <c r="B1858" s="244"/>
      <c r="C1858" s="245"/>
      <c r="D1858" s="246" t="s">
        <v>190</v>
      </c>
      <c r="E1858" s="247" t="s">
        <v>1</v>
      </c>
      <c r="F1858" s="248" t="s">
        <v>192</v>
      </c>
      <c r="G1858" s="245"/>
      <c r="H1858" s="247" t="s">
        <v>1</v>
      </c>
      <c r="I1858" s="249"/>
      <c r="J1858" s="245"/>
      <c r="K1858" s="245"/>
      <c r="L1858" s="250"/>
      <c r="M1858" s="251"/>
      <c r="N1858" s="252"/>
      <c r="O1858" s="252"/>
      <c r="P1858" s="252"/>
      <c r="Q1858" s="252"/>
      <c r="R1858" s="252"/>
      <c r="S1858" s="252"/>
      <c r="T1858" s="253"/>
      <c r="U1858" s="13"/>
      <c r="V1858" s="13"/>
      <c r="W1858" s="13"/>
      <c r="X1858" s="13"/>
      <c r="Y1858" s="13"/>
      <c r="Z1858" s="13"/>
      <c r="AA1858" s="13"/>
      <c r="AB1858" s="13"/>
      <c r="AC1858" s="13"/>
      <c r="AD1858" s="13"/>
      <c r="AE1858" s="13"/>
      <c r="AT1858" s="254" t="s">
        <v>190</v>
      </c>
      <c r="AU1858" s="254" t="s">
        <v>85</v>
      </c>
      <c r="AV1858" s="13" t="s">
        <v>83</v>
      </c>
      <c r="AW1858" s="13" t="s">
        <v>34</v>
      </c>
      <c r="AX1858" s="13" t="s">
        <v>76</v>
      </c>
      <c r="AY1858" s="254" t="s">
        <v>178</v>
      </c>
    </row>
    <row r="1859" s="13" customFormat="1">
      <c r="A1859" s="13"/>
      <c r="B1859" s="244"/>
      <c r="C1859" s="245"/>
      <c r="D1859" s="246" t="s">
        <v>190</v>
      </c>
      <c r="E1859" s="247" t="s">
        <v>1</v>
      </c>
      <c r="F1859" s="248" t="s">
        <v>1990</v>
      </c>
      <c r="G1859" s="245"/>
      <c r="H1859" s="247" t="s">
        <v>1</v>
      </c>
      <c r="I1859" s="249"/>
      <c r="J1859" s="245"/>
      <c r="K1859" s="245"/>
      <c r="L1859" s="250"/>
      <c r="M1859" s="251"/>
      <c r="N1859" s="252"/>
      <c r="O1859" s="252"/>
      <c r="P1859" s="252"/>
      <c r="Q1859" s="252"/>
      <c r="R1859" s="252"/>
      <c r="S1859" s="252"/>
      <c r="T1859" s="253"/>
      <c r="U1859" s="13"/>
      <c r="V1859" s="13"/>
      <c r="W1859" s="13"/>
      <c r="X1859" s="13"/>
      <c r="Y1859" s="13"/>
      <c r="Z1859" s="13"/>
      <c r="AA1859" s="13"/>
      <c r="AB1859" s="13"/>
      <c r="AC1859" s="13"/>
      <c r="AD1859" s="13"/>
      <c r="AE1859" s="13"/>
      <c r="AT1859" s="254" t="s">
        <v>190</v>
      </c>
      <c r="AU1859" s="254" t="s">
        <v>85</v>
      </c>
      <c r="AV1859" s="13" t="s">
        <v>83</v>
      </c>
      <c r="AW1859" s="13" t="s">
        <v>34</v>
      </c>
      <c r="AX1859" s="13" t="s">
        <v>76</v>
      </c>
      <c r="AY1859" s="254" t="s">
        <v>178</v>
      </c>
    </row>
    <row r="1860" s="14" customFormat="1">
      <c r="A1860" s="14"/>
      <c r="B1860" s="255"/>
      <c r="C1860" s="256"/>
      <c r="D1860" s="246" t="s">
        <v>190</v>
      </c>
      <c r="E1860" s="257" t="s">
        <v>1</v>
      </c>
      <c r="F1860" s="258" t="s">
        <v>2030</v>
      </c>
      <c r="G1860" s="256"/>
      <c r="H1860" s="259">
        <v>6.7999999999999998</v>
      </c>
      <c r="I1860" s="260"/>
      <c r="J1860" s="256"/>
      <c r="K1860" s="256"/>
      <c r="L1860" s="261"/>
      <c r="M1860" s="262"/>
      <c r="N1860" s="263"/>
      <c r="O1860" s="263"/>
      <c r="P1860" s="263"/>
      <c r="Q1860" s="263"/>
      <c r="R1860" s="263"/>
      <c r="S1860" s="263"/>
      <c r="T1860" s="264"/>
      <c r="U1860" s="14"/>
      <c r="V1860" s="14"/>
      <c r="W1860" s="14"/>
      <c r="X1860" s="14"/>
      <c r="Y1860" s="14"/>
      <c r="Z1860" s="14"/>
      <c r="AA1860" s="14"/>
      <c r="AB1860" s="14"/>
      <c r="AC1860" s="14"/>
      <c r="AD1860" s="14"/>
      <c r="AE1860" s="14"/>
      <c r="AT1860" s="265" t="s">
        <v>190</v>
      </c>
      <c r="AU1860" s="265" t="s">
        <v>85</v>
      </c>
      <c r="AV1860" s="14" t="s">
        <v>85</v>
      </c>
      <c r="AW1860" s="14" t="s">
        <v>34</v>
      </c>
      <c r="AX1860" s="14" t="s">
        <v>76</v>
      </c>
      <c r="AY1860" s="265" t="s">
        <v>178</v>
      </c>
    </row>
    <row r="1861" s="14" customFormat="1">
      <c r="A1861" s="14"/>
      <c r="B1861" s="255"/>
      <c r="C1861" s="256"/>
      <c r="D1861" s="246" t="s">
        <v>190</v>
      </c>
      <c r="E1861" s="257" t="s">
        <v>1</v>
      </c>
      <c r="F1861" s="258" t="s">
        <v>2031</v>
      </c>
      <c r="G1861" s="256"/>
      <c r="H1861" s="259">
        <v>10.699999999999999</v>
      </c>
      <c r="I1861" s="260"/>
      <c r="J1861" s="256"/>
      <c r="K1861" s="256"/>
      <c r="L1861" s="261"/>
      <c r="M1861" s="262"/>
      <c r="N1861" s="263"/>
      <c r="O1861" s="263"/>
      <c r="P1861" s="263"/>
      <c r="Q1861" s="263"/>
      <c r="R1861" s="263"/>
      <c r="S1861" s="263"/>
      <c r="T1861" s="264"/>
      <c r="U1861" s="14"/>
      <c r="V1861" s="14"/>
      <c r="W1861" s="14"/>
      <c r="X1861" s="14"/>
      <c r="Y1861" s="14"/>
      <c r="Z1861" s="14"/>
      <c r="AA1861" s="14"/>
      <c r="AB1861" s="14"/>
      <c r="AC1861" s="14"/>
      <c r="AD1861" s="14"/>
      <c r="AE1861" s="14"/>
      <c r="AT1861" s="265" t="s">
        <v>190</v>
      </c>
      <c r="AU1861" s="265" t="s">
        <v>85</v>
      </c>
      <c r="AV1861" s="14" t="s">
        <v>85</v>
      </c>
      <c r="AW1861" s="14" t="s">
        <v>34</v>
      </c>
      <c r="AX1861" s="14" t="s">
        <v>76</v>
      </c>
      <c r="AY1861" s="265" t="s">
        <v>178</v>
      </c>
    </row>
    <row r="1862" s="14" customFormat="1">
      <c r="A1862" s="14"/>
      <c r="B1862" s="255"/>
      <c r="C1862" s="256"/>
      <c r="D1862" s="246" t="s">
        <v>190</v>
      </c>
      <c r="E1862" s="257" t="s">
        <v>1</v>
      </c>
      <c r="F1862" s="258" t="s">
        <v>2032</v>
      </c>
      <c r="G1862" s="256"/>
      <c r="H1862" s="259">
        <v>8.25</v>
      </c>
      <c r="I1862" s="260"/>
      <c r="J1862" s="256"/>
      <c r="K1862" s="256"/>
      <c r="L1862" s="261"/>
      <c r="M1862" s="262"/>
      <c r="N1862" s="263"/>
      <c r="O1862" s="263"/>
      <c r="P1862" s="263"/>
      <c r="Q1862" s="263"/>
      <c r="R1862" s="263"/>
      <c r="S1862" s="263"/>
      <c r="T1862" s="264"/>
      <c r="U1862" s="14"/>
      <c r="V1862" s="14"/>
      <c r="W1862" s="14"/>
      <c r="X1862" s="14"/>
      <c r="Y1862" s="14"/>
      <c r="Z1862" s="14"/>
      <c r="AA1862" s="14"/>
      <c r="AB1862" s="14"/>
      <c r="AC1862" s="14"/>
      <c r="AD1862" s="14"/>
      <c r="AE1862" s="14"/>
      <c r="AT1862" s="265" t="s">
        <v>190</v>
      </c>
      <c r="AU1862" s="265" t="s">
        <v>85</v>
      </c>
      <c r="AV1862" s="14" t="s">
        <v>85</v>
      </c>
      <c r="AW1862" s="14" t="s">
        <v>34</v>
      </c>
      <c r="AX1862" s="14" t="s">
        <v>76</v>
      </c>
      <c r="AY1862" s="265" t="s">
        <v>178</v>
      </c>
    </row>
    <row r="1863" s="2" customFormat="1" ht="16.5" customHeight="1">
      <c r="A1863" s="38"/>
      <c r="B1863" s="39"/>
      <c r="C1863" s="226" t="s">
        <v>2033</v>
      </c>
      <c r="D1863" s="226" t="s">
        <v>181</v>
      </c>
      <c r="E1863" s="227" t="s">
        <v>2034</v>
      </c>
      <c r="F1863" s="228" t="s">
        <v>2035</v>
      </c>
      <c r="G1863" s="229" t="s">
        <v>203</v>
      </c>
      <c r="H1863" s="230">
        <v>87</v>
      </c>
      <c r="I1863" s="231"/>
      <c r="J1863" s="232">
        <f>ROUND(I1863*H1863,2)</f>
        <v>0</v>
      </c>
      <c r="K1863" s="228" t="s">
        <v>185</v>
      </c>
      <c r="L1863" s="44"/>
      <c r="M1863" s="233" t="s">
        <v>1</v>
      </c>
      <c r="N1863" s="234" t="s">
        <v>41</v>
      </c>
      <c r="O1863" s="91"/>
      <c r="P1863" s="235">
        <f>O1863*H1863</f>
        <v>0</v>
      </c>
      <c r="Q1863" s="235">
        <v>3.0000000000000001E-05</v>
      </c>
      <c r="R1863" s="235">
        <f>Q1863*H1863</f>
        <v>0.0026099999999999999</v>
      </c>
      <c r="S1863" s="235">
        <v>0</v>
      </c>
      <c r="T1863" s="236">
        <f>S1863*H1863</f>
        <v>0</v>
      </c>
      <c r="U1863" s="38"/>
      <c r="V1863" s="38"/>
      <c r="W1863" s="38"/>
      <c r="X1863" s="38"/>
      <c r="Y1863" s="38"/>
      <c r="Z1863" s="38"/>
      <c r="AA1863" s="38"/>
      <c r="AB1863" s="38"/>
      <c r="AC1863" s="38"/>
      <c r="AD1863" s="38"/>
      <c r="AE1863" s="38"/>
      <c r="AR1863" s="237" t="s">
        <v>362</v>
      </c>
      <c r="AT1863" s="237" t="s">
        <v>181</v>
      </c>
      <c r="AU1863" s="237" t="s">
        <v>85</v>
      </c>
      <c r="AY1863" s="17" t="s">
        <v>178</v>
      </c>
      <c r="BE1863" s="238">
        <f>IF(N1863="základní",J1863,0)</f>
        <v>0</v>
      </c>
      <c r="BF1863" s="238">
        <f>IF(N1863="snížená",J1863,0)</f>
        <v>0</v>
      </c>
      <c r="BG1863" s="238">
        <f>IF(N1863="zákl. přenesená",J1863,0)</f>
        <v>0</v>
      </c>
      <c r="BH1863" s="238">
        <f>IF(N1863="sníž. přenesená",J1863,0)</f>
        <v>0</v>
      </c>
      <c r="BI1863" s="238">
        <f>IF(N1863="nulová",J1863,0)</f>
        <v>0</v>
      </c>
      <c r="BJ1863" s="17" t="s">
        <v>83</v>
      </c>
      <c r="BK1863" s="238">
        <f>ROUND(I1863*H1863,2)</f>
        <v>0</v>
      </c>
      <c r="BL1863" s="17" t="s">
        <v>362</v>
      </c>
      <c r="BM1863" s="237" t="s">
        <v>2036</v>
      </c>
    </row>
    <row r="1864" s="2" customFormat="1">
      <c r="A1864" s="38"/>
      <c r="B1864" s="39"/>
      <c r="C1864" s="40"/>
      <c r="D1864" s="239" t="s">
        <v>188</v>
      </c>
      <c r="E1864" s="40"/>
      <c r="F1864" s="240" t="s">
        <v>2037</v>
      </c>
      <c r="G1864" s="40"/>
      <c r="H1864" s="40"/>
      <c r="I1864" s="241"/>
      <c r="J1864" s="40"/>
      <c r="K1864" s="40"/>
      <c r="L1864" s="44"/>
      <c r="M1864" s="242"/>
      <c r="N1864" s="243"/>
      <c r="O1864" s="91"/>
      <c r="P1864" s="91"/>
      <c r="Q1864" s="91"/>
      <c r="R1864" s="91"/>
      <c r="S1864" s="91"/>
      <c r="T1864" s="92"/>
      <c r="U1864" s="38"/>
      <c r="V1864" s="38"/>
      <c r="W1864" s="38"/>
      <c r="X1864" s="38"/>
      <c r="Y1864" s="38"/>
      <c r="Z1864" s="38"/>
      <c r="AA1864" s="38"/>
      <c r="AB1864" s="38"/>
      <c r="AC1864" s="38"/>
      <c r="AD1864" s="38"/>
      <c r="AE1864" s="38"/>
      <c r="AT1864" s="17" t="s">
        <v>188</v>
      </c>
      <c r="AU1864" s="17" t="s">
        <v>85</v>
      </c>
    </row>
    <row r="1865" s="13" customFormat="1">
      <c r="A1865" s="13"/>
      <c r="B1865" s="244"/>
      <c r="C1865" s="245"/>
      <c r="D1865" s="246" t="s">
        <v>190</v>
      </c>
      <c r="E1865" s="247" t="s">
        <v>1</v>
      </c>
      <c r="F1865" s="248" t="s">
        <v>191</v>
      </c>
      <c r="G1865" s="245"/>
      <c r="H1865" s="247" t="s">
        <v>1</v>
      </c>
      <c r="I1865" s="249"/>
      <c r="J1865" s="245"/>
      <c r="K1865" s="245"/>
      <c r="L1865" s="250"/>
      <c r="M1865" s="251"/>
      <c r="N1865" s="252"/>
      <c r="O1865" s="252"/>
      <c r="P1865" s="252"/>
      <c r="Q1865" s="252"/>
      <c r="R1865" s="252"/>
      <c r="S1865" s="252"/>
      <c r="T1865" s="253"/>
      <c r="U1865" s="13"/>
      <c r="V1865" s="13"/>
      <c r="W1865" s="13"/>
      <c r="X1865" s="13"/>
      <c r="Y1865" s="13"/>
      <c r="Z1865" s="13"/>
      <c r="AA1865" s="13"/>
      <c r="AB1865" s="13"/>
      <c r="AC1865" s="13"/>
      <c r="AD1865" s="13"/>
      <c r="AE1865" s="13"/>
      <c r="AT1865" s="254" t="s">
        <v>190</v>
      </c>
      <c r="AU1865" s="254" t="s">
        <v>85</v>
      </c>
      <c r="AV1865" s="13" t="s">
        <v>83</v>
      </c>
      <c r="AW1865" s="13" t="s">
        <v>34</v>
      </c>
      <c r="AX1865" s="13" t="s">
        <v>76</v>
      </c>
      <c r="AY1865" s="254" t="s">
        <v>178</v>
      </c>
    </row>
    <row r="1866" s="13" customFormat="1">
      <c r="A1866" s="13"/>
      <c r="B1866" s="244"/>
      <c r="C1866" s="245"/>
      <c r="D1866" s="246" t="s">
        <v>190</v>
      </c>
      <c r="E1866" s="247" t="s">
        <v>1</v>
      </c>
      <c r="F1866" s="248" t="s">
        <v>192</v>
      </c>
      <c r="G1866" s="245"/>
      <c r="H1866" s="247" t="s">
        <v>1</v>
      </c>
      <c r="I1866" s="249"/>
      <c r="J1866" s="245"/>
      <c r="K1866" s="245"/>
      <c r="L1866" s="250"/>
      <c r="M1866" s="251"/>
      <c r="N1866" s="252"/>
      <c r="O1866" s="252"/>
      <c r="P1866" s="252"/>
      <c r="Q1866" s="252"/>
      <c r="R1866" s="252"/>
      <c r="S1866" s="252"/>
      <c r="T1866" s="253"/>
      <c r="U1866" s="13"/>
      <c r="V1866" s="13"/>
      <c r="W1866" s="13"/>
      <c r="X1866" s="13"/>
      <c r="Y1866" s="13"/>
      <c r="Z1866" s="13"/>
      <c r="AA1866" s="13"/>
      <c r="AB1866" s="13"/>
      <c r="AC1866" s="13"/>
      <c r="AD1866" s="13"/>
      <c r="AE1866" s="13"/>
      <c r="AT1866" s="254" t="s">
        <v>190</v>
      </c>
      <c r="AU1866" s="254" t="s">
        <v>85</v>
      </c>
      <c r="AV1866" s="13" t="s">
        <v>83</v>
      </c>
      <c r="AW1866" s="13" t="s">
        <v>34</v>
      </c>
      <c r="AX1866" s="13" t="s">
        <v>76</v>
      </c>
      <c r="AY1866" s="254" t="s">
        <v>178</v>
      </c>
    </row>
    <row r="1867" s="13" customFormat="1">
      <c r="A1867" s="13"/>
      <c r="B1867" s="244"/>
      <c r="C1867" s="245"/>
      <c r="D1867" s="246" t="s">
        <v>190</v>
      </c>
      <c r="E1867" s="247" t="s">
        <v>1</v>
      </c>
      <c r="F1867" s="248" t="s">
        <v>1969</v>
      </c>
      <c r="G1867" s="245"/>
      <c r="H1867" s="247" t="s">
        <v>1</v>
      </c>
      <c r="I1867" s="249"/>
      <c r="J1867" s="245"/>
      <c r="K1867" s="245"/>
      <c r="L1867" s="250"/>
      <c r="M1867" s="251"/>
      <c r="N1867" s="252"/>
      <c r="O1867" s="252"/>
      <c r="P1867" s="252"/>
      <c r="Q1867" s="252"/>
      <c r="R1867" s="252"/>
      <c r="S1867" s="252"/>
      <c r="T1867" s="253"/>
      <c r="U1867" s="13"/>
      <c r="V1867" s="13"/>
      <c r="W1867" s="13"/>
      <c r="X1867" s="13"/>
      <c r="Y1867" s="13"/>
      <c r="Z1867" s="13"/>
      <c r="AA1867" s="13"/>
      <c r="AB1867" s="13"/>
      <c r="AC1867" s="13"/>
      <c r="AD1867" s="13"/>
      <c r="AE1867" s="13"/>
      <c r="AT1867" s="254" t="s">
        <v>190</v>
      </c>
      <c r="AU1867" s="254" t="s">
        <v>85</v>
      </c>
      <c r="AV1867" s="13" t="s">
        <v>83</v>
      </c>
      <c r="AW1867" s="13" t="s">
        <v>34</v>
      </c>
      <c r="AX1867" s="13" t="s">
        <v>76</v>
      </c>
      <c r="AY1867" s="254" t="s">
        <v>178</v>
      </c>
    </row>
    <row r="1868" s="14" customFormat="1">
      <c r="A1868" s="14"/>
      <c r="B1868" s="255"/>
      <c r="C1868" s="256"/>
      <c r="D1868" s="246" t="s">
        <v>190</v>
      </c>
      <c r="E1868" s="257" t="s">
        <v>1</v>
      </c>
      <c r="F1868" s="258" t="s">
        <v>2038</v>
      </c>
      <c r="G1868" s="256"/>
      <c r="H1868" s="259">
        <v>6</v>
      </c>
      <c r="I1868" s="260"/>
      <c r="J1868" s="256"/>
      <c r="K1868" s="256"/>
      <c r="L1868" s="261"/>
      <c r="M1868" s="262"/>
      <c r="N1868" s="263"/>
      <c r="O1868" s="263"/>
      <c r="P1868" s="263"/>
      <c r="Q1868" s="263"/>
      <c r="R1868" s="263"/>
      <c r="S1868" s="263"/>
      <c r="T1868" s="264"/>
      <c r="U1868" s="14"/>
      <c r="V1868" s="14"/>
      <c r="W1868" s="14"/>
      <c r="X1868" s="14"/>
      <c r="Y1868" s="14"/>
      <c r="Z1868" s="14"/>
      <c r="AA1868" s="14"/>
      <c r="AB1868" s="14"/>
      <c r="AC1868" s="14"/>
      <c r="AD1868" s="14"/>
      <c r="AE1868" s="14"/>
      <c r="AT1868" s="265" t="s">
        <v>190</v>
      </c>
      <c r="AU1868" s="265" t="s">
        <v>85</v>
      </c>
      <c r="AV1868" s="14" t="s">
        <v>85</v>
      </c>
      <c r="AW1868" s="14" t="s">
        <v>34</v>
      </c>
      <c r="AX1868" s="14" t="s">
        <v>76</v>
      </c>
      <c r="AY1868" s="265" t="s">
        <v>178</v>
      </c>
    </row>
    <row r="1869" s="14" customFormat="1">
      <c r="A1869" s="14"/>
      <c r="B1869" s="255"/>
      <c r="C1869" s="256"/>
      <c r="D1869" s="246" t="s">
        <v>190</v>
      </c>
      <c r="E1869" s="257" t="s">
        <v>1</v>
      </c>
      <c r="F1869" s="258" t="s">
        <v>2039</v>
      </c>
      <c r="G1869" s="256"/>
      <c r="H1869" s="259">
        <v>10</v>
      </c>
      <c r="I1869" s="260"/>
      <c r="J1869" s="256"/>
      <c r="K1869" s="256"/>
      <c r="L1869" s="261"/>
      <c r="M1869" s="262"/>
      <c r="N1869" s="263"/>
      <c r="O1869" s="263"/>
      <c r="P1869" s="263"/>
      <c r="Q1869" s="263"/>
      <c r="R1869" s="263"/>
      <c r="S1869" s="263"/>
      <c r="T1869" s="264"/>
      <c r="U1869" s="14"/>
      <c r="V1869" s="14"/>
      <c r="W1869" s="14"/>
      <c r="X1869" s="14"/>
      <c r="Y1869" s="14"/>
      <c r="Z1869" s="14"/>
      <c r="AA1869" s="14"/>
      <c r="AB1869" s="14"/>
      <c r="AC1869" s="14"/>
      <c r="AD1869" s="14"/>
      <c r="AE1869" s="14"/>
      <c r="AT1869" s="265" t="s">
        <v>190</v>
      </c>
      <c r="AU1869" s="265" t="s">
        <v>85</v>
      </c>
      <c r="AV1869" s="14" t="s">
        <v>85</v>
      </c>
      <c r="AW1869" s="14" t="s">
        <v>34</v>
      </c>
      <c r="AX1869" s="14" t="s">
        <v>76</v>
      </c>
      <c r="AY1869" s="265" t="s">
        <v>178</v>
      </c>
    </row>
    <row r="1870" s="14" customFormat="1">
      <c r="A1870" s="14"/>
      <c r="B1870" s="255"/>
      <c r="C1870" s="256"/>
      <c r="D1870" s="246" t="s">
        <v>190</v>
      </c>
      <c r="E1870" s="257" t="s">
        <v>1</v>
      </c>
      <c r="F1870" s="258" t="s">
        <v>2040</v>
      </c>
      <c r="G1870" s="256"/>
      <c r="H1870" s="259">
        <v>10</v>
      </c>
      <c r="I1870" s="260"/>
      <c r="J1870" s="256"/>
      <c r="K1870" s="256"/>
      <c r="L1870" s="261"/>
      <c r="M1870" s="262"/>
      <c r="N1870" s="263"/>
      <c r="O1870" s="263"/>
      <c r="P1870" s="263"/>
      <c r="Q1870" s="263"/>
      <c r="R1870" s="263"/>
      <c r="S1870" s="263"/>
      <c r="T1870" s="264"/>
      <c r="U1870" s="14"/>
      <c r="V1870" s="14"/>
      <c r="W1870" s="14"/>
      <c r="X1870" s="14"/>
      <c r="Y1870" s="14"/>
      <c r="Z1870" s="14"/>
      <c r="AA1870" s="14"/>
      <c r="AB1870" s="14"/>
      <c r="AC1870" s="14"/>
      <c r="AD1870" s="14"/>
      <c r="AE1870" s="14"/>
      <c r="AT1870" s="265" t="s">
        <v>190</v>
      </c>
      <c r="AU1870" s="265" t="s">
        <v>85</v>
      </c>
      <c r="AV1870" s="14" t="s">
        <v>85</v>
      </c>
      <c r="AW1870" s="14" t="s">
        <v>34</v>
      </c>
      <c r="AX1870" s="14" t="s">
        <v>76</v>
      </c>
      <c r="AY1870" s="265" t="s">
        <v>178</v>
      </c>
    </row>
    <row r="1871" s="14" customFormat="1">
      <c r="A1871" s="14"/>
      <c r="B1871" s="255"/>
      <c r="C1871" s="256"/>
      <c r="D1871" s="246" t="s">
        <v>190</v>
      </c>
      <c r="E1871" s="257" t="s">
        <v>1</v>
      </c>
      <c r="F1871" s="258" t="s">
        <v>2041</v>
      </c>
      <c r="G1871" s="256"/>
      <c r="H1871" s="259">
        <v>5</v>
      </c>
      <c r="I1871" s="260"/>
      <c r="J1871" s="256"/>
      <c r="K1871" s="256"/>
      <c r="L1871" s="261"/>
      <c r="M1871" s="262"/>
      <c r="N1871" s="263"/>
      <c r="O1871" s="263"/>
      <c r="P1871" s="263"/>
      <c r="Q1871" s="263"/>
      <c r="R1871" s="263"/>
      <c r="S1871" s="263"/>
      <c r="T1871" s="264"/>
      <c r="U1871" s="14"/>
      <c r="V1871" s="14"/>
      <c r="W1871" s="14"/>
      <c r="X1871" s="14"/>
      <c r="Y1871" s="14"/>
      <c r="Z1871" s="14"/>
      <c r="AA1871" s="14"/>
      <c r="AB1871" s="14"/>
      <c r="AC1871" s="14"/>
      <c r="AD1871" s="14"/>
      <c r="AE1871" s="14"/>
      <c r="AT1871" s="265" t="s">
        <v>190</v>
      </c>
      <c r="AU1871" s="265" t="s">
        <v>85</v>
      </c>
      <c r="AV1871" s="14" t="s">
        <v>85</v>
      </c>
      <c r="AW1871" s="14" t="s">
        <v>34</v>
      </c>
      <c r="AX1871" s="14" t="s">
        <v>76</v>
      </c>
      <c r="AY1871" s="265" t="s">
        <v>178</v>
      </c>
    </row>
    <row r="1872" s="14" customFormat="1">
      <c r="A1872" s="14"/>
      <c r="B1872" s="255"/>
      <c r="C1872" s="256"/>
      <c r="D1872" s="246" t="s">
        <v>190</v>
      </c>
      <c r="E1872" s="257" t="s">
        <v>1</v>
      </c>
      <c r="F1872" s="258" t="s">
        <v>2042</v>
      </c>
      <c r="G1872" s="256"/>
      <c r="H1872" s="259">
        <v>9</v>
      </c>
      <c r="I1872" s="260"/>
      <c r="J1872" s="256"/>
      <c r="K1872" s="256"/>
      <c r="L1872" s="261"/>
      <c r="M1872" s="262"/>
      <c r="N1872" s="263"/>
      <c r="O1872" s="263"/>
      <c r="P1872" s="263"/>
      <c r="Q1872" s="263"/>
      <c r="R1872" s="263"/>
      <c r="S1872" s="263"/>
      <c r="T1872" s="264"/>
      <c r="U1872" s="14"/>
      <c r="V1872" s="14"/>
      <c r="W1872" s="14"/>
      <c r="X1872" s="14"/>
      <c r="Y1872" s="14"/>
      <c r="Z1872" s="14"/>
      <c r="AA1872" s="14"/>
      <c r="AB1872" s="14"/>
      <c r="AC1872" s="14"/>
      <c r="AD1872" s="14"/>
      <c r="AE1872" s="14"/>
      <c r="AT1872" s="265" t="s">
        <v>190</v>
      </c>
      <c r="AU1872" s="265" t="s">
        <v>85</v>
      </c>
      <c r="AV1872" s="14" t="s">
        <v>85</v>
      </c>
      <c r="AW1872" s="14" t="s">
        <v>34</v>
      </c>
      <c r="AX1872" s="14" t="s">
        <v>76</v>
      </c>
      <c r="AY1872" s="265" t="s">
        <v>178</v>
      </c>
    </row>
    <row r="1873" s="14" customFormat="1">
      <c r="A1873" s="14"/>
      <c r="B1873" s="255"/>
      <c r="C1873" s="256"/>
      <c r="D1873" s="246" t="s">
        <v>190</v>
      </c>
      <c r="E1873" s="257" t="s">
        <v>1</v>
      </c>
      <c r="F1873" s="258" t="s">
        <v>2043</v>
      </c>
      <c r="G1873" s="256"/>
      <c r="H1873" s="259">
        <v>10</v>
      </c>
      <c r="I1873" s="260"/>
      <c r="J1873" s="256"/>
      <c r="K1873" s="256"/>
      <c r="L1873" s="261"/>
      <c r="M1873" s="262"/>
      <c r="N1873" s="263"/>
      <c r="O1873" s="263"/>
      <c r="P1873" s="263"/>
      <c r="Q1873" s="263"/>
      <c r="R1873" s="263"/>
      <c r="S1873" s="263"/>
      <c r="T1873" s="264"/>
      <c r="U1873" s="14"/>
      <c r="V1873" s="14"/>
      <c r="W1873" s="14"/>
      <c r="X1873" s="14"/>
      <c r="Y1873" s="14"/>
      <c r="Z1873" s="14"/>
      <c r="AA1873" s="14"/>
      <c r="AB1873" s="14"/>
      <c r="AC1873" s="14"/>
      <c r="AD1873" s="14"/>
      <c r="AE1873" s="14"/>
      <c r="AT1873" s="265" t="s">
        <v>190</v>
      </c>
      <c r="AU1873" s="265" t="s">
        <v>85</v>
      </c>
      <c r="AV1873" s="14" t="s">
        <v>85</v>
      </c>
      <c r="AW1873" s="14" t="s">
        <v>34</v>
      </c>
      <c r="AX1873" s="14" t="s">
        <v>76</v>
      </c>
      <c r="AY1873" s="265" t="s">
        <v>178</v>
      </c>
    </row>
    <row r="1874" s="14" customFormat="1">
      <c r="A1874" s="14"/>
      <c r="B1874" s="255"/>
      <c r="C1874" s="256"/>
      <c r="D1874" s="246" t="s">
        <v>190</v>
      </c>
      <c r="E1874" s="257" t="s">
        <v>1</v>
      </c>
      <c r="F1874" s="258" t="s">
        <v>2044</v>
      </c>
      <c r="G1874" s="256"/>
      <c r="H1874" s="259">
        <v>5</v>
      </c>
      <c r="I1874" s="260"/>
      <c r="J1874" s="256"/>
      <c r="K1874" s="256"/>
      <c r="L1874" s="261"/>
      <c r="M1874" s="262"/>
      <c r="N1874" s="263"/>
      <c r="O1874" s="263"/>
      <c r="P1874" s="263"/>
      <c r="Q1874" s="263"/>
      <c r="R1874" s="263"/>
      <c r="S1874" s="263"/>
      <c r="T1874" s="264"/>
      <c r="U1874" s="14"/>
      <c r="V1874" s="14"/>
      <c r="W1874" s="14"/>
      <c r="X1874" s="14"/>
      <c r="Y1874" s="14"/>
      <c r="Z1874" s="14"/>
      <c r="AA1874" s="14"/>
      <c r="AB1874" s="14"/>
      <c r="AC1874" s="14"/>
      <c r="AD1874" s="14"/>
      <c r="AE1874" s="14"/>
      <c r="AT1874" s="265" t="s">
        <v>190</v>
      </c>
      <c r="AU1874" s="265" t="s">
        <v>85</v>
      </c>
      <c r="AV1874" s="14" t="s">
        <v>85</v>
      </c>
      <c r="AW1874" s="14" t="s">
        <v>34</v>
      </c>
      <c r="AX1874" s="14" t="s">
        <v>76</v>
      </c>
      <c r="AY1874" s="265" t="s">
        <v>178</v>
      </c>
    </row>
    <row r="1875" s="14" customFormat="1">
      <c r="A1875" s="14"/>
      <c r="B1875" s="255"/>
      <c r="C1875" s="256"/>
      <c r="D1875" s="246" t="s">
        <v>190</v>
      </c>
      <c r="E1875" s="257" t="s">
        <v>1</v>
      </c>
      <c r="F1875" s="258" t="s">
        <v>2045</v>
      </c>
      <c r="G1875" s="256"/>
      <c r="H1875" s="259">
        <v>4</v>
      </c>
      <c r="I1875" s="260"/>
      <c r="J1875" s="256"/>
      <c r="K1875" s="256"/>
      <c r="L1875" s="261"/>
      <c r="M1875" s="262"/>
      <c r="N1875" s="263"/>
      <c r="O1875" s="263"/>
      <c r="P1875" s="263"/>
      <c r="Q1875" s="263"/>
      <c r="R1875" s="263"/>
      <c r="S1875" s="263"/>
      <c r="T1875" s="264"/>
      <c r="U1875" s="14"/>
      <c r="V1875" s="14"/>
      <c r="W1875" s="14"/>
      <c r="X1875" s="14"/>
      <c r="Y1875" s="14"/>
      <c r="Z1875" s="14"/>
      <c r="AA1875" s="14"/>
      <c r="AB1875" s="14"/>
      <c r="AC1875" s="14"/>
      <c r="AD1875" s="14"/>
      <c r="AE1875" s="14"/>
      <c r="AT1875" s="265" t="s">
        <v>190</v>
      </c>
      <c r="AU1875" s="265" t="s">
        <v>85</v>
      </c>
      <c r="AV1875" s="14" t="s">
        <v>85</v>
      </c>
      <c r="AW1875" s="14" t="s">
        <v>34</v>
      </c>
      <c r="AX1875" s="14" t="s">
        <v>76</v>
      </c>
      <c r="AY1875" s="265" t="s">
        <v>178</v>
      </c>
    </row>
    <row r="1876" s="14" customFormat="1">
      <c r="A1876" s="14"/>
      <c r="B1876" s="255"/>
      <c r="C1876" s="256"/>
      <c r="D1876" s="246" t="s">
        <v>190</v>
      </c>
      <c r="E1876" s="257" t="s">
        <v>1</v>
      </c>
      <c r="F1876" s="258" t="s">
        <v>2046</v>
      </c>
      <c r="G1876" s="256"/>
      <c r="H1876" s="259">
        <v>3</v>
      </c>
      <c r="I1876" s="260"/>
      <c r="J1876" s="256"/>
      <c r="K1876" s="256"/>
      <c r="L1876" s="261"/>
      <c r="M1876" s="262"/>
      <c r="N1876" s="263"/>
      <c r="O1876" s="263"/>
      <c r="P1876" s="263"/>
      <c r="Q1876" s="263"/>
      <c r="R1876" s="263"/>
      <c r="S1876" s="263"/>
      <c r="T1876" s="264"/>
      <c r="U1876" s="14"/>
      <c r="V1876" s="14"/>
      <c r="W1876" s="14"/>
      <c r="X1876" s="14"/>
      <c r="Y1876" s="14"/>
      <c r="Z1876" s="14"/>
      <c r="AA1876" s="14"/>
      <c r="AB1876" s="14"/>
      <c r="AC1876" s="14"/>
      <c r="AD1876" s="14"/>
      <c r="AE1876" s="14"/>
      <c r="AT1876" s="265" t="s">
        <v>190</v>
      </c>
      <c r="AU1876" s="265" t="s">
        <v>85</v>
      </c>
      <c r="AV1876" s="14" t="s">
        <v>85</v>
      </c>
      <c r="AW1876" s="14" t="s">
        <v>34</v>
      </c>
      <c r="AX1876" s="14" t="s">
        <v>76</v>
      </c>
      <c r="AY1876" s="265" t="s">
        <v>178</v>
      </c>
    </row>
    <row r="1877" s="14" customFormat="1">
      <c r="A1877" s="14"/>
      <c r="B1877" s="255"/>
      <c r="C1877" s="256"/>
      <c r="D1877" s="246" t="s">
        <v>190</v>
      </c>
      <c r="E1877" s="257" t="s">
        <v>1</v>
      </c>
      <c r="F1877" s="258" t="s">
        <v>2047</v>
      </c>
      <c r="G1877" s="256"/>
      <c r="H1877" s="259">
        <v>7</v>
      </c>
      <c r="I1877" s="260"/>
      <c r="J1877" s="256"/>
      <c r="K1877" s="256"/>
      <c r="L1877" s="261"/>
      <c r="M1877" s="262"/>
      <c r="N1877" s="263"/>
      <c r="O1877" s="263"/>
      <c r="P1877" s="263"/>
      <c r="Q1877" s="263"/>
      <c r="R1877" s="263"/>
      <c r="S1877" s="263"/>
      <c r="T1877" s="264"/>
      <c r="U1877" s="14"/>
      <c r="V1877" s="14"/>
      <c r="W1877" s="14"/>
      <c r="X1877" s="14"/>
      <c r="Y1877" s="14"/>
      <c r="Z1877" s="14"/>
      <c r="AA1877" s="14"/>
      <c r="AB1877" s="14"/>
      <c r="AC1877" s="14"/>
      <c r="AD1877" s="14"/>
      <c r="AE1877" s="14"/>
      <c r="AT1877" s="265" t="s">
        <v>190</v>
      </c>
      <c r="AU1877" s="265" t="s">
        <v>85</v>
      </c>
      <c r="AV1877" s="14" t="s">
        <v>85</v>
      </c>
      <c r="AW1877" s="14" t="s">
        <v>34</v>
      </c>
      <c r="AX1877" s="14" t="s">
        <v>76</v>
      </c>
      <c r="AY1877" s="265" t="s">
        <v>178</v>
      </c>
    </row>
    <row r="1878" s="14" customFormat="1">
      <c r="A1878" s="14"/>
      <c r="B1878" s="255"/>
      <c r="C1878" s="256"/>
      <c r="D1878" s="246" t="s">
        <v>190</v>
      </c>
      <c r="E1878" s="257" t="s">
        <v>1</v>
      </c>
      <c r="F1878" s="258" t="s">
        <v>186</v>
      </c>
      <c r="G1878" s="256"/>
      <c r="H1878" s="259">
        <v>4</v>
      </c>
      <c r="I1878" s="260"/>
      <c r="J1878" s="256"/>
      <c r="K1878" s="256"/>
      <c r="L1878" s="261"/>
      <c r="M1878" s="262"/>
      <c r="N1878" s="263"/>
      <c r="O1878" s="263"/>
      <c r="P1878" s="263"/>
      <c r="Q1878" s="263"/>
      <c r="R1878" s="263"/>
      <c r="S1878" s="263"/>
      <c r="T1878" s="264"/>
      <c r="U1878" s="14"/>
      <c r="V1878" s="14"/>
      <c r="W1878" s="14"/>
      <c r="X1878" s="14"/>
      <c r="Y1878" s="14"/>
      <c r="Z1878" s="14"/>
      <c r="AA1878" s="14"/>
      <c r="AB1878" s="14"/>
      <c r="AC1878" s="14"/>
      <c r="AD1878" s="14"/>
      <c r="AE1878" s="14"/>
      <c r="AT1878" s="265" t="s">
        <v>190</v>
      </c>
      <c r="AU1878" s="265" t="s">
        <v>85</v>
      </c>
      <c r="AV1878" s="14" t="s">
        <v>85</v>
      </c>
      <c r="AW1878" s="14" t="s">
        <v>34</v>
      </c>
      <c r="AX1878" s="14" t="s">
        <v>76</v>
      </c>
      <c r="AY1878" s="265" t="s">
        <v>178</v>
      </c>
    </row>
    <row r="1879" s="13" customFormat="1">
      <c r="A1879" s="13"/>
      <c r="B1879" s="244"/>
      <c r="C1879" s="245"/>
      <c r="D1879" s="246" t="s">
        <v>190</v>
      </c>
      <c r="E1879" s="247" t="s">
        <v>1</v>
      </c>
      <c r="F1879" s="248" t="s">
        <v>192</v>
      </c>
      <c r="G1879" s="245"/>
      <c r="H1879" s="247" t="s">
        <v>1</v>
      </c>
      <c r="I1879" s="249"/>
      <c r="J1879" s="245"/>
      <c r="K1879" s="245"/>
      <c r="L1879" s="250"/>
      <c r="M1879" s="251"/>
      <c r="N1879" s="252"/>
      <c r="O1879" s="252"/>
      <c r="P1879" s="252"/>
      <c r="Q1879" s="252"/>
      <c r="R1879" s="252"/>
      <c r="S1879" s="252"/>
      <c r="T1879" s="253"/>
      <c r="U1879" s="13"/>
      <c r="V1879" s="13"/>
      <c r="W1879" s="13"/>
      <c r="X1879" s="13"/>
      <c r="Y1879" s="13"/>
      <c r="Z1879" s="13"/>
      <c r="AA1879" s="13"/>
      <c r="AB1879" s="13"/>
      <c r="AC1879" s="13"/>
      <c r="AD1879" s="13"/>
      <c r="AE1879" s="13"/>
      <c r="AT1879" s="254" t="s">
        <v>190</v>
      </c>
      <c r="AU1879" s="254" t="s">
        <v>85</v>
      </c>
      <c r="AV1879" s="13" t="s">
        <v>83</v>
      </c>
      <c r="AW1879" s="13" t="s">
        <v>34</v>
      </c>
      <c r="AX1879" s="13" t="s">
        <v>76</v>
      </c>
      <c r="AY1879" s="254" t="s">
        <v>178</v>
      </c>
    </row>
    <row r="1880" s="13" customFormat="1">
      <c r="A1880" s="13"/>
      <c r="B1880" s="244"/>
      <c r="C1880" s="245"/>
      <c r="D1880" s="246" t="s">
        <v>190</v>
      </c>
      <c r="E1880" s="247" t="s">
        <v>1</v>
      </c>
      <c r="F1880" s="248" t="s">
        <v>1990</v>
      </c>
      <c r="G1880" s="245"/>
      <c r="H1880" s="247" t="s">
        <v>1</v>
      </c>
      <c r="I1880" s="249"/>
      <c r="J1880" s="245"/>
      <c r="K1880" s="245"/>
      <c r="L1880" s="250"/>
      <c r="M1880" s="251"/>
      <c r="N1880" s="252"/>
      <c r="O1880" s="252"/>
      <c r="P1880" s="252"/>
      <c r="Q1880" s="252"/>
      <c r="R1880" s="252"/>
      <c r="S1880" s="252"/>
      <c r="T1880" s="253"/>
      <c r="U1880" s="13"/>
      <c r="V1880" s="13"/>
      <c r="W1880" s="13"/>
      <c r="X1880" s="13"/>
      <c r="Y1880" s="13"/>
      <c r="Z1880" s="13"/>
      <c r="AA1880" s="13"/>
      <c r="AB1880" s="13"/>
      <c r="AC1880" s="13"/>
      <c r="AD1880" s="13"/>
      <c r="AE1880" s="13"/>
      <c r="AT1880" s="254" t="s">
        <v>190</v>
      </c>
      <c r="AU1880" s="254" t="s">
        <v>85</v>
      </c>
      <c r="AV1880" s="13" t="s">
        <v>83</v>
      </c>
      <c r="AW1880" s="13" t="s">
        <v>34</v>
      </c>
      <c r="AX1880" s="13" t="s">
        <v>76</v>
      </c>
      <c r="AY1880" s="254" t="s">
        <v>178</v>
      </c>
    </row>
    <row r="1881" s="14" customFormat="1">
      <c r="A1881" s="14"/>
      <c r="B1881" s="255"/>
      <c r="C1881" s="256"/>
      <c r="D1881" s="246" t="s">
        <v>190</v>
      </c>
      <c r="E1881" s="257" t="s">
        <v>1</v>
      </c>
      <c r="F1881" s="258" t="s">
        <v>2048</v>
      </c>
      <c r="G1881" s="256"/>
      <c r="H1881" s="259">
        <v>5</v>
      </c>
      <c r="I1881" s="260"/>
      <c r="J1881" s="256"/>
      <c r="K1881" s="256"/>
      <c r="L1881" s="261"/>
      <c r="M1881" s="262"/>
      <c r="N1881" s="263"/>
      <c r="O1881" s="263"/>
      <c r="P1881" s="263"/>
      <c r="Q1881" s="263"/>
      <c r="R1881" s="263"/>
      <c r="S1881" s="263"/>
      <c r="T1881" s="264"/>
      <c r="U1881" s="14"/>
      <c r="V1881" s="14"/>
      <c r="W1881" s="14"/>
      <c r="X1881" s="14"/>
      <c r="Y1881" s="14"/>
      <c r="Z1881" s="14"/>
      <c r="AA1881" s="14"/>
      <c r="AB1881" s="14"/>
      <c r="AC1881" s="14"/>
      <c r="AD1881" s="14"/>
      <c r="AE1881" s="14"/>
      <c r="AT1881" s="265" t="s">
        <v>190</v>
      </c>
      <c r="AU1881" s="265" t="s">
        <v>85</v>
      </c>
      <c r="AV1881" s="14" t="s">
        <v>85</v>
      </c>
      <c r="AW1881" s="14" t="s">
        <v>34</v>
      </c>
      <c r="AX1881" s="14" t="s">
        <v>76</v>
      </c>
      <c r="AY1881" s="265" t="s">
        <v>178</v>
      </c>
    </row>
    <row r="1882" s="14" customFormat="1">
      <c r="A1882" s="14"/>
      <c r="B1882" s="255"/>
      <c r="C1882" s="256"/>
      <c r="D1882" s="246" t="s">
        <v>190</v>
      </c>
      <c r="E1882" s="257" t="s">
        <v>1</v>
      </c>
      <c r="F1882" s="258" t="s">
        <v>2049</v>
      </c>
      <c r="G1882" s="256"/>
      <c r="H1882" s="259">
        <v>5</v>
      </c>
      <c r="I1882" s="260"/>
      <c r="J1882" s="256"/>
      <c r="K1882" s="256"/>
      <c r="L1882" s="261"/>
      <c r="M1882" s="262"/>
      <c r="N1882" s="263"/>
      <c r="O1882" s="263"/>
      <c r="P1882" s="263"/>
      <c r="Q1882" s="263"/>
      <c r="R1882" s="263"/>
      <c r="S1882" s="263"/>
      <c r="T1882" s="264"/>
      <c r="U1882" s="14"/>
      <c r="V1882" s="14"/>
      <c r="W1882" s="14"/>
      <c r="X1882" s="14"/>
      <c r="Y1882" s="14"/>
      <c r="Z1882" s="14"/>
      <c r="AA1882" s="14"/>
      <c r="AB1882" s="14"/>
      <c r="AC1882" s="14"/>
      <c r="AD1882" s="14"/>
      <c r="AE1882" s="14"/>
      <c r="AT1882" s="265" t="s">
        <v>190</v>
      </c>
      <c r="AU1882" s="265" t="s">
        <v>85</v>
      </c>
      <c r="AV1882" s="14" t="s">
        <v>85</v>
      </c>
      <c r="AW1882" s="14" t="s">
        <v>34</v>
      </c>
      <c r="AX1882" s="14" t="s">
        <v>76</v>
      </c>
      <c r="AY1882" s="265" t="s">
        <v>178</v>
      </c>
    </row>
    <row r="1883" s="14" customFormat="1">
      <c r="A1883" s="14"/>
      <c r="B1883" s="255"/>
      <c r="C1883" s="256"/>
      <c r="D1883" s="246" t="s">
        <v>190</v>
      </c>
      <c r="E1883" s="257" t="s">
        <v>1</v>
      </c>
      <c r="F1883" s="258" t="s">
        <v>2050</v>
      </c>
      <c r="G1883" s="256"/>
      <c r="H1883" s="259">
        <v>4</v>
      </c>
      <c r="I1883" s="260"/>
      <c r="J1883" s="256"/>
      <c r="K1883" s="256"/>
      <c r="L1883" s="261"/>
      <c r="M1883" s="262"/>
      <c r="N1883" s="263"/>
      <c r="O1883" s="263"/>
      <c r="P1883" s="263"/>
      <c r="Q1883" s="263"/>
      <c r="R1883" s="263"/>
      <c r="S1883" s="263"/>
      <c r="T1883" s="264"/>
      <c r="U1883" s="14"/>
      <c r="V1883" s="14"/>
      <c r="W1883" s="14"/>
      <c r="X1883" s="14"/>
      <c r="Y1883" s="14"/>
      <c r="Z1883" s="14"/>
      <c r="AA1883" s="14"/>
      <c r="AB1883" s="14"/>
      <c r="AC1883" s="14"/>
      <c r="AD1883" s="14"/>
      <c r="AE1883" s="14"/>
      <c r="AT1883" s="265" t="s">
        <v>190</v>
      </c>
      <c r="AU1883" s="265" t="s">
        <v>85</v>
      </c>
      <c r="AV1883" s="14" t="s">
        <v>85</v>
      </c>
      <c r="AW1883" s="14" t="s">
        <v>34</v>
      </c>
      <c r="AX1883" s="14" t="s">
        <v>76</v>
      </c>
      <c r="AY1883" s="265" t="s">
        <v>178</v>
      </c>
    </row>
    <row r="1884" s="2" customFormat="1" ht="16.5" customHeight="1">
      <c r="A1884" s="38"/>
      <c r="B1884" s="39"/>
      <c r="C1884" s="226" t="s">
        <v>2051</v>
      </c>
      <c r="D1884" s="226" t="s">
        <v>181</v>
      </c>
      <c r="E1884" s="227" t="s">
        <v>2052</v>
      </c>
      <c r="F1884" s="228" t="s">
        <v>2053</v>
      </c>
      <c r="G1884" s="229" t="s">
        <v>203</v>
      </c>
      <c r="H1884" s="230">
        <v>48</v>
      </c>
      <c r="I1884" s="231"/>
      <c r="J1884" s="232">
        <f>ROUND(I1884*H1884,2)</f>
        <v>0</v>
      </c>
      <c r="K1884" s="228" t="s">
        <v>185</v>
      </c>
      <c r="L1884" s="44"/>
      <c r="M1884" s="233" t="s">
        <v>1</v>
      </c>
      <c r="N1884" s="234" t="s">
        <v>41</v>
      </c>
      <c r="O1884" s="91"/>
      <c r="P1884" s="235">
        <f>O1884*H1884</f>
        <v>0</v>
      </c>
      <c r="Q1884" s="235">
        <v>3.0000000000000001E-05</v>
      </c>
      <c r="R1884" s="235">
        <f>Q1884*H1884</f>
        <v>0.0014400000000000001</v>
      </c>
      <c r="S1884" s="235">
        <v>0</v>
      </c>
      <c r="T1884" s="236">
        <f>S1884*H1884</f>
        <v>0</v>
      </c>
      <c r="U1884" s="38"/>
      <c r="V1884" s="38"/>
      <c r="W1884" s="38"/>
      <c r="X1884" s="38"/>
      <c r="Y1884" s="38"/>
      <c r="Z1884" s="38"/>
      <c r="AA1884" s="38"/>
      <c r="AB1884" s="38"/>
      <c r="AC1884" s="38"/>
      <c r="AD1884" s="38"/>
      <c r="AE1884" s="38"/>
      <c r="AR1884" s="237" t="s">
        <v>362</v>
      </c>
      <c r="AT1884" s="237" t="s">
        <v>181</v>
      </c>
      <c r="AU1884" s="237" t="s">
        <v>85</v>
      </c>
      <c r="AY1884" s="17" t="s">
        <v>178</v>
      </c>
      <c r="BE1884" s="238">
        <f>IF(N1884="základní",J1884,0)</f>
        <v>0</v>
      </c>
      <c r="BF1884" s="238">
        <f>IF(N1884="snížená",J1884,0)</f>
        <v>0</v>
      </c>
      <c r="BG1884" s="238">
        <f>IF(N1884="zákl. přenesená",J1884,0)</f>
        <v>0</v>
      </c>
      <c r="BH1884" s="238">
        <f>IF(N1884="sníž. přenesená",J1884,0)</f>
        <v>0</v>
      </c>
      <c r="BI1884" s="238">
        <f>IF(N1884="nulová",J1884,0)</f>
        <v>0</v>
      </c>
      <c r="BJ1884" s="17" t="s">
        <v>83</v>
      </c>
      <c r="BK1884" s="238">
        <f>ROUND(I1884*H1884,2)</f>
        <v>0</v>
      </c>
      <c r="BL1884" s="17" t="s">
        <v>362</v>
      </c>
      <c r="BM1884" s="237" t="s">
        <v>2054</v>
      </c>
    </row>
    <row r="1885" s="2" customFormat="1">
      <c r="A1885" s="38"/>
      <c r="B1885" s="39"/>
      <c r="C1885" s="40"/>
      <c r="D1885" s="239" t="s">
        <v>188</v>
      </c>
      <c r="E1885" s="40"/>
      <c r="F1885" s="240" t="s">
        <v>2055</v>
      </c>
      <c r="G1885" s="40"/>
      <c r="H1885" s="40"/>
      <c r="I1885" s="241"/>
      <c r="J1885" s="40"/>
      <c r="K1885" s="40"/>
      <c r="L1885" s="44"/>
      <c r="M1885" s="242"/>
      <c r="N1885" s="243"/>
      <c r="O1885" s="91"/>
      <c r="P1885" s="91"/>
      <c r="Q1885" s="91"/>
      <c r="R1885" s="91"/>
      <c r="S1885" s="91"/>
      <c r="T1885" s="92"/>
      <c r="U1885" s="38"/>
      <c r="V1885" s="38"/>
      <c r="W1885" s="38"/>
      <c r="X1885" s="38"/>
      <c r="Y1885" s="38"/>
      <c r="Z1885" s="38"/>
      <c r="AA1885" s="38"/>
      <c r="AB1885" s="38"/>
      <c r="AC1885" s="38"/>
      <c r="AD1885" s="38"/>
      <c r="AE1885" s="38"/>
      <c r="AT1885" s="17" t="s">
        <v>188</v>
      </c>
      <c r="AU1885" s="17" t="s">
        <v>85</v>
      </c>
    </row>
    <row r="1886" s="13" customFormat="1">
      <c r="A1886" s="13"/>
      <c r="B1886" s="244"/>
      <c r="C1886" s="245"/>
      <c r="D1886" s="246" t="s">
        <v>190</v>
      </c>
      <c r="E1886" s="247" t="s">
        <v>1</v>
      </c>
      <c r="F1886" s="248" t="s">
        <v>191</v>
      </c>
      <c r="G1886" s="245"/>
      <c r="H1886" s="247" t="s">
        <v>1</v>
      </c>
      <c r="I1886" s="249"/>
      <c r="J1886" s="245"/>
      <c r="K1886" s="245"/>
      <c r="L1886" s="250"/>
      <c r="M1886" s="251"/>
      <c r="N1886" s="252"/>
      <c r="O1886" s="252"/>
      <c r="P1886" s="252"/>
      <c r="Q1886" s="252"/>
      <c r="R1886" s="252"/>
      <c r="S1886" s="252"/>
      <c r="T1886" s="253"/>
      <c r="U1886" s="13"/>
      <c r="V1886" s="13"/>
      <c r="W1886" s="13"/>
      <c r="X1886" s="13"/>
      <c r="Y1886" s="13"/>
      <c r="Z1886" s="13"/>
      <c r="AA1886" s="13"/>
      <c r="AB1886" s="13"/>
      <c r="AC1886" s="13"/>
      <c r="AD1886" s="13"/>
      <c r="AE1886" s="13"/>
      <c r="AT1886" s="254" t="s">
        <v>190</v>
      </c>
      <c r="AU1886" s="254" t="s">
        <v>85</v>
      </c>
      <c r="AV1886" s="13" t="s">
        <v>83</v>
      </c>
      <c r="AW1886" s="13" t="s">
        <v>34</v>
      </c>
      <c r="AX1886" s="13" t="s">
        <v>76</v>
      </c>
      <c r="AY1886" s="254" t="s">
        <v>178</v>
      </c>
    </row>
    <row r="1887" s="13" customFormat="1">
      <c r="A1887" s="13"/>
      <c r="B1887" s="244"/>
      <c r="C1887" s="245"/>
      <c r="D1887" s="246" t="s">
        <v>190</v>
      </c>
      <c r="E1887" s="247" t="s">
        <v>1</v>
      </c>
      <c r="F1887" s="248" t="s">
        <v>192</v>
      </c>
      <c r="G1887" s="245"/>
      <c r="H1887" s="247" t="s">
        <v>1</v>
      </c>
      <c r="I1887" s="249"/>
      <c r="J1887" s="245"/>
      <c r="K1887" s="245"/>
      <c r="L1887" s="250"/>
      <c r="M1887" s="251"/>
      <c r="N1887" s="252"/>
      <c r="O1887" s="252"/>
      <c r="P1887" s="252"/>
      <c r="Q1887" s="252"/>
      <c r="R1887" s="252"/>
      <c r="S1887" s="252"/>
      <c r="T1887" s="253"/>
      <c r="U1887" s="13"/>
      <c r="V1887" s="13"/>
      <c r="W1887" s="13"/>
      <c r="X1887" s="13"/>
      <c r="Y1887" s="13"/>
      <c r="Z1887" s="13"/>
      <c r="AA1887" s="13"/>
      <c r="AB1887" s="13"/>
      <c r="AC1887" s="13"/>
      <c r="AD1887" s="13"/>
      <c r="AE1887" s="13"/>
      <c r="AT1887" s="254" t="s">
        <v>190</v>
      </c>
      <c r="AU1887" s="254" t="s">
        <v>85</v>
      </c>
      <c r="AV1887" s="13" t="s">
        <v>83</v>
      </c>
      <c r="AW1887" s="13" t="s">
        <v>34</v>
      </c>
      <c r="AX1887" s="13" t="s">
        <v>76</v>
      </c>
      <c r="AY1887" s="254" t="s">
        <v>178</v>
      </c>
    </row>
    <row r="1888" s="13" customFormat="1">
      <c r="A1888" s="13"/>
      <c r="B1888" s="244"/>
      <c r="C1888" s="245"/>
      <c r="D1888" s="246" t="s">
        <v>190</v>
      </c>
      <c r="E1888" s="247" t="s">
        <v>1</v>
      </c>
      <c r="F1888" s="248" t="s">
        <v>1969</v>
      </c>
      <c r="G1888" s="245"/>
      <c r="H1888" s="247" t="s">
        <v>1</v>
      </c>
      <c r="I1888" s="249"/>
      <c r="J1888" s="245"/>
      <c r="K1888" s="245"/>
      <c r="L1888" s="250"/>
      <c r="M1888" s="251"/>
      <c r="N1888" s="252"/>
      <c r="O1888" s="252"/>
      <c r="P1888" s="252"/>
      <c r="Q1888" s="252"/>
      <c r="R1888" s="252"/>
      <c r="S1888" s="252"/>
      <c r="T1888" s="253"/>
      <c r="U1888" s="13"/>
      <c r="V1888" s="13"/>
      <c r="W1888" s="13"/>
      <c r="X1888" s="13"/>
      <c r="Y1888" s="13"/>
      <c r="Z1888" s="13"/>
      <c r="AA1888" s="13"/>
      <c r="AB1888" s="13"/>
      <c r="AC1888" s="13"/>
      <c r="AD1888" s="13"/>
      <c r="AE1888" s="13"/>
      <c r="AT1888" s="254" t="s">
        <v>190</v>
      </c>
      <c r="AU1888" s="254" t="s">
        <v>85</v>
      </c>
      <c r="AV1888" s="13" t="s">
        <v>83</v>
      </c>
      <c r="AW1888" s="13" t="s">
        <v>34</v>
      </c>
      <c r="AX1888" s="13" t="s">
        <v>76</v>
      </c>
      <c r="AY1888" s="254" t="s">
        <v>178</v>
      </c>
    </row>
    <row r="1889" s="14" customFormat="1">
      <c r="A1889" s="14"/>
      <c r="B1889" s="255"/>
      <c r="C1889" s="256"/>
      <c r="D1889" s="246" t="s">
        <v>190</v>
      </c>
      <c r="E1889" s="257" t="s">
        <v>1</v>
      </c>
      <c r="F1889" s="258" t="s">
        <v>2056</v>
      </c>
      <c r="G1889" s="256"/>
      <c r="H1889" s="259">
        <v>2</v>
      </c>
      <c r="I1889" s="260"/>
      <c r="J1889" s="256"/>
      <c r="K1889" s="256"/>
      <c r="L1889" s="261"/>
      <c r="M1889" s="262"/>
      <c r="N1889" s="263"/>
      <c r="O1889" s="263"/>
      <c r="P1889" s="263"/>
      <c r="Q1889" s="263"/>
      <c r="R1889" s="263"/>
      <c r="S1889" s="263"/>
      <c r="T1889" s="264"/>
      <c r="U1889" s="14"/>
      <c r="V1889" s="14"/>
      <c r="W1889" s="14"/>
      <c r="X1889" s="14"/>
      <c r="Y1889" s="14"/>
      <c r="Z1889" s="14"/>
      <c r="AA1889" s="14"/>
      <c r="AB1889" s="14"/>
      <c r="AC1889" s="14"/>
      <c r="AD1889" s="14"/>
      <c r="AE1889" s="14"/>
      <c r="AT1889" s="265" t="s">
        <v>190</v>
      </c>
      <c r="AU1889" s="265" t="s">
        <v>85</v>
      </c>
      <c r="AV1889" s="14" t="s">
        <v>85</v>
      </c>
      <c r="AW1889" s="14" t="s">
        <v>34</v>
      </c>
      <c r="AX1889" s="14" t="s">
        <v>76</v>
      </c>
      <c r="AY1889" s="265" t="s">
        <v>178</v>
      </c>
    </row>
    <row r="1890" s="14" customFormat="1">
      <c r="A1890" s="14"/>
      <c r="B1890" s="255"/>
      <c r="C1890" s="256"/>
      <c r="D1890" s="246" t="s">
        <v>190</v>
      </c>
      <c r="E1890" s="257" t="s">
        <v>1</v>
      </c>
      <c r="F1890" s="258" t="s">
        <v>2057</v>
      </c>
      <c r="G1890" s="256"/>
      <c r="H1890" s="259">
        <v>6</v>
      </c>
      <c r="I1890" s="260"/>
      <c r="J1890" s="256"/>
      <c r="K1890" s="256"/>
      <c r="L1890" s="261"/>
      <c r="M1890" s="262"/>
      <c r="N1890" s="263"/>
      <c r="O1890" s="263"/>
      <c r="P1890" s="263"/>
      <c r="Q1890" s="263"/>
      <c r="R1890" s="263"/>
      <c r="S1890" s="263"/>
      <c r="T1890" s="264"/>
      <c r="U1890" s="14"/>
      <c r="V1890" s="14"/>
      <c r="W1890" s="14"/>
      <c r="X1890" s="14"/>
      <c r="Y1890" s="14"/>
      <c r="Z1890" s="14"/>
      <c r="AA1890" s="14"/>
      <c r="AB1890" s="14"/>
      <c r="AC1890" s="14"/>
      <c r="AD1890" s="14"/>
      <c r="AE1890" s="14"/>
      <c r="AT1890" s="265" t="s">
        <v>190</v>
      </c>
      <c r="AU1890" s="265" t="s">
        <v>85</v>
      </c>
      <c r="AV1890" s="14" t="s">
        <v>85</v>
      </c>
      <c r="AW1890" s="14" t="s">
        <v>34</v>
      </c>
      <c r="AX1890" s="14" t="s">
        <v>76</v>
      </c>
      <c r="AY1890" s="265" t="s">
        <v>178</v>
      </c>
    </row>
    <row r="1891" s="14" customFormat="1">
      <c r="A1891" s="14"/>
      <c r="B1891" s="255"/>
      <c r="C1891" s="256"/>
      <c r="D1891" s="246" t="s">
        <v>190</v>
      </c>
      <c r="E1891" s="257" t="s">
        <v>1</v>
      </c>
      <c r="F1891" s="258" t="s">
        <v>2058</v>
      </c>
      <c r="G1891" s="256"/>
      <c r="H1891" s="259">
        <v>6</v>
      </c>
      <c r="I1891" s="260"/>
      <c r="J1891" s="256"/>
      <c r="K1891" s="256"/>
      <c r="L1891" s="261"/>
      <c r="M1891" s="262"/>
      <c r="N1891" s="263"/>
      <c r="O1891" s="263"/>
      <c r="P1891" s="263"/>
      <c r="Q1891" s="263"/>
      <c r="R1891" s="263"/>
      <c r="S1891" s="263"/>
      <c r="T1891" s="264"/>
      <c r="U1891" s="14"/>
      <c r="V1891" s="14"/>
      <c r="W1891" s="14"/>
      <c r="X1891" s="14"/>
      <c r="Y1891" s="14"/>
      <c r="Z1891" s="14"/>
      <c r="AA1891" s="14"/>
      <c r="AB1891" s="14"/>
      <c r="AC1891" s="14"/>
      <c r="AD1891" s="14"/>
      <c r="AE1891" s="14"/>
      <c r="AT1891" s="265" t="s">
        <v>190</v>
      </c>
      <c r="AU1891" s="265" t="s">
        <v>85</v>
      </c>
      <c r="AV1891" s="14" t="s">
        <v>85</v>
      </c>
      <c r="AW1891" s="14" t="s">
        <v>34</v>
      </c>
      <c r="AX1891" s="14" t="s">
        <v>76</v>
      </c>
      <c r="AY1891" s="265" t="s">
        <v>178</v>
      </c>
    </row>
    <row r="1892" s="14" customFormat="1">
      <c r="A1892" s="14"/>
      <c r="B1892" s="255"/>
      <c r="C1892" s="256"/>
      <c r="D1892" s="246" t="s">
        <v>190</v>
      </c>
      <c r="E1892" s="257" t="s">
        <v>1</v>
      </c>
      <c r="F1892" s="258" t="s">
        <v>2059</v>
      </c>
      <c r="G1892" s="256"/>
      <c r="H1892" s="259">
        <v>5</v>
      </c>
      <c r="I1892" s="260"/>
      <c r="J1892" s="256"/>
      <c r="K1892" s="256"/>
      <c r="L1892" s="261"/>
      <c r="M1892" s="262"/>
      <c r="N1892" s="263"/>
      <c r="O1892" s="263"/>
      <c r="P1892" s="263"/>
      <c r="Q1892" s="263"/>
      <c r="R1892" s="263"/>
      <c r="S1892" s="263"/>
      <c r="T1892" s="264"/>
      <c r="U1892" s="14"/>
      <c r="V1892" s="14"/>
      <c r="W1892" s="14"/>
      <c r="X1892" s="14"/>
      <c r="Y1892" s="14"/>
      <c r="Z1892" s="14"/>
      <c r="AA1892" s="14"/>
      <c r="AB1892" s="14"/>
      <c r="AC1892" s="14"/>
      <c r="AD1892" s="14"/>
      <c r="AE1892" s="14"/>
      <c r="AT1892" s="265" t="s">
        <v>190</v>
      </c>
      <c r="AU1892" s="265" t="s">
        <v>85</v>
      </c>
      <c r="AV1892" s="14" t="s">
        <v>85</v>
      </c>
      <c r="AW1892" s="14" t="s">
        <v>34</v>
      </c>
      <c r="AX1892" s="14" t="s">
        <v>76</v>
      </c>
      <c r="AY1892" s="265" t="s">
        <v>178</v>
      </c>
    </row>
    <row r="1893" s="14" customFormat="1">
      <c r="A1893" s="14"/>
      <c r="B1893" s="255"/>
      <c r="C1893" s="256"/>
      <c r="D1893" s="246" t="s">
        <v>190</v>
      </c>
      <c r="E1893" s="257" t="s">
        <v>1</v>
      </c>
      <c r="F1893" s="258" t="s">
        <v>2060</v>
      </c>
      <c r="G1893" s="256"/>
      <c r="H1893" s="259">
        <v>8</v>
      </c>
      <c r="I1893" s="260"/>
      <c r="J1893" s="256"/>
      <c r="K1893" s="256"/>
      <c r="L1893" s="261"/>
      <c r="M1893" s="262"/>
      <c r="N1893" s="263"/>
      <c r="O1893" s="263"/>
      <c r="P1893" s="263"/>
      <c r="Q1893" s="263"/>
      <c r="R1893" s="263"/>
      <c r="S1893" s="263"/>
      <c r="T1893" s="264"/>
      <c r="U1893" s="14"/>
      <c r="V1893" s="14"/>
      <c r="W1893" s="14"/>
      <c r="X1893" s="14"/>
      <c r="Y1893" s="14"/>
      <c r="Z1893" s="14"/>
      <c r="AA1893" s="14"/>
      <c r="AB1893" s="14"/>
      <c r="AC1893" s="14"/>
      <c r="AD1893" s="14"/>
      <c r="AE1893" s="14"/>
      <c r="AT1893" s="265" t="s">
        <v>190</v>
      </c>
      <c r="AU1893" s="265" t="s">
        <v>85</v>
      </c>
      <c r="AV1893" s="14" t="s">
        <v>85</v>
      </c>
      <c r="AW1893" s="14" t="s">
        <v>34</v>
      </c>
      <c r="AX1893" s="14" t="s">
        <v>76</v>
      </c>
      <c r="AY1893" s="265" t="s">
        <v>178</v>
      </c>
    </row>
    <row r="1894" s="14" customFormat="1">
      <c r="A1894" s="14"/>
      <c r="B1894" s="255"/>
      <c r="C1894" s="256"/>
      <c r="D1894" s="246" t="s">
        <v>190</v>
      </c>
      <c r="E1894" s="257" t="s">
        <v>1</v>
      </c>
      <c r="F1894" s="258" t="s">
        <v>2061</v>
      </c>
      <c r="G1894" s="256"/>
      <c r="H1894" s="259">
        <v>8</v>
      </c>
      <c r="I1894" s="260"/>
      <c r="J1894" s="256"/>
      <c r="K1894" s="256"/>
      <c r="L1894" s="261"/>
      <c r="M1894" s="262"/>
      <c r="N1894" s="263"/>
      <c r="O1894" s="263"/>
      <c r="P1894" s="263"/>
      <c r="Q1894" s="263"/>
      <c r="R1894" s="263"/>
      <c r="S1894" s="263"/>
      <c r="T1894" s="264"/>
      <c r="U1894" s="14"/>
      <c r="V1894" s="14"/>
      <c r="W1894" s="14"/>
      <c r="X1894" s="14"/>
      <c r="Y1894" s="14"/>
      <c r="Z1894" s="14"/>
      <c r="AA1894" s="14"/>
      <c r="AB1894" s="14"/>
      <c r="AC1894" s="14"/>
      <c r="AD1894" s="14"/>
      <c r="AE1894" s="14"/>
      <c r="AT1894" s="265" t="s">
        <v>190</v>
      </c>
      <c r="AU1894" s="265" t="s">
        <v>85</v>
      </c>
      <c r="AV1894" s="14" t="s">
        <v>85</v>
      </c>
      <c r="AW1894" s="14" t="s">
        <v>34</v>
      </c>
      <c r="AX1894" s="14" t="s">
        <v>76</v>
      </c>
      <c r="AY1894" s="265" t="s">
        <v>178</v>
      </c>
    </row>
    <row r="1895" s="14" customFormat="1">
      <c r="A1895" s="14"/>
      <c r="B1895" s="255"/>
      <c r="C1895" s="256"/>
      <c r="D1895" s="246" t="s">
        <v>190</v>
      </c>
      <c r="E1895" s="257" t="s">
        <v>1</v>
      </c>
      <c r="F1895" s="258" t="s">
        <v>2045</v>
      </c>
      <c r="G1895" s="256"/>
      <c r="H1895" s="259">
        <v>4</v>
      </c>
      <c r="I1895" s="260"/>
      <c r="J1895" s="256"/>
      <c r="K1895" s="256"/>
      <c r="L1895" s="261"/>
      <c r="M1895" s="262"/>
      <c r="N1895" s="263"/>
      <c r="O1895" s="263"/>
      <c r="P1895" s="263"/>
      <c r="Q1895" s="263"/>
      <c r="R1895" s="263"/>
      <c r="S1895" s="263"/>
      <c r="T1895" s="264"/>
      <c r="U1895" s="14"/>
      <c r="V1895" s="14"/>
      <c r="W1895" s="14"/>
      <c r="X1895" s="14"/>
      <c r="Y1895" s="14"/>
      <c r="Z1895" s="14"/>
      <c r="AA1895" s="14"/>
      <c r="AB1895" s="14"/>
      <c r="AC1895" s="14"/>
      <c r="AD1895" s="14"/>
      <c r="AE1895" s="14"/>
      <c r="AT1895" s="265" t="s">
        <v>190</v>
      </c>
      <c r="AU1895" s="265" t="s">
        <v>85</v>
      </c>
      <c r="AV1895" s="14" t="s">
        <v>85</v>
      </c>
      <c r="AW1895" s="14" t="s">
        <v>34</v>
      </c>
      <c r="AX1895" s="14" t="s">
        <v>76</v>
      </c>
      <c r="AY1895" s="265" t="s">
        <v>178</v>
      </c>
    </row>
    <row r="1896" s="14" customFormat="1">
      <c r="A1896" s="14"/>
      <c r="B1896" s="255"/>
      <c r="C1896" s="256"/>
      <c r="D1896" s="246" t="s">
        <v>190</v>
      </c>
      <c r="E1896" s="257" t="s">
        <v>1</v>
      </c>
      <c r="F1896" s="258" t="s">
        <v>2062</v>
      </c>
      <c r="G1896" s="256"/>
      <c r="H1896" s="259">
        <v>4</v>
      </c>
      <c r="I1896" s="260"/>
      <c r="J1896" s="256"/>
      <c r="K1896" s="256"/>
      <c r="L1896" s="261"/>
      <c r="M1896" s="262"/>
      <c r="N1896" s="263"/>
      <c r="O1896" s="263"/>
      <c r="P1896" s="263"/>
      <c r="Q1896" s="263"/>
      <c r="R1896" s="263"/>
      <c r="S1896" s="263"/>
      <c r="T1896" s="264"/>
      <c r="U1896" s="14"/>
      <c r="V1896" s="14"/>
      <c r="W1896" s="14"/>
      <c r="X1896" s="14"/>
      <c r="Y1896" s="14"/>
      <c r="Z1896" s="14"/>
      <c r="AA1896" s="14"/>
      <c r="AB1896" s="14"/>
      <c r="AC1896" s="14"/>
      <c r="AD1896" s="14"/>
      <c r="AE1896" s="14"/>
      <c r="AT1896" s="265" t="s">
        <v>190</v>
      </c>
      <c r="AU1896" s="265" t="s">
        <v>85</v>
      </c>
      <c r="AV1896" s="14" t="s">
        <v>85</v>
      </c>
      <c r="AW1896" s="14" t="s">
        <v>34</v>
      </c>
      <c r="AX1896" s="14" t="s">
        <v>76</v>
      </c>
      <c r="AY1896" s="265" t="s">
        <v>178</v>
      </c>
    </row>
    <row r="1897" s="14" customFormat="1">
      <c r="A1897" s="14"/>
      <c r="B1897" s="255"/>
      <c r="C1897" s="256"/>
      <c r="D1897" s="246" t="s">
        <v>190</v>
      </c>
      <c r="E1897" s="257" t="s">
        <v>1</v>
      </c>
      <c r="F1897" s="258" t="s">
        <v>2063</v>
      </c>
      <c r="G1897" s="256"/>
      <c r="H1897" s="259">
        <v>3</v>
      </c>
      <c r="I1897" s="260"/>
      <c r="J1897" s="256"/>
      <c r="K1897" s="256"/>
      <c r="L1897" s="261"/>
      <c r="M1897" s="262"/>
      <c r="N1897" s="263"/>
      <c r="O1897" s="263"/>
      <c r="P1897" s="263"/>
      <c r="Q1897" s="263"/>
      <c r="R1897" s="263"/>
      <c r="S1897" s="263"/>
      <c r="T1897" s="264"/>
      <c r="U1897" s="14"/>
      <c r="V1897" s="14"/>
      <c r="W1897" s="14"/>
      <c r="X1897" s="14"/>
      <c r="Y1897" s="14"/>
      <c r="Z1897" s="14"/>
      <c r="AA1897" s="14"/>
      <c r="AB1897" s="14"/>
      <c r="AC1897" s="14"/>
      <c r="AD1897" s="14"/>
      <c r="AE1897" s="14"/>
      <c r="AT1897" s="265" t="s">
        <v>190</v>
      </c>
      <c r="AU1897" s="265" t="s">
        <v>85</v>
      </c>
      <c r="AV1897" s="14" t="s">
        <v>85</v>
      </c>
      <c r="AW1897" s="14" t="s">
        <v>34</v>
      </c>
      <c r="AX1897" s="14" t="s">
        <v>76</v>
      </c>
      <c r="AY1897" s="265" t="s">
        <v>178</v>
      </c>
    </row>
    <row r="1898" s="13" customFormat="1">
      <c r="A1898" s="13"/>
      <c r="B1898" s="244"/>
      <c r="C1898" s="245"/>
      <c r="D1898" s="246" t="s">
        <v>190</v>
      </c>
      <c r="E1898" s="247" t="s">
        <v>1</v>
      </c>
      <c r="F1898" s="248" t="s">
        <v>192</v>
      </c>
      <c r="G1898" s="245"/>
      <c r="H1898" s="247" t="s">
        <v>1</v>
      </c>
      <c r="I1898" s="249"/>
      <c r="J1898" s="245"/>
      <c r="K1898" s="245"/>
      <c r="L1898" s="250"/>
      <c r="M1898" s="251"/>
      <c r="N1898" s="252"/>
      <c r="O1898" s="252"/>
      <c r="P1898" s="252"/>
      <c r="Q1898" s="252"/>
      <c r="R1898" s="252"/>
      <c r="S1898" s="252"/>
      <c r="T1898" s="253"/>
      <c r="U1898" s="13"/>
      <c r="V1898" s="13"/>
      <c r="W1898" s="13"/>
      <c r="X1898" s="13"/>
      <c r="Y1898" s="13"/>
      <c r="Z1898" s="13"/>
      <c r="AA1898" s="13"/>
      <c r="AB1898" s="13"/>
      <c r="AC1898" s="13"/>
      <c r="AD1898" s="13"/>
      <c r="AE1898" s="13"/>
      <c r="AT1898" s="254" t="s">
        <v>190</v>
      </c>
      <c r="AU1898" s="254" t="s">
        <v>85</v>
      </c>
      <c r="AV1898" s="13" t="s">
        <v>83</v>
      </c>
      <c r="AW1898" s="13" t="s">
        <v>34</v>
      </c>
      <c r="AX1898" s="13" t="s">
        <v>76</v>
      </c>
      <c r="AY1898" s="254" t="s">
        <v>178</v>
      </c>
    </row>
    <row r="1899" s="13" customFormat="1">
      <c r="A1899" s="13"/>
      <c r="B1899" s="244"/>
      <c r="C1899" s="245"/>
      <c r="D1899" s="246" t="s">
        <v>190</v>
      </c>
      <c r="E1899" s="247" t="s">
        <v>1</v>
      </c>
      <c r="F1899" s="248" t="s">
        <v>1990</v>
      </c>
      <c r="G1899" s="245"/>
      <c r="H1899" s="247" t="s">
        <v>1</v>
      </c>
      <c r="I1899" s="249"/>
      <c r="J1899" s="245"/>
      <c r="K1899" s="245"/>
      <c r="L1899" s="250"/>
      <c r="M1899" s="251"/>
      <c r="N1899" s="252"/>
      <c r="O1899" s="252"/>
      <c r="P1899" s="252"/>
      <c r="Q1899" s="252"/>
      <c r="R1899" s="252"/>
      <c r="S1899" s="252"/>
      <c r="T1899" s="253"/>
      <c r="U1899" s="13"/>
      <c r="V1899" s="13"/>
      <c r="W1899" s="13"/>
      <c r="X1899" s="13"/>
      <c r="Y1899" s="13"/>
      <c r="Z1899" s="13"/>
      <c r="AA1899" s="13"/>
      <c r="AB1899" s="13"/>
      <c r="AC1899" s="13"/>
      <c r="AD1899" s="13"/>
      <c r="AE1899" s="13"/>
      <c r="AT1899" s="254" t="s">
        <v>190</v>
      </c>
      <c r="AU1899" s="254" t="s">
        <v>85</v>
      </c>
      <c r="AV1899" s="13" t="s">
        <v>83</v>
      </c>
      <c r="AW1899" s="13" t="s">
        <v>34</v>
      </c>
      <c r="AX1899" s="13" t="s">
        <v>76</v>
      </c>
      <c r="AY1899" s="254" t="s">
        <v>178</v>
      </c>
    </row>
    <row r="1900" s="14" customFormat="1">
      <c r="A1900" s="14"/>
      <c r="B1900" s="255"/>
      <c r="C1900" s="256"/>
      <c r="D1900" s="246" t="s">
        <v>190</v>
      </c>
      <c r="E1900" s="257" t="s">
        <v>1</v>
      </c>
      <c r="F1900" s="258" t="s">
        <v>2064</v>
      </c>
      <c r="G1900" s="256"/>
      <c r="H1900" s="259">
        <v>1</v>
      </c>
      <c r="I1900" s="260"/>
      <c r="J1900" s="256"/>
      <c r="K1900" s="256"/>
      <c r="L1900" s="261"/>
      <c r="M1900" s="262"/>
      <c r="N1900" s="263"/>
      <c r="O1900" s="263"/>
      <c r="P1900" s="263"/>
      <c r="Q1900" s="263"/>
      <c r="R1900" s="263"/>
      <c r="S1900" s="263"/>
      <c r="T1900" s="264"/>
      <c r="U1900" s="14"/>
      <c r="V1900" s="14"/>
      <c r="W1900" s="14"/>
      <c r="X1900" s="14"/>
      <c r="Y1900" s="14"/>
      <c r="Z1900" s="14"/>
      <c r="AA1900" s="14"/>
      <c r="AB1900" s="14"/>
      <c r="AC1900" s="14"/>
      <c r="AD1900" s="14"/>
      <c r="AE1900" s="14"/>
      <c r="AT1900" s="265" t="s">
        <v>190</v>
      </c>
      <c r="AU1900" s="265" t="s">
        <v>85</v>
      </c>
      <c r="AV1900" s="14" t="s">
        <v>85</v>
      </c>
      <c r="AW1900" s="14" t="s">
        <v>34</v>
      </c>
      <c r="AX1900" s="14" t="s">
        <v>76</v>
      </c>
      <c r="AY1900" s="265" t="s">
        <v>178</v>
      </c>
    </row>
    <row r="1901" s="14" customFormat="1">
      <c r="A1901" s="14"/>
      <c r="B1901" s="255"/>
      <c r="C1901" s="256"/>
      <c r="D1901" s="246" t="s">
        <v>190</v>
      </c>
      <c r="E1901" s="257" t="s">
        <v>1</v>
      </c>
      <c r="F1901" s="258" t="s">
        <v>2065</v>
      </c>
      <c r="G1901" s="256"/>
      <c r="H1901" s="259">
        <v>1</v>
      </c>
      <c r="I1901" s="260"/>
      <c r="J1901" s="256"/>
      <c r="K1901" s="256"/>
      <c r="L1901" s="261"/>
      <c r="M1901" s="262"/>
      <c r="N1901" s="263"/>
      <c r="O1901" s="263"/>
      <c r="P1901" s="263"/>
      <c r="Q1901" s="263"/>
      <c r="R1901" s="263"/>
      <c r="S1901" s="263"/>
      <c r="T1901" s="264"/>
      <c r="U1901" s="14"/>
      <c r="V1901" s="14"/>
      <c r="W1901" s="14"/>
      <c r="X1901" s="14"/>
      <c r="Y1901" s="14"/>
      <c r="Z1901" s="14"/>
      <c r="AA1901" s="14"/>
      <c r="AB1901" s="14"/>
      <c r="AC1901" s="14"/>
      <c r="AD1901" s="14"/>
      <c r="AE1901" s="14"/>
      <c r="AT1901" s="265" t="s">
        <v>190</v>
      </c>
      <c r="AU1901" s="265" t="s">
        <v>85</v>
      </c>
      <c r="AV1901" s="14" t="s">
        <v>85</v>
      </c>
      <c r="AW1901" s="14" t="s">
        <v>34</v>
      </c>
      <c r="AX1901" s="14" t="s">
        <v>76</v>
      </c>
      <c r="AY1901" s="265" t="s">
        <v>178</v>
      </c>
    </row>
    <row r="1902" s="2" customFormat="1" ht="24.15" customHeight="1">
      <c r="A1902" s="38"/>
      <c r="B1902" s="39"/>
      <c r="C1902" s="267" t="s">
        <v>2066</v>
      </c>
      <c r="D1902" s="267" t="s">
        <v>406</v>
      </c>
      <c r="E1902" s="268" t="s">
        <v>2067</v>
      </c>
      <c r="F1902" s="269" t="s">
        <v>2068</v>
      </c>
      <c r="G1902" s="270" t="s">
        <v>258</v>
      </c>
      <c r="H1902" s="271">
        <v>371.459</v>
      </c>
      <c r="I1902" s="272"/>
      <c r="J1902" s="273">
        <f>ROUND(I1902*H1902,2)</f>
        <v>0</v>
      </c>
      <c r="K1902" s="269" t="s">
        <v>185</v>
      </c>
      <c r="L1902" s="274"/>
      <c r="M1902" s="275" t="s">
        <v>1</v>
      </c>
      <c r="N1902" s="276" t="s">
        <v>41</v>
      </c>
      <c r="O1902" s="91"/>
      <c r="P1902" s="235">
        <f>O1902*H1902</f>
        <v>0</v>
      </c>
      <c r="Q1902" s="235">
        <v>0.0028500000000000001</v>
      </c>
      <c r="R1902" s="235">
        <f>Q1902*H1902</f>
        <v>1.0586581500000001</v>
      </c>
      <c r="S1902" s="235">
        <v>0</v>
      </c>
      <c r="T1902" s="236">
        <f>S1902*H1902</f>
        <v>0</v>
      </c>
      <c r="U1902" s="38"/>
      <c r="V1902" s="38"/>
      <c r="W1902" s="38"/>
      <c r="X1902" s="38"/>
      <c r="Y1902" s="38"/>
      <c r="Z1902" s="38"/>
      <c r="AA1902" s="38"/>
      <c r="AB1902" s="38"/>
      <c r="AC1902" s="38"/>
      <c r="AD1902" s="38"/>
      <c r="AE1902" s="38"/>
      <c r="AR1902" s="237" t="s">
        <v>472</v>
      </c>
      <c r="AT1902" s="237" t="s">
        <v>406</v>
      </c>
      <c r="AU1902" s="237" t="s">
        <v>85</v>
      </c>
      <c r="AY1902" s="17" t="s">
        <v>178</v>
      </c>
      <c r="BE1902" s="238">
        <f>IF(N1902="základní",J1902,0)</f>
        <v>0</v>
      </c>
      <c r="BF1902" s="238">
        <f>IF(N1902="snížená",J1902,0)</f>
        <v>0</v>
      </c>
      <c r="BG1902" s="238">
        <f>IF(N1902="zákl. přenesená",J1902,0)</f>
        <v>0</v>
      </c>
      <c r="BH1902" s="238">
        <f>IF(N1902="sníž. přenesená",J1902,0)</f>
        <v>0</v>
      </c>
      <c r="BI1902" s="238">
        <f>IF(N1902="nulová",J1902,0)</f>
        <v>0</v>
      </c>
      <c r="BJ1902" s="17" t="s">
        <v>83</v>
      </c>
      <c r="BK1902" s="238">
        <f>ROUND(I1902*H1902,2)</f>
        <v>0</v>
      </c>
      <c r="BL1902" s="17" t="s">
        <v>362</v>
      </c>
      <c r="BM1902" s="237" t="s">
        <v>2069</v>
      </c>
    </row>
    <row r="1903" s="14" customFormat="1">
      <c r="A1903" s="14"/>
      <c r="B1903" s="255"/>
      <c r="C1903" s="256"/>
      <c r="D1903" s="246" t="s">
        <v>190</v>
      </c>
      <c r="E1903" s="257" t="s">
        <v>1</v>
      </c>
      <c r="F1903" s="258" t="s">
        <v>2070</v>
      </c>
      <c r="G1903" s="256"/>
      <c r="H1903" s="259">
        <v>323.00799999999998</v>
      </c>
      <c r="I1903" s="260"/>
      <c r="J1903" s="256"/>
      <c r="K1903" s="256"/>
      <c r="L1903" s="261"/>
      <c r="M1903" s="262"/>
      <c r="N1903" s="263"/>
      <c r="O1903" s="263"/>
      <c r="P1903" s="263"/>
      <c r="Q1903" s="263"/>
      <c r="R1903" s="263"/>
      <c r="S1903" s="263"/>
      <c r="T1903" s="264"/>
      <c r="U1903" s="14"/>
      <c r="V1903" s="14"/>
      <c r="W1903" s="14"/>
      <c r="X1903" s="14"/>
      <c r="Y1903" s="14"/>
      <c r="Z1903" s="14"/>
      <c r="AA1903" s="14"/>
      <c r="AB1903" s="14"/>
      <c r="AC1903" s="14"/>
      <c r="AD1903" s="14"/>
      <c r="AE1903" s="14"/>
      <c r="AT1903" s="265" t="s">
        <v>190</v>
      </c>
      <c r="AU1903" s="265" t="s">
        <v>85</v>
      </c>
      <c r="AV1903" s="14" t="s">
        <v>85</v>
      </c>
      <c r="AW1903" s="14" t="s">
        <v>34</v>
      </c>
      <c r="AX1903" s="14" t="s">
        <v>76</v>
      </c>
      <c r="AY1903" s="265" t="s">
        <v>178</v>
      </c>
    </row>
    <row r="1904" s="14" customFormat="1">
      <c r="A1904" s="14"/>
      <c r="B1904" s="255"/>
      <c r="C1904" s="256"/>
      <c r="D1904" s="246" t="s">
        <v>190</v>
      </c>
      <c r="E1904" s="256"/>
      <c r="F1904" s="258" t="s">
        <v>2071</v>
      </c>
      <c r="G1904" s="256"/>
      <c r="H1904" s="259">
        <v>371.459</v>
      </c>
      <c r="I1904" s="260"/>
      <c r="J1904" s="256"/>
      <c r="K1904" s="256"/>
      <c r="L1904" s="261"/>
      <c r="M1904" s="262"/>
      <c r="N1904" s="263"/>
      <c r="O1904" s="263"/>
      <c r="P1904" s="263"/>
      <c r="Q1904" s="263"/>
      <c r="R1904" s="263"/>
      <c r="S1904" s="263"/>
      <c r="T1904" s="264"/>
      <c r="U1904" s="14"/>
      <c r="V1904" s="14"/>
      <c r="W1904" s="14"/>
      <c r="X1904" s="14"/>
      <c r="Y1904" s="14"/>
      <c r="Z1904" s="14"/>
      <c r="AA1904" s="14"/>
      <c r="AB1904" s="14"/>
      <c r="AC1904" s="14"/>
      <c r="AD1904" s="14"/>
      <c r="AE1904" s="14"/>
      <c r="AT1904" s="265" t="s">
        <v>190</v>
      </c>
      <c r="AU1904" s="265" t="s">
        <v>85</v>
      </c>
      <c r="AV1904" s="14" t="s">
        <v>85</v>
      </c>
      <c r="AW1904" s="14" t="s">
        <v>4</v>
      </c>
      <c r="AX1904" s="14" t="s">
        <v>83</v>
      </c>
      <c r="AY1904" s="265" t="s">
        <v>178</v>
      </c>
    </row>
    <row r="1905" s="2" customFormat="1" ht="16.5" customHeight="1">
      <c r="A1905" s="38"/>
      <c r="B1905" s="39"/>
      <c r="C1905" s="226" t="s">
        <v>2072</v>
      </c>
      <c r="D1905" s="226" t="s">
        <v>181</v>
      </c>
      <c r="E1905" s="227" t="s">
        <v>2073</v>
      </c>
      <c r="F1905" s="228" t="s">
        <v>2074</v>
      </c>
      <c r="G1905" s="229" t="s">
        <v>258</v>
      </c>
      <c r="H1905" s="230">
        <v>236.065</v>
      </c>
      <c r="I1905" s="231"/>
      <c r="J1905" s="232">
        <f>ROUND(I1905*H1905,2)</f>
        <v>0</v>
      </c>
      <c r="K1905" s="228" t="s">
        <v>185</v>
      </c>
      <c r="L1905" s="44"/>
      <c r="M1905" s="233" t="s">
        <v>1</v>
      </c>
      <c r="N1905" s="234" t="s">
        <v>41</v>
      </c>
      <c r="O1905" s="91"/>
      <c r="P1905" s="235">
        <f>O1905*H1905</f>
        <v>0</v>
      </c>
      <c r="Q1905" s="235">
        <v>0.00040000000000000002</v>
      </c>
      <c r="R1905" s="235">
        <f>Q1905*H1905</f>
        <v>0.09442600000000001</v>
      </c>
      <c r="S1905" s="235">
        <v>0</v>
      </c>
      <c r="T1905" s="236">
        <f>S1905*H1905</f>
        <v>0</v>
      </c>
      <c r="U1905" s="38"/>
      <c r="V1905" s="38"/>
      <c r="W1905" s="38"/>
      <c r="X1905" s="38"/>
      <c r="Y1905" s="38"/>
      <c r="Z1905" s="38"/>
      <c r="AA1905" s="38"/>
      <c r="AB1905" s="38"/>
      <c r="AC1905" s="38"/>
      <c r="AD1905" s="38"/>
      <c r="AE1905" s="38"/>
      <c r="AR1905" s="237" t="s">
        <v>362</v>
      </c>
      <c r="AT1905" s="237" t="s">
        <v>181</v>
      </c>
      <c r="AU1905" s="237" t="s">
        <v>85</v>
      </c>
      <c r="AY1905" s="17" t="s">
        <v>178</v>
      </c>
      <c r="BE1905" s="238">
        <f>IF(N1905="základní",J1905,0)</f>
        <v>0</v>
      </c>
      <c r="BF1905" s="238">
        <f>IF(N1905="snížená",J1905,0)</f>
        <v>0</v>
      </c>
      <c r="BG1905" s="238">
        <f>IF(N1905="zákl. přenesená",J1905,0)</f>
        <v>0</v>
      </c>
      <c r="BH1905" s="238">
        <f>IF(N1905="sníž. přenesená",J1905,0)</f>
        <v>0</v>
      </c>
      <c r="BI1905" s="238">
        <f>IF(N1905="nulová",J1905,0)</f>
        <v>0</v>
      </c>
      <c r="BJ1905" s="17" t="s">
        <v>83</v>
      </c>
      <c r="BK1905" s="238">
        <f>ROUND(I1905*H1905,2)</f>
        <v>0</v>
      </c>
      <c r="BL1905" s="17" t="s">
        <v>362</v>
      </c>
      <c r="BM1905" s="237" t="s">
        <v>2075</v>
      </c>
    </row>
    <row r="1906" s="2" customFormat="1">
      <c r="A1906" s="38"/>
      <c r="B1906" s="39"/>
      <c r="C1906" s="40"/>
      <c r="D1906" s="239" t="s">
        <v>188</v>
      </c>
      <c r="E1906" s="40"/>
      <c r="F1906" s="240" t="s">
        <v>2076</v>
      </c>
      <c r="G1906" s="40"/>
      <c r="H1906" s="40"/>
      <c r="I1906" s="241"/>
      <c r="J1906" s="40"/>
      <c r="K1906" s="40"/>
      <c r="L1906" s="44"/>
      <c r="M1906" s="242"/>
      <c r="N1906" s="243"/>
      <c r="O1906" s="91"/>
      <c r="P1906" s="91"/>
      <c r="Q1906" s="91"/>
      <c r="R1906" s="91"/>
      <c r="S1906" s="91"/>
      <c r="T1906" s="92"/>
      <c r="U1906" s="38"/>
      <c r="V1906" s="38"/>
      <c r="W1906" s="38"/>
      <c r="X1906" s="38"/>
      <c r="Y1906" s="38"/>
      <c r="Z1906" s="38"/>
      <c r="AA1906" s="38"/>
      <c r="AB1906" s="38"/>
      <c r="AC1906" s="38"/>
      <c r="AD1906" s="38"/>
      <c r="AE1906" s="38"/>
      <c r="AT1906" s="17" t="s">
        <v>188</v>
      </c>
      <c r="AU1906" s="17" t="s">
        <v>85</v>
      </c>
    </row>
    <row r="1907" s="13" customFormat="1">
      <c r="A1907" s="13"/>
      <c r="B1907" s="244"/>
      <c r="C1907" s="245"/>
      <c r="D1907" s="246" t="s">
        <v>190</v>
      </c>
      <c r="E1907" s="247" t="s">
        <v>1</v>
      </c>
      <c r="F1907" s="248" t="s">
        <v>191</v>
      </c>
      <c r="G1907" s="245"/>
      <c r="H1907" s="247" t="s">
        <v>1</v>
      </c>
      <c r="I1907" s="249"/>
      <c r="J1907" s="245"/>
      <c r="K1907" s="245"/>
      <c r="L1907" s="250"/>
      <c r="M1907" s="251"/>
      <c r="N1907" s="252"/>
      <c r="O1907" s="252"/>
      <c r="P1907" s="252"/>
      <c r="Q1907" s="252"/>
      <c r="R1907" s="252"/>
      <c r="S1907" s="252"/>
      <c r="T1907" s="253"/>
      <c r="U1907" s="13"/>
      <c r="V1907" s="13"/>
      <c r="W1907" s="13"/>
      <c r="X1907" s="13"/>
      <c r="Y1907" s="13"/>
      <c r="Z1907" s="13"/>
      <c r="AA1907" s="13"/>
      <c r="AB1907" s="13"/>
      <c r="AC1907" s="13"/>
      <c r="AD1907" s="13"/>
      <c r="AE1907" s="13"/>
      <c r="AT1907" s="254" t="s">
        <v>190</v>
      </c>
      <c r="AU1907" s="254" t="s">
        <v>85</v>
      </c>
      <c r="AV1907" s="13" t="s">
        <v>83</v>
      </c>
      <c r="AW1907" s="13" t="s">
        <v>34</v>
      </c>
      <c r="AX1907" s="13" t="s">
        <v>76</v>
      </c>
      <c r="AY1907" s="254" t="s">
        <v>178</v>
      </c>
    </row>
    <row r="1908" s="13" customFormat="1">
      <c r="A1908" s="13"/>
      <c r="B1908" s="244"/>
      <c r="C1908" s="245"/>
      <c r="D1908" s="246" t="s">
        <v>190</v>
      </c>
      <c r="E1908" s="247" t="s">
        <v>1</v>
      </c>
      <c r="F1908" s="248" t="s">
        <v>192</v>
      </c>
      <c r="G1908" s="245"/>
      <c r="H1908" s="247" t="s">
        <v>1</v>
      </c>
      <c r="I1908" s="249"/>
      <c r="J1908" s="245"/>
      <c r="K1908" s="245"/>
      <c r="L1908" s="250"/>
      <c r="M1908" s="251"/>
      <c r="N1908" s="252"/>
      <c r="O1908" s="252"/>
      <c r="P1908" s="252"/>
      <c r="Q1908" s="252"/>
      <c r="R1908" s="252"/>
      <c r="S1908" s="252"/>
      <c r="T1908" s="253"/>
      <c r="U1908" s="13"/>
      <c r="V1908" s="13"/>
      <c r="W1908" s="13"/>
      <c r="X1908" s="13"/>
      <c r="Y1908" s="13"/>
      <c r="Z1908" s="13"/>
      <c r="AA1908" s="13"/>
      <c r="AB1908" s="13"/>
      <c r="AC1908" s="13"/>
      <c r="AD1908" s="13"/>
      <c r="AE1908" s="13"/>
      <c r="AT1908" s="254" t="s">
        <v>190</v>
      </c>
      <c r="AU1908" s="254" t="s">
        <v>85</v>
      </c>
      <c r="AV1908" s="13" t="s">
        <v>83</v>
      </c>
      <c r="AW1908" s="13" t="s">
        <v>34</v>
      </c>
      <c r="AX1908" s="13" t="s">
        <v>76</v>
      </c>
      <c r="AY1908" s="254" t="s">
        <v>178</v>
      </c>
    </row>
    <row r="1909" s="13" customFormat="1">
      <c r="A1909" s="13"/>
      <c r="B1909" s="244"/>
      <c r="C1909" s="245"/>
      <c r="D1909" s="246" t="s">
        <v>190</v>
      </c>
      <c r="E1909" s="247" t="s">
        <v>1</v>
      </c>
      <c r="F1909" s="248" t="s">
        <v>1980</v>
      </c>
      <c r="G1909" s="245"/>
      <c r="H1909" s="247" t="s">
        <v>1</v>
      </c>
      <c r="I1909" s="249"/>
      <c r="J1909" s="245"/>
      <c r="K1909" s="245"/>
      <c r="L1909" s="250"/>
      <c r="M1909" s="251"/>
      <c r="N1909" s="252"/>
      <c r="O1909" s="252"/>
      <c r="P1909" s="252"/>
      <c r="Q1909" s="252"/>
      <c r="R1909" s="252"/>
      <c r="S1909" s="252"/>
      <c r="T1909" s="253"/>
      <c r="U1909" s="13"/>
      <c r="V1909" s="13"/>
      <c r="W1909" s="13"/>
      <c r="X1909" s="13"/>
      <c r="Y1909" s="13"/>
      <c r="Z1909" s="13"/>
      <c r="AA1909" s="13"/>
      <c r="AB1909" s="13"/>
      <c r="AC1909" s="13"/>
      <c r="AD1909" s="13"/>
      <c r="AE1909" s="13"/>
      <c r="AT1909" s="254" t="s">
        <v>190</v>
      </c>
      <c r="AU1909" s="254" t="s">
        <v>85</v>
      </c>
      <c r="AV1909" s="13" t="s">
        <v>83</v>
      </c>
      <c r="AW1909" s="13" t="s">
        <v>34</v>
      </c>
      <c r="AX1909" s="13" t="s">
        <v>76</v>
      </c>
      <c r="AY1909" s="254" t="s">
        <v>178</v>
      </c>
    </row>
    <row r="1910" s="14" customFormat="1">
      <c r="A1910" s="14"/>
      <c r="B1910" s="255"/>
      <c r="C1910" s="256"/>
      <c r="D1910" s="246" t="s">
        <v>190</v>
      </c>
      <c r="E1910" s="257" t="s">
        <v>1</v>
      </c>
      <c r="F1910" s="258" t="s">
        <v>1981</v>
      </c>
      <c r="G1910" s="256"/>
      <c r="H1910" s="259">
        <v>12.75</v>
      </c>
      <c r="I1910" s="260"/>
      <c r="J1910" s="256"/>
      <c r="K1910" s="256"/>
      <c r="L1910" s="261"/>
      <c r="M1910" s="262"/>
      <c r="N1910" s="263"/>
      <c r="O1910" s="263"/>
      <c r="P1910" s="263"/>
      <c r="Q1910" s="263"/>
      <c r="R1910" s="263"/>
      <c r="S1910" s="263"/>
      <c r="T1910" s="264"/>
      <c r="U1910" s="14"/>
      <c r="V1910" s="14"/>
      <c r="W1910" s="14"/>
      <c r="X1910" s="14"/>
      <c r="Y1910" s="14"/>
      <c r="Z1910" s="14"/>
      <c r="AA1910" s="14"/>
      <c r="AB1910" s="14"/>
      <c r="AC1910" s="14"/>
      <c r="AD1910" s="14"/>
      <c r="AE1910" s="14"/>
      <c r="AT1910" s="265" t="s">
        <v>190</v>
      </c>
      <c r="AU1910" s="265" t="s">
        <v>85</v>
      </c>
      <c r="AV1910" s="14" t="s">
        <v>85</v>
      </c>
      <c r="AW1910" s="14" t="s">
        <v>34</v>
      </c>
      <c r="AX1910" s="14" t="s">
        <v>76</v>
      </c>
      <c r="AY1910" s="265" t="s">
        <v>178</v>
      </c>
    </row>
    <row r="1911" s="14" customFormat="1">
      <c r="A1911" s="14"/>
      <c r="B1911" s="255"/>
      <c r="C1911" s="256"/>
      <c r="D1911" s="246" t="s">
        <v>190</v>
      </c>
      <c r="E1911" s="257" t="s">
        <v>1</v>
      </c>
      <c r="F1911" s="258" t="s">
        <v>1982</v>
      </c>
      <c r="G1911" s="256"/>
      <c r="H1911" s="259">
        <v>100.32249999999999</v>
      </c>
      <c r="I1911" s="260"/>
      <c r="J1911" s="256"/>
      <c r="K1911" s="256"/>
      <c r="L1911" s="261"/>
      <c r="M1911" s="262"/>
      <c r="N1911" s="263"/>
      <c r="O1911" s="263"/>
      <c r="P1911" s="263"/>
      <c r="Q1911" s="263"/>
      <c r="R1911" s="263"/>
      <c r="S1911" s="263"/>
      <c r="T1911" s="264"/>
      <c r="U1911" s="14"/>
      <c r="V1911" s="14"/>
      <c r="W1911" s="14"/>
      <c r="X1911" s="14"/>
      <c r="Y1911" s="14"/>
      <c r="Z1911" s="14"/>
      <c r="AA1911" s="14"/>
      <c r="AB1911" s="14"/>
      <c r="AC1911" s="14"/>
      <c r="AD1911" s="14"/>
      <c r="AE1911" s="14"/>
      <c r="AT1911" s="265" t="s">
        <v>190</v>
      </c>
      <c r="AU1911" s="265" t="s">
        <v>85</v>
      </c>
      <c r="AV1911" s="14" t="s">
        <v>85</v>
      </c>
      <c r="AW1911" s="14" t="s">
        <v>34</v>
      </c>
      <c r="AX1911" s="14" t="s">
        <v>76</v>
      </c>
      <c r="AY1911" s="265" t="s">
        <v>178</v>
      </c>
    </row>
    <row r="1912" s="14" customFormat="1">
      <c r="A1912" s="14"/>
      <c r="B1912" s="255"/>
      <c r="C1912" s="256"/>
      <c r="D1912" s="246" t="s">
        <v>190</v>
      </c>
      <c r="E1912" s="257" t="s">
        <v>1</v>
      </c>
      <c r="F1912" s="258" t="s">
        <v>1983</v>
      </c>
      <c r="G1912" s="256"/>
      <c r="H1912" s="259">
        <v>18.75</v>
      </c>
      <c r="I1912" s="260"/>
      <c r="J1912" s="256"/>
      <c r="K1912" s="256"/>
      <c r="L1912" s="261"/>
      <c r="M1912" s="262"/>
      <c r="N1912" s="263"/>
      <c r="O1912" s="263"/>
      <c r="P1912" s="263"/>
      <c r="Q1912" s="263"/>
      <c r="R1912" s="263"/>
      <c r="S1912" s="263"/>
      <c r="T1912" s="264"/>
      <c r="U1912" s="14"/>
      <c r="V1912" s="14"/>
      <c r="W1912" s="14"/>
      <c r="X1912" s="14"/>
      <c r="Y1912" s="14"/>
      <c r="Z1912" s="14"/>
      <c r="AA1912" s="14"/>
      <c r="AB1912" s="14"/>
      <c r="AC1912" s="14"/>
      <c r="AD1912" s="14"/>
      <c r="AE1912" s="14"/>
      <c r="AT1912" s="265" t="s">
        <v>190</v>
      </c>
      <c r="AU1912" s="265" t="s">
        <v>85</v>
      </c>
      <c r="AV1912" s="14" t="s">
        <v>85</v>
      </c>
      <c r="AW1912" s="14" t="s">
        <v>34</v>
      </c>
      <c r="AX1912" s="14" t="s">
        <v>76</v>
      </c>
      <c r="AY1912" s="265" t="s">
        <v>178</v>
      </c>
    </row>
    <row r="1913" s="14" customFormat="1">
      <c r="A1913" s="14"/>
      <c r="B1913" s="255"/>
      <c r="C1913" s="256"/>
      <c r="D1913" s="246" t="s">
        <v>190</v>
      </c>
      <c r="E1913" s="257" t="s">
        <v>1</v>
      </c>
      <c r="F1913" s="258" t="s">
        <v>1984</v>
      </c>
      <c r="G1913" s="256"/>
      <c r="H1913" s="259">
        <v>26.762500000000003</v>
      </c>
      <c r="I1913" s="260"/>
      <c r="J1913" s="256"/>
      <c r="K1913" s="256"/>
      <c r="L1913" s="261"/>
      <c r="M1913" s="262"/>
      <c r="N1913" s="263"/>
      <c r="O1913" s="263"/>
      <c r="P1913" s="263"/>
      <c r="Q1913" s="263"/>
      <c r="R1913" s="263"/>
      <c r="S1913" s="263"/>
      <c r="T1913" s="264"/>
      <c r="U1913" s="14"/>
      <c r="V1913" s="14"/>
      <c r="W1913" s="14"/>
      <c r="X1913" s="14"/>
      <c r="Y1913" s="14"/>
      <c r="Z1913" s="14"/>
      <c r="AA1913" s="14"/>
      <c r="AB1913" s="14"/>
      <c r="AC1913" s="14"/>
      <c r="AD1913" s="14"/>
      <c r="AE1913" s="14"/>
      <c r="AT1913" s="265" t="s">
        <v>190</v>
      </c>
      <c r="AU1913" s="265" t="s">
        <v>85</v>
      </c>
      <c r="AV1913" s="14" t="s">
        <v>85</v>
      </c>
      <c r="AW1913" s="14" t="s">
        <v>34</v>
      </c>
      <c r="AX1913" s="14" t="s">
        <v>76</v>
      </c>
      <c r="AY1913" s="265" t="s">
        <v>178</v>
      </c>
    </row>
    <row r="1914" s="14" customFormat="1">
      <c r="A1914" s="14"/>
      <c r="B1914" s="255"/>
      <c r="C1914" s="256"/>
      <c r="D1914" s="246" t="s">
        <v>190</v>
      </c>
      <c r="E1914" s="257" t="s">
        <v>1</v>
      </c>
      <c r="F1914" s="258" t="s">
        <v>1985</v>
      </c>
      <c r="G1914" s="256"/>
      <c r="H1914" s="259">
        <v>17.625</v>
      </c>
      <c r="I1914" s="260"/>
      <c r="J1914" s="256"/>
      <c r="K1914" s="256"/>
      <c r="L1914" s="261"/>
      <c r="M1914" s="262"/>
      <c r="N1914" s="263"/>
      <c r="O1914" s="263"/>
      <c r="P1914" s="263"/>
      <c r="Q1914" s="263"/>
      <c r="R1914" s="263"/>
      <c r="S1914" s="263"/>
      <c r="T1914" s="264"/>
      <c r="U1914" s="14"/>
      <c r="V1914" s="14"/>
      <c r="W1914" s="14"/>
      <c r="X1914" s="14"/>
      <c r="Y1914" s="14"/>
      <c r="Z1914" s="14"/>
      <c r="AA1914" s="14"/>
      <c r="AB1914" s="14"/>
      <c r="AC1914" s="14"/>
      <c r="AD1914" s="14"/>
      <c r="AE1914" s="14"/>
      <c r="AT1914" s="265" t="s">
        <v>190</v>
      </c>
      <c r="AU1914" s="265" t="s">
        <v>85</v>
      </c>
      <c r="AV1914" s="14" t="s">
        <v>85</v>
      </c>
      <c r="AW1914" s="14" t="s">
        <v>34</v>
      </c>
      <c r="AX1914" s="14" t="s">
        <v>76</v>
      </c>
      <c r="AY1914" s="265" t="s">
        <v>178</v>
      </c>
    </row>
    <row r="1915" s="14" customFormat="1">
      <c r="A1915" s="14"/>
      <c r="B1915" s="255"/>
      <c r="C1915" s="256"/>
      <c r="D1915" s="246" t="s">
        <v>190</v>
      </c>
      <c r="E1915" s="257" t="s">
        <v>1</v>
      </c>
      <c r="F1915" s="258" t="s">
        <v>1986</v>
      </c>
      <c r="G1915" s="256"/>
      <c r="H1915" s="259">
        <v>18.243749999999999</v>
      </c>
      <c r="I1915" s="260"/>
      <c r="J1915" s="256"/>
      <c r="K1915" s="256"/>
      <c r="L1915" s="261"/>
      <c r="M1915" s="262"/>
      <c r="N1915" s="263"/>
      <c r="O1915" s="263"/>
      <c r="P1915" s="263"/>
      <c r="Q1915" s="263"/>
      <c r="R1915" s="263"/>
      <c r="S1915" s="263"/>
      <c r="T1915" s="264"/>
      <c r="U1915" s="14"/>
      <c r="V1915" s="14"/>
      <c r="W1915" s="14"/>
      <c r="X1915" s="14"/>
      <c r="Y1915" s="14"/>
      <c r="Z1915" s="14"/>
      <c r="AA1915" s="14"/>
      <c r="AB1915" s="14"/>
      <c r="AC1915" s="14"/>
      <c r="AD1915" s="14"/>
      <c r="AE1915" s="14"/>
      <c r="AT1915" s="265" t="s">
        <v>190</v>
      </c>
      <c r="AU1915" s="265" t="s">
        <v>85</v>
      </c>
      <c r="AV1915" s="14" t="s">
        <v>85</v>
      </c>
      <c r="AW1915" s="14" t="s">
        <v>34</v>
      </c>
      <c r="AX1915" s="14" t="s">
        <v>76</v>
      </c>
      <c r="AY1915" s="265" t="s">
        <v>178</v>
      </c>
    </row>
    <row r="1916" s="14" customFormat="1">
      <c r="A1916" s="14"/>
      <c r="B1916" s="255"/>
      <c r="C1916" s="256"/>
      <c r="D1916" s="246" t="s">
        <v>190</v>
      </c>
      <c r="E1916" s="257" t="s">
        <v>1</v>
      </c>
      <c r="F1916" s="258" t="s">
        <v>1987</v>
      </c>
      <c r="G1916" s="256"/>
      <c r="H1916" s="259">
        <v>25.861249999999998</v>
      </c>
      <c r="I1916" s="260"/>
      <c r="J1916" s="256"/>
      <c r="K1916" s="256"/>
      <c r="L1916" s="261"/>
      <c r="M1916" s="262"/>
      <c r="N1916" s="263"/>
      <c r="O1916" s="263"/>
      <c r="P1916" s="263"/>
      <c r="Q1916" s="263"/>
      <c r="R1916" s="263"/>
      <c r="S1916" s="263"/>
      <c r="T1916" s="264"/>
      <c r="U1916" s="14"/>
      <c r="V1916" s="14"/>
      <c r="W1916" s="14"/>
      <c r="X1916" s="14"/>
      <c r="Y1916" s="14"/>
      <c r="Z1916" s="14"/>
      <c r="AA1916" s="14"/>
      <c r="AB1916" s="14"/>
      <c r="AC1916" s="14"/>
      <c r="AD1916" s="14"/>
      <c r="AE1916" s="14"/>
      <c r="AT1916" s="265" t="s">
        <v>190</v>
      </c>
      <c r="AU1916" s="265" t="s">
        <v>85</v>
      </c>
      <c r="AV1916" s="14" t="s">
        <v>85</v>
      </c>
      <c r="AW1916" s="14" t="s">
        <v>34</v>
      </c>
      <c r="AX1916" s="14" t="s">
        <v>76</v>
      </c>
      <c r="AY1916" s="265" t="s">
        <v>178</v>
      </c>
    </row>
    <row r="1917" s="13" customFormat="1">
      <c r="A1917" s="13"/>
      <c r="B1917" s="244"/>
      <c r="C1917" s="245"/>
      <c r="D1917" s="246" t="s">
        <v>190</v>
      </c>
      <c r="E1917" s="247" t="s">
        <v>1</v>
      </c>
      <c r="F1917" s="248" t="s">
        <v>192</v>
      </c>
      <c r="G1917" s="245"/>
      <c r="H1917" s="247" t="s">
        <v>1</v>
      </c>
      <c r="I1917" s="249"/>
      <c r="J1917" s="245"/>
      <c r="K1917" s="245"/>
      <c r="L1917" s="250"/>
      <c r="M1917" s="251"/>
      <c r="N1917" s="252"/>
      <c r="O1917" s="252"/>
      <c r="P1917" s="252"/>
      <c r="Q1917" s="252"/>
      <c r="R1917" s="252"/>
      <c r="S1917" s="252"/>
      <c r="T1917" s="253"/>
      <c r="U1917" s="13"/>
      <c r="V1917" s="13"/>
      <c r="W1917" s="13"/>
      <c r="X1917" s="13"/>
      <c r="Y1917" s="13"/>
      <c r="Z1917" s="13"/>
      <c r="AA1917" s="13"/>
      <c r="AB1917" s="13"/>
      <c r="AC1917" s="13"/>
      <c r="AD1917" s="13"/>
      <c r="AE1917" s="13"/>
      <c r="AT1917" s="254" t="s">
        <v>190</v>
      </c>
      <c r="AU1917" s="254" t="s">
        <v>85</v>
      </c>
      <c r="AV1917" s="13" t="s">
        <v>83</v>
      </c>
      <c r="AW1917" s="13" t="s">
        <v>34</v>
      </c>
      <c r="AX1917" s="13" t="s">
        <v>76</v>
      </c>
      <c r="AY1917" s="254" t="s">
        <v>178</v>
      </c>
    </row>
    <row r="1918" s="13" customFormat="1">
      <c r="A1918" s="13"/>
      <c r="B1918" s="244"/>
      <c r="C1918" s="245"/>
      <c r="D1918" s="246" t="s">
        <v>190</v>
      </c>
      <c r="E1918" s="247" t="s">
        <v>1</v>
      </c>
      <c r="F1918" s="248" t="s">
        <v>1988</v>
      </c>
      <c r="G1918" s="245"/>
      <c r="H1918" s="247" t="s">
        <v>1</v>
      </c>
      <c r="I1918" s="249"/>
      <c r="J1918" s="245"/>
      <c r="K1918" s="245"/>
      <c r="L1918" s="250"/>
      <c r="M1918" s="251"/>
      <c r="N1918" s="252"/>
      <c r="O1918" s="252"/>
      <c r="P1918" s="252"/>
      <c r="Q1918" s="252"/>
      <c r="R1918" s="252"/>
      <c r="S1918" s="252"/>
      <c r="T1918" s="253"/>
      <c r="U1918" s="13"/>
      <c r="V1918" s="13"/>
      <c r="W1918" s="13"/>
      <c r="X1918" s="13"/>
      <c r="Y1918" s="13"/>
      <c r="Z1918" s="13"/>
      <c r="AA1918" s="13"/>
      <c r="AB1918" s="13"/>
      <c r="AC1918" s="13"/>
      <c r="AD1918" s="13"/>
      <c r="AE1918" s="13"/>
      <c r="AT1918" s="254" t="s">
        <v>190</v>
      </c>
      <c r="AU1918" s="254" t="s">
        <v>85</v>
      </c>
      <c r="AV1918" s="13" t="s">
        <v>83</v>
      </c>
      <c r="AW1918" s="13" t="s">
        <v>34</v>
      </c>
      <c r="AX1918" s="13" t="s">
        <v>76</v>
      </c>
      <c r="AY1918" s="254" t="s">
        <v>178</v>
      </c>
    </row>
    <row r="1919" s="14" customFormat="1">
      <c r="A1919" s="14"/>
      <c r="B1919" s="255"/>
      <c r="C1919" s="256"/>
      <c r="D1919" s="246" t="s">
        <v>190</v>
      </c>
      <c r="E1919" s="257" t="s">
        <v>1</v>
      </c>
      <c r="F1919" s="258" t="s">
        <v>1989</v>
      </c>
      <c r="G1919" s="256"/>
      <c r="H1919" s="259">
        <v>15.75</v>
      </c>
      <c r="I1919" s="260"/>
      <c r="J1919" s="256"/>
      <c r="K1919" s="256"/>
      <c r="L1919" s="261"/>
      <c r="M1919" s="262"/>
      <c r="N1919" s="263"/>
      <c r="O1919" s="263"/>
      <c r="P1919" s="263"/>
      <c r="Q1919" s="263"/>
      <c r="R1919" s="263"/>
      <c r="S1919" s="263"/>
      <c r="T1919" s="264"/>
      <c r="U1919" s="14"/>
      <c r="V1919" s="14"/>
      <c r="W1919" s="14"/>
      <c r="X1919" s="14"/>
      <c r="Y1919" s="14"/>
      <c r="Z1919" s="14"/>
      <c r="AA1919" s="14"/>
      <c r="AB1919" s="14"/>
      <c r="AC1919" s="14"/>
      <c r="AD1919" s="14"/>
      <c r="AE1919" s="14"/>
      <c r="AT1919" s="265" t="s">
        <v>190</v>
      </c>
      <c r="AU1919" s="265" t="s">
        <v>85</v>
      </c>
      <c r="AV1919" s="14" t="s">
        <v>85</v>
      </c>
      <c r="AW1919" s="14" t="s">
        <v>34</v>
      </c>
      <c r="AX1919" s="14" t="s">
        <v>76</v>
      </c>
      <c r="AY1919" s="265" t="s">
        <v>178</v>
      </c>
    </row>
    <row r="1920" s="2" customFormat="1" ht="24.15" customHeight="1">
      <c r="A1920" s="38"/>
      <c r="B1920" s="39"/>
      <c r="C1920" s="226" t="s">
        <v>2077</v>
      </c>
      <c r="D1920" s="226" t="s">
        <v>181</v>
      </c>
      <c r="E1920" s="227" t="s">
        <v>2078</v>
      </c>
      <c r="F1920" s="228" t="s">
        <v>2079</v>
      </c>
      <c r="G1920" s="229" t="s">
        <v>267</v>
      </c>
      <c r="H1920" s="230">
        <v>172.13999999999999</v>
      </c>
      <c r="I1920" s="231"/>
      <c r="J1920" s="232">
        <f>ROUND(I1920*H1920,2)</f>
        <v>0</v>
      </c>
      <c r="K1920" s="228" t="s">
        <v>1</v>
      </c>
      <c r="L1920" s="44"/>
      <c r="M1920" s="233" t="s">
        <v>1</v>
      </c>
      <c r="N1920" s="234" t="s">
        <v>41</v>
      </c>
      <c r="O1920" s="91"/>
      <c r="P1920" s="235">
        <f>O1920*H1920</f>
        <v>0</v>
      </c>
      <c r="Q1920" s="235">
        <v>2.0000000000000002E-05</v>
      </c>
      <c r="R1920" s="235">
        <f>Q1920*H1920</f>
        <v>0.0034428000000000002</v>
      </c>
      <c r="S1920" s="235">
        <v>0</v>
      </c>
      <c r="T1920" s="236">
        <f>S1920*H1920</f>
        <v>0</v>
      </c>
      <c r="U1920" s="38"/>
      <c r="V1920" s="38"/>
      <c r="W1920" s="38"/>
      <c r="X1920" s="38"/>
      <c r="Y1920" s="38"/>
      <c r="Z1920" s="38"/>
      <c r="AA1920" s="38"/>
      <c r="AB1920" s="38"/>
      <c r="AC1920" s="38"/>
      <c r="AD1920" s="38"/>
      <c r="AE1920" s="38"/>
      <c r="AR1920" s="237" t="s">
        <v>362</v>
      </c>
      <c r="AT1920" s="237" t="s">
        <v>181</v>
      </c>
      <c r="AU1920" s="237" t="s">
        <v>85</v>
      </c>
      <c r="AY1920" s="17" t="s">
        <v>178</v>
      </c>
      <c r="BE1920" s="238">
        <f>IF(N1920="základní",J1920,0)</f>
        <v>0</v>
      </c>
      <c r="BF1920" s="238">
        <f>IF(N1920="snížená",J1920,0)</f>
        <v>0</v>
      </c>
      <c r="BG1920" s="238">
        <f>IF(N1920="zákl. přenesená",J1920,0)</f>
        <v>0</v>
      </c>
      <c r="BH1920" s="238">
        <f>IF(N1920="sníž. přenesená",J1920,0)</f>
        <v>0</v>
      </c>
      <c r="BI1920" s="238">
        <f>IF(N1920="nulová",J1920,0)</f>
        <v>0</v>
      </c>
      <c r="BJ1920" s="17" t="s">
        <v>83</v>
      </c>
      <c r="BK1920" s="238">
        <f>ROUND(I1920*H1920,2)</f>
        <v>0</v>
      </c>
      <c r="BL1920" s="17" t="s">
        <v>362</v>
      </c>
      <c r="BM1920" s="237" t="s">
        <v>2080</v>
      </c>
    </row>
    <row r="1921" s="13" customFormat="1">
      <c r="A1921" s="13"/>
      <c r="B1921" s="244"/>
      <c r="C1921" s="245"/>
      <c r="D1921" s="246" t="s">
        <v>190</v>
      </c>
      <c r="E1921" s="247" t="s">
        <v>1</v>
      </c>
      <c r="F1921" s="248" t="s">
        <v>191</v>
      </c>
      <c r="G1921" s="245"/>
      <c r="H1921" s="247" t="s">
        <v>1</v>
      </c>
      <c r="I1921" s="249"/>
      <c r="J1921" s="245"/>
      <c r="K1921" s="245"/>
      <c r="L1921" s="250"/>
      <c r="M1921" s="251"/>
      <c r="N1921" s="252"/>
      <c r="O1921" s="252"/>
      <c r="P1921" s="252"/>
      <c r="Q1921" s="252"/>
      <c r="R1921" s="252"/>
      <c r="S1921" s="252"/>
      <c r="T1921" s="253"/>
      <c r="U1921" s="13"/>
      <c r="V1921" s="13"/>
      <c r="W1921" s="13"/>
      <c r="X1921" s="13"/>
      <c r="Y1921" s="13"/>
      <c r="Z1921" s="13"/>
      <c r="AA1921" s="13"/>
      <c r="AB1921" s="13"/>
      <c r="AC1921" s="13"/>
      <c r="AD1921" s="13"/>
      <c r="AE1921" s="13"/>
      <c r="AT1921" s="254" t="s">
        <v>190</v>
      </c>
      <c r="AU1921" s="254" t="s">
        <v>85</v>
      </c>
      <c r="AV1921" s="13" t="s">
        <v>83</v>
      </c>
      <c r="AW1921" s="13" t="s">
        <v>34</v>
      </c>
      <c r="AX1921" s="13" t="s">
        <v>76</v>
      </c>
      <c r="AY1921" s="254" t="s">
        <v>178</v>
      </c>
    </row>
    <row r="1922" s="13" customFormat="1">
      <c r="A1922" s="13"/>
      <c r="B1922" s="244"/>
      <c r="C1922" s="245"/>
      <c r="D1922" s="246" t="s">
        <v>190</v>
      </c>
      <c r="E1922" s="247" t="s">
        <v>1</v>
      </c>
      <c r="F1922" s="248" t="s">
        <v>192</v>
      </c>
      <c r="G1922" s="245"/>
      <c r="H1922" s="247" t="s">
        <v>1</v>
      </c>
      <c r="I1922" s="249"/>
      <c r="J1922" s="245"/>
      <c r="K1922" s="245"/>
      <c r="L1922" s="250"/>
      <c r="M1922" s="251"/>
      <c r="N1922" s="252"/>
      <c r="O1922" s="252"/>
      <c r="P1922" s="252"/>
      <c r="Q1922" s="252"/>
      <c r="R1922" s="252"/>
      <c r="S1922" s="252"/>
      <c r="T1922" s="253"/>
      <c r="U1922" s="13"/>
      <c r="V1922" s="13"/>
      <c r="W1922" s="13"/>
      <c r="X1922" s="13"/>
      <c r="Y1922" s="13"/>
      <c r="Z1922" s="13"/>
      <c r="AA1922" s="13"/>
      <c r="AB1922" s="13"/>
      <c r="AC1922" s="13"/>
      <c r="AD1922" s="13"/>
      <c r="AE1922" s="13"/>
      <c r="AT1922" s="254" t="s">
        <v>190</v>
      </c>
      <c r="AU1922" s="254" t="s">
        <v>85</v>
      </c>
      <c r="AV1922" s="13" t="s">
        <v>83</v>
      </c>
      <c r="AW1922" s="13" t="s">
        <v>34</v>
      </c>
      <c r="AX1922" s="13" t="s">
        <v>76</v>
      </c>
      <c r="AY1922" s="254" t="s">
        <v>178</v>
      </c>
    </row>
    <row r="1923" s="13" customFormat="1">
      <c r="A1923" s="13"/>
      <c r="B1923" s="244"/>
      <c r="C1923" s="245"/>
      <c r="D1923" s="246" t="s">
        <v>190</v>
      </c>
      <c r="E1923" s="247" t="s">
        <v>1</v>
      </c>
      <c r="F1923" s="248" t="s">
        <v>1980</v>
      </c>
      <c r="G1923" s="245"/>
      <c r="H1923" s="247" t="s">
        <v>1</v>
      </c>
      <c r="I1923" s="249"/>
      <c r="J1923" s="245"/>
      <c r="K1923" s="245"/>
      <c r="L1923" s="250"/>
      <c r="M1923" s="251"/>
      <c r="N1923" s="252"/>
      <c r="O1923" s="252"/>
      <c r="P1923" s="252"/>
      <c r="Q1923" s="252"/>
      <c r="R1923" s="252"/>
      <c r="S1923" s="252"/>
      <c r="T1923" s="253"/>
      <c r="U1923" s="13"/>
      <c r="V1923" s="13"/>
      <c r="W1923" s="13"/>
      <c r="X1923" s="13"/>
      <c r="Y1923" s="13"/>
      <c r="Z1923" s="13"/>
      <c r="AA1923" s="13"/>
      <c r="AB1923" s="13"/>
      <c r="AC1923" s="13"/>
      <c r="AD1923" s="13"/>
      <c r="AE1923" s="13"/>
      <c r="AT1923" s="254" t="s">
        <v>190</v>
      </c>
      <c r="AU1923" s="254" t="s">
        <v>85</v>
      </c>
      <c r="AV1923" s="13" t="s">
        <v>83</v>
      </c>
      <c r="AW1923" s="13" t="s">
        <v>34</v>
      </c>
      <c r="AX1923" s="13" t="s">
        <v>76</v>
      </c>
      <c r="AY1923" s="254" t="s">
        <v>178</v>
      </c>
    </row>
    <row r="1924" s="14" customFormat="1">
      <c r="A1924" s="14"/>
      <c r="B1924" s="255"/>
      <c r="C1924" s="256"/>
      <c r="D1924" s="246" t="s">
        <v>190</v>
      </c>
      <c r="E1924" s="257" t="s">
        <v>1</v>
      </c>
      <c r="F1924" s="258" t="s">
        <v>2081</v>
      </c>
      <c r="G1924" s="256"/>
      <c r="H1924" s="259">
        <v>13.799999999999999</v>
      </c>
      <c r="I1924" s="260"/>
      <c r="J1924" s="256"/>
      <c r="K1924" s="256"/>
      <c r="L1924" s="261"/>
      <c r="M1924" s="262"/>
      <c r="N1924" s="263"/>
      <c r="O1924" s="263"/>
      <c r="P1924" s="263"/>
      <c r="Q1924" s="263"/>
      <c r="R1924" s="263"/>
      <c r="S1924" s="263"/>
      <c r="T1924" s="264"/>
      <c r="U1924" s="14"/>
      <c r="V1924" s="14"/>
      <c r="W1924" s="14"/>
      <c r="X1924" s="14"/>
      <c r="Y1924" s="14"/>
      <c r="Z1924" s="14"/>
      <c r="AA1924" s="14"/>
      <c r="AB1924" s="14"/>
      <c r="AC1924" s="14"/>
      <c r="AD1924" s="14"/>
      <c r="AE1924" s="14"/>
      <c r="AT1924" s="265" t="s">
        <v>190</v>
      </c>
      <c r="AU1924" s="265" t="s">
        <v>85</v>
      </c>
      <c r="AV1924" s="14" t="s">
        <v>85</v>
      </c>
      <c r="AW1924" s="14" t="s">
        <v>34</v>
      </c>
      <c r="AX1924" s="14" t="s">
        <v>76</v>
      </c>
      <c r="AY1924" s="265" t="s">
        <v>178</v>
      </c>
    </row>
    <row r="1925" s="14" customFormat="1">
      <c r="A1925" s="14"/>
      <c r="B1925" s="255"/>
      <c r="C1925" s="256"/>
      <c r="D1925" s="246" t="s">
        <v>190</v>
      </c>
      <c r="E1925" s="257" t="s">
        <v>1</v>
      </c>
      <c r="F1925" s="258" t="s">
        <v>2082</v>
      </c>
      <c r="G1925" s="256"/>
      <c r="H1925" s="259">
        <v>51.290000000000013</v>
      </c>
      <c r="I1925" s="260"/>
      <c r="J1925" s="256"/>
      <c r="K1925" s="256"/>
      <c r="L1925" s="261"/>
      <c r="M1925" s="262"/>
      <c r="N1925" s="263"/>
      <c r="O1925" s="263"/>
      <c r="P1925" s="263"/>
      <c r="Q1925" s="263"/>
      <c r="R1925" s="263"/>
      <c r="S1925" s="263"/>
      <c r="T1925" s="264"/>
      <c r="U1925" s="14"/>
      <c r="V1925" s="14"/>
      <c r="W1925" s="14"/>
      <c r="X1925" s="14"/>
      <c r="Y1925" s="14"/>
      <c r="Z1925" s="14"/>
      <c r="AA1925" s="14"/>
      <c r="AB1925" s="14"/>
      <c r="AC1925" s="14"/>
      <c r="AD1925" s="14"/>
      <c r="AE1925" s="14"/>
      <c r="AT1925" s="265" t="s">
        <v>190</v>
      </c>
      <c r="AU1925" s="265" t="s">
        <v>85</v>
      </c>
      <c r="AV1925" s="14" t="s">
        <v>85</v>
      </c>
      <c r="AW1925" s="14" t="s">
        <v>34</v>
      </c>
      <c r="AX1925" s="14" t="s">
        <v>76</v>
      </c>
      <c r="AY1925" s="265" t="s">
        <v>178</v>
      </c>
    </row>
    <row r="1926" s="14" customFormat="1">
      <c r="A1926" s="14"/>
      <c r="B1926" s="255"/>
      <c r="C1926" s="256"/>
      <c r="D1926" s="246" t="s">
        <v>190</v>
      </c>
      <c r="E1926" s="257" t="s">
        <v>1</v>
      </c>
      <c r="F1926" s="258" t="s">
        <v>2083</v>
      </c>
      <c r="G1926" s="256"/>
      <c r="H1926" s="259">
        <v>15.599999999999998</v>
      </c>
      <c r="I1926" s="260"/>
      <c r="J1926" s="256"/>
      <c r="K1926" s="256"/>
      <c r="L1926" s="261"/>
      <c r="M1926" s="262"/>
      <c r="N1926" s="263"/>
      <c r="O1926" s="263"/>
      <c r="P1926" s="263"/>
      <c r="Q1926" s="263"/>
      <c r="R1926" s="263"/>
      <c r="S1926" s="263"/>
      <c r="T1926" s="264"/>
      <c r="U1926" s="14"/>
      <c r="V1926" s="14"/>
      <c r="W1926" s="14"/>
      <c r="X1926" s="14"/>
      <c r="Y1926" s="14"/>
      <c r="Z1926" s="14"/>
      <c r="AA1926" s="14"/>
      <c r="AB1926" s="14"/>
      <c r="AC1926" s="14"/>
      <c r="AD1926" s="14"/>
      <c r="AE1926" s="14"/>
      <c r="AT1926" s="265" t="s">
        <v>190</v>
      </c>
      <c r="AU1926" s="265" t="s">
        <v>85</v>
      </c>
      <c r="AV1926" s="14" t="s">
        <v>85</v>
      </c>
      <c r="AW1926" s="14" t="s">
        <v>34</v>
      </c>
      <c r="AX1926" s="14" t="s">
        <v>76</v>
      </c>
      <c r="AY1926" s="265" t="s">
        <v>178</v>
      </c>
    </row>
    <row r="1927" s="14" customFormat="1">
      <c r="A1927" s="14"/>
      <c r="B1927" s="255"/>
      <c r="C1927" s="256"/>
      <c r="D1927" s="246" t="s">
        <v>190</v>
      </c>
      <c r="E1927" s="257" t="s">
        <v>1</v>
      </c>
      <c r="F1927" s="258" t="s">
        <v>2084</v>
      </c>
      <c r="G1927" s="256"/>
      <c r="H1927" s="259">
        <v>20.899999999999999</v>
      </c>
      <c r="I1927" s="260"/>
      <c r="J1927" s="256"/>
      <c r="K1927" s="256"/>
      <c r="L1927" s="261"/>
      <c r="M1927" s="262"/>
      <c r="N1927" s="263"/>
      <c r="O1927" s="263"/>
      <c r="P1927" s="263"/>
      <c r="Q1927" s="263"/>
      <c r="R1927" s="263"/>
      <c r="S1927" s="263"/>
      <c r="T1927" s="264"/>
      <c r="U1927" s="14"/>
      <c r="V1927" s="14"/>
      <c r="W1927" s="14"/>
      <c r="X1927" s="14"/>
      <c r="Y1927" s="14"/>
      <c r="Z1927" s="14"/>
      <c r="AA1927" s="14"/>
      <c r="AB1927" s="14"/>
      <c r="AC1927" s="14"/>
      <c r="AD1927" s="14"/>
      <c r="AE1927" s="14"/>
      <c r="AT1927" s="265" t="s">
        <v>190</v>
      </c>
      <c r="AU1927" s="265" t="s">
        <v>85</v>
      </c>
      <c r="AV1927" s="14" t="s">
        <v>85</v>
      </c>
      <c r="AW1927" s="14" t="s">
        <v>34</v>
      </c>
      <c r="AX1927" s="14" t="s">
        <v>76</v>
      </c>
      <c r="AY1927" s="265" t="s">
        <v>178</v>
      </c>
    </row>
    <row r="1928" s="14" customFormat="1">
      <c r="A1928" s="14"/>
      <c r="B1928" s="255"/>
      <c r="C1928" s="256"/>
      <c r="D1928" s="246" t="s">
        <v>190</v>
      </c>
      <c r="E1928" s="257" t="s">
        <v>1</v>
      </c>
      <c r="F1928" s="258" t="s">
        <v>2085</v>
      </c>
      <c r="G1928" s="256"/>
      <c r="H1928" s="259">
        <v>16.399999999999999</v>
      </c>
      <c r="I1928" s="260"/>
      <c r="J1928" s="256"/>
      <c r="K1928" s="256"/>
      <c r="L1928" s="261"/>
      <c r="M1928" s="262"/>
      <c r="N1928" s="263"/>
      <c r="O1928" s="263"/>
      <c r="P1928" s="263"/>
      <c r="Q1928" s="263"/>
      <c r="R1928" s="263"/>
      <c r="S1928" s="263"/>
      <c r="T1928" s="264"/>
      <c r="U1928" s="14"/>
      <c r="V1928" s="14"/>
      <c r="W1928" s="14"/>
      <c r="X1928" s="14"/>
      <c r="Y1928" s="14"/>
      <c r="Z1928" s="14"/>
      <c r="AA1928" s="14"/>
      <c r="AB1928" s="14"/>
      <c r="AC1928" s="14"/>
      <c r="AD1928" s="14"/>
      <c r="AE1928" s="14"/>
      <c r="AT1928" s="265" t="s">
        <v>190</v>
      </c>
      <c r="AU1928" s="265" t="s">
        <v>85</v>
      </c>
      <c r="AV1928" s="14" t="s">
        <v>85</v>
      </c>
      <c r="AW1928" s="14" t="s">
        <v>34</v>
      </c>
      <c r="AX1928" s="14" t="s">
        <v>76</v>
      </c>
      <c r="AY1928" s="265" t="s">
        <v>178</v>
      </c>
    </row>
    <row r="1929" s="14" customFormat="1">
      <c r="A1929" s="14"/>
      <c r="B1929" s="255"/>
      <c r="C1929" s="256"/>
      <c r="D1929" s="246" t="s">
        <v>190</v>
      </c>
      <c r="E1929" s="257" t="s">
        <v>1</v>
      </c>
      <c r="F1929" s="258" t="s">
        <v>2086</v>
      </c>
      <c r="G1929" s="256"/>
      <c r="H1929" s="259">
        <v>18</v>
      </c>
      <c r="I1929" s="260"/>
      <c r="J1929" s="256"/>
      <c r="K1929" s="256"/>
      <c r="L1929" s="261"/>
      <c r="M1929" s="262"/>
      <c r="N1929" s="263"/>
      <c r="O1929" s="263"/>
      <c r="P1929" s="263"/>
      <c r="Q1929" s="263"/>
      <c r="R1929" s="263"/>
      <c r="S1929" s="263"/>
      <c r="T1929" s="264"/>
      <c r="U1929" s="14"/>
      <c r="V1929" s="14"/>
      <c r="W1929" s="14"/>
      <c r="X1929" s="14"/>
      <c r="Y1929" s="14"/>
      <c r="Z1929" s="14"/>
      <c r="AA1929" s="14"/>
      <c r="AB1929" s="14"/>
      <c r="AC1929" s="14"/>
      <c r="AD1929" s="14"/>
      <c r="AE1929" s="14"/>
      <c r="AT1929" s="265" t="s">
        <v>190</v>
      </c>
      <c r="AU1929" s="265" t="s">
        <v>85</v>
      </c>
      <c r="AV1929" s="14" t="s">
        <v>85</v>
      </c>
      <c r="AW1929" s="14" t="s">
        <v>34</v>
      </c>
      <c r="AX1929" s="14" t="s">
        <v>76</v>
      </c>
      <c r="AY1929" s="265" t="s">
        <v>178</v>
      </c>
    </row>
    <row r="1930" s="14" customFormat="1">
      <c r="A1930" s="14"/>
      <c r="B1930" s="255"/>
      <c r="C1930" s="256"/>
      <c r="D1930" s="246" t="s">
        <v>190</v>
      </c>
      <c r="E1930" s="257" t="s">
        <v>1</v>
      </c>
      <c r="F1930" s="258" t="s">
        <v>2087</v>
      </c>
      <c r="G1930" s="256"/>
      <c r="H1930" s="259">
        <v>21.300000000000004</v>
      </c>
      <c r="I1930" s="260"/>
      <c r="J1930" s="256"/>
      <c r="K1930" s="256"/>
      <c r="L1930" s="261"/>
      <c r="M1930" s="262"/>
      <c r="N1930" s="263"/>
      <c r="O1930" s="263"/>
      <c r="P1930" s="263"/>
      <c r="Q1930" s="263"/>
      <c r="R1930" s="263"/>
      <c r="S1930" s="263"/>
      <c r="T1930" s="264"/>
      <c r="U1930" s="14"/>
      <c r="V1930" s="14"/>
      <c r="W1930" s="14"/>
      <c r="X1930" s="14"/>
      <c r="Y1930" s="14"/>
      <c r="Z1930" s="14"/>
      <c r="AA1930" s="14"/>
      <c r="AB1930" s="14"/>
      <c r="AC1930" s="14"/>
      <c r="AD1930" s="14"/>
      <c r="AE1930" s="14"/>
      <c r="AT1930" s="265" t="s">
        <v>190</v>
      </c>
      <c r="AU1930" s="265" t="s">
        <v>85</v>
      </c>
      <c r="AV1930" s="14" t="s">
        <v>85</v>
      </c>
      <c r="AW1930" s="14" t="s">
        <v>34</v>
      </c>
      <c r="AX1930" s="14" t="s">
        <v>76</v>
      </c>
      <c r="AY1930" s="265" t="s">
        <v>178</v>
      </c>
    </row>
    <row r="1931" s="13" customFormat="1">
      <c r="A1931" s="13"/>
      <c r="B1931" s="244"/>
      <c r="C1931" s="245"/>
      <c r="D1931" s="246" t="s">
        <v>190</v>
      </c>
      <c r="E1931" s="247" t="s">
        <v>1</v>
      </c>
      <c r="F1931" s="248" t="s">
        <v>192</v>
      </c>
      <c r="G1931" s="245"/>
      <c r="H1931" s="247" t="s">
        <v>1</v>
      </c>
      <c r="I1931" s="249"/>
      <c r="J1931" s="245"/>
      <c r="K1931" s="245"/>
      <c r="L1931" s="250"/>
      <c r="M1931" s="251"/>
      <c r="N1931" s="252"/>
      <c r="O1931" s="252"/>
      <c r="P1931" s="252"/>
      <c r="Q1931" s="252"/>
      <c r="R1931" s="252"/>
      <c r="S1931" s="252"/>
      <c r="T1931" s="253"/>
      <c r="U1931" s="13"/>
      <c r="V1931" s="13"/>
      <c r="W1931" s="13"/>
      <c r="X1931" s="13"/>
      <c r="Y1931" s="13"/>
      <c r="Z1931" s="13"/>
      <c r="AA1931" s="13"/>
      <c r="AB1931" s="13"/>
      <c r="AC1931" s="13"/>
      <c r="AD1931" s="13"/>
      <c r="AE1931" s="13"/>
      <c r="AT1931" s="254" t="s">
        <v>190</v>
      </c>
      <c r="AU1931" s="254" t="s">
        <v>85</v>
      </c>
      <c r="AV1931" s="13" t="s">
        <v>83</v>
      </c>
      <c r="AW1931" s="13" t="s">
        <v>34</v>
      </c>
      <c r="AX1931" s="13" t="s">
        <v>76</v>
      </c>
      <c r="AY1931" s="254" t="s">
        <v>178</v>
      </c>
    </row>
    <row r="1932" s="13" customFormat="1">
      <c r="A1932" s="13"/>
      <c r="B1932" s="244"/>
      <c r="C1932" s="245"/>
      <c r="D1932" s="246" t="s">
        <v>190</v>
      </c>
      <c r="E1932" s="247" t="s">
        <v>1</v>
      </c>
      <c r="F1932" s="248" t="s">
        <v>1988</v>
      </c>
      <c r="G1932" s="245"/>
      <c r="H1932" s="247" t="s">
        <v>1</v>
      </c>
      <c r="I1932" s="249"/>
      <c r="J1932" s="245"/>
      <c r="K1932" s="245"/>
      <c r="L1932" s="250"/>
      <c r="M1932" s="251"/>
      <c r="N1932" s="252"/>
      <c r="O1932" s="252"/>
      <c r="P1932" s="252"/>
      <c r="Q1932" s="252"/>
      <c r="R1932" s="252"/>
      <c r="S1932" s="252"/>
      <c r="T1932" s="253"/>
      <c r="U1932" s="13"/>
      <c r="V1932" s="13"/>
      <c r="W1932" s="13"/>
      <c r="X1932" s="13"/>
      <c r="Y1932" s="13"/>
      <c r="Z1932" s="13"/>
      <c r="AA1932" s="13"/>
      <c r="AB1932" s="13"/>
      <c r="AC1932" s="13"/>
      <c r="AD1932" s="13"/>
      <c r="AE1932" s="13"/>
      <c r="AT1932" s="254" t="s">
        <v>190</v>
      </c>
      <c r="AU1932" s="254" t="s">
        <v>85</v>
      </c>
      <c r="AV1932" s="13" t="s">
        <v>83</v>
      </c>
      <c r="AW1932" s="13" t="s">
        <v>34</v>
      </c>
      <c r="AX1932" s="13" t="s">
        <v>76</v>
      </c>
      <c r="AY1932" s="254" t="s">
        <v>178</v>
      </c>
    </row>
    <row r="1933" s="14" customFormat="1">
      <c r="A1933" s="14"/>
      <c r="B1933" s="255"/>
      <c r="C1933" s="256"/>
      <c r="D1933" s="246" t="s">
        <v>190</v>
      </c>
      <c r="E1933" s="257" t="s">
        <v>1</v>
      </c>
      <c r="F1933" s="258" t="s">
        <v>2088</v>
      </c>
      <c r="G1933" s="256"/>
      <c r="H1933" s="259">
        <v>14.850000000000001</v>
      </c>
      <c r="I1933" s="260"/>
      <c r="J1933" s="256"/>
      <c r="K1933" s="256"/>
      <c r="L1933" s="261"/>
      <c r="M1933" s="262"/>
      <c r="N1933" s="263"/>
      <c r="O1933" s="263"/>
      <c r="P1933" s="263"/>
      <c r="Q1933" s="263"/>
      <c r="R1933" s="263"/>
      <c r="S1933" s="263"/>
      <c r="T1933" s="264"/>
      <c r="U1933" s="14"/>
      <c r="V1933" s="14"/>
      <c r="W1933" s="14"/>
      <c r="X1933" s="14"/>
      <c r="Y1933" s="14"/>
      <c r="Z1933" s="14"/>
      <c r="AA1933" s="14"/>
      <c r="AB1933" s="14"/>
      <c r="AC1933" s="14"/>
      <c r="AD1933" s="14"/>
      <c r="AE1933" s="14"/>
      <c r="AT1933" s="265" t="s">
        <v>190</v>
      </c>
      <c r="AU1933" s="265" t="s">
        <v>85</v>
      </c>
      <c r="AV1933" s="14" t="s">
        <v>85</v>
      </c>
      <c r="AW1933" s="14" t="s">
        <v>34</v>
      </c>
      <c r="AX1933" s="14" t="s">
        <v>76</v>
      </c>
      <c r="AY1933" s="265" t="s">
        <v>178</v>
      </c>
    </row>
    <row r="1934" s="2" customFormat="1" ht="24.15" customHeight="1">
      <c r="A1934" s="38"/>
      <c r="B1934" s="39"/>
      <c r="C1934" s="226" t="s">
        <v>2089</v>
      </c>
      <c r="D1934" s="226" t="s">
        <v>181</v>
      </c>
      <c r="E1934" s="227" t="s">
        <v>2090</v>
      </c>
      <c r="F1934" s="228" t="s">
        <v>2091</v>
      </c>
      <c r="G1934" s="229" t="s">
        <v>203</v>
      </c>
      <c r="H1934" s="230">
        <v>72</v>
      </c>
      <c r="I1934" s="231"/>
      <c r="J1934" s="232">
        <f>ROUND(I1934*H1934,2)</f>
        <v>0</v>
      </c>
      <c r="K1934" s="228" t="s">
        <v>2092</v>
      </c>
      <c r="L1934" s="44"/>
      <c r="M1934" s="233" t="s">
        <v>1</v>
      </c>
      <c r="N1934" s="234" t="s">
        <v>41</v>
      </c>
      <c r="O1934" s="91"/>
      <c r="P1934" s="235">
        <f>O1934*H1934</f>
        <v>0</v>
      </c>
      <c r="Q1934" s="235">
        <v>3.0000000000000001E-05</v>
      </c>
      <c r="R1934" s="235">
        <f>Q1934*H1934</f>
        <v>0.00216</v>
      </c>
      <c r="S1934" s="235">
        <v>0</v>
      </c>
      <c r="T1934" s="236">
        <f>S1934*H1934</f>
        <v>0</v>
      </c>
      <c r="U1934" s="38"/>
      <c r="V1934" s="38"/>
      <c r="W1934" s="38"/>
      <c r="X1934" s="38"/>
      <c r="Y1934" s="38"/>
      <c r="Z1934" s="38"/>
      <c r="AA1934" s="38"/>
      <c r="AB1934" s="38"/>
      <c r="AC1934" s="38"/>
      <c r="AD1934" s="38"/>
      <c r="AE1934" s="38"/>
      <c r="AR1934" s="237" t="s">
        <v>362</v>
      </c>
      <c r="AT1934" s="237" t="s">
        <v>181</v>
      </c>
      <c r="AU1934" s="237" t="s">
        <v>85</v>
      </c>
      <c r="AY1934" s="17" t="s">
        <v>178</v>
      </c>
      <c r="BE1934" s="238">
        <f>IF(N1934="základní",J1934,0)</f>
        <v>0</v>
      </c>
      <c r="BF1934" s="238">
        <f>IF(N1934="snížená",J1934,0)</f>
        <v>0</v>
      </c>
      <c r="BG1934" s="238">
        <f>IF(N1934="zákl. přenesená",J1934,0)</f>
        <v>0</v>
      </c>
      <c r="BH1934" s="238">
        <f>IF(N1934="sníž. přenesená",J1934,0)</f>
        <v>0</v>
      </c>
      <c r="BI1934" s="238">
        <f>IF(N1934="nulová",J1934,0)</f>
        <v>0</v>
      </c>
      <c r="BJ1934" s="17" t="s">
        <v>83</v>
      </c>
      <c r="BK1934" s="238">
        <f>ROUND(I1934*H1934,2)</f>
        <v>0</v>
      </c>
      <c r="BL1934" s="17" t="s">
        <v>362</v>
      </c>
      <c r="BM1934" s="237" t="s">
        <v>2093</v>
      </c>
    </row>
    <row r="1935" s="2" customFormat="1">
      <c r="A1935" s="38"/>
      <c r="B1935" s="39"/>
      <c r="C1935" s="40"/>
      <c r="D1935" s="239" t="s">
        <v>188</v>
      </c>
      <c r="E1935" s="40"/>
      <c r="F1935" s="240" t="s">
        <v>2094</v>
      </c>
      <c r="G1935" s="40"/>
      <c r="H1935" s="40"/>
      <c r="I1935" s="241"/>
      <c r="J1935" s="40"/>
      <c r="K1935" s="40"/>
      <c r="L1935" s="44"/>
      <c r="M1935" s="242"/>
      <c r="N1935" s="243"/>
      <c r="O1935" s="91"/>
      <c r="P1935" s="91"/>
      <c r="Q1935" s="91"/>
      <c r="R1935" s="91"/>
      <c r="S1935" s="91"/>
      <c r="T1935" s="92"/>
      <c r="U1935" s="38"/>
      <c r="V1935" s="38"/>
      <c r="W1935" s="38"/>
      <c r="X1935" s="38"/>
      <c r="Y1935" s="38"/>
      <c r="Z1935" s="38"/>
      <c r="AA1935" s="38"/>
      <c r="AB1935" s="38"/>
      <c r="AC1935" s="38"/>
      <c r="AD1935" s="38"/>
      <c r="AE1935" s="38"/>
      <c r="AT1935" s="17" t="s">
        <v>188</v>
      </c>
      <c r="AU1935" s="17" t="s">
        <v>85</v>
      </c>
    </row>
    <row r="1936" s="13" customFormat="1">
      <c r="A1936" s="13"/>
      <c r="B1936" s="244"/>
      <c r="C1936" s="245"/>
      <c r="D1936" s="246" t="s">
        <v>190</v>
      </c>
      <c r="E1936" s="247" t="s">
        <v>1</v>
      </c>
      <c r="F1936" s="248" t="s">
        <v>191</v>
      </c>
      <c r="G1936" s="245"/>
      <c r="H1936" s="247" t="s">
        <v>1</v>
      </c>
      <c r="I1936" s="249"/>
      <c r="J1936" s="245"/>
      <c r="K1936" s="245"/>
      <c r="L1936" s="250"/>
      <c r="M1936" s="251"/>
      <c r="N1936" s="252"/>
      <c r="O1936" s="252"/>
      <c r="P1936" s="252"/>
      <c r="Q1936" s="252"/>
      <c r="R1936" s="252"/>
      <c r="S1936" s="252"/>
      <c r="T1936" s="253"/>
      <c r="U1936" s="13"/>
      <c r="V1936" s="13"/>
      <c r="W1936" s="13"/>
      <c r="X1936" s="13"/>
      <c r="Y1936" s="13"/>
      <c r="Z1936" s="13"/>
      <c r="AA1936" s="13"/>
      <c r="AB1936" s="13"/>
      <c r="AC1936" s="13"/>
      <c r="AD1936" s="13"/>
      <c r="AE1936" s="13"/>
      <c r="AT1936" s="254" t="s">
        <v>190</v>
      </c>
      <c r="AU1936" s="254" t="s">
        <v>85</v>
      </c>
      <c r="AV1936" s="13" t="s">
        <v>83</v>
      </c>
      <c r="AW1936" s="13" t="s">
        <v>34</v>
      </c>
      <c r="AX1936" s="13" t="s">
        <v>76</v>
      </c>
      <c r="AY1936" s="254" t="s">
        <v>178</v>
      </c>
    </row>
    <row r="1937" s="13" customFormat="1">
      <c r="A1937" s="13"/>
      <c r="B1937" s="244"/>
      <c r="C1937" s="245"/>
      <c r="D1937" s="246" t="s">
        <v>190</v>
      </c>
      <c r="E1937" s="247" t="s">
        <v>1</v>
      </c>
      <c r="F1937" s="248" t="s">
        <v>192</v>
      </c>
      <c r="G1937" s="245"/>
      <c r="H1937" s="247" t="s">
        <v>1</v>
      </c>
      <c r="I1937" s="249"/>
      <c r="J1937" s="245"/>
      <c r="K1937" s="245"/>
      <c r="L1937" s="250"/>
      <c r="M1937" s="251"/>
      <c r="N1937" s="252"/>
      <c r="O1937" s="252"/>
      <c r="P1937" s="252"/>
      <c r="Q1937" s="252"/>
      <c r="R1937" s="252"/>
      <c r="S1937" s="252"/>
      <c r="T1937" s="253"/>
      <c r="U1937" s="13"/>
      <c r="V1937" s="13"/>
      <c r="W1937" s="13"/>
      <c r="X1937" s="13"/>
      <c r="Y1937" s="13"/>
      <c r="Z1937" s="13"/>
      <c r="AA1937" s="13"/>
      <c r="AB1937" s="13"/>
      <c r="AC1937" s="13"/>
      <c r="AD1937" s="13"/>
      <c r="AE1937" s="13"/>
      <c r="AT1937" s="254" t="s">
        <v>190</v>
      </c>
      <c r="AU1937" s="254" t="s">
        <v>85</v>
      </c>
      <c r="AV1937" s="13" t="s">
        <v>83</v>
      </c>
      <c r="AW1937" s="13" t="s">
        <v>34</v>
      </c>
      <c r="AX1937" s="13" t="s">
        <v>76</v>
      </c>
      <c r="AY1937" s="254" t="s">
        <v>178</v>
      </c>
    </row>
    <row r="1938" s="13" customFormat="1">
      <c r="A1938" s="13"/>
      <c r="B1938" s="244"/>
      <c r="C1938" s="245"/>
      <c r="D1938" s="246" t="s">
        <v>190</v>
      </c>
      <c r="E1938" s="247" t="s">
        <v>1</v>
      </c>
      <c r="F1938" s="248" t="s">
        <v>1980</v>
      </c>
      <c r="G1938" s="245"/>
      <c r="H1938" s="247" t="s">
        <v>1</v>
      </c>
      <c r="I1938" s="249"/>
      <c r="J1938" s="245"/>
      <c r="K1938" s="245"/>
      <c r="L1938" s="250"/>
      <c r="M1938" s="251"/>
      <c r="N1938" s="252"/>
      <c r="O1938" s="252"/>
      <c r="P1938" s="252"/>
      <c r="Q1938" s="252"/>
      <c r="R1938" s="252"/>
      <c r="S1938" s="252"/>
      <c r="T1938" s="253"/>
      <c r="U1938" s="13"/>
      <c r="V1938" s="13"/>
      <c r="W1938" s="13"/>
      <c r="X1938" s="13"/>
      <c r="Y1938" s="13"/>
      <c r="Z1938" s="13"/>
      <c r="AA1938" s="13"/>
      <c r="AB1938" s="13"/>
      <c r="AC1938" s="13"/>
      <c r="AD1938" s="13"/>
      <c r="AE1938" s="13"/>
      <c r="AT1938" s="254" t="s">
        <v>190</v>
      </c>
      <c r="AU1938" s="254" t="s">
        <v>85</v>
      </c>
      <c r="AV1938" s="13" t="s">
        <v>83</v>
      </c>
      <c r="AW1938" s="13" t="s">
        <v>34</v>
      </c>
      <c r="AX1938" s="13" t="s">
        <v>76</v>
      </c>
      <c r="AY1938" s="254" t="s">
        <v>178</v>
      </c>
    </row>
    <row r="1939" s="14" customFormat="1">
      <c r="A1939" s="14"/>
      <c r="B1939" s="255"/>
      <c r="C1939" s="256"/>
      <c r="D1939" s="246" t="s">
        <v>190</v>
      </c>
      <c r="E1939" s="257" t="s">
        <v>1</v>
      </c>
      <c r="F1939" s="258" t="s">
        <v>2095</v>
      </c>
      <c r="G1939" s="256"/>
      <c r="H1939" s="259">
        <v>6</v>
      </c>
      <c r="I1939" s="260"/>
      <c r="J1939" s="256"/>
      <c r="K1939" s="256"/>
      <c r="L1939" s="261"/>
      <c r="M1939" s="262"/>
      <c r="N1939" s="263"/>
      <c r="O1939" s="263"/>
      <c r="P1939" s="263"/>
      <c r="Q1939" s="263"/>
      <c r="R1939" s="263"/>
      <c r="S1939" s="263"/>
      <c r="T1939" s="264"/>
      <c r="U1939" s="14"/>
      <c r="V1939" s="14"/>
      <c r="W1939" s="14"/>
      <c r="X1939" s="14"/>
      <c r="Y1939" s="14"/>
      <c r="Z1939" s="14"/>
      <c r="AA1939" s="14"/>
      <c r="AB1939" s="14"/>
      <c r="AC1939" s="14"/>
      <c r="AD1939" s="14"/>
      <c r="AE1939" s="14"/>
      <c r="AT1939" s="265" t="s">
        <v>190</v>
      </c>
      <c r="AU1939" s="265" t="s">
        <v>85</v>
      </c>
      <c r="AV1939" s="14" t="s">
        <v>85</v>
      </c>
      <c r="AW1939" s="14" t="s">
        <v>34</v>
      </c>
      <c r="AX1939" s="14" t="s">
        <v>76</v>
      </c>
      <c r="AY1939" s="265" t="s">
        <v>178</v>
      </c>
    </row>
    <row r="1940" s="14" customFormat="1">
      <c r="A1940" s="14"/>
      <c r="B1940" s="255"/>
      <c r="C1940" s="256"/>
      <c r="D1940" s="246" t="s">
        <v>190</v>
      </c>
      <c r="E1940" s="257" t="s">
        <v>1</v>
      </c>
      <c r="F1940" s="258" t="s">
        <v>2096</v>
      </c>
      <c r="G1940" s="256"/>
      <c r="H1940" s="259">
        <v>16</v>
      </c>
      <c r="I1940" s="260"/>
      <c r="J1940" s="256"/>
      <c r="K1940" s="256"/>
      <c r="L1940" s="261"/>
      <c r="M1940" s="262"/>
      <c r="N1940" s="263"/>
      <c r="O1940" s="263"/>
      <c r="P1940" s="263"/>
      <c r="Q1940" s="263"/>
      <c r="R1940" s="263"/>
      <c r="S1940" s="263"/>
      <c r="T1940" s="264"/>
      <c r="U1940" s="14"/>
      <c r="V1940" s="14"/>
      <c r="W1940" s="14"/>
      <c r="X1940" s="14"/>
      <c r="Y1940" s="14"/>
      <c r="Z1940" s="14"/>
      <c r="AA1940" s="14"/>
      <c r="AB1940" s="14"/>
      <c r="AC1940" s="14"/>
      <c r="AD1940" s="14"/>
      <c r="AE1940" s="14"/>
      <c r="AT1940" s="265" t="s">
        <v>190</v>
      </c>
      <c r="AU1940" s="265" t="s">
        <v>85</v>
      </c>
      <c r="AV1940" s="14" t="s">
        <v>85</v>
      </c>
      <c r="AW1940" s="14" t="s">
        <v>34</v>
      </c>
      <c r="AX1940" s="14" t="s">
        <v>76</v>
      </c>
      <c r="AY1940" s="265" t="s">
        <v>178</v>
      </c>
    </row>
    <row r="1941" s="14" customFormat="1">
      <c r="A1941" s="14"/>
      <c r="B1941" s="255"/>
      <c r="C1941" s="256"/>
      <c r="D1941" s="246" t="s">
        <v>190</v>
      </c>
      <c r="E1941" s="257" t="s">
        <v>1</v>
      </c>
      <c r="F1941" s="258" t="s">
        <v>2097</v>
      </c>
      <c r="G1941" s="256"/>
      <c r="H1941" s="259">
        <v>8</v>
      </c>
      <c r="I1941" s="260"/>
      <c r="J1941" s="256"/>
      <c r="K1941" s="256"/>
      <c r="L1941" s="261"/>
      <c r="M1941" s="262"/>
      <c r="N1941" s="263"/>
      <c r="O1941" s="263"/>
      <c r="P1941" s="263"/>
      <c r="Q1941" s="263"/>
      <c r="R1941" s="263"/>
      <c r="S1941" s="263"/>
      <c r="T1941" s="264"/>
      <c r="U1941" s="14"/>
      <c r="V1941" s="14"/>
      <c r="W1941" s="14"/>
      <c r="X1941" s="14"/>
      <c r="Y1941" s="14"/>
      <c r="Z1941" s="14"/>
      <c r="AA1941" s="14"/>
      <c r="AB1941" s="14"/>
      <c r="AC1941" s="14"/>
      <c r="AD1941" s="14"/>
      <c r="AE1941" s="14"/>
      <c r="AT1941" s="265" t="s">
        <v>190</v>
      </c>
      <c r="AU1941" s="265" t="s">
        <v>85</v>
      </c>
      <c r="AV1941" s="14" t="s">
        <v>85</v>
      </c>
      <c r="AW1941" s="14" t="s">
        <v>34</v>
      </c>
      <c r="AX1941" s="14" t="s">
        <v>76</v>
      </c>
      <c r="AY1941" s="265" t="s">
        <v>178</v>
      </c>
    </row>
    <row r="1942" s="14" customFormat="1">
      <c r="A1942" s="14"/>
      <c r="B1942" s="255"/>
      <c r="C1942" s="256"/>
      <c r="D1942" s="246" t="s">
        <v>190</v>
      </c>
      <c r="E1942" s="257" t="s">
        <v>1</v>
      </c>
      <c r="F1942" s="258" t="s">
        <v>2098</v>
      </c>
      <c r="G1942" s="256"/>
      <c r="H1942" s="259">
        <v>11</v>
      </c>
      <c r="I1942" s="260"/>
      <c r="J1942" s="256"/>
      <c r="K1942" s="256"/>
      <c r="L1942" s="261"/>
      <c r="M1942" s="262"/>
      <c r="N1942" s="263"/>
      <c r="O1942" s="263"/>
      <c r="P1942" s="263"/>
      <c r="Q1942" s="263"/>
      <c r="R1942" s="263"/>
      <c r="S1942" s="263"/>
      <c r="T1942" s="264"/>
      <c r="U1942" s="14"/>
      <c r="V1942" s="14"/>
      <c r="W1942" s="14"/>
      <c r="X1942" s="14"/>
      <c r="Y1942" s="14"/>
      <c r="Z1942" s="14"/>
      <c r="AA1942" s="14"/>
      <c r="AB1942" s="14"/>
      <c r="AC1942" s="14"/>
      <c r="AD1942" s="14"/>
      <c r="AE1942" s="14"/>
      <c r="AT1942" s="265" t="s">
        <v>190</v>
      </c>
      <c r="AU1942" s="265" t="s">
        <v>85</v>
      </c>
      <c r="AV1942" s="14" t="s">
        <v>85</v>
      </c>
      <c r="AW1942" s="14" t="s">
        <v>34</v>
      </c>
      <c r="AX1942" s="14" t="s">
        <v>76</v>
      </c>
      <c r="AY1942" s="265" t="s">
        <v>178</v>
      </c>
    </row>
    <row r="1943" s="14" customFormat="1">
      <c r="A1943" s="14"/>
      <c r="B1943" s="255"/>
      <c r="C1943" s="256"/>
      <c r="D1943" s="246" t="s">
        <v>190</v>
      </c>
      <c r="E1943" s="257" t="s">
        <v>1</v>
      </c>
      <c r="F1943" s="258" t="s">
        <v>2099</v>
      </c>
      <c r="G1943" s="256"/>
      <c r="H1943" s="259">
        <v>8</v>
      </c>
      <c r="I1943" s="260"/>
      <c r="J1943" s="256"/>
      <c r="K1943" s="256"/>
      <c r="L1943" s="261"/>
      <c r="M1943" s="262"/>
      <c r="N1943" s="263"/>
      <c r="O1943" s="263"/>
      <c r="P1943" s="263"/>
      <c r="Q1943" s="263"/>
      <c r="R1943" s="263"/>
      <c r="S1943" s="263"/>
      <c r="T1943" s="264"/>
      <c r="U1943" s="14"/>
      <c r="V1943" s="14"/>
      <c r="W1943" s="14"/>
      <c r="X1943" s="14"/>
      <c r="Y1943" s="14"/>
      <c r="Z1943" s="14"/>
      <c r="AA1943" s="14"/>
      <c r="AB1943" s="14"/>
      <c r="AC1943" s="14"/>
      <c r="AD1943" s="14"/>
      <c r="AE1943" s="14"/>
      <c r="AT1943" s="265" t="s">
        <v>190</v>
      </c>
      <c r="AU1943" s="265" t="s">
        <v>85</v>
      </c>
      <c r="AV1943" s="14" t="s">
        <v>85</v>
      </c>
      <c r="AW1943" s="14" t="s">
        <v>34</v>
      </c>
      <c r="AX1943" s="14" t="s">
        <v>76</v>
      </c>
      <c r="AY1943" s="265" t="s">
        <v>178</v>
      </c>
    </row>
    <row r="1944" s="14" customFormat="1">
      <c r="A1944" s="14"/>
      <c r="B1944" s="255"/>
      <c r="C1944" s="256"/>
      <c r="D1944" s="246" t="s">
        <v>190</v>
      </c>
      <c r="E1944" s="257" t="s">
        <v>1</v>
      </c>
      <c r="F1944" s="258" t="s">
        <v>2100</v>
      </c>
      <c r="G1944" s="256"/>
      <c r="H1944" s="259">
        <v>7</v>
      </c>
      <c r="I1944" s="260"/>
      <c r="J1944" s="256"/>
      <c r="K1944" s="256"/>
      <c r="L1944" s="261"/>
      <c r="M1944" s="262"/>
      <c r="N1944" s="263"/>
      <c r="O1944" s="263"/>
      <c r="P1944" s="263"/>
      <c r="Q1944" s="263"/>
      <c r="R1944" s="263"/>
      <c r="S1944" s="263"/>
      <c r="T1944" s="264"/>
      <c r="U1944" s="14"/>
      <c r="V1944" s="14"/>
      <c r="W1944" s="14"/>
      <c r="X1944" s="14"/>
      <c r="Y1944" s="14"/>
      <c r="Z1944" s="14"/>
      <c r="AA1944" s="14"/>
      <c r="AB1944" s="14"/>
      <c r="AC1944" s="14"/>
      <c r="AD1944" s="14"/>
      <c r="AE1944" s="14"/>
      <c r="AT1944" s="265" t="s">
        <v>190</v>
      </c>
      <c r="AU1944" s="265" t="s">
        <v>85</v>
      </c>
      <c r="AV1944" s="14" t="s">
        <v>85</v>
      </c>
      <c r="AW1944" s="14" t="s">
        <v>34</v>
      </c>
      <c r="AX1944" s="14" t="s">
        <v>76</v>
      </c>
      <c r="AY1944" s="265" t="s">
        <v>178</v>
      </c>
    </row>
    <row r="1945" s="14" customFormat="1">
      <c r="A1945" s="14"/>
      <c r="B1945" s="255"/>
      <c r="C1945" s="256"/>
      <c r="D1945" s="246" t="s">
        <v>190</v>
      </c>
      <c r="E1945" s="257" t="s">
        <v>1</v>
      </c>
      <c r="F1945" s="258" t="s">
        <v>2101</v>
      </c>
      <c r="G1945" s="256"/>
      <c r="H1945" s="259">
        <v>8</v>
      </c>
      <c r="I1945" s="260"/>
      <c r="J1945" s="256"/>
      <c r="K1945" s="256"/>
      <c r="L1945" s="261"/>
      <c r="M1945" s="262"/>
      <c r="N1945" s="263"/>
      <c r="O1945" s="263"/>
      <c r="P1945" s="263"/>
      <c r="Q1945" s="263"/>
      <c r="R1945" s="263"/>
      <c r="S1945" s="263"/>
      <c r="T1945" s="264"/>
      <c r="U1945" s="14"/>
      <c r="V1945" s="14"/>
      <c r="W1945" s="14"/>
      <c r="X1945" s="14"/>
      <c r="Y1945" s="14"/>
      <c r="Z1945" s="14"/>
      <c r="AA1945" s="14"/>
      <c r="AB1945" s="14"/>
      <c r="AC1945" s="14"/>
      <c r="AD1945" s="14"/>
      <c r="AE1945" s="14"/>
      <c r="AT1945" s="265" t="s">
        <v>190</v>
      </c>
      <c r="AU1945" s="265" t="s">
        <v>85</v>
      </c>
      <c r="AV1945" s="14" t="s">
        <v>85</v>
      </c>
      <c r="AW1945" s="14" t="s">
        <v>34</v>
      </c>
      <c r="AX1945" s="14" t="s">
        <v>76</v>
      </c>
      <c r="AY1945" s="265" t="s">
        <v>178</v>
      </c>
    </row>
    <row r="1946" s="13" customFormat="1">
      <c r="A1946" s="13"/>
      <c r="B1946" s="244"/>
      <c r="C1946" s="245"/>
      <c r="D1946" s="246" t="s">
        <v>190</v>
      </c>
      <c r="E1946" s="247" t="s">
        <v>1</v>
      </c>
      <c r="F1946" s="248" t="s">
        <v>192</v>
      </c>
      <c r="G1946" s="245"/>
      <c r="H1946" s="247" t="s">
        <v>1</v>
      </c>
      <c r="I1946" s="249"/>
      <c r="J1946" s="245"/>
      <c r="K1946" s="245"/>
      <c r="L1946" s="250"/>
      <c r="M1946" s="251"/>
      <c r="N1946" s="252"/>
      <c r="O1946" s="252"/>
      <c r="P1946" s="252"/>
      <c r="Q1946" s="252"/>
      <c r="R1946" s="252"/>
      <c r="S1946" s="252"/>
      <c r="T1946" s="253"/>
      <c r="U1946" s="13"/>
      <c r="V1946" s="13"/>
      <c r="W1946" s="13"/>
      <c r="X1946" s="13"/>
      <c r="Y1946" s="13"/>
      <c r="Z1946" s="13"/>
      <c r="AA1946" s="13"/>
      <c r="AB1946" s="13"/>
      <c r="AC1946" s="13"/>
      <c r="AD1946" s="13"/>
      <c r="AE1946" s="13"/>
      <c r="AT1946" s="254" t="s">
        <v>190</v>
      </c>
      <c r="AU1946" s="254" t="s">
        <v>85</v>
      </c>
      <c r="AV1946" s="13" t="s">
        <v>83</v>
      </c>
      <c r="AW1946" s="13" t="s">
        <v>34</v>
      </c>
      <c r="AX1946" s="13" t="s">
        <v>76</v>
      </c>
      <c r="AY1946" s="254" t="s">
        <v>178</v>
      </c>
    </row>
    <row r="1947" s="13" customFormat="1">
      <c r="A1947" s="13"/>
      <c r="B1947" s="244"/>
      <c r="C1947" s="245"/>
      <c r="D1947" s="246" t="s">
        <v>190</v>
      </c>
      <c r="E1947" s="247" t="s">
        <v>1</v>
      </c>
      <c r="F1947" s="248" t="s">
        <v>1988</v>
      </c>
      <c r="G1947" s="245"/>
      <c r="H1947" s="247" t="s">
        <v>1</v>
      </c>
      <c r="I1947" s="249"/>
      <c r="J1947" s="245"/>
      <c r="K1947" s="245"/>
      <c r="L1947" s="250"/>
      <c r="M1947" s="251"/>
      <c r="N1947" s="252"/>
      <c r="O1947" s="252"/>
      <c r="P1947" s="252"/>
      <c r="Q1947" s="252"/>
      <c r="R1947" s="252"/>
      <c r="S1947" s="252"/>
      <c r="T1947" s="253"/>
      <c r="U1947" s="13"/>
      <c r="V1947" s="13"/>
      <c r="W1947" s="13"/>
      <c r="X1947" s="13"/>
      <c r="Y1947" s="13"/>
      <c r="Z1947" s="13"/>
      <c r="AA1947" s="13"/>
      <c r="AB1947" s="13"/>
      <c r="AC1947" s="13"/>
      <c r="AD1947" s="13"/>
      <c r="AE1947" s="13"/>
      <c r="AT1947" s="254" t="s">
        <v>190</v>
      </c>
      <c r="AU1947" s="254" t="s">
        <v>85</v>
      </c>
      <c r="AV1947" s="13" t="s">
        <v>83</v>
      </c>
      <c r="AW1947" s="13" t="s">
        <v>34</v>
      </c>
      <c r="AX1947" s="13" t="s">
        <v>76</v>
      </c>
      <c r="AY1947" s="254" t="s">
        <v>178</v>
      </c>
    </row>
    <row r="1948" s="14" customFormat="1">
      <c r="A1948" s="14"/>
      <c r="B1948" s="255"/>
      <c r="C1948" s="256"/>
      <c r="D1948" s="246" t="s">
        <v>190</v>
      </c>
      <c r="E1948" s="257" t="s">
        <v>1</v>
      </c>
      <c r="F1948" s="258" t="s">
        <v>2102</v>
      </c>
      <c r="G1948" s="256"/>
      <c r="H1948" s="259">
        <v>8</v>
      </c>
      <c r="I1948" s="260"/>
      <c r="J1948" s="256"/>
      <c r="K1948" s="256"/>
      <c r="L1948" s="261"/>
      <c r="M1948" s="262"/>
      <c r="N1948" s="263"/>
      <c r="O1948" s="263"/>
      <c r="P1948" s="263"/>
      <c r="Q1948" s="263"/>
      <c r="R1948" s="263"/>
      <c r="S1948" s="263"/>
      <c r="T1948" s="264"/>
      <c r="U1948" s="14"/>
      <c r="V1948" s="14"/>
      <c r="W1948" s="14"/>
      <c r="X1948" s="14"/>
      <c r="Y1948" s="14"/>
      <c r="Z1948" s="14"/>
      <c r="AA1948" s="14"/>
      <c r="AB1948" s="14"/>
      <c r="AC1948" s="14"/>
      <c r="AD1948" s="14"/>
      <c r="AE1948" s="14"/>
      <c r="AT1948" s="265" t="s">
        <v>190</v>
      </c>
      <c r="AU1948" s="265" t="s">
        <v>85</v>
      </c>
      <c r="AV1948" s="14" t="s">
        <v>85</v>
      </c>
      <c r="AW1948" s="14" t="s">
        <v>34</v>
      </c>
      <c r="AX1948" s="14" t="s">
        <v>76</v>
      </c>
      <c r="AY1948" s="265" t="s">
        <v>178</v>
      </c>
    </row>
    <row r="1949" s="2" customFormat="1" ht="24.15" customHeight="1">
      <c r="A1949" s="38"/>
      <c r="B1949" s="39"/>
      <c r="C1949" s="226" t="s">
        <v>2103</v>
      </c>
      <c r="D1949" s="226" t="s">
        <v>181</v>
      </c>
      <c r="E1949" s="227" t="s">
        <v>2104</v>
      </c>
      <c r="F1949" s="228" t="s">
        <v>2105</v>
      </c>
      <c r="G1949" s="229" t="s">
        <v>203</v>
      </c>
      <c r="H1949" s="230">
        <v>48</v>
      </c>
      <c r="I1949" s="231"/>
      <c r="J1949" s="232">
        <f>ROUND(I1949*H1949,2)</f>
        <v>0</v>
      </c>
      <c r="K1949" s="228" t="s">
        <v>2092</v>
      </c>
      <c r="L1949" s="44"/>
      <c r="M1949" s="233" t="s">
        <v>1</v>
      </c>
      <c r="N1949" s="234" t="s">
        <v>41</v>
      </c>
      <c r="O1949" s="91"/>
      <c r="P1949" s="235">
        <f>O1949*H1949</f>
        <v>0</v>
      </c>
      <c r="Q1949" s="235">
        <v>3.0000000000000001E-05</v>
      </c>
      <c r="R1949" s="235">
        <f>Q1949*H1949</f>
        <v>0.0014400000000000001</v>
      </c>
      <c r="S1949" s="235">
        <v>0</v>
      </c>
      <c r="T1949" s="236">
        <f>S1949*H1949</f>
        <v>0</v>
      </c>
      <c r="U1949" s="38"/>
      <c r="V1949" s="38"/>
      <c r="W1949" s="38"/>
      <c r="X1949" s="38"/>
      <c r="Y1949" s="38"/>
      <c r="Z1949" s="38"/>
      <c r="AA1949" s="38"/>
      <c r="AB1949" s="38"/>
      <c r="AC1949" s="38"/>
      <c r="AD1949" s="38"/>
      <c r="AE1949" s="38"/>
      <c r="AR1949" s="237" t="s">
        <v>362</v>
      </c>
      <c r="AT1949" s="237" t="s">
        <v>181</v>
      </c>
      <c r="AU1949" s="237" t="s">
        <v>85</v>
      </c>
      <c r="AY1949" s="17" t="s">
        <v>178</v>
      </c>
      <c r="BE1949" s="238">
        <f>IF(N1949="základní",J1949,0)</f>
        <v>0</v>
      </c>
      <c r="BF1949" s="238">
        <f>IF(N1949="snížená",J1949,0)</f>
        <v>0</v>
      </c>
      <c r="BG1949" s="238">
        <f>IF(N1949="zákl. přenesená",J1949,0)</f>
        <v>0</v>
      </c>
      <c r="BH1949" s="238">
        <f>IF(N1949="sníž. přenesená",J1949,0)</f>
        <v>0</v>
      </c>
      <c r="BI1949" s="238">
        <f>IF(N1949="nulová",J1949,0)</f>
        <v>0</v>
      </c>
      <c r="BJ1949" s="17" t="s">
        <v>83</v>
      </c>
      <c r="BK1949" s="238">
        <f>ROUND(I1949*H1949,2)</f>
        <v>0</v>
      </c>
      <c r="BL1949" s="17" t="s">
        <v>362</v>
      </c>
      <c r="BM1949" s="237" t="s">
        <v>2106</v>
      </c>
    </row>
    <row r="1950" s="2" customFormat="1">
      <c r="A1950" s="38"/>
      <c r="B1950" s="39"/>
      <c r="C1950" s="40"/>
      <c r="D1950" s="239" t="s">
        <v>188</v>
      </c>
      <c r="E1950" s="40"/>
      <c r="F1950" s="240" t="s">
        <v>2107</v>
      </c>
      <c r="G1950" s="40"/>
      <c r="H1950" s="40"/>
      <c r="I1950" s="241"/>
      <c r="J1950" s="40"/>
      <c r="K1950" s="40"/>
      <c r="L1950" s="44"/>
      <c r="M1950" s="242"/>
      <c r="N1950" s="243"/>
      <c r="O1950" s="91"/>
      <c r="P1950" s="91"/>
      <c r="Q1950" s="91"/>
      <c r="R1950" s="91"/>
      <c r="S1950" s="91"/>
      <c r="T1950" s="92"/>
      <c r="U1950" s="38"/>
      <c r="V1950" s="38"/>
      <c r="W1950" s="38"/>
      <c r="X1950" s="38"/>
      <c r="Y1950" s="38"/>
      <c r="Z1950" s="38"/>
      <c r="AA1950" s="38"/>
      <c r="AB1950" s="38"/>
      <c r="AC1950" s="38"/>
      <c r="AD1950" s="38"/>
      <c r="AE1950" s="38"/>
      <c r="AT1950" s="17" t="s">
        <v>188</v>
      </c>
      <c r="AU1950" s="17" t="s">
        <v>85</v>
      </c>
    </row>
    <row r="1951" s="13" customFormat="1">
      <c r="A1951" s="13"/>
      <c r="B1951" s="244"/>
      <c r="C1951" s="245"/>
      <c r="D1951" s="246" t="s">
        <v>190</v>
      </c>
      <c r="E1951" s="247" t="s">
        <v>1</v>
      </c>
      <c r="F1951" s="248" t="s">
        <v>191</v>
      </c>
      <c r="G1951" s="245"/>
      <c r="H1951" s="247" t="s">
        <v>1</v>
      </c>
      <c r="I1951" s="249"/>
      <c r="J1951" s="245"/>
      <c r="K1951" s="245"/>
      <c r="L1951" s="250"/>
      <c r="M1951" s="251"/>
      <c r="N1951" s="252"/>
      <c r="O1951" s="252"/>
      <c r="P1951" s="252"/>
      <c r="Q1951" s="252"/>
      <c r="R1951" s="252"/>
      <c r="S1951" s="252"/>
      <c r="T1951" s="253"/>
      <c r="U1951" s="13"/>
      <c r="V1951" s="13"/>
      <c r="W1951" s="13"/>
      <c r="X1951" s="13"/>
      <c r="Y1951" s="13"/>
      <c r="Z1951" s="13"/>
      <c r="AA1951" s="13"/>
      <c r="AB1951" s="13"/>
      <c r="AC1951" s="13"/>
      <c r="AD1951" s="13"/>
      <c r="AE1951" s="13"/>
      <c r="AT1951" s="254" t="s">
        <v>190</v>
      </c>
      <c r="AU1951" s="254" t="s">
        <v>85</v>
      </c>
      <c r="AV1951" s="13" t="s">
        <v>83</v>
      </c>
      <c r="AW1951" s="13" t="s">
        <v>34</v>
      </c>
      <c r="AX1951" s="13" t="s">
        <v>76</v>
      </c>
      <c r="AY1951" s="254" t="s">
        <v>178</v>
      </c>
    </row>
    <row r="1952" s="13" customFormat="1">
      <c r="A1952" s="13"/>
      <c r="B1952" s="244"/>
      <c r="C1952" s="245"/>
      <c r="D1952" s="246" t="s">
        <v>190</v>
      </c>
      <c r="E1952" s="247" t="s">
        <v>1</v>
      </c>
      <c r="F1952" s="248" t="s">
        <v>192</v>
      </c>
      <c r="G1952" s="245"/>
      <c r="H1952" s="247" t="s">
        <v>1</v>
      </c>
      <c r="I1952" s="249"/>
      <c r="J1952" s="245"/>
      <c r="K1952" s="245"/>
      <c r="L1952" s="250"/>
      <c r="M1952" s="251"/>
      <c r="N1952" s="252"/>
      <c r="O1952" s="252"/>
      <c r="P1952" s="252"/>
      <c r="Q1952" s="252"/>
      <c r="R1952" s="252"/>
      <c r="S1952" s="252"/>
      <c r="T1952" s="253"/>
      <c r="U1952" s="13"/>
      <c r="V1952" s="13"/>
      <c r="W1952" s="13"/>
      <c r="X1952" s="13"/>
      <c r="Y1952" s="13"/>
      <c r="Z1952" s="13"/>
      <c r="AA1952" s="13"/>
      <c r="AB1952" s="13"/>
      <c r="AC1952" s="13"/>
      <c r="AD1952" s="13"/>
      <c r="AE1952" s="13"/>
      <c r="AT1952" s="254" t="s">
        <v>190</v>
      </c>
      <c r="AU1952" s="254" t="s">
        <v>85</v>
      </c>
      <c r="AV1952" s="13" t="s">
        <v>83</v>
      </c>
      <c r="AW1952" s="13" t="s">
        <v>34</v>
      </c>
      <c r="AX1952" s="13" t="s">
        <v>76</v>
      </c>
      <c r="AY1952" s="254" t="s">
        <v>178</v>
      </c>
    </row>
    <row r="1953" s="13" customFormat="1">
      <c r="A1953" s="13"/>
      <c r="B1953" s="244"/>
      <c r="C1953" s="245"/>
      <c r="D1953" s="246" t="s">
        <v>190</v>
      </c>
      <c r="E1953" s="247" t="s">
        <v>1</v>
      </c>
      <c r="F1953" s="248" t="s">
        <v>1980</v>
      </c>
      <c r="G1953" s="245"/>
      <c r="H1953" s="247" t="s">
        <v>1</v>
      </c>
      <c r="I1953" s="249"/>
      <c r="J1953" s="245"/>
      <c r="K1953" s="245"/>
      <c r="L1953" s="250"/>
      <c r="M1953" s="251"/>
      <c r="N1953" s="252"/>
      <c r="O1953" s="252"/>
      <c r="P1953" s="252"/>
      <c r="Q1953" s="252"/>
      <c r="R1953" s="252"/>
      <c r="S1953" s="252"/>
      <c r="T1953" s="253"/>
      <c r="U1953" s="13"/>
      <c r="V1953" s="13"/>
      <c r="W1953" s="13"/>
      <c r="X1953" s="13"/>
      <c r="Y1953" s="13"/>
      <c r="Z1953" s="13"/>
      <c r="AA1953" s="13"/>
      <c r="AB1953" s="13"/>
      <c r="AC1953" s="13"/>
      <c r="AD1953" s="13"/>
      <c r="AE1953" s="13"/>
      <c r="AT1953" s="254" t="s">
        <v>190</v>
      </c>
      <c r="AU1953" s="254" t="s">
        <v>85</v>
      </c>
      <c r="AV1953" s="13" t="s">
        <v>83</v>
      </c>
      <c r="AW1953" s="13" t="s">
        <v>34</v>
      </c>
      <c r="AX1953" s="13" t="s">
        <v>76</v>
      </c>
      <c r="AY1953" s="254" t="s">
        <v>178</v>
      </c>
    </row>
    <row r="1954" s="14" customFormat="1">
      <c r="A1954" s="14"/>
      <c r="B1954" s="255"/>
      <c r="C1954" s="256"/>
      <c r="D1954" s="246" t="s">
        <v>190</v>
      </c>
      <c r="E1954" s="257" t="s">
        <v>1</v>
      </c>
      <c r="F1954" s="258" t="s">
        <v>2108</v>
      </c>
      <c r="G1954" s="256"/>
      <c r="H1954" s="259">
        <v>2</v>
      </c>
      <c r="I1954" s="260"/>
      <c r="J1954" s="256"/>
      <c r="K1954" s="256"/>
      <c r="L1954" s="261"/>
      <c r="M1954" s="262"/>
      <c r="N1954" s="263"/>
      <c r="O1954" s="263"/>
      <c r="P1954" s="263"/>
      <c r="Q1954" s="263"/>
      <c r="R1954" s="263"/>
      <c r="S1954" s="263"/>
      <c r="T1954" s="264"/>
      <c r="U1954" s="14"/>
      <c r="V1954" s="14"/>
      <c r="W1954" s="14"/>
      <c r="X1954" s="14"/>
      <c r="Y1954" s="14"/>
      <c r="Z1954" s="14"/>
      <c r="AA1954" s="14"/>
      <c r="AB1954" s="14"/>
      <c r="AC1954" s="14"/>
      <c r="AD1954" s="14"/>
      <c r="AE1954" s="14"/>
      <c r="AT1954" s="265" t="s">
        <v>190</v>
      </c>
      <c r="AU1954" s="265" t="s">
        <v>85</v>
      </c>
      <c r="AV1954" s="14" t="s">
        <v>85</v>
      </c>
      <c r="AW1954" s="14" t="s">
        <v>34</v>
      </c>
      <c r="AX1954" s="14" t="s">
        <v>76</v>
      </c>
      <c r="AY1954" s="265" t="s">
        <v>178</v>
      </c>
    </row>
    <row r="1955" s="14" customFormat="1">
      <c r="A1955" s="14"/>
      <c r="B1955" s="255"/>
      <c r="C1955" s="256"/>
      <c r="D1955" s="246" t="s">
        <v>190</v>
      </c>
      <c r="E1955" s="257" t="s">
        <v>1</v>
      </c>
      <c r="F1955" s="258" t="s">
        <v>2109</v>
      </c>
      <c r="G1955" s="256"/>
      <c r="H1955" s="259">
        <v>20</v>
      </c>
      <c r="I1955" s="260"/>
      <c r="J1955" s="256"/>
      <c r="K1955" s="256"/>
      <c r="L1955" s="261"/>
      <c r="M1955" s="262"/>
      <c r="N1955" s="263"/>
      <c r="O1955" s="263"/>
      <c r="P1955" s="263"/>
      <c r="Q1955" s="263"/>
      <c r="R1955" s="263"/>
      <c r="S1955" s="263"/>
      <c r="T1955" s="264"/>
      <c r="U1955" s="14"/>
      <c r="V1955" s="14"/>
      <c r="W1955" s="14"/>
      <c r="X1955" s="14"/>
      <c r="Y1955" s="14"/>
      <c r="Z1955" s="14"/>
      <c r="AA1955" s="14"/>
      <c r="AB1955" s="14"/>
      <c r="AC1955" s="14"/>
      <c r="AD1955" s="14"/>
      <c r="AE1955" s="14"/>
      <c r="AT1955" s="265" t="s">
        <v>190</v>
      </c>
      <c r="AU1955" s="265" t="s">
        <v>85</v>
      </c>
      <c r="AV1955" s="14" t="s">
        <v>85</v>
      </c>
      <c r="AW1955" s="14" t="s">
        <v>34</v>
      </c>
      <c r="AX1955" s="14" t="s">
        <v>76</v>
      </c>
      <c r="AY1955" s="265" t="s">
        <v>178</v>
      </c>
    </row>
    <row r="1956" s="14" customFormat="1">
      <c r="A1956" s="14"/>
      <c r="B1956" s="255"/>
      <c r="C1956" s="256"/>
      <c r="D1956" s="246" t="s">
        <v>190</v>
      </c>
      <c r="E1956" s="257" t="s">
        <v>1</v>
      </c>
      <c r="F1956" s="258" t="s">
        <v>2110</v>
      </c>
      <c r="G1956" s="256"/>
      <c r="H1956" s="259">
        <v>4</v>
      </c>
      <c r="I1956" s="260"/>
      <c r="J1956" s="256"/>
      <c r="K1956" s="256"/>
      <c r="L1956" s="261"/>
      <c r="M1956" s="262"/>
      <c r="N1956" s="263"/>
      <c r="O1956" s="263"/>
      <c r="P1956" s="263"/>
      <c r="Q1956" s="263"/>
      <c r="R1956" s="263"/>
      <c r="S1956" s="263"/>
      <c r="T1956" s="264"/>
      <c r="U1956" s="14"/>
      <c r="V1956" s="14"/>
      <c r="W1956" s="14"/>
      <c r="X1956" s="14"/>
      <c r="Y1956" s="14"/>
      <c r="Z1956" s="14"/>
      <c r="AA1956" s="14"/>
      <c r="AB1956" s="14"/>
      <c r="AC1956" s="14"/>
      <c r="AD1956" s="14"/>
      <c r="AE1956" s="14"/>
      <c r="AT1956" s="265" t="s">
        <v>190</v>
      </c>
      <c r="AU1956" s="265" t="s">
        <v>85</v>
      </c>
      <c r="AV1956" s="14" t="s">
        <v>85</v>
      </c>
      <c r="AW1956" s="14" t="s">
        <v>34</v>
      </c>
      <c r="AX1956" s="14" t="s">
        <v>76</v>
      </c>
      <c r="AY1956" s="265" t="s">
        <v>178</v>
      </c>
    </row>
    <row r="1957" s="14" customFormat="1">
      <c r="A1957" s="14"/>
      <c r="B1957" s="255"/>
      <c r="C1957" s="256"/>
      <c r="D1957" s="246" t="s">
        <v>190</v>
      </c>
      <c r="E1957" s="257" t="s">
        <v>1</v>
      </c>
      <c r="F1957" s="258" t="s">
        <v>2111</v>
      </c>
      <c r="G1957" s="256"/>
      <c r="H1957" s="259">
        <v>7</v>
      </c>
      <c r="I1957" s="260"/>
      <c r="J1957" s="256"/>
      <c r="K1957" s="256"/>
      <c r="L1957" s="261"/>
      <c r="M1957" s="262"/>
      <c r="N1957" s="263"/>
      <c r="O1957" s="263"/>
      <c r="P1957" s="263"/>
      <c r="Q1957" s="263"/>
      <c r="R1957" s="263"/>
      <c r="S1957" s="263"/>
      <c r="T1957" s="264"/>
      <c r="U1957" s="14"/>
      <c r="V1957" s="14"/>
      <c r="W1957" s="14"/>
      <c r="X1957" s="14"/>
      <c r="Y1957" s="14"/>
      <c r="Z1957" s="14"/>
      <c r="AA1957" s="14"/>
      <c r="AB1957" s="14"/>
      <c r="AC1957" s="14"/>
      <c r="AD1957" s="14"/>
      <c r="AE1957" s="14"/>
      <c r="AT1957" s="265" t="s">
        <v>190</v>
      </c>
      <c r="AU1957" s="265" t="s">
        <v>85</v>
      </c>
      <c r="AV1957" s="14" t="s">
        <v>85</v>
      </c>
      <c r="AW1957" s="14" t="s">
        <v>34</v>
      </c>
      <c r="AX1957" s="14" t="s">
        <v>76</v>
      </c>
      <c r="AY1957" s="265" t="s">
        <v>178</v>
      </c>
    </row>
    <row r="1958" s="14" customFormat="1">
      <c r="A1958" s="14"/>
      <c r="B1958" s="255"/>
      <c r="C1958" s="256"/>
      <c r="D1958" s="246" t="s">
        <v>190</v>
      </c>
      <c r="E1958" s="257" t="s">
        <v>1</v>
      </c>
      <c r="F1958" s="258" t="s">
        <v>2112</v>
      </c>
      <c r="G1958" s="256"/>
      <c r="H1958" s="259">
        <v>4</v>
      </c>
      <c r="I1958" s="260"/>
      <c r="J1958" s="256"/>
      <c r="K1958" s="256"/>
      <c r="L1958" s="261"/>
      <c r="M1958" s="262"/>
      <c r="N1958" s="263"/>
      <c r="O1958" s="263"/>
      <c r="P1958" s="263"/>
      <c r="Q1958" s="263"/>
      <c r="R1958" s="263"/>
      <c r="S1958" s="263"/>
      <c r="T1958" s="264"/>
      <c r="U1958" s="14"/>
      <c r="V1958" s="14"/>
      <c r="W1958" s="14"/>
      <c r="X1958" s="14"/>
      <c r="Y1958" s="14"/>
      <c r="Z1958" s="14"/>
      <c r="AA1958" s="14"/>
      <c r="AB1958" s="14"/>
      <c r="AC1958" s="14"/>
      <c r="AD1958" s="14"/>
      <c r="AE1958" s="14"/>
      <c r="AT1958" s="265" t="s">
        <v>190</v>
      </c>
      <c r="AU1958" s="265" t="s">
        <v>85</v>
      </c>
      <c r="AV1958" s="14" t="s">
        <v>85</v>
      </c>
      <c r="AW1958" s="14" t="s">
        <v>34</v>
      </c>
      <c r="AX1958" s="14" t="s">
        <v>76</v>
      </c>
      <c r="AY1958" s="265" t="s">
        <v>178</v>
      </c>
    </row>
    <row r="1959" s="14" customFormat="1">
      <c r="A1959" s="14"/>
      <c r="B1959" s="255"/>
      <c r="C1959" s="256"/>
      <c r="D1959" s="246" t="s">
        <v>190</v>
      </c>
      <c r="E1959" s="257" t="s">
        <v>1</v>
      </c>
      <c r="F1959" s="258" t="s">
        <v>2113</v>
      </c>
      <c r="G1959" s="256"/>
      <c r="H1959" s="259">
        <v>3</v>
      </c>
      <c r="I1959" s="260"/>
      <c r="J1959" s="256"/>
      <c r="K1959" s="256"/>
      <c r="L1959" s="261"/>
      <c r="M1959" s="262"/>
      <c r="N1959" s="263"/>
      <c r="O1959" s="263"/>
      <c r="P1959" s="263"/>
      <c r="Q1959" s="263"/>
      <c r="R1959" s="263"/>
      <c r="S1959" s="263"/>
      <c r="T1959" s="264"/>
      <c r="U1959" s="14"/>
      <c r="V1959" s="14"/>
      <c r="W1959" s="14"/>
      <c r="X1959" s="14"/>
      <c r="Y1959" s="14"/>
      <c r="Z1959" s="14"/>
      <c r="AA1959" s="14"/>
      <c r="AB1959" s="14"/>
      <c r="AC1959" s="14"/>
      <c r="AD1959" s="14"/>
      <c r="AE1959" s="14"/>
      <c r="AT1959" s="265" t="s">
        <v>190</v>
      </c>
      <c r="AU1959" s="265" t="s">
        <v>85</v>
      </c>
      <c r="AV1959" s="14" t="s">
        <v>85</v>
      </c>
      <c r="AW1959" s="14" t="s">
        <v>34</v>
      </c>
      <c r="AX1959" s="14" t="s">
        <v>76</v>
      </c>
      <c r="AY1959" s="265" t="s">
        <v>178</v>
      </c>
    </row>
    <row r="1960" s="14" customFormat="1">
      <c r="A1960" s="14"/>
      <c r="B1960" s="255"/>
      <c r="C1960" s="256"/>
      <c r="D1960" s="246" t="s">
        <v>190</v>
      </c>
      <c r="E1960" s="257" t="s">
        <v>1</v>
      </c>
      <c r="F1960" s="258" t="s">
        <v>2114</v>
      </c>
      <c r="G1960" s="256"/>
      <c r="H1960" s="259">
        <v>4</v>
      </c>
      <c r="I1960" s="260"/>
      <c r="J1960" s="256"/>
      <c r="K1960" s="256"/>
      <c r="L1960" s="261"/>
      <c r="M1960" s="262"/>
      <c r="N1960" s="263"/>
      <c r="O1960" s="263"/>
      <c r="P1960" s="263"/>
      <c r="Q1960" s="263"/>
      <c r="R1960" s="263"/>
      <c r="S1960" s="263"/>
      <c r="T1960" s="264"/>
      <c r="U1960" s="14"/>
      <c r="V1960" s="14"/>
      <c r="W1960" s="14"/>
      <c r="X1960" s="14"/>
      <c r="Y1960" s="14"/>
      <c r="Z1960" s="14"/>
      <c r="AA1960" s="14"/>
      <c r="AB1960" s="14"/>
      <c r="AC1960" s="14"/>
      <c r="AD1960" s="14"/>
      <c r="AE1960" s="14"/>
      <c r="AT1960" s="265" t="s">
        <v>190</v>
      </c>
      <c r="AU1960" s="265" t="s">
        <v>85</v>
      </c>
      <c r="AV1960" s="14" t="s">
        <v>85</v>
      </c>
      <c r="AW1960" s="14" t="s">
        <v>34</v>
      </c>
      <c r="AX1960" s="14" t="s">
        <v>76</v>
      </c>
      <c r="AY1960" s="265" t="s">
        <v>178</v>
      </c>
    </row>
    <row r="1961" s="13" customFormat="1">
      <c r="A1961" s="13"/>
      <c r="B1961" s="244"/>
      <c r="C1961" s="245"/>
      <c r="D1961" s="246" t="s">
        <v>190</v>
      </c>
      <c r="E1961" s="247" t="s">
        <v>1</v>
      </c>
      <c r="F1961" s="248" t="s">
        <v>192</v>
      </c>
      <c r="G1961" s="245"/>
      <c r="H1961" s="247" t="s">
        <v>1</v>
      </c>
      <c r="I1961" s="249"/>
      <c r="J1961" s="245"/>
      <c r="K1961" s="245"/>
      <c r="L1961" s="250"/>
      <c r="M1961" s="251"/>
      <c r="N1961" s="252"/>
      <c r="O1961" s="252"/>
      <c r="P1961" s="252"/>
      <c r="Q1961" s="252"/>
      <c r="R1961" s="252"/>
      <c r="S1961" s="252"/>
      <c r="T1961" s="253"/>
      <c r="U1961" s="13"/>
      <c r="V1961" s="13"/>
      <c r="W1961" s="13"/>
      <c r="X1961" s="13"/>
      <c r="Y1961" s="13"/>
      <c r="Z1961" s="13"/>
      <c r="AA1961" s="13"/>
      <c r="AB1961" s="13"/>
      <c r="AC1961" s="13"/>
      <c r="AD1961" s="13"/>
      <c r="AE1961" s="13"/>
      <c r="AT1961" s="254" t="s">
        <v>190</v>
      </c>
      <c r="AU1961" s="254" t="s">
        <v>85</v>
      </c>
      <c r="AV1961" s="13" t="s">
        <v>83</v>
      </c>
      <c r="AW1961" s="13" t="s">
        <v>34</v>
      </c>
      <c r="AX1961" s="13" t="s">
        <v>76</v>
      </c>
      <c r="AY1961" s="254" t="s">
        <v>178</v>
      </c>
    </row>
    <row r="1962" s="13" customFormat="1">
      <c r="A1962" s="13"/>
      <c r="B1962" s="244"/>
      <c r="C1962" s="245"/>
      <c r="D1962" s="246" t="s">
        <v>190</v>
      </c>
      <c r="E1962" s="247" t="s">
        <v>1</v>
      </c>
      <c r="F1962" s="248" t="s">
        <v>1988</v>
      </c>
      <c r="G1962" s="245"/>
      <c r="H1962" s="247" t="s">
        <v>1</v>
      </c>
      <c r="I1962" s="249"/>
      <c r="J1962" s="245"/>
      <c r="K1962" s="245"/>
      <c r="L1962" s="250"/>
      <c r="M1962" s="251"/>
      <c r="N1962" s="252"/>
      <c r="O1962" s="252"/>
      <c r="P1962" s="252"/>
      <c r="Q1962" s="252"/>
      <c r="R1962" s="252"/>
      <c r="S1962" s="252"/>
      <c r="T1962" s="253"/>
      <c r="U1962" s="13"/>
      <c r="V1962" s="13"/>
      <c r="W1962" s="13"/>
      <c r="X1962" s="13"/>
      <c r="Y1962" s="13"/>
      <c r="Z1962" s="13"/>
      <c r="AA1962" s="13"/>
      <c r="AB1962" s="13"/>
      <c r="AC1962" s="13"/>
      <c r="AD1962" s="13"/>
      <c r="AE1962" s="13"/>
      <c r="AT1962" s="254" t="s">
        <v>190</v>
      </c>
      <c r="AU1962" s="254" t="s">
        <v>85</v>
      </c>
      <c r="AV1962" s="13" t="s">
        <v>83</v>
      </c>
      <c r="AW1962" s="13" t="s">
        <v>34</v>
      </c>
      <c r="AX1962" s="13" t="s">
        <v>76</v>
      </c>
      <c r="AY1962" s="254" t="s">
        <v>178</v>
      </c>
    </row>
    <row r="1963" s="14" customFormat="1">
      <c r="A1963" s="14"/>
      <c r="B1963" s="255"/>
      <c r="C1963" s="256"/>
      <c r="D1963" s="246" t="s">
        <v>190</v>
      </c>
      <c r="E1963" s="257" t="s">
        <v>1</v>
      </c>
      <c r="F1963" s="258" t="s">
        <v>2115</v>
      </c>
      <c r="G1963" s="256"/>
      <c r="H1963" s="259">
        <v>4</v>
      </c>
      <c r="I1963" s="260"/>
      <c r="J1963" s="256"/>
      <c r="K1963" s="256"/>
      <c r="L1963" s="261"/>
      <c r="M1963" s="262"/>
      <c r="N1963" s="263"/>
      <c r="O1963" s="263"/>
      <c r="P1963" s="263"/>
      <c r="Q1963" s="263"/>
      <c r="R1963" s="263"/>
      <c r="S1963" s="263"/>
      <c r="T1963" s="264"/>
      <c r="U1963" s="14"/>
      <c r="V1963" s="14"/>
      <c r="W1963" s="14"/>
      <c r="X1963" s="14"/>
      <c r="Y1963" s="14"/>
      <c r="Z1963" s="14"/>
      <c r="AA1963" s="14"/>
      <c r="AB1963" s="14"/>
      <c r="AC1963" s="14"/>
      <c r="AD1963" s="14"/>
      <c r="AE1963" s="14"/>
      <c r="AT1963" s="265" t="s">
        <v>190</v>
      </c>
      <c r="AU1963" s="265" t="s">
        <v>85</v>
      </c>
      <c r="AV1963" s="14" t="s">
        <v>85</v>
      </c>
      <c r="AW1963" s="14" t="s">
        <v>34</v>
      </c>
      <c r="AX1963" s="14" t="s">
        <v>76</v>
      </c>
      <c r="AY1963" s="265" t="s">
        <v>178</v>
      </c>
    </row>
    <row r="1964" s="2" customFormat="1" ht="37.8" customHeight="1">
      <c r="A1964" s="38"/>
      <c r="B1964" s="39"/>
      <c r="C1964" s="267" t="s">
        <v>2116</v>
      </c>
      <c r="D1964" s="267" t="s">
        <v>406</v>
      </c>
      <c r="E1964" s="268" t="s">
        <v>2117</v>
      </c>
      <c r="F1964" s="269" t="s">
        <v>2118</v>
      </c>
      <c r="G1964" s="270" t="s">
        <v>258</v>
      </c>
      <c r="H1964" s="271">
        <v>360.27100000000002</v>
      </c>
      <c r="I1964" s="272"/>
      <c r="J1964" s="273">
        <f>ROUND(I1964*H1964,2)</f>
        <v>0</v>
      </c>
      <c r="K1964" s="269" t="s">
        <v>185</v>
      </c>
      <c r="L1964" s="274"/>
      <c r="M1964" s="275" t="s">
        <v>1</v>
      </c>
      <c r="N1964" s="276" t="s">
        <v>41</v>
      </c>
      <c r="O1964" s="91"/>
      <c r="P1964" s="235">
        <f>O1964*H1964</f>
        <v>0</v>
      </c>
      <c r="Q1964" s="235">
        <v>0.0025999999999999999</v>
      </c>
      <c r="R1964" s="235">
        <f>Q1964*H1964</f>
        <v>0.9367046</v>
      </c>
      <c r="S1964" s="235">
        <v>0</v>
      </c>
      <c r="T1964" s="236">
        <f>S1964*H1964</f>
        <v>0</v>
      </c>
      <c r="U1964" s="38"/>
      <c r="V1964" s="38"/>
      <c r="W1964" s="38"/>
      <c r="X1964" s="38"/>
      <c r="Y1964" s="38"/>
      <c r="Z1964" s="38"/>
      <c r="AA1964" s="38"/>
      <c r="AB1964" s="38"/>
      <c r="AC1964" s="38"/>
      <c r="AD1964" s="38"/>
      <c r="AE1964" s="38"/>
      <c r="AR1964" s="237" t="s">
        <v>472</v>
      </c>
      <c r="AT1964" s="237" t="s">
        <v>406</v>
      </c>
      <c r="AU1964" s="237" t="s">
        <v>85</v>
      </c>
      <c r="AY1964" s="17" t="s">
        <v>178</v>
      </c>
      <c r="BE1964" s="238">
        <f>IF(N1964="základní",J1964,0)</f>
        <v>0</v>
      </c>
      <c r="BF1964" s="238">
        <f>IF(N1964="snížená",J1964,0)</f>
        <v>0</v>
      </c>
      <c r="BG1964" s="238">
        <f>IF(N1964="zákl. přenesená",J1964,0)</f>
        <v>0</v>
      </c>
      <c r="BH1964" s="238">
        <f>IF(N1964="sníž. přenesená",J1964,0)</f>
        <v>0</v>
      </c>
      <c r="BI1964" s="238">
        <f>IF(N1964="nulová",J1964,0)</f>
        <v>0</v>
      </c>
      <c r="BJ1964" s="17" t="s">
        <v>83</v>
      </c>
      <c r="BK1964" s="238">
        <f>ROUND(I1964*H1964,2)</f>
        <v>0</v>
      </c>
      <c r="BL1964" s="17" t="s">
        <v>362</v>
      </c>
      <c r="BM1964" s="237" t="s">
        <v>2119</v>
      </c>
    </row>
    <row r="1965" s="14" customFormat="1">
      <c r="A1965" s="14"/>
      <c r="B1965" s="255"/>
      <c r="C1965" s="256"/>
      <c r="D1965" s="246" t="s">
        <v>190</v>
      </c>
      <c r="E1965" s="257" t="s">
        <v>1</v>
      </c>
      <c r="F1965" s="258" t="s">
        <v>2120</v>
      </c>
      <c r="G1965" s="256"/>
      <c r="H1965" s="259">
        <v>313.279</v>
      </c>
      <c r="I1965" s="260"/>
      <c r="J1965" s="256"/>
      <c r="K1965" s="256"/>
      <c r="L1965" s="261"/>
      <c r="M1965" s="262"/>
      <c r="N1965" s="263"/>
      <c r="O1965" s="263"/>
      <c r="P1965" s="263"/>
      <c r="Q1965" s="263"/>
      <c r="R1965" s="263"/>
      <c r="S1965" s="263"/>
      <c r="T1965" s="264"/>
      <c r="U1965" s="14"/>
      <c r="V1965" s="14"/>
      <c r="W1965" s="14"/>
      <c r="X1965" s="14"/>
      <c r="Y1965" s="14"/>
      <c r="Z1965" s="14"/>
      <c r="AA1965" s="14"/>
      <c r="AB1965" s="14"/>
      <c r="AC1965" s="14"/>
      <c r="AD1965" s="14"/>
      <c r="AE1965" s="14"/>
      <c r="AT1965" s="265" t="s">
        <v>190</v>
      </c>
      <c r="AU1965" s="265" t="s">
        <v>85</v>
      </c>
      <c r="AV1965" s="14" t="s">
        <v>85</v>
      </c>
      <c r="AW1965" s="14" t="s">
        <v>34</v>
      </c>
      <c r="AX1965" s="14" t="s">
        <v>76</v>
      </c>
      <c r="AY1965" s="265" t="s">
        <v>178</v>
      </c>
    </row>
    <row r="1966" s="14" customFormat="1">
      <c r="A1966" s="14"/>
      <c r="B1966" s="255"/>
      <c r="C1966" s="256"/>
      <c r="D1966" s="246" t="s">
        <v>190</v>
      </c>
      <c r="E1966" s="256"/>
      <c r="F1966" s="258" t="s">
        <v>2121</v>
      </c>
      <c r="G1966" s="256"/>
      <c r="H1966" s="259">
        <v>360.27100000000002</v>
      </c>
      <c r="I1966" s="260"/>
      <c r="J1966" s="256"/>
      <c r="K1966" s="256"/>
      <c r="L1966" s="261"/>
      <c r="M1966" s="262"/>
      <c r="N1966" s="263"/>
      <c r="O1966" s="263"/>
      <c r="P1966" s="263"/>
      <c r="Q1966" s="263"/>
      <c r="R1966" s="263"/>
      <c r="S1966" s="263"/>
      <c r="T1966" s="264"/>
      <c r="U1966" s="14"/>
      <c r="V1966" s="14"/>
      <c r="W1966" s="14"/>
      <c r="X1966" s="14"/>
      <c r="Y1966" s="14"/>
      <c r="Z1966" s="14"/>
      <c r="AA1966" s="14"/>
      <c r="AB1966" s="14"/>
      <c r="AC1966" s="14"/>
      <c r="AD1966" s="14"/>
      <c r="AE1966" s="14"/>
      <c r="AT1966" s="265" t="s">
        <v>190</v>
      </c>
      <c r="AU1966" s="265" t="s">
        <v>85</v>
      </c>
      <c r="AV1966" s="14" t="s">
        <v>85</v>
      </c>
      <c r="AW1966" s="14" t="s">
        <v>4</v>
      </c>
      <c r="AX1966" s="14" t="s">
        <v>83</v>
      </c>
      <c r="AY1966" s="265" t="s">
        <v>178</v>
      </c>
    </row>
    <row r="1967" s="2" customFormat="1" ht="16.5" customHeight="1">
      <c r="A1967" s="38"/>
      <c r="B1967" s="39"/>
      <c r="C1967" s="226" t="s">
        <v>2122</v>
      </c>
      <c r="D1967" s="226" t="s">
        <v>181</v>
      </c>
      <c r="E1967" s="227" t="s">
        <v>2123</v>
      </c>
      <c r="F1967" s="228" t="s">
        <v>2124</v>
      </c>
      <c r="G1967" s="229" t="s">
        <v>267</v>
      </c>
      <c r="H1967" s="230">
        <v>389.73000000000002</v>
      </c>
      <c r="I1967" s="231"/>
      <c r="J1967" s="232">
        <f>ROUND(I1967*H1967,2)</f>
        <v>0</v>
      </c>
      <c r="K1967" s="228" t="s">
        <v>185</v>
      </c>
      <c r="L1967" s="44"/>
      <c r="M1967" s="233" t="s">
        <v>1</v>
      </c>
      <c r="N1967" s="234" t="s">
        <v>41</v>
      </c>
      <c r="O1967" s="91"/>
      <c r="P1967" s="235">
        <f>O1967*H1967</f>
        <v>0</v>
      </c>
      <c r="Q1967" s="235">
        <v>1.0000000000000001E-05</v>
      </c>
      <c r="R1967" s="235">
        <f>Q1967*H1967</f>
        <v>0.0038973000000000007</v>
      </c>
      <c r="S1967" s="235">
        <v>0</v>
      </c>
      <c r="T1967" s="236">
        <f>S1967*H1967</f>
        <v>0</v>
      </c>
      <c r="U1967" s="38"/>
      <c r="V1967" s="38"/>
      <c r="W1967" s="38"/>
      <c r="X1967" s="38"/>
      <c r="Y1967" s="38"/>
      <c r="Z1967" s="38"/>
      <c r="AA1967" s="38"/>
      <c r="AB1967" s="38"/>
      <c r="AC1967" s="38"/>
      <c r="AD1967" s="38"/>
      <c r="AE1967" s="38"/>
      <c r="AR1967" s="237" t="s">
        <v>362</v>
      </c>
      <c r="AT1967" s="237" t="s">
        <v>181</v>
      </c>
      <c r="AU1967" s="237" t="s">
        <v>85</v>
      </c>
      <c r="AY1967" s="17" t="s">
        <v>178</v>
      </c>
      <c r="BE1967" s="238">
        <f>IF(N1967="základní",J1967,0)</f>
        <v>0</v>
      </c>
      <c r="BF1967" s="238">
        <f>IF(N1967="snížená",J1967,0)</f>
        <v>0</v>
      </c>
      <c r="BG1967" s="238">
        <f>IF(N1967="zákl. přenesená",J1967,0)</f>
        <v>0</v>
      </c>
      <c r="BH1967" s="238">
        <f>IF(N1967="sníž. přenesená",J1967,0)</f>
        <v>0</v>
      </c>
      <c r="BI1967" s="238">
        <f>IF(N1967="nulová",J1967,0)</f>
        <v>0</v>
      </c>
      <c r="BJ1967" s="17" t="s">
        <v>83</v>
      </c>
      <c r="BK1967" s="238">
        <f>ROUND(I1967*H1967,2)</f>
        <v>0</v>
      </c>
      <c r="BL1967" s="17" t="s">
        <v>362</v>
      </c>
      <c r="BM1967" s="237" t="s">
        <v>2125</v>
      </c>
    </row>
    <row r="1968" s="2" customFormat="1">
      <c r="A1968" s="38"/>
      <c r="B1968" s="39"/>
      <c r="C1968" s="40"/>
      <c r="D1968" s="239" t="s">
        <v>188</v>
      </c>
      <c r="E1968" s="40"/>
      <c r="F1968" s="240" t="s">
        <v>2126</v>
      </c>
      <c r="G1968" s="40"/>
      <c r="H1968" s="40"/>
      <c r="I1968" s="241"/>
      <c r="J1968" s="40"/>
      <c r="K1968" s="40"/>
      <c r="L1968" s="44"/>
      <c r="M1968" s="242"/>
      <c r="N1968" s="243"/>
      <c r="O1968" s="91"/>
      <c r="P1968" s="91"/>
      <c r="Q1968" s="91"/>
      <c r="R1968" s="91"/>
      <c r="S1968" s="91"/>
      <c r="T1968" s="92"/>
      <c r="U1968" s="38"/>
      <c r="V1968" s="38"/>
      <c r="W1968" s="38"/>
      <c r="X1968" s="38"/>
      <c r="Y1968" s="38"/>
      <c r="Z1968" s="38"/>
      <c r="AA1968" s="38"/>
      <c r="AB1968" s="38"/>
      <c r="AC1968" s="38"/>
      <c r="AD1968" s="38"/>
      <c r="AE1968" s="38"/>
      <c r="AT1968" s="17" t="s">
        <v>188</v>
      </c>
      <c r="AU1968" s="17" t="s">
        <v>85</v>
      </c>
    </row>
    <row r="1969" s="2" customFormat="1" ht="16.5" customHeight="1">
      <c r="A1969" s="38"/>
      <c r="B1969" s="39"/>
      <c r="C1969" s="267" t="s">
        <v>2127</v>
      </c>
      <c r="D1969" s="267" t="s">
        <v>406</v>
      </c>
      <c r="E1969" s="268" t="s">
        <v>2128</v>
      </c>
      <c r="F1969" s="269" t="s">
        <v>2129</v>
      </c>
      <c r="G1969" s="270" t="s">
        <v>267</v>
      </c>
      <c r="H1969" s="271">
        <v>428.70299999999997</v>
      </c>
      <c r="I1969" s="272"/>
      <c r="J1969" s="273">
        <f>ROUND(I1969*H1969,2)</f>
        <v>0</v>
      </c>
      <c r="K1969" s="269" t="s">
        <v>185</v>
      </c>
      <c r="L1969" s="274"/>
      <c r="M1969" s="275" t="s">
        <v>1</v>
      </c>
      <c r="N1969" s="276" t="s">
        <v>41</v>
      </c>
      <c r="O1969" s="91"/>
      <c r="P1969" s="235">
        <f>O1969*H1969</f>
        <v>0</v>
      </c>
      <c r="Q1969" s="235">
        <v>0.00027</v>
      </c>
      <c r="R1969" s="235">
        <f>Q1969*H1969</f>
        <v>0.11574981</v>
      </c>
      <c r="S1969" s="235">
        <v>0</v>
      </c>
      <c r="T1969" s="236">
        <f>S1969*H1969</f>
        <v>0</v>
      </c>
      <c r="U1969" s="38"/>
      <c r="V1969" s="38"/>
      <c r="W1969" s="38"/>
      <c r="X1969" s="38"/>
      <c r="Y1969" s="38"/>
      <c r="Z1969" s="38"/>
      <c r="AA1969" s="38"/>
      <c r="AB1969" s="38"/>
      <c r="AC1969" s="38"/>
      <c r="AD1969" s="38"/>
      <c r="AE1969" s="38"/>
      <c r="AR1969" s="237" t="s">
        <v>472</v>
      </c>
      <c r="AT1969" s="237" t="s">
        <v>406</v>
      </c>
      <c r="AU1969" s="237" t="s">
        <v>85</v>
      </c>
      <c r="AY1969" s="17" t="s">
        <v>178</v>
      </c>
      <c r="BE1969" s="238">
        <f>IF(N1969="základní",J1969,0)</f>
        <v>0</v>
      </c>
      <c r="BF1969" s="238">
        <f>IF(N1969="snížená",J1969,0)</f>
        <v>0</v>
      </c>
      <c r="BG1969" s="238">
        <f>IF(N1969="zákl. přenesená",J1969,0)</f>
        <v>0</v>
      </c>
      <c r="BH1969" s="238">
        <f>IF(N1969="sníž. přenesená",J1969,0)</f>
        <v>0</v>
      </c>
      <c r="BI1969" s="238">
        <f>IF(N1969="nulová",J1969,0)</f>
        <v>0</v>
      </c>
      <c r="BJ1969" s="17" t="s">
        <v>83</v>
      </c>
      <c r="BK1969" s="238">
        <f>ROUND(I1969*H1969,2)</f>
        <v>0</v>
      </c>
      <c r="BL1969" s="17" t="s">
        <v>362</v>
      </c>
      <c r="BM1969" s="237" t="s">
        <v>2130</v>
      </c>
    </row>
    <row r="1970" s="14" customFormat="1">
      <c r="A1970" s="14"/>
      <c r="B1970" s="255"/>
      <c r="C1970" s="256"/>
      <c r="D1970" s="246" t="s">
        <v>190</v>
      </c>
      <c r="E1970" s="257" t="s">
        <v>1</v>
      </c>
      <c r="F1970" s="258" t="s">
        <v>2131</v>
      </c>
      <c r="G1970" s="256"/>
      <c r="H1970" s="259">
        <v>389.73000000000002</v>
      </c>
      <c r="I1970" s="260"/>
      <c r="J1970" s="256"/>
      <c r="K1970" s="256"/>
      <c r="L1970" s="261"/>
      <c r="M1970" s="262"/>
      <c r="N1970" s="263"/>
      <c r="O1970" s="263"/>
      <c r="P1970" s="263"/>
      <c r="Q1970" s="263"/>
      <c r="R1970" s="263"/>
      <c r="S1970" s="263"/>
      <c r="T1970" s="264"/>
      <c r="U1970" s="14"/>
      <c r="V1970" s="14"/>
      <c r="W1970" s="14"/>
      <c r="X1970" s="14"/>
      <c r="Y1970" s="14"/>
      <c r="Z1970" s="14"/>
      <c r="AA1970" s="14"/>
      <c r="AB1970" s="14"/>
      <c r="AC1970" s="14"/>
      <c r="AD1970" s="14"/>
      <c r="AE1970" s="14"/>
      <c r="AT1970" s="265" t="s">
        <v>190</v>
      </c>
      <c r="AU1970" s="265" t="s">
        <v>85</v>
      </c>
      <c r="AV1970" s="14" t="s">
        <v>85</v>
      </c>
      <c r="AW1970" s="14" t="s">
        <v>34</v>
      </c>
      <c r="AX1970" s="14" t="s">
        <v>76</v>
      </c>
      <c r="AY1970" s="265" t="s">
        <v>178</v>
      </c>
    </row>
    <row r="1971" s="14" customFormat="1">
      <c r="A1971" s="14"/>
      <c r="B1971" s="255"/>
      <c r="C1971" s="256"/>
      <c r="D1971" s="246" t="s">
        <v>190</v>
      </c>
      <c r="E1971" s="256"/>
      <c r="F1971" s="258" t="s">
        <v>2132</v>
      </c>
      <c r="G1971" s="256"/>
      <c r="H1971" s="259">
        <v>428.70299999999997</v>
      </c>
      <c r="I1971" s="260"/>
      <c r="J1971" s="256"/>
      <c r="K1971" s="256"/>
      <c r="L1971" s="261"/>
      <c r="M1971" s="262"/>
      <c r="N1971" s="263"/>
      <c r="O1971" s="263"/>
      <c r="P1971" s="263"/>
      <c r="Q1971" s="263"/>
      <c r="R1971" s="263"/>
      <c r="S1971" s="263"/>
      <c r="T1971" s="264"/>
      <c r="U1971" s="14"/>
      <c r="V1971" s="14"/>
      <c r="W1971" s="14"/>
      <c r="X1971" s="14"/>
      <c r="Y1971" s="14"/>
      <c r="Z1971" s="14"/>
      <c r="AA1971" s="14"/>
      <c r="AB1971" s="14"/>
      <c r="AC1971" s="14"/>
      <c r="AD1971" s="14"/>
      <c r="AE1971" s="14"/>
      <c r="AT1971" s="265" t="s">
        <v>190</v>
      </c>
      <c r="AU1971" s="265" t="s">
        <v>85</v>
      </c>
      <c r="AV1971" s="14" t="s">
        <v>85</v>
      </c>
      <c r="AW1971" s="14" t="s">
        <v>4</v>
      </c>
      <c r="AX1971" s="14" t="s">
        <v>83</v>
      </c>
      <c r="AY1971" s="265" t="s">
        <v>178</v>
      </c>
    </row>
    <row r="1972" s="2" customFormat="1" ht="24.15" customHeight="1">
      <c r="A1972" s="38"/>
      <c r="B1972" s="39"/>
      <c r="C1972" s="226" t="s">
        <v>2133</v>
      </c>
      <c r="D1972" s="226" t="s">
        <v>181</v>
      </c>
      <c r="E1972" s="227" t="s">
        <v>2134</v>
      </c>
      <c r="F1972" s="228" t="s">
        <v>2135</v>
      </c>
      <c r="G1972" s="229" t="s">
        <v>267</v>
      </c>
      <c r="H1972" s="230">
        <v>1431.0039999999999</v>
      </c>
      <c r="I1972" s="231"/>
      <c r="J1972" s="232">
        <f>ROUND(I1972*H1972,2)</f>
        <v>0</v>
      </c>
      <c r="K1972" s="228" t="s">
        <v>185</v>
      </c>
      <c r="L1972" s="44"/>
      <c r="M1972" s="233" t="s">
        <v>1</v>
      </c>
      <c r="N1972" s="234" t="s">
        <v>41</v>
      </c>
      <c r="O1972" s="91"/>
      <c r="P1972" s="235">
        <f>O1972*H1972</f>
        <v>0</v>
      </c>
      <c r="Q1972" s="235">
        <v>2.0000000000000002E-05</v>
      </c>
      <c r="R1972" s="235">
        <f>Q1972*H1972</f>
        <v>0.028620079999999999</v>
      </c>
      <c r="S1972" s="235">
        <v>0</v>
      </c>
      <c r="T1972" s="236">
        <f>S1972*H1972</f>
        <v>0</v>
      </c>
      <c r="U1972" s="38"/>
      <c r="V1972" s="38"/>
      <c r="W1972" s="38"/>
      <c r="X1972" s="38"/>
      <c r="Y1972" s="38"/>
      <c r="Z1972" s="38"/>
      <c r="AA1972" s="38"/>
      <c r="AB1972" s="38"/>
      <c r="AC1972" s="38"/>
      <c r="AD1972" s="38"/>
      <c r="AE1972" s="38"/>
      <c r="AR1972" s="237" t="s">
        <v>362</v>
      </c>
      <c r="AT1972" s="237" t="s">
        <v>181</v>
      </c>
      <c r="AU1972" s="237" t="s">
        <v>85</v>
      </c>
      <c r="AY1972" s="17" t="s">
        <v>178</v>
      </c>
      <c r="BE1972" s="238">
        <f>IF(N1972="základní",J1972,0)</f>
        <v>0</v>
      </c>
      <c r="BF1972" s="238">
        <f>IF(N1972="snížená",J1972,0)</f>
        <v>0</v>
      </c>
      <c r="BG1972" s="238">
        <f>IF(N1972="zákl. přenesená",J1972,0)</f>
        <v>0</v>
      </c>
      <c r="BH1972" s="238">
        <f>IF(N1972="sníž. přenesená",J1972,0)</f>
        <v>0</v>
      </c>
      <c r="BI1972" s="238">
        <f>IF(N1972="nulová",J1972,0)</f>
        <v>0</v>
      </c>
      <c r="BJ1972" s="17" t="s">
        <v>83</v>
      </c>
      <c r="BK1972" s="238">
        <f>ROUND(I1972*H1972,2)</f>
        <v>0</v>
      </c>
      <c r="BL1972" s="17" t="s">
        <v>362</v>
      </c>
      <c r="BM1972" s="237" t="s">
        <v>2136</v>
      </c>
    </row>
    <row r="1973" s="2" customFormat="1">
      <c r="A1973" s="38"/>
      <c r="B1973" s="39"/>
      <c r="C1973" s="40"/>
      <c r="D1973" s="239" t="s">
        <v>188</v>
      </c>
      <c r="E1973" s="40"/>
      <c r="F1973" s="240" t="s">
        <v>2137</v>
      </c>
      <c r="G1973" s="40"/>
      <c r="H1973" s="40"/>
      <c r="I1973" s="241"/>
      <c r="J1973" s="40"/>
      <c r="K1973" s="40"/>
      <c r="L1973" s="44"/>
      <c r="M1973" s="242"/>
      <c r="N1973" s="243"/>
      <c r="O1973" s="91"/>
      <c r="P1973" s="91"/>
      <c r="Q1973" s="91"/>
      <c r="R1973" s="91"/>
      <c r="S1973" s="91"/>
      <c r="T1973" s="92"/>
      <c r="U1973" s="38"/>
      <c r="V1973" s="38"/>
      <c r="W1973" s="38"/>
      <c r="X1973" s="38"/>
      <c r="Y1973" s="38"/>
      <c r="Z1973" s="38"/>
      <c r="AA1973" s="38"/>
      <c r="AB1973" s="38"/>
      <c r="AC1973" s="38"/>
      <c r="AD1973" s="38"/>
      <c r="AE1973" s="38"/>
      <c r="AT1973" s="17" t="s">
        <v>188</v>
      </c>
      <c r="AU1973" s="17" t="s">
        <v>85</v>
      </c>
    </row>
    <row r="1974" s="13" customFormat="1">
      <c r="A1974" s="13"/>
      <c r="B1974" s="244"/>
      <c r="C1974" s="245"/>
      <c r="D1974" s="246" t="s">
        <v>190</v>
      </c>
      <c r="E1974" s="247" t="s">
        <v>1</v>
      </c>
      <c r="F1974" s="248" t="s">
        <v>191</v>
      </c>
      <c r="G1974" s="245"/>
      <c r="H1974" s="247" t="s">
        <v>1</v>
      </c>
      <c r="I1974" s="249"/>
      <c r="J1974" s="245"/>
      <c r="K1974" s="245"/>
      <c r="L1974" s="250"/>
      <c r="M1974" s="251"/>
      <c r="N1974" s="252"/>
      <c r="O1974" s="252"/>
      <c r="P1974" s="252"/>
      <c r="Q1974" s="252"/>
      <c r="R1974" s="252"/>
      <c r="S1974" s="252"/>
      <c r="T1974" s="253"/>
      <c r="U1974" s="13"/>
      <c r="V1974" s="13"/>
      <c r="W1974" s="13"/>
      <c r="X1974" s="13"/>
      <c r="Y1974" s="13"/>
      <c r="Z1974" s="13"/>
      <c r="AA1974" s="13"/>
      <c r="AB1974" s="13"/>
      <c r="AC1974" s="13"/>
      <c r="AD1974" s="13"/>
      <c r="AE1974" s="13"/>
      <c r="AT1974" s="254" t="s">
        <v>190</v>
      </c>
      <c r="AU1974" s="254" t="s">
        <v>85</v>
      </c>
      <c r="AV1974" s="13" t="s">
        <v>83</v>
      </c>
      <c r="AW1974" s="13" t="s">
        <v>34</v>
      </c>
      <c r="AX1974" s="13" t="s">
        <v>76</v>
      </c>
      <c r="AY1974" s="254" t="s">
        <v>178</v>
      </c>
    </row>
    <row r="1975" s="13" customFormat="1">
      <c r="A1975" s="13"/>
      <c r="B1975" s="244"/>
      <c r="C1975" s="245"/>
      <c r="D1975" s="246" t="s">
        <v>190</v>
      </c>
      <c r="E1975" s="247" t="s">
        <v>1</v>
      </c>
      <c r="F1975" s="248" t="s">
        <v>192</v>
      </c>
      <c r="G1975" s="245"/>
      <c r="H1975" s="247" t="s">
        <v>1</v>
      </c>
      <c r="I1975" s="249"/>
      <c r="J1975" s="245"/>
      <c r="K1975" s="245"/>
      <c r="L1975" s="250"/>
      <c r="M1975" s="251"/>
      <c r="N1975" s="252"/>
      <c r="O1975" s="252"/>
      <c r="P1975" s="252"/>
      <c r="Q1975" s="252"/>
      <c r="R1975" s="252"/>
      <c r="S1975" s="252"/>
      <c r="T1975" s="253"/>
      <c r="U1975" s="13"/>
      <c r="V1975" s="13"/>
      <c r="W1975" s="13"/>
      <c r="X1975" s="13"/>
      <c r="Y1975" s="13"/>
      <c r="Z1975" s="13"/>
      <c r="AA1975" s="13"/>
      <c r="AB1975" s="13"/>
      <c r="AC1975" s="13"/>
      <c r="AD1975" s="13"/>
      <c r="AE1975" s="13"/>
      <c r="AT1975" s="254" t="s">
        <v>190</v>
      </c>
      <c r="AU1975" s="254" t="s">
        <v>85</v>
      </c>
      <c r="AV1975" s="13" t="s">
        <v>83</v>
      </c>
      <c r="AW1975" s="13" t="s">
        <v>34</v>
      </c>
      <c r="AX1975" s="13" t="s">
        <v>76</v>
      </c>
      <c r="AY1975" s="254" t="s">
        <v>178</v>
      </c>
    </row>
    <row r="1976" s="14" customFormat="1">
      <c r="A1976" s="14"/>
      <c r="B1976" s="255"/>
      <c r="C1976" s="256"/>
      <c r="D1976" s="246" t="s">
        <v>190</v>
      </c>
      <c r="E1976" s="257" t="s">
        <v>1</v>
      </c>
      <c r="F1976" s="258" t="s">
        <v>2138</v>
      </c>
      <c r="G1976" s="256"/>
      <c r="H1976" s="259">
        <v>408.79840000000002</v>
      </c>
      <c r="I1976" s="260"/>
      <c r="J1976" s="256"/>
      <c r="K1976" s="256"/>
      <c r="L1976" s="261"/>
      <c r="M1976" s="262"/>
      <c r="N1976" s="263"/>
      <c r="O1976" s="263"/>
      <c r="P1976" s="263"/>
      <c r="Q1976" s="263"/>
      <c r="R1976" s="263"/>
      <c r="S1976" s="263"/>
      <c r="T1976" s="264"/>
      <c r="U1976" s="14"/>
      <c r="V1976" s="14"/>
      <c r="W1976" s="14"/>
      <c r="X1976" s="14"/>
      <c r="Y1976" s="14"/>
      <c r="Z1976" s="14"/>
      <c r="AA1976" s="14"/>
      <c r="AB1976" s="14"/>
      <c r="AC1976" s="14"/>
      <c r="AD1976" s="14"/>
      <c r="AE1976" s="14"/>
      <c r="AT1976" s="265" t="s">
        <v>190</v>
      </c>
      <c r="AU1976" s="265" t="s">
        <v>85</v>
      </c>
      <c r="AV1976" s="14" t="s">
        <v>85</v>
      </c>
      <c r="AW1976" s="14" t="s">
        <v>34</v>
      </c>
      <c r="AX1976" s="14" t="s">
        <v>76</v>
      </c>
      <c r="AY1976" s="265" t="s">
        <v>178</v>
      </c>
    </row>
    <row r="1977" s="14" customFormat="1">
      <c r="A1977" s="14"/>
      <c r="B1977" s="255"/>
      <c r="C1977" s="256"/>
      <c r="D1977" s="246" t="s">
        <v>190</v>
      </c>
      <c r="E1977" s="257" t="s">
        <v>1</v>
      </c>
      <c r="F1977" s="258" t="s">
        <v>2139</v>
      </c>
      <c r="G1977" s="256"/>
      <c r="H1977" s="259">
        <v>944.25999999999999</v>
      </c>
      <c r="I1977" s="260"/>
      <c r="J1977" s="256"/>
      <c r="K1977" s="256"/>
      <c r="L1977" s="261"/>
      <c r="M1977" s="262"/>
      <c r="N1977" s="263"/>
      <c r="O1977" s="263"/>
      <c r="P1977" s="263"/>
      <c r="Q1977" s="263"/>
      <c r="R1977" s="263"/>
      <c r="S1977" s="263"/>
      <c r="T1977" s="264"/>
      <c r="U1977" s="14"/>
      <c r="V1977" s="14"/>
      <c r="W1977" s="14"/>
      <c r="X1977" s="14"/>
      <c r="Y1977" s="14"/>
      <c r="Z1977" s="14"/>
      <c r="AA1977" s="14"/>
      <c r="AB1977" s="14"/>
      <c r="AC1977" s="14"/>
      <c r="AD1977" s="14"/>
      <c r="AE1977" s="14"/>
      <c r="AT1977" s="265" t="s">
        <v>190</v>
      </c>
      <c r="AU1977" s="265" t="s">
        <v>85</v>
      </c>
      <c r="AV1977" s="14" t="s">
        <v>85</v>
      </c>
      <c r="AW1977" s="14" t="s">
        <v>34</v>
      </c>
      <c r="AX1977" s="14" t="s">
        <v>76</v>
      </c>
      <c r="AY1977" s="265" t="s">
        <v>178</v>
      </c>
    </row>
    <row r="1978" s="14" customFormat="1">
      <c r="A1978" s="14"/>
      <c r="B1978" s="255"/>
      <c r="C1978" s="256"/>
      <c r="D1978" s="246" t="s">
        <v>190</v>
      </c>
      <c r="E1978" s="257" t="s">
        <v>1</v>
      </c>
      <c r="F1978" s="258" t="s">
        <v>2140</v>
      </c>
      <c r="G1978" s="256"/>
      <c r="H1978" s="259">
        <v>77.946000000000012</v>
      </c>
      <c r="I1978" s="260"/>
      <c r="J1978" s="256"/>
      <c r="K1978" s="256"/>
      <c r="L1978" s="261"/>
      <c r="M1978" s="262"/>
      <c r="N1978" s="263"/>
      <c r="O1978" s="263"/>
      <c r="P1978" s="263"/>
      <c r="Q1978" s="263"/>
      <c r="R1978" s="263"/>
      <c r="S1978" s="263"/>
      <c r="T1978" s="264"/>
      <c r="U1978" s="14"/>
      <c r="V1978" s="14"/>
      <c r="W1978" s="14"/>
      <c r="X1978" s="14"/>
      <c r="Y1978" s="14"/>
      <c r="Z1978" s="14"/>
      <c r="AA1978" s="14"/>
      <c r="AB1978" s="14"/>
      <c r="AC1978" s="14"/>
      <c r="AD1978" s="14"/>
      <c r="AE1978" s="14"/>
      <c r="AT1978" s="265" t="s">
        <v>190</v>
      </c>
      <c r="AU1978" s="265" t="s">
        <v>85</v>
      </c>
      <c r="AV1978" s="14" t="s">
        <v>85</v>
      </c>
      <c r="AW1978" s="14" t="s">
        <v>34</v>
      </c>
      <c r="AX1978" s="14" t="s">
        <v>76</v>
      </c>
      <c r="AY1978" s="265" t="s">
        <v>178</v>
      </c>
    </row>
    <row r="1979" s="2" customFormat="1" ht="24.15" customHeight="1">
      <c r="A1979" s="38"/>
      <c r="B1979" s="39"/>
      <c r="C1979" s="226" t="s">
        <v>2141</v>
      </c>
      <c r="D1979" s="226" t="s">
        <v>181</v>
      </c>
      <c r="E1979" s="227" t="s">
        <v>2142</v>
      </c>
      <c r="F1979" s="228" t="s">
        <v>2143</v>
      </c>
      <c r="G1979" s="229" t="s">
        <v>258</v>
      </c>
      <c r="H1979" s="230">
        <v>530.53700000000003</v>
      </c>
      <c r="I1979" s="231"/>
      <c r="J1979" s="232">
        <f>ROUND(I1979*H1979,2)</f>
        <v>0</v>
      </c>
      <c r="K1979" s="228" t="s">
        <v>185</v>
      </c>
      <c r="L1979" s="44"/>
      <c r="M1979" s="233" t="s">
        <v>1</v>
      </c>
      <c r="N1979" s="234" t="s">
        <v>41</v>
      </c>
      <c r="O1979" s="91"/>
      <c r="P1979" s="235">
        <f>O1979*H1979</f>
        <v>0</v>
      </c>
      <c r="Q1979" s="235">
        <v>0</v>
      </c>
      <c r="R1979" s="235">
        <f>Q1979*H1979</f>
        <v>0</v>
      </c>
      <c r="S1979" s="235">
        <v>0</v>
      </c>
      <c r="T1979" s="236">
        <f>S1979*H1979</f>
        <v>0</v>
      </c>
      <c r="U1979" s="38"/>
      <c r="V1979" s="38"/>
      <c r="W1979" s="38"/>
      <c r="X1979" s="38"/>
      <c r="Y1979" s="38"/>
      <c r="Z1979" s="38"/>
      <c r="AA1979" s="38"/>
      <c r="AB1979" s="38"/>
      <c r="AC1979" s="38"/>
      <c r="AD1979" s="38"/>
      <c r="AE1979" s="38"/>
      <c r="AR1979" s="237" t="s">
        <v>362</v>
      </c>
      <c r="AT1979" s="237" t="s">
        <v>181</v>
      </c>
      <c r="AU1979" s="237" t="s">
        <v>85</v>
      </c>
      <c r="AY1979" s="17" t="s">
        <v>178</v>
      </c>
      <c r="BE1979" s="238">
        <f>IF(N1979="základní",J1979,0)</f>
        <v>0</v>
      </c>
      <c r="BF1979" s="238">
        <f>IF(N1979="snížená",J1979,0)</f>
        <v>0</v>
      </c>
      <c r="BG1979" s="238">
        <f>IF(N1979="zákl. přenesená",J1979,0)</f>
        <v>0</v>
      </c>
      <c r="BH1979" s="238">
        <f>IF(N1979="sníž. přenesená",J1979,0)</f>
        <v>0</v>
      </c>
      <c r="BI1979" s="238">
        <f>IF(N1979="nulová",J1979,0)</f>
        <v>0</v>
      </c>
      <c r="BJ1979" s="17" t="s">
        <v>83</v>
      </c>
      <c r="BK1979" s="238">
        <f>ROUND(I1979*H1979,2)</f>
        <v>0</v>
      </c>
      <c r="BL1979" s="17" t="s">
        <v>362</v>
      </c>
      <c r="BM1979" s="237" t="s">
        <v>2144</v>
      </c>
    </row>
    <row r="1980" s="2" customFormat="1">
      <c r="A1980" s="38"/>
      <c r="B1980" s="39"/>
      <c r="C1980" s="40"/>
      <c r="D1980" s="239" t="s">
        <v>188</v>
      </c>
      <c r="E1980" s="40"/>
      <c r="F1980" s="240" t="s">
        <v>2145</v>
      </c>
      <c r="G1980" s="40"/>
      <c r="H1980" s="40"/>
      <c r="I1980" s="241"/>
      <c r="J1980" s="40"/>
      <c r="K1980" s="40"/>
      <c r="L1980" s="44"/>
      <c r="M1980" s="242"/>
      <c r="N1980" s="243"/>
      <c r="O1980" s="91"/>
      <c r="P1980" s="91"/>
      <c r="Q1980" s="91"/>
      <c r="R1980" s="91"/>
      <c r="S1980" s="91"/>
      <c r="T1980" s="92"/>
      <c r="U1980" s="38"/>
      <c r="V1980" s="38"/>
      <c r="W1980" s="38"/>
      <c r="X1980" s="38"/>
      <c r="Y1980" s="38"/>
      <c r="Z1980" s="38"/>
      <c r="AA1980" s="38"/>
      <c r="AB1980" s="38"/>
      <c r="AC1980" s="38"/>
      <c r="AD1980" s="38"/>
      <c r="AE1980" s="38"/>
      <c r="AT1980" s="17" t="s">
        <v>188</v>
      </c>
      <c r="AU1980" s="17" t="s">
        <v>85</v>
      </c>
    </row>
    <row r="1981" s="13" customFormat="1">
      <c r="A1981" s="13"/>
      <c r="B1981" s="244"/>
      <c r="C1981" s="245"/>
      <c r="D1981" s="246" t="s">
        <v>190</v>
      </c>
      <c r="E1981" s="247" t="s">
        <v>1</v>
      </c>
      <c r="F1981" s="248" t="s">
        <v>191</v>
      </c>
      <c r="G1981" s="245"/>
      <c r="H1981" s="247" t="s">
        <v>1</v>
      </c>
      <c r="I1981" s="249"/>
      <c r="J1981" s="245"/>
      <c r="K1981" s="245"/>
      <c r="L1981" s="250"/>
      <c r="M1981" s="251"/>
      <c r="N1981" s="252"/>
      <c r="O1981" s="252"/>
      <c r="P1981" s="252"/>
      <c r="Q1981" s="252"/>
      <c r="R1981" s="252"/>
      <c r="S1981" s="252"/>
      <c r="T1981" s="253"/>
      <c r="U1981" s="13"/>
      <c r="V1981" s="13"/>
      <c r="W1981" s="13"/>
      <c r="X1981" s="13"/>
      <c r="Y1981" s="13"/>
      <c r="Z1981" s="13"/>
      <c r="AA1981" s="13"/>
      <c r="AB1981" s="13"/>
      <c r="AC1981" s="13"/>
      <c r="AD1981" s="13"/>
      <c r="AE1981" s="13"/>
      <c r="AT1981" s="254" t="s">
        <v>190</v>
      </c>
      <c r="AU1981" s="254" t="s">
        <v>85</v>
      </c>
      <c r="AV1981" s="13" t="s">
        <v>83</v>
      </c>
      <c r="AW1981" s="13" t="s">
        <v>34</v>
      </c>
      <c r="AX1981" s="13" t="s">
        <v>76</v>
      </c>
      <c r="AY1981" s="254" t="s">
        <v>178</v>
      </c>
    </row>
    <row r="1982" s="13" customFormat="1">
      <c r="A1982" s="13"/>
      <c r="B1982" s="244"/>
      <c r="C1982" s="245"/>
      <c r="D1982" s="246" t="s">
        <v>190</v>
      </c>
      <c r="E1982" s="247" t="s">
        <v>1</v>
      </c>
      <c r="F1982" s="248" t="s">
        <v>192</v>
      </c>
      <c r="G1982" s="245"/>
      <c r="H1982" s="247" t="s">
        <v>1</v>
      </c>
      <c r="I1982" s="249"/>
      <c r="J1982" s="245"/>
      <c r="K1982" s="245"/>
      <c r="L1982" s="250"/>
      <c r="M1982" s="251"/>
      <c r="N1982" s="252"/>
      <c r="O1982" s="252"/>
      <c r="P1982" s="252"/>
      <c r="Q1982" s="252"/>
      <c r="R1982" s="252"/>
      <c r="S1982" s="252"/>
      <c r="T1982" s="253"/>
      <c r="U1982" s="13"/>
      <c r="V1982" s="13"/>
      <c r="W1982" s="13"/>
      <c r="X1982" s="13"/>
      <c r="Y1982" s="13"/>
      <c r="Z1982" s="13"/>
      <c r="AA1982" s="13"/>
      <c r="AB1982" s="13"/>
      <c r="AC1982" s="13"/>
      <c r="AD1982" s="13"/>
      <c r="AE1982" s="13"/>
      <c r="AT1982" s="254" t="s">
        <v>190</v>
      </c>
      <c r="AU1982" s="254" t="s">
        <v>85</v>
      </c>
      <c r="AV1982" s="13" t="s">
        <v>83</v>
      </c>
      <c r="AW1982" s="13" t="s">
        <v>34</v>
      </c>
      <c r="AX1982" s="13" t="s">
        <v>76</v>
      </c>
      <c r="AY1982" s="254" t="s">
        <v>178</v>
      </c>
    </row>
    <row r="1983" s="14" customFormat="1">
      <c r="A1983" s="14"/>
      <c r="B1983" s="255"/>
      <c r="C1983" s="256"/>
      <c r="D1983" s="246" t="s">
        <v>190</v>
      </c>
      <c r="E1983" s="257" t="s">
        <v>1</v>
      </c>
      <c r="F1983" s="258" t="s">
        <v>2146</v>
      </c>
      <c r="G1983" s="256"/>
      <c r="H1983" s="259">
        <v>491.56399999999996</v>
      </c>
      <c r="I1983" s="260"/>
      <c r="J1983" s="256"/>
      <c r="K1983" s="256"/>
      <c r="L1983" s="261"/>
      <c r="M1983" s="262"/>
      <c r="N1983" s="263"/>
      <c r="O1983" s="263"/>
      <c r="P1983" s="263"/>
      <c r="Q1983" s="263"/>
      <c r="R1983" s="263"/>
      <c r="S1983" s="263"/>
      <c r="T1983" s="264"/>
      <c r="U1983" s="14"/>
      <c r="V1983" s="14"/>
      <c r="W1983" s="14"/>
      <c r="X1983" s="14"/>
      <c r="Y1983" s="14"/>
      <c r="Z1983" s="14"/>
      <c r="AA1983" s="14"/>
      <c r="AB1983" s="14"/>
      <c r="AC1983" s="14"/>
      <c r="AD1983" s="14"/>
      <c r="AE1983" s="14"/>
      <c r="AT1983" s="265" t="s">
        <v>190</v>
      </c>
      <c r="AU1983" s="265" t="s">
        <v>85</v>
      </c>
      <c r="AV1983" s="14" t="s">
        <v>85</v>
      </c>
      <c r="AW1983" s="14" t="s">
        <v>34</v>
      </c>
      <c r="AX1983" s="14" t="s">
        <v>76</v>
      </c>
      <c r="AY1983" s="265" t="s">
        <v>178</v>
      </c>
    </row>
    <row r="1984" s="14" customFormat="1">
      <c r="A1984" s="14"/>
      <c r="B1984" s="255"/>
      <c r="C1984" s="256"/>
      <c r="D1984" s="246" t="s">
        <v>190</v>
      </c>
      <c r="E1984" s="257" t="s">
        <v>1</v>
      </c>
      <c r="F1984" s="258" t="s">
        <v>2147</v>
      </c>
      <c r="G1984" s="256"/>
      <c r="H1984" s="259">
        <v>38.973000000000006</v>
      </c>
      <c r="I1984" s="260"/>
      <c r="J1984" s="256"/>
      <c r="K1984" s="256"/>
      <c r="L1984" s="261"/>
      <c r="M1984" s="262"/>
      <c r="N1984" s="263"/>
      <c r="O1984" s="263"/>
      <c r="P1984" s="263"/>
      <c r="Q1984" s="263"/>
      <c r="R1984" s="263"/>
      <c r="S1984" s="263"/>
      <c r="T1984" s="264"/>
      <c r="U1984" s="14"/>
      <c r="V1984" s="14"/>
      <c r="W1984" s="14"/>
      <c r="X1984" s="14"/>
      <c r="Y1984" s="14"/>
      <c r="Z1984" s="14"/>
      <c r="AA1984" s="14"/>
      <c r="AB1984" s="14"/>
      <c r="AC1984" s="14"/>
      <c r="AD1984" s="14"/>
      <c r="AE1984" s="14"/>
      <c r="AT1984" s="265" t="s">
        <v>190</v>
      </c>
      <c r="AU1984" s="265" t="s">
        <v>85</v>
      </c>
      <c r="AV1984" s="14" t="s">
        <v>85</v>
      </c>
      <c r="AW1984" s="14" t="s">
        <v>34</v>
      </c>
      <c r="AX1984" s="14" t="s">
        <v>76</v>
      </c>
      <c r="AY1984" s="265" t="s">
        <v>178</v>
      </c>
    </row>
    <row r="1985" s="2" customFormat="1" ht="16.5" customHeight="1">
      <c r="A1985" s="38"/>
      <c r="B1985" s="39"/>
      <c r="C1985" s="226" t="s">
        <v>2148</v>
      </c>
      <c r="D1985" s="226" t="s">
        <v>181</v>
      </c>
      <c r="E1985" s="227" t="s">
        <v>2149</v>
      </c>
      <c r="F1985" s="228" t="s">
        <v>2150</v>
      </c>
      <c r="G1985" s="229" t="s">
        <v>258</v>
      </c>
      <c r="H1985" s="230">
        <v>530.53700000000003</v>
      </c>
      <c r="I1985" s="231"/>
      <c r="J1985" s="232">
        <f>ROUND(I1985*H1985,2)</f>
        <v>0</v>
      </c>
      <c r="K1985" s="228" t="s">
        <v>185</v>
      </c>
      <c r="L1985" s="44"/>
      <c r="M1985" s="233" t="s">
        <v>1</v>
      </c>
      <c r="N1985" s="234" t="s">
        <v>41</v>
      </c>
      <c r="O1985" s="91"/>
      <c r="P1985" s="235">
        <f>O1985*H1985</f>
        <v>0</v>
      </c>
      <c r="Q1985" s="235">
        <v>3.0000000000000001E-05</v>
      </c>
      <c r="R1985" s="235">
        <f>Q1985*H1985</f>
        <v>0.015916110000000001</v>
      </c>
      <c r="S1985" s="235">
        <v>0</v>
      </c>
      <c r="T1985" s="236">
        <f>S1985*H1985</f>
        <v>0</v>
      </c>
      <c r="U1985" s="38"/>
      <c r="V1985" s="38"/>
      <c r="W1985" s="38"/>
      <c r="X1985" s="38"/>
      <c r="Y1985" s="38"/>
      <c r="Z1985" s="38"/>
      <c r="AA1985" s="38"/>
      <c r="AB1985" s="38"/>
      <c r="AC1985" s="38"/>
      <c r="AD1985" s="38"/>
      <c r="AE1985" s="38"/>
      <c r="AR1985" s="237" t="s">
        <v>362</v>
      </c>
      <c r="AT1985" s="237" t="s">
        <v>181</v>
      </c>
      <c r="AU1985" s="237" t="s">
        <v>85</v>
      </c>
      <c r="AY1985" s="17" t="s">
        <v>178</v>
      </c>
      <c r="BE1985" s="238">
        <f>IF(N1985="základní",J1985,0)</f>
        <v>0</v>
      </c>
      <c r="BF1985" s="238">
        <f>IF(N1985="snížená",J1985,0)</f>
        <v>0</v>
      </c>
      <c r="BG1985" s="238">
        <f>IF(N1985="zákl. přenesená",J1985,0)</f>
        <v>0</v>
      </c>
      <c r="BH1985" s="238">
        <f>IF(N1985="sníž. přenesená",J1985,0)</f>
        <v>0</v>
      </c>
      <c r="BI1985" s="238">
        <f>IF(N1985="nulová",J1985,0)</f>
        <v>0</v>
      </c>
      <c r="BJ1985" s="17" t="s">
        <v>83</v>
      </c>
      <c r="BK1985" s="238">
        <f>ROUND(I1985*H1985,2)</f>
        <v>0</v>
      </c>
      <c r="BL1985" s="17" t="s">
        <v>362</v>
      </c>
      <c r="BM1985" s="237" t="s">
        <v>2151</v>
      </c>
    </row>
    <row r="1986" s="2" customFormat="1">
      <c r="A1986" s="38"/>
      <c r="B1986" s="39"/>
      <c r="C1986" s="40"/>
      <c r="D1986" s="239" t="s">
        <v>188</v>
      </c>
      <c r="E1986" s="40"/>
      <c r="F1986" s="240" t="s">
        <v>2152</v>
      </c>
      <c r="G1986" s="40"/>
      <c r="H1986" s="40"/>
      <c r="I1986" s="241"/>
      <c r="J1986" s="40"/>
      <c r="K1986" s="40"/>
      <c r="L1986" s="44"/>
      <c r="M1986" s="242"/>
      <c r="N1986" s="243"/>
      <c r="O1986" s="91"/>
      <c r="P1986" s="91"/>
      <c r="Q1986" s="91"/>
      <c r="R1986" s="91"/>
      <c r="S1986" s="91"/>
      <c r="T1986" s="92"/>
      <c r="U1986" s="38"/>
      <c r="V1986" s="38"/>
      <c r="W1986" s="38"/>
      <c r="X1986" s="38"/>
      <c r="Y1986" s="38"/>
      <c r="Z1986" s="38"/>
      <c r="AA1986" s="38"/>
      <c r="AB1986" s="38"/>
      <c r="AC1986" s="38"/>
      <c r="AD1986" s="38"/>
      <c r="AE1986" s="38"/>
      <c r="AT1986" s="17" t="s">
        <v>188</v>
      </c>
      <c r="AU1986" s="17" t="s">
        <v>85</v>
      </c>
    </row>
    <row r="1987" s="13" customFormat="1">
      <c r="A1987" s="13"/>
      <c r="B1987" s="244"/>
      <c r="C1987" s="245"/>
      <c r="D1987" s="246" t="s">
        <v>190</v>
      </c>
      <c r="E1987" s="247" t="s">
        <v>1</v>
      </c>
      <c r="F1987" s="248" t="s">
        <v>191</v>
      </c>
      <c r="G1987" s="245"/>
      <c r="H1987" s="247" t="s">
        <v>1</v>
      </c>
      <c r="I1987" s="249"/>
      <c r="J1987" s="245"/>
      <c r="K1987" s="245"/>
      <c r="L1987" s="250"/>
      <c r="M1987" s="251"/>
      <c r="N1987" s="252"/>
      <c r="O1987" s="252"/>
      <c r="P1987" s="252"/>
      <c r="Q1987" s="252"/>
      <c r="R1987" s="252"/>
      <c r="S1987" s="252"/>
      <c r="T1987" s="253"/>
      <c r="U1987" s="13"/>
      <c r="V1987" s="13"/>
      <c r="W1987" s="13"/>
      <c r="X1987" s="13"/>
      <c r="Y1987" s="13"/>
      <c r="Z1987" s="13"/>
      <c r="AA1987" s="13"/>
      <c r="AB1987" s="13"/>
      <c r="AC1987" s="13"/>
      <c r="AD1987" s="13"/>
      <c r="AE1987" s="13"/>
      <c r="AT1987" s="254" t="s">
        <v>190</v>
      </c>
      <c r="AU1987" s="254" t="s">
        <v>85</v>
      </c>
      <c r="AV1987" s="13" t="s">
        <v>83</v>
      </c>
      <c r="AW1987" s="13" t="s">
        <v>34</v>
      </c>
      <c r="AX1987" s="13" t="s">
        <v>76</v>
      </c>
      <c r="AY1987" s="254" t="s">
        <v>178</v>
      </c>
    </row>
    <row r="1988" s="13" customFormat="1">
      <c r="A1988" s="13"/>
      <c r="B1988" s="244"/>
      <c r="C1988" s="245"/>
      <c r="D1988" s="246" t="s">
        <v>190</v>
      </c>
      <c r="E1988" s="247" t="s">
        <v>1</v>
      </c>
      <c r="F1988" s="248" t="s">
        <v>192</v>
      </c>
      <c r="G1988" s="245"/>
      <c r="H1988" s="247" t="s">
        <v>1</v>
      </c>
      <c r="I1988" s="249"/>
      <c r="J1988" s="245"/>
      <c r="K1988" s="245"/>
      <c r="L1988" s="250"/>
      <c r="M1988" s="251"/>
      <c r="N1988" s="252"/>
      <c r="O1988" s="252"/>
      <c r="P1988" s="252"/>
      <c r="Q1988" s="252"/>
      <c r="R1988" s="252"/>
      <c r="S1988" s="252"/>
      <c r="T1988" s="253"/>
      <c r="U1988" s="13"/>
      <c r="V1988" s="13"/>
      <c r="W1988" s="13"/>
      <c r="X1988" s="13"/>
      <c r="Y1988" s="13"/>
      <c r="Z1988" s="13"/>
      <c r="AA1988" s="13"/>
      <c r="AB1988" s="13"/>
      <c r="AC1988" s="13"/>
      <c r="AD1988" s="13"/>
      <c r="AE1988" s="13"/>
      <c r="AT1988" s="254" t="s">
        <v>190</v>
      </c>
      <c r="AU1988" s="254" t="s">
        <v>85</v>
      </c>
      <c r="AV1988" s="13" t="s">
        <v>83</v>
      </c>
      <c r="AW1988" s="13" t="s">
        <v>34</v>
      </c>
      <c r="AX1988" s="13" t="s">
        <v>76</v>
      </c>
      <c r="AY1988" s="254" t="s">
        <v>178</v>
      </c>
    </row>
    <row r="1989" s="14" customFormat="1">
      <c r="A1989" s="14"/>
      <c r="B1989" s="255"/>
      <c r="C1989" s="256"/>
      <c r="D1989" s="246" t="s">
        <v>190</v>
      </c>
      <c r="E1989" s="257" t="s">
        <v>1</v>
      </c>
      <c r="F1989" s="258" t="s">
        <v>2146</v>
      </c>
      <c r="G1989" s="256"/>
      <c r="H1989" s="259">
        <v>491.56399999999996</v>
      </c>
      <c r="I1989" s="260"/>
      <c r="J1989" s="256"/>
      <c r="K1989" s="256"/>
      <c r="L1989" s="261"/>
      <c r="M1989" s="262"/>
      <c r="N1989" s="263"/>
      <c r="O1989" s="263"/>
      <c r="P1989" s="263"/>
      <c r="Q1989" s="263"/>
      <c r="R1989" s="263"/>
      <c r="S1989" s="263"/>
      <c r="T1989" s="264"/>
      <c r="U1989" s="14"/>
      <c r="V1989" s="14"/>
      <c r="W1989" s="14"/>
      <c r="X1989" s="14"/>
      <c r="Y1989" s="14"/>
      <c r="Z1989" s="14"/>
      <c r="AA1989" s="14"/>
      <c r="AB1989" s="14"/>
      <c r="AC1989" s="14"/>
      <c r="AD1989" s="14"/>
      <c r="AE1989" s="14"/>
      <c r="AT1989" s="265" t="s">
        <v>190</v>
      </c>
      <c r="AU1989" s="265" t="s">
        <v>85</v>
      </c>
      <c r="AV1989" s="14" t="s">
        <v>85</v>
      </c>
      <c r="AW1989" s="14" t="s">
        <v>34</v>
      </c>
      <c r="AX1989" s="14" t="s">
        <v>76</v>
      </c>
      <c r="AY1989" s="265" t="s">
        <v>178</v>
      </c>
    </row>
    <row r="1990" s="14" customFormat="1">
      <c r="A1990" s="14"/>
      <c r="B1990" s="255"/>
      <c r="C1990" s="256"/>
      <c r="D1990" s="246" t="s">
        <v>190</v>
      </c>
      <c r="E1990" s="257" t="s">
        <v>1</v>
      </c>
      <c r="F1990" s="258" t="s">
        <v>2147</v>
      </c>
      <c r="G1990" s="256"/>
      <c r="H1990" s="259">
        <v>38.973000000000006</v>
      </c>
      <c r="I1990" s="260"/>
      <c r="J1990" s="256"/>
      <c r="K1990" s="256"/>
      <c r="L1990" s="261"/>
      <c r="M1990" s="262"/>
      <c r="N1990" s="263"/>
      <c r="O1990" s="263"/>
      <c r="P1990" s="263"/>
      <c r="Q1990" s="263"/>
      <c r="R1990" s="263"/>
      <c r="S1990" s="263"/>
      <c r="T1990" s="264"/>
      <c r="U1990" s="14"/>
      <c r="V1990" s="14"/>
      <c r="W1990" s="14"/>
      <c r="X1990" s="14"/>
      <c r="Y1990" s="14"/>
      <c r="Z1990" s="14"/>
      <c r="AA1990" s="14"/>
      <c r="AB1990" s="14"/>
      <c r="AC1990" s="14"/>
      <c r="AD1990" s="14"/>
      <c r="AE1990" s="14"/>
      <c r="AT1990" s="265" t="s">
        <v>190</v>
      </c>
      <c r="AU1990" s="265" t="s">
        <v>85</v>
      </c>
      <c r="AV1990" s="14" t="s">
        <v>85</v>
      </c>
      <c r="AW1990" s="14" t="s">
        <v>34</v>
      </c>
      <c r="AX1990" s="14" t="s">
        <v>76</v>
      </c>
      <c r="AY1990" s="265" t="s">
        <v>178</v>
      </c>
    </row>
    <row r="1991" s="2" customFormat="1" ht="24.15" customHeight="1">
      <c r="A1991" s="38"/>
      <c r="B1991" s="39"/>
      <c r="C1991" s="226" t="s">
        <v>2153</v>
      </c>
      <c r="D1991" s="226" t="s">
        <v>181</v>
      </c>
      <c r="E1991" s="227" t="s">
        <v>2154</v>
      </c>
      <c r="F1991" s="228" t="s">
        <v>2155</v>
      </c>
      <c r="G1991" s="229" t="s">
        <v>229</v>
      </c>
      <c r="H1991" s="230">
        <v>4.7130000000000001</v>
      </c>
      <c r="I1991" s="231"/>
      <c r="J1991" s="232">
        <f>ROUND(I1991*H1991,2)</f>
        <v>0</v>
      </c>
      <c r="K1991" s="228" t="s">
        <v>185</v>
      </c>
      <c r="L1991" s="44"/>
      <c r="M1991" s="233" t="s">
        <v>1</v>
      </c>
      <c r="N1991" s="234" t="s">
        <v>41</v>
      </c>
      <c r="O1991" s="91"/>
      <c r="P1991" s="235">
        <f>O1991*H1991</f>
        <v>0</v>
      </c>
      <c r="Q1991" s="235">
        <v>0</v>
      </c>
      <c r="R1991" s="235">
        <f>Q1991*H1991</f>
        <v>0</v>
      </c>
      <c r="S1991" s="235">
        <v>0</v>
      </c>
      <c r="T1991" s="236">
        <f>S1991*H1991</f>
        <v>0</v>
      </c>
      <c r="U1991" s="38"/>
      <c r="V1991" s="38"/>
      <c r="W1991" s="38"/>
      <c r="X1991" s="38"/>
      <c r="Y1991" s="38"/>
      <c r="Z1991" s="38"/>
      <c r="AA1991" s="38"/>
      <c r="AB1991" s="38"/>
      <c r="AC1991" s="38"/>
      <c r="AD1991" s="38"/>
      <c r="AE1991" s="38"/>
      <c r="AR1991" s="237" t="s">
        <v>362</v>
      </c>
      <c r="AT1991" s="237" t="s">
        <v>181</v>
      </c>
      <c r="AU1991" s="237" t="s">
        <v>85</v>
      </c>
      <c r="AY1991" s="17" t="s">
        <v>178</v>
      </c>
      <c r="BE1991" s="238">
        <f>IF(N1991="základní",J1991,0)</f>
        <v>0</v>
      </c>
      <c r="BF1991" s="238">
        <f>IF(N1991="snížená",J1991,0)</f>
        <v>0</v>
      </c>
      <c r="BG1991" s="238">
        <f>IF(N1991="zákl. přenesená",J1991,0)</f>
        <v>0</v>
      </c>
      <c r="BH1991" s="238">
        <f>IF(N1991="sníž. přenesená",J1991,0)</f>
        <v>0</v>
      </c>
      <c r="BI1991" s="238">
        <f>IF(N1991="nulová",J1991,0)</f>
        <v>0</v>
      </c>
      <c r="BJ1991" s="17" t="s">
        <v>83</v>
      </c>
      <c r="BK1991" s="238">
        <f>ROUND(I1991*H1991,2)</f>
        <v>0</v>
      </c>
      <c r="BL1991" s="17" t="s">
        <v>362</v>
      </c>
      <c r="BM1991" s="237" t="s">
        <v>2156</v>
      </c>
    </row>
    <row r="1992" s="2" customFormat="1">
      <c r="A1992" s="38"/>
      <c r="B1992" s="39"/>
      <c r="C1992" s="40"/>
      <c r="D1992" s="239" t="s">
        <v>188</v>
      </c>
      <c r="E1992" s="40"/>
      <c r="F1992" s="240" t="s">
        <v>2157</v>
      </c>
      <c r="G1992" s="40"/>
      <c r="H1992" s="40"/>
      <c r="I1992" s="241"/>
      <c r="J1992" s="40"/>
      <c r="K1992" s="40"/>
      <c r="L1992" s="44"/>
      <c r="M1992" s="242"/>
      <c r="N1992" s="243"/>
      <c r="O1992" s="91"/>
      <c r="P1992" s="91"/>
      <c r="Q1992" s="91"/>
      <c r="R1992" s="91"/>
      <c r="S1992" s="91"/>
      <c r="T1992" s="92"/>
      <c r="U1992" s="38"/>
      <c r="V1992" s="38"/>
      <c r="W1992" s="38"/>
      <c r="X1992" s="38"/>
      <c r="Y1992" s="38"/>
      <c r="Z1992" s="38"/>
      <c r="AA1992" s="38"/>
      <c r="AB1992" s="38"/>
      <c r="AC1992" s="38"/>
      <c r="AD1992" s="38"/>
      <c r="AE1992" s="38"/>
      <c r="AT1992" s="17" t="s">
        <v>188</v>
      </c>
      <c r="AU1992" s="17" t="s">
        <v>85</v>
      </c>
    </row>
    <row r="1993" s="12" customFormat="1" ht="22.8" customHeight="1">
      <c r="A1993" s="12"/>
      <c r="B1993" s="210"/>
      <c r="C1993" s="211"/>
      <c r="D1993" s="212" t="s">
        <v>75</v>
      </c>
      <c r="E1993" s="224" t="s">
        <v>2158</v>
      </c>
      <c r="F1993" s="224" t="s">
        <v>2159</v>
      </c>
      <c r="G1993" s="211"/>
      <c r="H1993" s="211"/>
      <c r="I1993" s="214"/>
      <c r="J1993" s="225">
        <f>BK1993</f>
        <v>0</v>
      </c>
      <c r="K1993" s="211"/>
      <c r="L1993" s="216"/>
      <c r="M1993" s="217"/>
      <c r="N1993" s="218"/>
      <c r="O1993" s="218"/>
      <c r="P1993" s="219">
        <f>SUM(P1994:P2198)</f>
        <v>0</v>
      </c>
      <c r="Q1993" s="218"/>
      <c r="R1993" s="219">
        <f>SUM(R1994:R2198)</f>
        <v>27.523269220000003</v>
      </c>
      <c r="S1993" s="218"/>
      <c r="T1993" s="220">
        <f>SUM(T1994:T2198)</f>
        <v>0.042719999999999994</v>
      </c>
      <c r="U1993" s="12"/>
      <c r="V1993" s="12"/>
      <c r="W1993" s="12"/>
      <c r="X1993" s="12"/>
      <c r="Y1993" s="12"/>
      <c r="Z1993" s="12"/>
      <c r="AA1993" s="12"/>
      <c r="AB1993" s="12"/>
      <c r="AC1993" s="12"/>
      <c r="AD1993" s="12"/>
      <c r="AE1993" s="12"/>
      <c r="AR1993" s="221" t="s">
        <v>85</v>
      </c>
      <c r="AT1993" s="222" t="s">
        <v>75</v>
      </c>
      <c r="AU1993" s="222" t="s">
        <v>83</v>
      </c>
      <c r="AY1993" s="221" t="s">
        <v>178</v>
      </c>
      <c r="BK1993" s="223">
        <f>SUM(BK1994:BK2198)</f>
        <v>0</v>
      </c>
    </row>
    <row r="1994" s="2" customFormat="1" ht="24.15" customHeight="1">
      <c r="A1994" s="38"/>
      <c r="B1994" s="39"/>
      <c r="C1994" s="226" t="s">
        <v>2160</v>
      </c>
      <c r="D1994" s="226" t="s">
        <v>181</v>
      </c>
      <c r="E1994" s="227" t="s">
        <v>2161</v>
      </c>
      <c r="F1994" s="228" t="s">
        <v>2162</v>
      </c>
      <c r="G1994" s="229" t="s">
        <v>258</v>
      </c>
      <c r="H1994" s="230">
        <v>277.69400000000002</v>
      </c>
      <c r="I1994" s="231"/>
      <c r="J1994" s="232">
        <f>ROUND(I1994*H1994,2)</f>
        <v>0</v>
      </c>
      <c r="K1994" s="228" t="s">
        <v>185</v>
      </c>
      <c r="L1994" s="44"/>
      <c r="M1994" s="233" t="s">
        <v>1</v>
      </c>
      <c r="N1994" s="234" t="s">
        <v>41</v>
      </c>
      <c r="O1994" s="91"/>
      <c r="P1994" s="235">
        <f>O1994*H1994</f>
        <v>0</v>
      </c>
      <c r="Q1994" s="235">
        <v>0.0015</v>
      </c>
      <c r="R1994" s="235">
        <f>Q1994*H1994</f>
        <v>0.41654100000000005</v>
      </c>
      <c r="S1994" s="235">
        <v>0</v>
      </c>
      <c r="T1994" s="236">
        <f>S1994*H1994</f>
        <v>0</v>
      </c>
      <c r="U1994" s="38"/>
      <c r="V1994" s="38"/>
      <c r="W1994" s="38"/>
      <c r="X1994" s="38"/>
      <c r="Y1994" s="38"/>
      <c r="Z1994" s="38"/>
      <c r="AA1994" s="38"/>
      <c r="AB1994" s="38"/>
      <c r="AC1994" s="38"/>
      <c r="AD1994" s="38"/>
      <c r="AE1994" s="38"/>
      <c r="AR1994" s="237" t="s">
        <v>362</v>
      </c>
      <c r="AT1994" s="237" t="s">
        <v>181</v>
      </c>
      <c r="AU1994" s="237" t="s">
        <v>85</v>
      </c>
      <c r="AY1994" s="17" t="s">
        <v>178</v>
      </c>
      <c r="BE1994" s="238">
        <f>IF(N1994="základní",J1994,0)</f>
        <v>0</v>
      </c>
      <c r="BF1994" s="238">
        <f>IF(N1994="snížená",J1994,0)</f>
        <v>0</v>
      </c>
      <c r="BG1994" s="238">
        <f>IF(N1994="zákl. přenesená",J1994,0)</f>
        <v>0</v>
      </c>
      <c r="BH1994" s="238">
        <f>IF(N1994="sníž. přenesená",J1994,0)</f>
        <v>0</v>
      </c>
      <c r="BI1994" s="238">
        <f>IF(N1994="nulová",J1994,0)</f>
        <v>0</v>
      </c>
      <c r="BJ1994" s="17" t="s">
        <v>83</v>
      </c>
      <c r="BK1994" s="238">
        <f>ROUND(I1994*H1994,2)</f>
        <v>0</v>
      </c>
      <c r="BL1994" s="17" t="s">
        <v>362</v>
      </c>
      <c r="BM1994" s="237" t="s">
        <v>2163</v>
      </c>
    </row>
    <row r="1995" s="2" customFormat="1">
      <c r="A1995" s="38"/>
      <c r="B1995" s="39"/>
      <c r="C1995" s="40"/>
      <c r="D1995" s="239" t="s">
        <v>188</v>
      </c>
      <c r="E1995" s="40"/>
      <c r="F1995" s="240" t="s">
        <v>2164</v>
      </c>
      <c r="G1995" s="40"/>
      <c r="H1995" s="40"/>
      <c r="I1995" s="241"/>
      <c r="J1995" s="40"/>
      <c r="K1995" s="40"/>
      <c r="L1995" s="44"/>
      <c r="M1995" s="242"/>
      <c r="N1995" s="243"/>
      <c r="O1995" s="91"/>
      <c r="P1995" s="91"/>
      <c r="Q1995" s="91"/>
      <c r="R1995" s="91"/>
      <c r="S1995" s="91"/>
      <c r="T1995" s="92"/>
      <c r="U1995" s="38"/>
      <c r="V1995" s="38"/>
      <c r="W1995" s="38"/>
      <c r="X1995" s="38"/>
      <c r="Y1995" s="38"/>
      <c r="Z1995" s="38"/>
      <c r="AA1995" s="38"/>
      <c r="AB1995" s="38"/>
      <c r="AC1995" s="38"/>
      <c r="AD1995" s="38"/>
      <c r="AE1995" s="38"/>
      <c r="AT1995" s="17" t="s">
        <v>188</v>
      </c>
      <c r="AU1995" s="17" t="s">
        <v>85</v>
      </c>
    </row>
    <row r="1996" s="13" customFormat="1">
      <c r="A1996" s="13"/>
      <c r="B1996" s="244"/>
      <c r="C1996" s="245"/>
      <c r="D1996" s="246" t="s">
        <v>190</v>
      </c>
      <c r="E1996" s="247" t="s">
        <v>1</v>
      </c>
      <c r="F1996" s="248" t="s">
        <v>191</v>
      </c>
      <c r="G1996" s="245"/>
      <c r="H1996" s="247" t="s">
        <v>1</v>
      </c>
      <c r="I1996" s="249"/>
      <c r="J1996" s="245"/>
      <c r="K1996" s="245"/>
      <c r="L1996" s="250"/>
      <c r="M1996" s="251"/>
      <c r="N1996" s="252"/>
      <c r="O1996" s="252"/>
      <c r="P1996" s="252"/>
      <c r="Q1996" s="252"/>
      <c r="R1996" s="252"/>
      <c r="S1996" s="252"/>
      <c r="T1996" s="253"/>
      <c r="U1996" s="13"/>
      <c r="V1996" s="13"/>
      <c r="W1996" s="13"/>
      <c r="X1996" s="13"/>
      <c r="Y1996" s="13"/>
      <c r="Z1996" s="13"/>
      <c r="AA1996" s="13"/>
      <c r="AB1996" s="13"/>
      <c r="AC1996" s="13"/>
      <c r="AD1996" s="13"/>
      <c r="AE1996" s="13"/>
      <c r="AT1996" s="254" t="s">
        <v>190</v>
      </c>
      <c r="AU1996" s="254" t="s">
        <v>85</v>
      </c>
      <c r="AV1996" s="13" t="s">
        <v>83</v>
      </c>
      <c r="AW1996" s="13" t="s">
        <v>34</v>
      </c>
      <c r="AX1996" s="13" t="s">
        <v>76</v>
      </c>
      <c r="AY1996" s="254" t="s">
        <v>178</v>
      </c>
    </row>
    <row r="1997" s="13" customFormat="1">
      <c r="A1997" s="13"/>
      <c r="B1997" s="244"/>
      <c r="C1997" s="245"/>
      <c r="D1997" s="246" t="s">
        <v>190</v>
      </c>
      <c r="E1997" s="247" t="s">
        <v>1</v>
      </c>
      <c r="F1997" s="248" t="s">
        <v>192</v>
      </c>
      <c r="G1997" s="245"/>
      <c r="H1997" s="247" t="s">
        <v>1</v>
      </c>
      <c r="I1997" s="249"/>
      <c r="J1997" s="245"/>
      <c r="K1997" s="245"/>
      <c r="L1997" s="250"/>
      <c r="M1997" s="251"/>
      <c r="N1997" s="252"/>
      <c r="O1997" s="252"/>
      <c r="P1997" s="252"/>
      <c r="Q1997" s="252"/>
      <c r="R1997" s="252"/>
      <c r="S1997" s="252"/>
      <c r="T1997" s="253"/>
      <c r="U1997" s="13"/>
      <c r="V1997" s="13"/>
      <c r="W1997" s="13"/>
      <c r="X1997" s="13"/>
      <c r="Y1997" s="13"/>
      <c r="Z1997" s="13"/>
      <c r="AA1997" s="13"/>
      <c r="AB1997" s="13"/>
      <c r="AC1997" s="13"/>
      <c r="AD1997" s="13"/>
      <c r="AE1997" s="13"/>
      <c r="AT1997" s="254" t="s">
        <v>190</v>
      </c>
      <c r="AU1997" s="254" t="s">
        <v>85</v>
      </c>
      <c r="AV1997" s="13" t="s">
        <v>83</v>
      </c>
      <c r="AW1997" s="13" t="s">
        <v>34</v>
      </c>
      <c r="AX1997" s="13" t="s">
        <v>76</v>
      </c>
      <c r="AY1997" s="254" t="s">
        <v>178</v>
      </c>
    </row>
    <row r="1998" s="14" customFormat="1">
      <c r="A1998" s="14"/>
      <c r="B1998" s="255"/>
      <c r="C1998" s="256"/>
      <c r="D1998" s="246" t="s">
        <v>190</v>
      </c>
      <c r="E1998" s="257" t="s">
        <v>1</v>
      </c>
      <c r="F1998" s="258" t="s">
        <v>2165</v>
      </c>
      <c r="G1998" s="256"/>
      <c r="H1998" s="259">
        <v>2.02</v>
      </c>
      <c r="I1998" s="260"/>
      <c r="J1998" s="256"/>
      <c r="K1998" s="256"/>
      <c r="L1998" s="261"/>
      <c r="M1998" s="262"/>
      <c r="N1998" s="263"/>
      <c r="O1998" s="263"/>
      <c r="P1998" s="263"/>
      <c r="Q1998" s="263"/>
      <c r="R1998" s="263"/>
      <c r="S1998" s="263"/>
      <c r="T1998" s="264"/>
      <c r="U1998" s="14"/>
      <c r="V1998" s="14"/>
      <c r="W1998" s="14"/>
      <c r="X1998" s="14"/>
      <c r="Y1998" s="14"/>
      <c r="Z1998" s="14"/>
      <c r="AA1998" s="14"/>
      <c r="AB1998" s="14"/>
      <c r="AC1998" s="14"/>
      <c r="AD1998" s="14"/>
      <c r="AE1998" s="14"/>
      <c r="AT1998" s="265" t="s">
        <v>190</v>
      </c>
      <c r="AU1998" s="265" t="s">
        <v>85</v>
      </c>
      <c r="AV1998" s="14" t="s">
        <v>85</v>
      </c>
      <c r="AW1998" s="14" t="s">
        <v>34</v>
      </c>
      <c r="AX1998" s="14" t="s">
        <v>76</v>
      </c>
      <c r="AY1998" s="265" t="s">
        <v>178</v>
      </c>
    </row>
    <row r="1999" s="14" customFormat="1">
      <c r="A1999" s="14"/>
      <c r="B1999" s="255"/>
      <c r="C1999" s="256"/>
      <c r="D1999" s="246" t="s">
        <v>190</v>
      </c>
      <c r="E1999" s="257" t="s">
        <v>1</v>
      </c>
      <c r="F1999" s="258" t="s">
        <v>2166</v>
      </c>
      <c r="G1999" s="256"/>
      <c r="H1999" s="259">
        <v>17.32</v>
      </c>
      <c r="I1999" s="260"/>
      <c r="J1999" s="256"/>
      <c r="K1999" s="256"/>
      <c r="L1999" s="261"/>
      <c r="M1999" s="262"/>
      <c r="N1999" s="263"/>
      <c r="O1999" s="263"/>
      <c r="P1999" s="263"/>
      <c r="Q1999" s="263"/>
      <c r="R1999" s="263"/>
      <c r="S1999" s="263"/>
      <c r="T1999" s="264"/>
      <c r="U1999" s="14"/>
      <c r="V1999" s="14"/>
      <c r="W1999" s="14"/>
      <c r="X1999" s="14"/>
      <c r="Y1999" s="14"/>
      <c r="Z1999" s="14"/>
      <c r="AA1999" s="14"/>
      <c r="AB1999" s="14"/>
      <c r="AC1999" s="14"/>
      <c r="AD1999" s="14"/>
      <c r="AE1999" s="14"/>
      <c r="AT1999" s="265" t="s">
        <v>190</v>
      </c>
      <c r="AU1999" s="265" t="s">
        <v>85</v>
      </c>
      <c r="AV1999" s="14" t="s">
        <v>85</v>
      </c>
      <c r="AW1999" s="14" t="s">
        <v>34</v>
      </c>
      <c r="AX1999" s="14" t="s">
        <v>76</v>
      </c>
      <c r="AY1999" s="265" t="s">
        <v>178</v>
      </c>
    </row>
    <row r="2000" s="14" customFormat="1">
      <c r="A2000" s="14"/>
      <c r="B2000" s="255"/>
      <c r="C2000" s="256"/>
      <c r="D2000" s="246" t="s">
        <v>190</v>
      </c>
      <c r="E2000" s="257" t="s">
        <v>1</v>
      </c>
      <c r="F2000" s="258" t="s">
        <v>2167</v>
      </c>
      <c r="G2000" s="256"/>
      <c r="H2000" s="259">
        <v>16.32</v>
      </c>
      <c r="I2000" s="260"/>
      <c r="J2000" s="256"/>
      <c r="K2000" s="256"/>
      <c r="L2000" s="261"/>
      <c r="M2000" s="262"/>
      <c r="N2000" s="263"/>
      <c r="O2000" s="263"/>
      <c r="P2000" s="263"/>
      <c r="Q2000" s="263"/>
      <c r="R2000" s="263"/>
      <c r="S2000" s="263"/>
      <c r="T2000" s="264"/>
      <c r="U2000" s="14"/>
      <c r="V2000" s="14"/>
      <c r="W2000" s="14"/>
      <c r="X2000" s="14"/>
      <c r="Y2000" s="14"/>
      <c r="Z2000" s="14"/>
      <c r="AA2000" s="14"/>
      <c r="AB2000" s="14"/>
      <c r="AC2000" s="14"/>
      <c r="AD2000" s="14"/>
      <c r="AE2000" s="14"/>
      <c r="AT2000" s="265" t="s">
        <v>190</v>
      </c>
      <c r="AU2000" s="265" t="s">
        <v>85</v>
      </c>
      <c r="AV2000" s="14" t="s">
        <v>85</v>
      </c>
      <c r="AW2000" s="14" t="s">
        <v>34</v>
      </c>
      <c r="AX2000" s="14" t="s">
        <v>76</v>
      </c>
      <c r="AY2000" s="265" t="s">
        <v>178</v>
      </c>
    </row>
    <row r="2001" s="14" customFormat="1">
      <c r="A2001" s="14"/>
      <c r="B2001" s="255"/>
      <c r="C2001" s="256"/>
      <c r="D2001" s="246" t="s">
        <v>190</v>
      </c>
      <c r="E2001" s="257" t="s">
        <v>1</v>
      </c>
      <c r="F2001" s="258" t="s">
        <v>2168</v>
      </c>
      <c r="G2001" s="256"/>
      <c r="H2001" s="259">
        <v>13.310000000000001</v>
      </c>
      <c r="I2001" s="260"/>
      <c r="J2001" s="256"/>
      <c r="K2001" s="256"/>
      <c r="L2001" s="261"/>
      <c r="M2001" s="262"/>
      <c r="N2001" s="263"/>
      <c r="O2001" s="263"/>
      <c r="P2001" s="263"/>
      <c r="Q2001" s="263"/>
      <c r="R2001" s="263"/>
      <c r="S2001" s="263"/>
      <c r="T2001" s="264"/>
      <c r="U2001" s="14"/>
      <c r="V2001" s="14"/>
      <c r="W2001" s="14"/>
      <c r="X2001" s="14"/>
      <c r="Y2001" s="14"/>
      <c r="Z2001" s="14"/>
      <c r="AA2001" s="14"/>
      <c r="AB2001" s="14"/>
      <c r="AC2001" s="14"/>
      <c r="AD2001" s="14"/>
      <c r="AE2001" s="14"/>
      <c r="AT2001" s="265" t="s">
        <v>190</v>
      </c>
      <c r="AU2001" s="265" t="s">
        <v>85</v>
      </c>
      <c r="AV2001" s="14" t="s">
        <v>85</v>
      </c>
      <c r="AW2001" s="14" t="s">
        <v>34</v>
      </c>
      <c r="AX2001" s="14" t="s">
        <v>76</v>
      </c>
      <c r="AY2001" s="265" t="s">
        <v>178</v>
      </c>
    </row>
    <row r="2002" s="14" customFormat="1">
      <c r="A2002" s="14"/>
      <c r="B2002" s="255"/>
      <c r="C2002" s="256"/>
      <c r="D2002" s="246" t="s">
        <v>190</v>
      </c>
      <c r="E2002" s="257" t="s">
        <v>1</v>
      </c>
      <c r="F2002" s="258" t="s">
        <v>2169</v>
      </c>
      <c r="G2002" s="256"/>
      <c r="H2002" s="259">
        <v>11.029999999999999</v>
      </c>
      <c r="I2002" s="260"/>
      <c r="J2002" s="256"/>
      <c r="K2002" s="256"/>
      <c r="L2002" s="261"/>
      <c r="M2002" s="262"/>
      <c r="N2002" s="263"/>
      <c r="O2002" s="263"/>
      <c r="P2002" s="263"/>
      <c r="Q2002" s="263"/>
      <c r="R2002" s="263"/>
      <c r="S2002" s="263"/>
      <c r="T2002" s="264"/>
      <c r="U2002" s="14"/>
      <c r="V2002" s="14"/>
      <c r="W2002" s="14"/>
      <c r="X2002" s="14"/>
      <c r="Y2002" s="14"/>
      <c r="Z2002" s="14"/>
      <c r="AA2002" s="14"/>
      <c r="AB2002" s="14"/>
      <c r="AC2002" s="14"/>
      <c r="AD2002" s="14"/>
      <c r="AE2002" s="14"/>
      <c r="AT2002" s="265" t="s">
        <v>190</v>
      </c>
      <c r="AU2002" s="265" t="s">
        <v>85</v>
      </c>
      <c r="AV2002" s="14" t="s">
        <v>85</v>
      </c>
      <c r="AW2002" s="14" t="s">
        <v>34</v>
      </c>
      <c r="AX2002" s="14" t="s">
        <v>76</v>
      </c>
      <c r="AY2002" s="265" t="s">
        <v>178</v>
      </c>
    </row>
    <row r="2003" s="14" customFormat="1">
      <c r="A2003" s="14"/>
      <c r="B2003" s="255"/>
      <c r="C2003" s="256"/>
      <c r="D2003" s="246" t="s">
        <v>190</v>
      </c>
      <c r="E2003" s="257" t="s">
        <v>1</v>
      </c>
      <c r="F2003" s="258" t="s">
        <v>2170</v>
      </c>
      <c r="G2003" s="256"/>
      <c r="H2003" s="259">
        <v>18.66</v>
      </c>
      <c r="I2003" s="260"/>
      <c r="J2003" s="256"/>
      <c r="K2003" s="256"/>
      <c r="L2003" s="261"/>
      <c r="M2003" s="262"/>
      <c r="N2003" s="263"/>
      <c r="O2003" s="263"/>
      <c r="P2003" s="263"/>
      <c r="Q2003" s="263"/>
      <c r="R2003" s="263"/>
      <c r="S2003" s="263"/>
      <c r="T2003" s="264"/>
      <c r="U2003" s="14"/>
      <c r="V2003" s="14"/>
      <c r="W2003" s="14"/>
      <c r="X2003" s="14"/>
      <c r="Y2003" s="14"/>
      <c r="Z2003" s="14"/>
      <c r="AA2003" s="14"/>
      <c r="AB2003" s="14"/>
      <c r="AC2003" s="14"/>
      <c r="AD2003" s="14"/>
      <c r="AE2003" s="14"/>
      <c r="AT2003" s="265" t="s">
        <v>190</v>
      </c>
      <c r="AU2003" s="265" t="s">
        <v>85</v>
      </c>
      <c r="AV2003" s="14" t="s">
        <v>85</v>
      </c>
      <c r="AW2003" s="14" t="s">
        <v>34</v>
      </c>
      <c r="AX2003" s="14" t="s">
        <v>76</v>
      </c>
      <c r="AY2003" s="265" t="s">
        <v>178</v>
      </c>
    </row>
    <row r="2004" s="14" customFormat="1">
      <c r="A2004" s="14"/>
      <c r="B2004" s="255"/>
      <c r="C2004" s="256"/>
      <c r="D2004" s="246" t="s">
        <v>190</v>
      </c>
      <c r="E2004" s="257" t="s">
        <v>1</v>
      </c>
      <c r="F2004" s="258" t="s">
        <v>2171</v>
      </c>
      <c r="G2004" s="256"/>
      <c r="H2004" s="259">
        <v>11.529999999999999</v>
      </c>
      <c r="I2004" s="260"/>
      <c r="J2004" s="256"/>
      <c r="K2004" s="256"/>
      <c r="L2004" s="261"/>
      <c r="M2004" s="262"/>
      <c r="N2004" s="263"/>
      <c r="O2004" s="263"/>
      <c r="P2004" s="263"/>
      <c r="Q2004" s="263"/>
      <c r="R2004" s="263"/>
      <c r="S2004" s="263"/>
      <c r="T2004" s="264"/>
      <c r="U2004" s="14"/>
      <c r="V2004" s="14"/>
      <c r="W2004" s="14"/>
      <c r="X2004" s="14"/>
      <c r="Y2004" s="14"/>
      <c r="Z2004" s="14"/>
      <c r="AA2004" s="14"/>
      <c r="AB2004" s="14"/>
      <c r="AC2004" s="14"/>
      <c r="AD2004" s="14"/>
      <c r="AE2004" s="14"/>
      <c r="AT2004" s="265" t="s">
        <v>190</v>
      </c>
      <c r="AU2004" s="265" t="s">
        <v>85</v>
      </c>
      <c r="AV2004" s="14" t="s">
        <v>85</v>
      </c>
      <c r="AW2004" s="14" t="s">
        <v>34</v>
      </c>
      <c r="AX2004" s="14" t="s">
        <v>76</v>
      </c>
      <c r="AY2004" s="265" t="s">
        <v>178</v>
      </c>
    </row>
    <row r="2005" s="14" customFormat="1">
      <c r="A2005" s="14"/>
      <c r="B2005" s="255"/>
      <c r="C2005" s="256"/>
      <c r="D2005" s="246" t="s">
        <v>190</v>
      </c>
      <c r="E2005" s="257" t="s">
        <v>1</v>
      </c>
      <c r="F2005" s="258" t="s">
        <v>2172</v>
      </c>
      <c r="G2005" s="256"/>
      <c r="H2005" s="259">
        <v>10.779999999999999</v>
      </c>
      <c r="I2005" s="260"/>
      <c r="J2005" s="256"/>
      <c r="K2005" s="256"/>
      <c r="L2005" s="261"/>
      <c r="M2005" s="262"/>
      <c r="N2005" s="263"/>
      <c r="O2005" s="263"/>
      <c r="P2005" s="263"/>
      <c r="Q2005" s="263"/>
      <c r="R2005" s="263"/>
      <c r="S2005" s="263"/>
      <c r="T2005" s="264"/>
      <c r="U2005" s="14"/>
      <c r="V2005" s="14"/>
      <c r="W2005" s="14"/>
      <c r="X2005" s="14"/>
      <c r="Y2005" s="14"/>
      <c r="Z2005" s="14"/>
      <c r="AA2005" s="14"/>
      <c r="AB2005" s="14"/>
      <c r="AC2005" s="14"/>
      <c r="AD2005" s="14"/>
      <c r="AE2005" s="14"/>
      <c r="AT2005" s="265" t="s">
        <v>190</v>
      </c>
      <c r="AU2005" s="265" t="s">
        <v>85</v>
      </c>
      <c r="AV2005" s="14" t="s">
        <v>85</v>
      </c>
      <c r="AW2005" s="14" t="s">
        <v>34</v>
      </c>
      <c r="AX2005" s="14" t="s">
        <v>76</v>
      </c>
      <c r="AY2005" s="265" t="s">
        <v>178</v>
      </c>
    </row>
    <row r="2006" s="14" customFormat="1">
      <c r="A2006" s="14"/>
      <c r="B2006" s="255"/>
      <c r="C2006" s="256"/>
      <c r="D2006" s="246" t="s">
        <v>190</v>
      </c>
      <c r="E2006" s="257" t="s">
        <v>1</v>
      </c>
      <c r="F2006" s="258" t="s">
        <v>2173</v>
      </c>
      <c r="G2006" s="256"/>
      <c r="H2006" s="259">
        <v>31.026999999999997</v>
      </c>
      <c r="I2006" s="260"/>
      <c r="J2006" s="256"/>
      <c r="K2006" s="256"/>
      <c r="L2006" s="261"/>
      <c r="M2006" s="262"/>
      <c r="N2006" s="263"/>
      <c r="O2006" s="263"/>
      <c r="P2006" s="263"/>
      <c r="Q2006" s="263"/>
      <c r="R2006" s="263"/>
      <c r="S2006" s="263"/>
      <c r="T2006" s="264"/>
      <c r="U2006" s="14"/>
      <c r="V2006" s="14"/>
      <c r="W2006" s="14"/>
      <c r="X2006" s="14"/>
      <c r="Y2006" s="14"/>
      <c r="Z2006" s="14"/>
      <c r="AA2006" s="14"/>
      <c r="AB2006" s="14"/>
      <c r="AC2006" s="14"/>
      <c r="AD2006" s="14"/>
      <c r="AE2006" s="14"/>
      <c r="AT2006" s="265" t="s">
        <v>190</v>
      </c>
      <c r="AU2006" s="265" t="s">
        <v>85</v>
      </c>
      <c r="AV2006" s="14" t="s">
        <v>85</v>
      </c>
      <c r="AW2006" s="14" t="s">
        <v>34</v>
      </c>
      <c r="AX2006" s="14" t="s">
        <v>76</v>
      </c>
      <c r="AY2006" s="265" t="s">
        <v>178</v>
      </c>
    </row>
    <row r="2007" s="14" customFormat="1">
      <c r="A2007" s="14"/>
      <c r="B2007" s="255"/>
      <c r="C2007" s="256"/>
      <c r="D2007" s="246" t="s">
        <v>190</v>
      </c>
      <c r="E2007" s="257" t="s">
        <v>1</v>
      </c>
      <c r="F2007" s="258" t="s">
        <v>2174</v>
      </c>
      <c r="G2007" s="256"/>
      <c r="H2007" s="259">
        <v>2.7600000000000002</v>
      </c>
      <c r="I2007" s="260"/>
      <c r="J2007" s="256"/>
      <c r="K2007" s="256"/>
      <c r="L2007" s="261"/>
      <c r="M2007" s="262"/>
      <c r="N2007" s="263"/>
      <c r="O2007" s="263"/>
      <c r="P2007" s="263"/>
      <c r="Q2007" s="263"/>
      <c r="R2007" s="263"/>
      <c r="S2007" s="263"/>
      <c r="T2007" s="264"/>
      <c r="U2007" s="14"/>
      <c r="V2007" s="14"/>
      <c r="W2007" s="14"/>
      <c r="X2007" s="14"/>
      <c r="Y2007" s="14"/>
      <c r="Z2007" s="14"/>
      <c r="AA2007" s="14"/>
      <c r="AB2007" s="14"/>
      <c r="AC2007" s="14"/>
      <c r="AD2007" s="14"/>
      <c r="AE2007" s="14"/>
      <c r="AT2007" s="265" t="s">
        <v>190</v>
      </c>
      <c r="AU2007" s="265" t="s">
        <v>85</v>
      </c>
      <c r="AV2007" s="14" t="s">
        <v>85</v>
      </c>
      <c r="AW2007" s="14" t="s">
        <v>34</v>
      </c>
      <c r="AX2007" s="14" t="s">
        <v>76</v>
      </c>
      <c r="AY2007" s="265" t="s">
        <v>178</v>
      </c>
    </row>
    <row r="2008" s="14" customFormat="1">
      <c r="A2008" s="14"/>
      <c r="B2008" s="255"/>
      <c r="C2008" s="256"/>
      <c r="D2008" s="246" t="s">
        <v>190</v>
      </c>
      <c r="E2008" s="257" t="s">
        <v>1</v>
      </c>
      <c r="F2008" s="258" t="s">
        <v>2175</v>
      </c>
      <c r="G2008" s="256"/>
      <c r="H2008" s="259">
        <v>10.178000000000001</v>
      </c>
      <c r="I2008" s="260"/>
      <c r="J2008" s="256"/>
      <c r="K2008" s="256"/>
      <c r="L2008" s="261"/>
      <c r="M2008" s="262"/>
      <c r="N2008" s="263"/>
      <c r="O2008" s="263"/>
      <c r="P2008" s="263"/>
      <c r="Q2008" s="263"/>
      <c r="R2008" s="263"/>
      <c r="S2008" s="263"/>
      <c r="T2008" s="264"/>
      <c r="U2008" s="14"/>
      <c r="V2008" s="14"/>
      <c r="W2008" s="14"/>
      <c r="X2008" s="14"/>
      <c r="Y2008" s="14"/>
      <c r="Z2008" s="14"/>
      <c r="AA2008" s="14"/>
      <c r="AB2008" s="14"/>
      <c r="AC2008" s="14"/>
      <c r="AD2008" s="14"/>
      <c r="AE2008" s="14"/>
      <c r="AT2008" s="265" t="s">
        <v>190</v>
      </c>
      <c r="AU2008" s="265" t="s">
        <v>85</v>
      </c>
      <c r="AV2008" s="14" t="s">
        <v>85</v>
      </c>
      <c r="AW2008" s="14" t="s">
        <v>34</v>
      </c>
      <c r="AX2008" s="14" t="s">
        <v>76</v>
      </c>
      <c r="AY2008" s="265" t="s">
        <v>178</v>
      </c>
    </row>
    <row r="2009" s="14" customFormat="1">
      <c r="A2009" s="14"/>
      <c r="B2009" s="255"/>
      <c r="C2009" s="256"/>
      <c r="D2009" s="246" t="s">
        <v>190</v>
      </c>
      <c r="E2009" s="257" t="s">
        <v>1</v>
      </c>
      <c r="F2009" s="258" t="s">
        <v>2176</v>
      </c>
      <c r="G2009" s="256"/>
      <c r="H2009" s="259">
        <v>5.4599999999999982</v>
      </c>
      <c r="I2009" s="260"/>
      <c r="J2009" s="256"/>
      <c r="K2009" s="256"/>
      <c r="L2009" s="261"/>
      <c r="M2009" s="262"/>
      <c r="N2009" s="263"/>
      <c r="O2009" s="263"/>
      <c r="P2009" s="263"/>
      <c r="Q2009" s="263"/>
      <c r="R2009" s="263"/>
      <c r="S2009" s="263"/>
      <c r="T2009" s="264"/>
      <c r="U2009" s="14"/>
      <c r="V2009" s="14"/>
      <c r="W2009" s="14"/>
      <c r="X2009" s="14"/>
      <c r="Y2009" s="14"/>
      <c r="Z2009" s="14"/>
      <c r="AA2009" s="14"/>
      <c r="AB2009" s="14"/>
      <c r="AC2009" s="14"/>
      <c r="AD2009" s="14"/>
      <c r="AE2009" s="14"/>
      <c r="AT2009" s="265" t="s">
        <v>190</v>
      </c>
      <c r="AU2009" s="265" t="s">
        <v>85</v>
      </c>
      <c r="AV2009" s="14" t="s">
        <v>85</v>
      </c>
      <c r="AW2009" s="14" t="s">
        <v>34</v>
      </c>
      <c r="AX2009" s="14" t="s">
        <v>76</v>
      </c>
      <c r="AY2009" s="265" t="s">
        <v>178</v>
      </c>
    </row>
    <row r="2010" s="14" customFormat="1">
      <c r="A2010" s="14"/>
      <c r="B2010" s="255"/>
      <c r="C2010" s="256"/>
      <c r="D2010" s="246" t="s">
        <v>190</v>
      </c>
      <c r="E2010" s="257" t="s">
        <v>1</v>
      </c>
      <c r="F2010" s="258" t="s">
        <v>2177</v>
      </c>
      <c r="G2010" s="256"/>
      <c r="H2010" s="259">
        <v>2.9500000000000006</v>
      </c>
      <c r="I2010" s="260"/>
      <c r="J2010" s="256"/>
      <c r="K2010" s="256"/>
      <c r="L2010" s="261"/>
      <c r="M2010" s="262"/>
      <c r="N2010" s="263"/>
      <c r="O2010" s="263"/>
      <c r="P2010" s="263"/>
      <c r="Q2010" s="263"/>
      <c r="R2010" s="263"/>
      <c r="S2010" s="263"/>
      <c r="T2010" s="264"/>
      <c r="U2010" s="14"/>
      <c r="V2010" s="14"/>
      <c r="W2010" s="14"/>
      <c r="X2010" s="14"/>
      <c r="Y2010" s="14"/>
      <c r="Z2010" s="14"/>
      <c r="AA2010" s="14"/>
      <c r="AB2010" s="14"/>
      <c r="AC2010" s="14"/>
      <c r="AD2010" s="14"/>
      <c r="AE2010" s="14"/>
      <c r="AT2010" s="265" t="s">
        <v>190</v>
      </c>
      <c r="AU2010" s="265" t="s">
        <v>85</v>
      </c>
      <c r="AV2010" s="14" t="s">
        <v>85</v>
      </c>
      <c r="AW2010" s="14" t="s">
        <v>34</v>
      </c>
      <c r="AX2010" s="14" t="s">
        <v>76</v>
      </c>
      <c r="AY2010" s="265" t="s">
        <v>178</v>
      </c>
    </row>
    <row r="2011" s="14" customFormat="1">
      <c r="A2011" s="14"/>
      <c r="B2011" s="255"/>
      <c r="C2011" s="256"/>
      <c r="D2011" s="246" t="s">
        <v>190</v>
      </c>
      <c r="E2011" s="257" t="s">
        <v>1</v>
      </c>
      <c r="F2011" s="258" t="s">
        <v>2178</v>
      </c>
      <c r="G2011" s="256"/>
      <c r="H2011" s="259">
        <v>4.2599999999999998</v>
      </c>
      <c r="I2011" s="260"/>
      <c r="J2011" s="256"/>
      <c r="K2011" s="256"/>
      <c r="L2011" s="261"/>
      <c r="M2011" s="262"/>
      <c r="N2011" s="263"/>
      <c r="O2011" s="263"/>
      <c r="P2011" s="263"/>
      <c r="Q2011" s="263"/>
      <c r="R2011" s="263"/>
      <c r="S2011" s="263"/>
      <c r="T2011" s="264"/>
      <c r="U2011" s="14"/>
      <c r="V2011" s="14"/>
      <c r="W2011" s="14"/>
      <c r="X2011" s="14"/>
      <c r="Y2011" s="14"/>
      <c r="Z2011" s="14"/>
      <c r="AA2011" s="14"/>
      <c r="AB2011" s="14"/>
      <c r="AC2011" s="14"/>
      <c r="AD2011" s="14"/>
      <c r="AE2011" s="14"/>
      <c r="AT2011" s="265" t="s">
        <v>190</v>
      </c>
      <c r="AU2011" s="265" t="s">
        <v>85</v>
      </c>
      <c r="AV2011" s="14" t="s">
        <v>85</v>
      </c>
      <c r="AW2011" s="14" t="s">
        <v>34</v>
      </c>
      <c r="AX2011" s="14" t="s">
        <v>76</v>
      </c>
      <c r="AY2011" s="265" t="s">
        <v>178</v>
      </c>
    </row>
    <row r="2012" s="14" customFormat="1">
      <c r="A2012" s="14"/>
      <c r="B2012" s="255"/>
      <c r="C2012" s="256"/>
      <c r="D2012" s="246" t="s">
        <v>190</v>
      </c>
      <c r="E2012" s="257" t="s">
        <v>1</v>
      </c>
      <c r="F2012" s="258" t="s">
        <v>2179</v>
      </c>
      <c r="G2012" s="256"/>
      <c r="H2012" s="259">
        <v>3.2180000000000009</v>
      </c>
      <c r="I2012" s="260"/>
      <c r="J2012" s="256"/>
      <c r="K2012" s="256"/>
      <c r="L2012" s="261"/>
      <c r="M2012" s="262"/>
      <c r="N2012" s="263"/>
      <c r="O2012" s="263"/>
      <c r="P2012" s="263"/>
      <c r="Q2012" s="263"/>
      <c r="R2012" s="263"/>
      <c r="S2012" s="263"/>
      <c r="T2012" s="264"/>
      <c r="U2012" s="14"/>
      <c r="V2012" s="14"/>
      <c r="W2012" s="14"/>
      <c r="X2012" s="14"/>
      <c r="Y2012" s="14"/>
      <c r="Z2012" s="14"/>
      <c r="AA2012" s="14"/>
      <c r="AB2012" s="14"/>
      <c r="AC2012" s="14"/>
      <c r="AD2012" s="14"/>
      <c r="AE2012" s="14"/>
      <c r="AT2012" s="265" t="s">
        <v>190</v>
      </c>
      <c r="AU2012" s="265" t="s">
        <v>85</v>
      </c>
      <c r="AV2012" s="14" t="s">
        <v>85</v>
      </c>
      <c r="AW2012" s="14" t="s">
        <v>34</v>
      </c>
      <c r="AX2012" s="14" t="s">
        <v>76</v>
      </c>
      <c r="AY2012" s="265" t="s">
        <v>178</v>
      </c>
    </row>
    <row r="2013" s="14" customFormat="1">
      <c r="A2013" s="14"/>
      <c r="B2013" s="255"/>
      <c r="C2013" s="256"/>
      <c r="D2013" s="246" t="s">
        <v>190</v>
      </c>
      <c r="E2013" s="257" t="s">
        <v>1</v>
      </c>
      <c r="F2013" s="258" t="s">
        <v>2180</v>
      </c>
      <c r="G2013" s="256"/>
      <c r="H2013" s="259">
        <v>33.449999999999996</v>
      </c>
      <c r="I2013" s="260"/>
      <c r="J2013" s="256"/>
      <c r="K2013" s="256"/>
      <c r="L2013" s="261"/>
      <c r="M2013" s="262"/>
      <c r="N2013" s="263"/>
      <c r="O2013" s="263"/>
      <c r="P2013" s="263"/>
      <c r="Q2013" s="263"/>
      <c r="R2013" s="263"/>
      <c r="S2013" s="263"/>
      <c r="T2013" s="264"/>
      <c r="U2013" s="14"/>
      <c r="V2013" s="14"/>
      <c r="W2013" s="14"/>
      <c r="X2013" s="14"/>
      <c r="Y2013" s="14"/>
      <c r="Z2013" s="14"/>
      <c r="AA2013" s="14"/>
      <c r="AB2013" s="14"/>
      <c r="AC2013" s="14"/>
      <c r="AD2013" s="14"/>
      <c r="AE2013" s="14"/>
      <c r="AT2013" s="265" t="s">
        <v>190</v>
      </c>
      <c r="AU2013" s="265" t="s">
        <v>85</v>
      </c>
      <c r="AV2013" s="14" t="s">
        <v>85</v>
      </c>
      <c r="AW2013" s="14" t="s">
        <v>34</v>
      </c>
      <c r="AX2013" s="14" t="s">
        <v>76</v>
      </c>
      <c r="AY2013" s="265" t="s">
        <v>178</v>
      </c>
    </row>
    <row r="2014" s="14" customFormat="1">
      <c r="A2014" s="14"/>
      <c r="B2014" s="255"/>
      <c r="C2014" s="256"/>
      <c r="D2014" s="246" t="s">
        <v>190</v>
      </c>
      <c r="E2014" s="257" t="s">
        <v>1</v>
      </c>
      <c r="F2014" s="258" t="s">
        <v>2181</v>
      </c>
      <c r="G2014" s="256"/>
      <c r="H2014" s="259">
        <v>1.6739999999999999</v>
      </c>
      <c r="I2014" s="260"/>
      <c r="J2014" s="256"/>
      <c r="K2014" s="256"/>
      <c r="L2014" s="261"/>
      <c r="M2014" s="262"/>
      <c r="N2014" s="263"/>
      <c r="O2014" s="263"/>
      <c r="P2014" s="263"/>
      <c r="Q2014" s="263"/>
      <c r="R2014" s="263"/>
      <c r="S2014" s="263"/>
      <c r="T2014" s="264"/>
      <c r="U2014" s="14"/>
      <c r="V2014" s="14"/>
      <c r="W2014" s="14"/>
      <c r="X2014" s="14"/>
      <c r="Y2014" s="14"/>
      <c r="Z2014" s="14"/>
      <c r="AA2014" s="14"/>
      <c r="AB2014" s="14"/>
      <c r="AC2014" s="14"/>
      <c r="AD2014" s="14"/>
      <c r="AE2014" s="14"/>
      <c r="AT2014" s="265" t="s">
        <v>190</v>
      </c>
      <c r="AU2014" s="265" t="s">
        <v>85</v>
      </c>
      <c r="AV2014" s="14" t="s">
        <v>85</v>
      </c>
      <c r="AW2014" s="14" t="s">
        <v>34</v>
      </c>
      <c r="AX2014" s="14" t="s">
        <v>76</v>
      </c>
      <c r="AY2014" s="265" t="s">
        <v>178</v>
      </c>
    </row>
    <row r="2015" s="14" customFormat="1">
      <c r="A2015" s="14"/>
      <c r="B2015" s="255"/>
      <c r="C2015" s="256"/>
      <c r="D2015" s="246" t="s">
        <v>190</v>
      </c>
      <c r="E2015" s="257" t="s">
        <v>1</v>
      </c>
      <c r="F2015" s="258" t="s">
        <v>2182</v>
      </c>
      <c r="G2015" s="256"/>
      <c r="H2015" s="259">
        <v>56.186999999999991</v>
      </c>
      <c r="I2015" s="260"/>
      <c r="J2015" s="256"/>
      <c r="K2015" s="256"/>
      <c r="L2015" s="261"/>
      <c r="M2015" s="262"/>
      <c r="N2015" s="263"/>
      <c r="O2015" s="263"/>
      <c r="P2015" s="263"/>
      <c r="Q2015" s="263"/>
      <c r="R2015" s="263"/>
      <c r="S2015" s="263"/>
      <c r="T2015" s="264"/>
      <c r="U2015" s="14"/>
      <c r="V2015" s="14"/>
      <c r="W2015" s="14"/>
      <c r="X2015" s="14"/>
      <c r="Y2015" s="14"/>
      <c r="Z2015" s="14"/>
      <c r="AA2015" s="14"/>
      <c r="AB2015" s="14"/>
      <c r="AC2015" s="14"/>
      <c r="AD2015" s="14"/>
      <c r="AE2015" s="14"/>
      <c r="AT2015" s="265" t="s">
        <v>190</v>
      </c>
      <c r="AU2015" s="265" t="s">
        <v>85</v>
      </c>
      <c r="AV2015" s="14" t="s">
        <v>85</v>
      </c>
      <c r="AW2015" s="14" t="s">
        <v>34</v>
      </c>
      <c r="AX2015" s="14" t="s">
        <v>76</v>
      </c>
      <c r="AY2015" s="265" t="s">
        <v>178</v>
      </c>
    </row>
    <row r="2016" s="14" customFormat="1">
      <c r="A2016" s="14"/>
      <c r="B2016" s="255"/>
      <c r="C2016" s="256"/>
      <c r="D2016" s="246" t="s">
        <v>190</v>
      </c>
      <c r="E2016" s="257" t="s">
        <v>1</v>
      </c>
      <c r="F2016" s="258" t="s">
        <v>2183</v>
      </c>
      <c r="G2016" s="256"/>
      <c r="H2016" s="259">
        <v>25.560000000000002</v>
      </c>
      <c r="I2016" s="260"/>
      <c r="J2016" s="256"/>
      <c r="K2016" s="256"/>
      <c r="L2016" s="261"/>
      <c r="M2016" s="262"/>
      <c r="N2016" s="263"/>
      <c r="O2016" s="263"/>
      <c r="P2016" s="263"/>
      <c r="Q2016" s="263"/>
      <c r="R2016" s="263"/>
      <c r="S2016" s="263"/>
      <c r="T2016" s="264"/>
      <c r="U2016" s="14"/>
      <c r="V2016" s="14"/>
      <c r="W2016" s="14"/>
      <c r="X2016" s="14"/>
      <c r="Y2016" s="14"/>
      <c r="Z2016" s="14"/>
      <c r="AA2016" s="14"/>
      <c r="AB2016" s="14"/>
      <c r="AC2016" s="14"/>
      <c r="AD2016" s="14"/>
      <c r="AE2016" s="14"/>
      <c r="AT2016" s="265" t="s">
        <v>190</v>
      </c>
      <c r="AU2016" s="265" t="s">
        <v>85</v>
      </c>
      <c r="AV2016" s="14" t="s">
        <v>85</v>
      </c>
      <c r="AW2016" s="14" t="s">
        <v>34</v>
      </c>
      <c r="AX2016" s="14" t="s">
        <v>76</v>
      </c>
      <c r="AY2016" s="265" t="s">
        <v>178</v>
      </c>
    </row>
    <row r="2017" s="2" customFormat="1" ht="16.5" customHeight="1">
      <c r="A2017" s="38"/>
      <c r="B2017" s="39"/>
      <c r="C2017" s="226" t="s">
        <v>2184</v>
      </c>
      <c r="D2017" s="226" t="s">
        <v>181</v>
      </c>
      <c r="E2017" s="227" t="s">
        <v>2185</v>
      </c>
      <c r="F2017" s="228" t="s">
        <v>2186</v>
      </c>
      <c r="G2017" s="229" t="s">
        <v>203</v>
      </c>
      <c r="H2017" s="230">
        <v>147.30000000000001</v>
      </c>
      <c r="I2017" s="231"/>
      <c r="J2017" s="232">
        <f>ROUND(I2017*H2017,2)</f>
        <v>0</v>
      </c>
      <c r="K2017" s="228" t="s">
        <v>185</v>
      </c>
      <c r="L2017" s="44"/>
      <c r="M2017" s="233" t="s">
        <v>1</v>
      </c>
      <c r="N2017" s="234" t="s">
        <v>41</v>
      </c>
      <c r="O2017" s="91"/>
      <c r="P2017" s="235">
        <f>O2017*H2017</f>
        <v>0</v>
      </c>
      <c r="Q2017" s="235">
        <v>0.00021000000000000001</v>
      </c>
      <c r="R2017" s="235">
        <f>Q2017*H2017</f>
        <v>0.030933000000000002</v>
      </c>
      <c r="S2017" s="235">
        <v>0</v>
      </c>
      <c r="T2017" s="236">
        <f>S2017*H2017</f>
        <v>0</v>
      </c>
      <c r="U2017" s="38"/>
      <c r="V2017" s="38"/>
      <c r="W2017" s="38"/>
      <c r="X2017" s="38"/>
      <c r="Y2017" s="38"/>
      <c r="Z2017" s="38"/>
      <c r="AA2017" s="38"/>
      <c r="AB2017" s="38"/>
      <c r="AC2017" s="38"/>
      <c r="AD2017" s="38"/>
      <c r="AE2017" s="38"/>
      <c r="AR2017" s="237" t="s">
        <v>362</v>
      </c>
      <c r="AT2017" s="237" t="s">
        <v>181</v>
      </c>
      <c r="AU2017" s="237" t="s">
        <v>85</v>
      </c>
      <c r="AY2017" s="17" t="s">
        <v>178</v>
      </c>
      <c r="BE2017" s="238">
        <f>IF(N2017="základní",J2017,0)</f>
        <v>0</v>
      </c>
      <c r="BF2017" s="238">
        <f>IF(N2017="snížená",J2017,0)</f>
        <v>0</v>
      </c>
      <c r="BG2017" s="238">
        <f>IF(N2017="zákl. přenesená",J2017,0)</f>
        <v>0</v>
      </c>
      <c r="BH2017" s="238">
        <f>IF(N2017="sníž. přenesená",J2017,0)</f>
        <v>0</v>
      </c>
      <c r="BI2017" s="238">
        <f>IF(N2017="nulová",J2017,0)</f>
        <v>0</v>
      </c>
      <c r="BJ2017" s="17" t="s">
        <v>83</v>
      </c>
      <c r="BK2017" s="238">
        <f>ROUND(I2017*H2017,2)</f>
        <v>0</v>
      </c>
      <c r="BL2017" s="17" t="s">
        <v>362</v>
      </c>
      <c r="BM2017" s="237" t="s">
        <v>2187</v>
      </c>
    </row>
    <row r="2018" s="2" customFormat="1">
      <c r="A2018" s="38"/>
      <c r="B2018" s="39"/>
      <c r="C2018" s="40"/>
      <c r="D2018" s="239" t="s">
        <v>188</v>
      </c>
      <c r="E2018" s="40"/>
      <c r="F2018" s="240" t="s">
        <v>2188</v>
      </c>
      <c r="G2018" s="40"/>
      <c r="H2018" s="40"/>
      <c r="I2018" s="241"/>
      <c r="J2018" s="40"/>
      <c r="K2018" s="40"/>
      <c r="L2018" s="44"/>
      <c r="M2018" s="242"/>
      <c r="N2018" s="243"/>
      <c r="O2018" s="91"/>
      <c r="P2018" s="91"/>
      <c r="Q2018" s="91"/>
      <c r="R2018" s="91"/>
      <c r="S2018" s="91"/>
      <c r="T2018" s="92"/>
      <c r="U2018" s="38"/>
      <c r="V2018" s="38"/>
      <c r="W2018" s="38"/>
      <c r="X2018" s="38"/>
      <c r="Y2018" s="38"/>
      <c r="Z2018" s="38"/>
      <c r="AA2018" s="38"/>
      <c r="AB2018" s="38"/>
      <c r="AC2018" s="38"/>
      <c r="AD2018" s="38"/>
      <c r="AE2018" s="38"/>
      <c r="AT2018" s="17" t="s">
        <v>188</v>
      </c>
      <c r="AU2018" s="17" t="s">
        <v>85</v>
      </c>
    </row>
    <row r="2019" s="13" customFormat="1">
      <c r="A2019" s="13"/>
      <c r="B2019" s="244"/>
      <c r="C2019" s="245"/>
      <c r="D2019" s="246" t="s">
        <v>190</v>
      </c>
      <c r="E2019" s="247" t="s">
        <v>1</v>
      </c>
      <c r="F2019" s="248" t="s">
        <v>191</v>
      </c>
      <c r="G2019" s="245"/>
      <c r="H2019" s="247" t="s">
        <v>1</v>
      </c>
      <c r="I2019" s="249"/>
      <c r="J2019" s="245"/>
      <c r="K2019" s="245"/>
      <c r="L2019" s="250"/>
      <c r="M2019" s="251"/>
      <c r="N2019" s="252"/>
      <c r="O2019" s="252"/>
      <c r="P2019" s="252"/>
      <c r="Q2019" s="252"/>
      <c r="R2019" s="252"/>
      <c r="S2019" s="252"/>
      <c r="T2019" s="253"/>
      <c r="U2019" s="13"/>
      <c r="V2019" s="13"/>
      <c r="W2019" s="13"/>
      <c r="X2019" s="13"/>
      <c r="Y2019" s="13"/>
      <c r="Z2019" s="13"/>
      <c r="AA2019" s="13"/>
      <c r="AB2019" s="13"/>
      <c r="AC2019" s="13"/>
      <c r="AD2019" s="13"/>
      <c r="AE2019" s="13"/>
      <c r="AT2019" s="254" t="s">
        <v>190</v>
      </c>
      <c r="AU2019" s="254" t="s">
        <v>85</v>
      </c>
      <c r="AV2019" s="13" t="s">
        <v>83</v>
      </c>
      <c r="AW2019" s="13" t="s">
        <v>34</v>
      </c>
      <c r="AX2019" s="13" t="s">
        <v>76</v>
      </c>
      <c r="AY2019" s="254" t="s">
        <v>178</v>
      </c>
    </row>
    <row r="2020" s="13" customFormat="1">
      <c r="A2020" s="13"/>
      <c r="B2020" s="244"/>
      <c r="C2020" s="245"/>
      <c r="D2020" s="246" t="s">
        <v>190</v>
      </c>
      <c r="E2020" s="247" t="s">
        <v>1</v>
      </c>
      <c r="F2020" s="248" t="s">
        <v>192</v>
      </c>
      <c r="G2020" s="245"/>
      <c r="H2020" s="247" t="s">
        <v>1</v>
      </c>
      <c r="I2020" s="249"/>
      <c r="J2020" s="245"/>
      <c r="K2020" s="245"/>
      <c r="L2020" s="250"/>
      <c r="M2020" s="251"/>
      <c r="N2020" s="252"/>
      <c r="O2020" s="252"/>
      <c r="P2020" s="252"/>
      <c r="Q2020" s="252"/>
      <c r="R2020" s="252"/>
      <c r="S2020" s="252"/>
      <c r="T2020" s="253"/>
      <c r="U2020" s="13"/>
      <c r="V2020" s="13"/>
      <c r="W2020" s="13"/>
      <c r="X2020" s="13"/>
      <c r="Y2020" s="13"/>
      <c r="Z2020" s="13"/>
      <c r="AA2020" s="13"/>
      <c r="AB2020" s="13"/>
      <c r="AC2020" s="13"/>
      <c r="AD2020" s="13"/>
      <c r="AE2020" s="13"/>
      <c r="AT2020" s="254" t="s">
        <v>190</v>
      </c>
      <c r="AU2020" s="254" t="s">
        <v>85</v>
      </c>
      <c r="AV2020" s="13" t="s">
        <v>83</v>
      </c>
      <c r="AW2020" s="13" t="s">
        <v>34</v>
      </c>
      <c r="AX2020" s="13" t="s">
        <v>76</v>
      </c>
      <c r="AY2020" s="254" t="s">
        <v>178</v>
      </c>
    </row>
    <row r="2021" s="13" customFormat="1">
      <c r="A2021" s="13"/>
      <c r="B2021" s="244"/>
      <c r="C2021" s="245"/>
      <c r="D2021" s="246" t="s">
        <v>190</v>
      </c>
      <c r="E2021" s="247" t="s">
        <v>1</v>
      </c>
      <c r="F2021" s="248" t="s">
        <v>191</v>
      </c>
      <c r="G2021" s="245"/>
      <c r="H2021" s="247" t="s">
        <v>1</v>
      </c>
      <c r="I2021" s="249"/>
      <c r="J2021" s="245"/>
      <c r="K2021" s="245"/>
      <c r="L2021" s="250"/>
      <c r="M2021" s="251"/>
      <c r="N2021" s="252"/>
      <c r="O2021" s="252"/>
      <c r="P2021" s="252"/>
      <c r="Q2021" s="252"/>
      <c r="R2021" s="252"/>
      <c r="S2021" s="252"/>
      <c r="T2021" s="253"/>
      <c r="U2021" s="13"/>
      <c r="V2021" s="13"/>
      <c r="W2021" s="13"/>
      <c r="X2021" s="13"/>
      <c r="Y2021" s="13"/>
      <c r="Z2021" s="13"/>
      <c r="AA2021" s="13"/>
      <c r="AB2021" s="13"/>
      <c r="AC2021" s="13"/>
      <c r="AD2021" s="13"/>
      <c r="AE2021" s="13"/>
      <c r="AT2021" s="254" t="s">
        <v>190</v>
      </c>
      <c r="AU2021" s="254" t="s">
        <v>85</v>
      </c>
      <c r="AV2021" s="13" t="s">
        <v>83</v>
      </c>
      <c r="AW2021" s="13" t="s">
        <v>34</v>
      </c>
      <c r="AX2021" s="13" t="s">
        <v>76</v>
      </c>
      <c r="AY2021" s="254" t="s">
        <v>178</v>
      </c>
    </row>
    <row r="2022" s="13" customFormat="1">
      <c r="A2022" s="13"/>
      <c r="B2022" s="244"/>
      <c r="C2022" s="245"/>
      <c r="D2022" s="246" t="s">
        <v>190</v>
      </c>
      <c r="E2022" s="247" t="s">
        <v>1</v>
      </c>
      <c r="F2022" s="248" t="s">
        <v>192</v>
      </c>
      <c r="G2022" s="245"/>
      <c r="H2022" s="247" t="s">
        <v>1</v>
      </c>
      <c r="I2022" s="249"/>
      <c r="J2022" s="245"/>
      <c r="K2022" s="245"/>
      <c r="L2022" s="250"/>
      <c r="M2022" s="251"/>
      <c r="N2022" s="252"/>
      <c r="O2022" s="252"/>
      <c r="P2022" s="252"/>
      <c r="Q2022" s="252"/>
      <c r="R2022" s="252"/>
      <c r="S2022" s="252"/>
      <c r="T2022" s="253"/>
      <c r="U2022" s="13"/>
      <c r="V2022" s="13"/>
      <c r="W2022" s="13"/>
      <c r="X2022" s="13"/>
      <c r="Y2022" s="13"/>
      <c r="Z2022" s="13"/>
      <c r="AA2022" s="13"/>
      <c r="AB2022" s="13"/>
      <c r="AC2022" s="13"/>
      <c r="AD2022" s="13"/>
      <c r="AE2022" s="13"/>
      <c r="AT2022" s="254" t="s">
        <v>190</v>
      </c>
      <c r="AU2022" s="254" t="s">
        <v>85</v>
      </c>
      <c r="AV2022" s="13" t="s">
        <v>83</v>
      </c>
      <c r="AW2022" s="13" t="s">
        <v>34</v>
      </c>
      <c r="AX2022" s="13" t="s">
        <v>76</v>
      </c>
      <c r="AY2022" s="254" t="s">
        <v>178</v>
      </c>
    </row>
    <row r="2023" s="14" customFormat="1">
      <c r="A2023" s="14"/>
      <c r="B2023" s="255"/>
      <c r="C2023" s="256"/>
      <c r="D2023" s="246" t="s">
        <v>190</v>
      </c>
      <c r="E2023" s="257" t="s">
        <v>1</v>
      </c>
      <c r="F2023" s="258" t="s">
        <v>2189</v>
      </c>
      <c r="G2023" s="256"/>
      <c r="H2023" s="259">
        <v>1.2000000000000002</v>
      </c>
      <c r="I2023" s="260"/>
      <c r="J2023" s="256"/>
      <c r="K2023" s="256"/>
      <c r="L2023" s="261"/>
      <c r="M2023" s="262"/>
      <c r="N2023" s="263"/>
      <c r="O2023" s="263"/>
      <c r="P2023" s="263"/>
      <c r="Q2023" s="263"/>
      <c r="R2023" s="263"/>
      <c r="S2023" s="263"/>
      <c r="T2023" s="264"/>
      <c r="U2023" s="14"/>
      <c r="V2023" s="14"/>
      <c r="W2023" s="14"/>
      <c r="X2023" s="14"/>
      <c r="Y2023" s="14"/>
      <c r="Z2023" s="14"/>
      <c r="AA2023" s="14"/>
      <c r="AB2023" s="14"/>
      <c r="AC2023" s="14"/>
      <c r="AD2023" s="14"/>
      <c r="AE2023" s="14"/>
      <c r="AT2023" s="265" t="s">
        <v>190</v>
      </c>
      <c r="AU2023" s="265" t="s">
        <v>85</v>
      </c>
      <c r="AV2023" s="14" t="s">
        <v>85</v>
      </c>
      <c r="AW2023" s="14" t="s">
        <v>34</v>
      </c>
      <c r="AX2023" s="14" t="s">
        <v>76</v>
      </c>
      <c r="AY2023" s="265" t="s">
        <v>178</v>
      </c>
    </row>
    <row r="2024" s="14" customFormat="1">
      <c r="A2024" s="14"/>
      <c r="B2024" s="255"/>
      <c r="C2024" s="256"/>
      <c r="D2024" s="246" t="s">
        <v>190</v>
      </c>
      <c r="E2024" s="257" t="s">
        <v>1</v>
      </c>
      <c r="F2024" s="258" t="s">
        <v>2190</v>
      </c>
      <c r="G2024" s="256"/>
      <c r="H2024" s="259">
        <v>12.5</v>
      </c>
      <c r="I2024" s="260"/>
      <c r="J2024" s="256"/>
      <c r="K2024" s="256"/>
      <c r="L2024" s="261"/>
      <c r="M2024" s="262"/>
      <c r="N2024" s="263"/>
      <c r="O2024" s="263"/>
      <c r="P2024" s="263"/>
      <c r="Q2024" s="263"/>
      <c r="R2024" s="263"/>
      <c r="S2024" s="263"/>
      <c r="T2024" s="264"/>
      <c r="U2024" s="14"/>
      <c r="V2024" s="14"/>
      <c r="W2024" s="14"/>
      <c r="X2024" s="14"/>
      <c r="Y2024" s="14"/>
      <c r="Z2024" s="14"/>
      <c r="AA2024" s="14"/>
      <c r="AB2024" s="14"/>
      <c r="AC2024" s="14"/>
      <c r="AD2024" s="14"/>
      <c r="AE2024" s="14"/>
      <c r="AT2024" s="265" t="s">
        <v>190</v>
      </c>
      <c r="AU2024" s="265" t="s">
        <v>85</v>
      </c>
      <c r="AV2024" s="14" t="s">
        <v>85</v>
      </c>
      <c r="AW2024" s="14" t="s">
        <v>34</v>
      </c>
      <c r="AX2024" s="14" t="s">
        <v>76</v>
      </c>
      <c r="AY2024" s="265" t="s">
        <v>178</v>
      </c>
    </row>
    <row r="2025" s="14" customFormat="1">
      <c r="A2025" s="14"/>
      <c r="B2025" s="255"/>
      <c r="C2025" s="256"/>
      <c r="D2025" s="246" t="s">
        <v>190</v>
      </c>
      <c r="E2025" s="257" t="s">
        <v>1</v>
      </c>
      <c r="F2025" s="258" t="s">
        <v>2191</v>
      </c>
      <c r="G2025" s="256"/>
      <c r="H2025" s="259">
        <v>10</v>
      </c>
      <c r="I2025" s="260"/>
      <c r="J2025" s="256"/>
      <c r="K2025" s="256"/>
      <c r="L2025" s="261"/>
      <c r="M2025" s="262"/>
      <c r="N2025" s="263"/>
      <c r="O2025" s="263"/>
      <c r="P2025" s="263"/>
      <c r="Q2025" s="263"/>
      <c r="R2025" s="263"/>
      <c r="S2025" s="263"/>
      <c r="T2025" s="264"/>
      <c r="U2025" s="14"/>
      <c r="V2025" s="14"/>
      <c r="W2025" s="14"/>
      <c r="X2025" s="14"/>
      <c r="Y2025" s="14"/>
      <c r="Z2025" s="14"/>
      <c r="AA2025" s="14"/>
      <c r="AB2025" s="14"/>
      <c r="AC2025" s="14"/>
      <c r="AD2025" s="14"/>
      <c r="AE2025" s="14"/>
      <c r="AT2025" s="265" t="s">
        <v>190</v>
      </c>
      <c r="AU2025" s="265" t="s">
        <v>85</v>
      </c>
      <c r="AV2025" s="14" t="s">
        <v>85</v>
      </c>
      <c r="AW2025" s="14" t="s">
        <v>34</v>
      </c>
      <c r="AX2025" s="14" t="s">
        <v>76</v>
      </c>
      <c r="AY2025" s="265" t="s">
        <v>178</v>
      </c>
    </row>
    <row r="2026" s="14" customFormat="1">
      <c r="A2026" s="14"/>
      <c r="B2026" s="255"/>
      <c r="C2026" s="256"/>
      <c r="D2026" s="246" t="s">
        <v>190</v>
      </c>
      <c r="E2026" s="257" t="s">
        <v>1</v>
      </c>
      <c r="F2026" s="258" t="s">
        <v>2192</v>
      </c>
      <c r="G2026" s="256"/>
      <c r="H2026" s="259">
        <v>10</v>
      </c>
      <c r="I2026" s="260"/>
      <c r="J2026" s="256"/>
      <c r="K2026" s="256"/>
      <c r="L2026" s="261"/>
      <c r="M2026" s="262"/>
      <c r="N2026" s="263"/>
      <c r="O2026" s="263"/>
      <c r="P2026" s="263"/>
      <c r="Q2026" s="263"/>
      <c r="R2026" s="263"/>
      <c r="S2026" s="263"/>
      <c r="T2026" s="264"/>
      <c r="U2026" s="14"/>
      <c r="V2026" s="14"/>
      <c r="W2026" s="14"/>
      <c r="X2026" s="14"/>
      <c r="Y2026" s="14"/>
      <c r="Z2026" s="14"/>
      <c r="AA2026" s="14"/>
      <c r="AB2026" s="14"/>
      <c r="AC2026" s="14"/>
      <c r="AD2026" s="14"/>
      <c r="AE2026" s="14"/>
      <c r="AT2026" s="265" t="s">
        <v>190</v>
      </c>
      <c r="AU2026" s="265" t="s">
        <v>85</v>
      </c>
      <c r="AV2026" s="14" t="s">
        <v>85</v>
      </c>
      <c r="AW2026" s="14" t="s">
        <v>34</v>
      </c>
      <c r="AX2026" s="14" t="s">
        <v>76</v>
      </c>
      <c r="AY2026" s="265" t="s">
        <v>178</v>
      </c>
    </row>
    <row r="2027" s="14" customFormat="1">
      <c r="A2027" s="14"/>
      <c r="B2027" s="255"/>
      <c r="C2027" s="256"/>
      <c r="D2027" s="246" t="s">
        <v>190</v>
      </c>
      <c r="E2027" s="257" t="s">
        <v>1</v>
      </c>
      <c r="F2027" s="258" t="s">
        <v>2193</v>
      </c>
      <c r="G2027" s="256"/>
      <c r="H2027" s="259">
        <v>10</v>
      </c>
      <c r="I2027" s="260"/>
      <c r="J2027" s="256"/>
      <c r="K2027" s="256"/>
      <c r="L2027" s="261"/>
      <c r="M2027" s="262"/>
      <c r="N2027" s="263"/>
      <c r="O2027" s="263"/>
      <c r="P2027" s="263"/>
      <c r="Q2027" s="263"/>
      <c r="R2027" s="263"/>
      <c r="S2027" s="263"/>
      <c r="T2027" s="264"/>
      <c r="U2027" s="14"/>
      <c r="V2027" s="14"/>
      <c r="W2027" s="14"/>
      <c r="X2027" s="14"/>
      <c r="Y2027" s="14"/>
      <c r="Z2027" s="14"/>
      <c r="AA2027" s="14"/>
      <c r="AB2027" s="14"/>
      <c r="AC2027" s="14"/>
      <c r="AD2027" s="14"/>
      <c r="AE2027" s="14"/>
      <c r="AT2027" s="265" t="s">
        <v>190</v>
      </c>
      <c r="AU2027" s="265" t="s">
        <v>85</v>
      </c>
      <c r="AV2027" s="14" t="s">
        <v>85</v>
      </c>
      <c r="AW2027" s="14" t="s">
        <v>34</v>
      </c>
      <c r="AX2027" s="14" t="s">
        <v>76</v>
      </c>
      <c r="AY2027" s="265" t="s">
        <v>178</v>
      </c>
    </row>
    <row r="2028" s="14" customFormat="1">
      <c r="A2028" s="14"/>
      <c r="B2028" s="255"/>
      <c r="C2028" s="256"/>
      <c r="D2028" s="246" t="s">
        <v>190</v>
      </c>
      <c r="E2028" s="257" t="s">
        <v>1</v>
      </c>
      <c r="F2028" s="258" t="s">
        <v>2194</v>
      </c>
      <c r="G2028" s="256"/>
      <c r="H2028" s="259">
        <v>14.4</v>
      </c>
      <c r="I2028" s="260"/>
      <c r="J2028" s="256"/>
      <c r="K2028" s="256"/>
      <c r="L2028" s="261"/>
      <c r="M2028" s="262"/>
      <c r="N2028" s="263"/>
      <c r="O2028" s="263"/>
      <c r="P2028" s="263"/>
      <c r="Q2028" s="263"/>
      <c r="R2028" s="263"/>
      <c r="S2028" s="263"/>
      <c r="T2028" s="264"/>
      <c r="U2028" s="14"/>
      <c r="V2028" s="14"/>
      <c r="W2028" s="14"/>
      <c r="X2028" s="14"/>
      <c r="Y2028" s="14"/>
      <c r="Z2028" s="14"/>
      <c r="AA2028" s="14"/>
      <c r="AB2028" s="14"/>
      <c r="AC2028" s="14"/>
      <c r="AD2028" s="14"/>
      <c r="AE2028" s="14"/>
      <c r="AT2028" s="265" t="s">
        <v>190</v>
      </c>
      <c r="AU2028" s="265" t="s">
        <v>85</v>
      </c>
      <c r="AV2028" s="14" t="s">
        <v>85</v>
      </c>
      <c r="AW2028" s="14" t="s">
        <v>34</v>
      </c>
      <c r="AX2028" s="14" t="s">
        <v>76</v>
      </c>
      <c r="AY2028" s="265" t="s">
        <v>178</v>
      </c>
    </row>
    <row r="2029" s="14" customFormat="1">
      <c r="A2029" s="14"/>
      <c r="B2029" s="255"/>
      <c r="C2029" s="256"/>
      <c r="D2029" s="246" t="s">
        <v>190</v>
      </c>
      <c r="E2029" s="257" t="s">
        <v>1</v>
      </c>
      <c r="F2029" s="258" t="s">
        <v>2195</v>
      </c>
      <c r="G2029" s="256"/>
      <c r="H2029" s="259">
        <v>10</v>
      </c>
      <c r="I2029" s="260"/>
      <c r="J2029" s="256"/>
      <c r="K2029" s="256"/>
      <c r="L2029" s="261"/>
      <c r="M2029" s="262"/>
      <c r="N2029" s="263"/>
      <c r="O2029" s="263"/>
      <c r="P2029" s="263"/>
      <c r="Q2029" s="263"/>
      <c r="R2029" s="263"/>
      <c r="S2029" s="263"/>
      <c r="T2029" s="264"/>
      <c r="U2029" s="14"/>
      <c r="V2029" s="14"/>
      <c r="W2029" s="14"/>
      <c r="X2029" s="14"/>
      <c r="Y2029" s="14"/>
      <c r="Z2029" s="14"/>
      <c r="AA2029" s="14"/>
      <c r="AB2029" s="14"/>
      <c r="AC2029" s="14"/>
      <c r="AD2029" s="14"/>
      <c r="AE2029" s="14"/>
      <c r="AT2029" s="265" t="s">
        <v>190</v>
      </c>
      <c r="AU2029" s="265" t="s">
        <v>85</v>
      </c>
      <c r="AV2029" s="14" t="s">
        <v>85</v>
      </c>
      <c r="AW2029" s="14" t="s">
        <v>34</v>
      </c>
      <c r="AX2029" s="14" t="s">
        <v>76</v>
      </c>
      <c r="AY2029" s="265" t="s">
        <v>178</v>
      </c>
    </row>
    <row r="2030" s="14" customFormat="1">
      <c r="A2030" s="14"/>
      <c r="B2030" s="255"/>
      <c r="C2030" s="256"/>
      <c r="D2030" s="246" t="s">
        <v>190</v>
      </c>
      <c r="E2030" s="257" t="s">
        <v>1</v>
      </c>
      <c r="F2030" s="258" t="s">
        <v>2196</v>
      </c>
      <c r="G2030" s="256"/>
      <c r="H2030" s="259">
        <v>10</v>
      </c>
      <c r="I2030" s="260"/>
      <c r="J2030" s="256"/>
      <c r="K2030" s="256"/>
      <c r="L2030" s="261"/>
      <c r="M2030" s="262"/>
      <c r="N2030" s="263"/>
      <c r="O2030" s="263"/>
      <c r="P2030" s="263"/>
      <c r="Q2030" s="263"/>
      <c r="R2030" s="263"/>
      <c r="S2030" s="263"/>
      <c r="T2030" s="264"/>
      <c r="U2030" s="14"/>
      <c r="V2030" s="14"/>
      <c r="W2030" s="14"/>
      <c r="X2030" s="14"/>
      <c r="Y2030" s="14"/>
      <c r="Z2030" s="14"/>
      <c r="AA2030" s="14"/>
      <c r="AB2030" s="14"/>
      <c r="AC2030" s="14"/>
      <c r="AD2030" s="14"/>
      <c r="AE2030" s="14"/>
      <c r="AT2030" s="265" t="s">
        <v>190</v>
      </c>
      <c r="AU2030" s="265" t="s">
        <v>85</v>
      </c>
      <c r="AV2030" s="14" t="s">
        <v>85</v>
      </c>
      <c r="AW2030" s="14" t="s">
        <v>34</v>
      </c>
      <c r="AX2030" s="14" t="s">
        <v>76</v>
      </c>
      <c r="AY2030" s="265" t="s">
        <v>178</v>
      </c>
    </row>
    <row r="2031" s="14" customFormat="1">
      <c r="A2031" s="14"/>
      <c r="B2031" s="255"/>
      <c r="C2031" s="256"/>
      <c r="D2031" s="246" t="s">
        <v>190</v>
      </c>
      <c r="E2031" s="257" t="s">
        <v>1</v>
      </c>
      <c r="F2031" s="258" t="s">
        <v>2197</v>
      </c>
      <c r="G2031" s="256"/>
      <c r="H2031" s="259">
        <v>16.399999999999999</v>
      </c>
      <c r="I2031" s="260"/>
      <c r="J2031" s="256"/>
      <c r="K2031" s="256"/>
      <c r="L2031" s="261"/>
      <c r="M2031" s="262"/>
      <c r="N2031" s="263"/>
      <c r="O2031" s="263"/>
      <c r="P2031" s="263"/>
      <c r="Q2031" s="263"/>
      <c r="R2031" s="263"/>
      <c r="S2031" s="263"/>
      <c r="T2031" s="264"/>
      <c r="U2031" s="14"/>
      <c r="V2031" s="14"/>
      <c r="W2031" s="14"/>
      <c r="X2031" s="14"/>
      <c r="Y2031" s="14"/>
      <c r="Z2031" s="14"/>
      <c r="AA2031" s="14"/>
      <c r="AB2031" s="14"/>
      <c r="AC2031" s="14"/>
      <c r="AD2031" s="14"/>
      <c r="AE2031" s="14"/>
      <c r="AT2031" s="265" t="s">
        <v>190</v>
      </c>
      <c r="AU2031" s="265" t="s">
        <v>85</v>
      </c>
      <c r="AV2031" s="14" t="s">
        <v>85</v>
      </c>
      <c r="AW2031" s="14" t="s">
        <v>34</v>
      </c>
      <c r="AX2031" s="14" t="s">
        <v>76</v>
      </c>
      <c r="AY2031" s="265" t="s">
        <v>178</v>
      </c>
    </row>
    <row r="2032" s="14" customFormat="1">
      <c r="A2032" s="14"/>
      <c r="B2032" s="255"/>
      <c r="C2032" s="256"/>
      <c r="D2032" s="246" t="s">
        <v>190</v>
      </c>
      <c r="E2032" s="257" t="s">
        <v>1</v>
      </c>
      <c r="F2032" s="258" t="s">
        <v>2198</v>
      </c>
      <c r="G2032" s="256"/>
      <c r="H2032" s="259">
        <v>1.2000000000000002</v>
      </c>
      <c r="I2032" s="260"/>
      <c r="J2032" s="256"/>
      <c r="K2032" s="256"/>
      <c r="L2032" s="261"/>
      <c r="M2032" s="262"/>
      <c r="N2032" s="263"/>
      <c r="O2032" s="263"/>
      <c r="P2032" s="263"/>
      <c r="Q2032" s="263"/>
      <c r="R2032" s="263"/>
      <c r="S2032" s="263"/>
      <c r="T2032" s="264"/>
      <c r="U2032" s="14"/>
      <c r="V2032" s="14"/>
      <c r="W2032" s="14"/>
      <c r="X2032" s="14"/>
      <c r="Y2032" s="14"/>
      <c r="Z2032" s="14"/>
      <c r="AA2032" s="14"/>
      <c r="AB2032" s="14"/>
      <c r="AC2032" s="14"/>
      <c r="AD2032" s="14"/>
      <c r="AE2032" s="14"/>
      <c r="AT2032" s="265" t="s">
        <v>190</v>
      </c>
      <c r="AU2032" s="265" t="s">
        <v>85</v>
      </c>
      <c r="AV2032" s="14" t="s">
        <v>85</v>
      </c>
      <c r="AW2032" s="14" t="s">
        <v>34</v>
      </c>
      <c r="AX2032" s="14" t="s">
        <v>76</v>
      </c>
      <c r="AY2032" s="265" t="s">
        <v>178</v>
      </c>
    </row>
    <row r="2033" s="14" customFormat="1">
      <c r="A2033" s="14"/>
      <c r="B2033" s="255"/>
      <c r="C2033" s="256"/>
      <c r="D2033" s="246" t="s">
        <v>190</v>
      </c>
      <c r="E2033" s="257" t="s">
        <v>1</v>
      </c>
      <c r="F2033" s="258" t="s">
        <v>2199</v>
      </c>
      <c r="G2033" s="256"/>
      <c r="H2033" s="259">
        <v>3.2000000000000002</v>
      </c>
      <c r="I2033" s="260"/>
      <c r="J2033" s="256"/>
      <c r="K2033" s="256"/>
      <c r="L2033" s="261"/>
      <c r="M2033" s="262"/>
      <c r="N2033" s="263"/>
      <c r="O2033" s="263"/>
      <c r="P2033" s="263"/>
      <c r="Q2033" s="263"/>
      <c r="R2033" s="263"/>
      <c r="S2033" s="263"/>
      <c r="T2033" s="264"/>
      <c r="U2033" s="14"/>
      <c r="V2033" s="14"/>
      <c r="W2033" s="14"/>
      <c r="X2033" s="14"/>
      <c r="Y2033" s="14"/>
      <c r="Z2033" s="14"/>
      <c r="AA2033" s="14"/>
      <c r="AB2033" s="14"/>
      <c r="AC2033" s="14"/>
      <c r="AD2033" s="14"/>
      <c r="AE2033" s="14"/>
      <c r="AT2033" s="265" t="s">
        <v>190</v>
      </c>
      <c r="AU2033" s="265" t="s">
        <v>85</v>
      </c>
      <c r="AV2033" s="14" t="s">
        <v>85</v>
      </c>
      <c r="AW2033" s="14" t="s">
        <v>34</v>
      </c>
      <c r="AX2033" s="14" t="s">
        <v>76</v>
      </c>
      <c r="AY2033" s="265" t="s">
        <v>178</v>
      </c>
    </row>
    <row r="2034" s="14" customFormat="1">
      <c r="A2034" s="14"/>
      <c r="B2034" s="255"/>
      <c r="C2034" s="256"/>
      <c r="D2034" s="246" t="s">
        <v>190</v>
      </c>
      <c r="E2034" s="257" t="s">
        <v>1</v>
      </c>
      <c r="F2034" s="258" t="s">
        <v>2200</v>
      </c>
      <c r="G2034" s="256"/>
      <c r="H2034" s="259">
        <v>0.80000000000000004</v>
      </c>
      <c r="I2034" s="260"/>
      <c r="J2034" s="256"/>
      <c r="K2034" s="256"/>
      <c r="L2034" s="261"/>
      <c r="M2034" s="262"/>
      <c r="N2034" s="263"/>
      <c r="O2034" s="263"/>
      <c r="P2034" s="263"/>
      <c r="Q2034" s="263"/>
      <c r="R2034" s="263"/>
      <c r="S2034" s="263"/>
      <c r="T2034" s="264"/>
      <c r="U2034" s="14"/>
      <c r="V2034" s="14"/>
      <c r="W2034" s="14"/>
      <c r="X2034" s="14"/>
      <c r="Y2034" s="14"/>
      <c r="Z2034" s="14"/>
      <c r="AA2034" s="14"/>
      <c r="AB2034" s="14"/>
      <c r="AC2034" s="14"/>
      <c r="AD2034" s="14"/>
      <c r="AE2034" s="14"/>
      <c r="AT2034" s="265" t="s">
        <v>190</v>
      </c>
      <c r="AU2034" s="265" t="s">
        <v>85</v>
      </c>
      <c r="AV2034" s="14" t="s">
        <v>85</v>
      </c>
      <c r="AW2034" s="14" t="s">
        <v>34</v>
      </c>
      <c r="AX2034" s="14" t="s">
        <v>76</v>
      </c>
      <c r="AY2034" s="265" t="s">
        <v>178</v>
      </c>
    </row>
    <row r="2035" s="14" customFormat="1">
      <c r="A2035" s="14"/>
      <c r="B2035" s="255"/>
      <c r="C2035" s="256"/>
      <c r="D2035" s="246" t="s">
        <v>190</v>
      </c>
      <c r="E2035" s="257" t="s">
        <v>1</v>
      </c>
      <c r="F2035" s="258" t="s">
        <v>2201</v>
      </c>
      <c r="G2035" s="256"/>
      <c r="H2035" s="259">
        <v>0.60000000000000009</v>
      </c>
      <c r="I2035" s="260"/>
      <c r="J2035" s="256"/>
      <c r="K2035" s="256"/>
      <c r="L2035" s="261"/>
      <c r="M2035" s="262"/>
      <c r="N2035" s="263"/>
      <c r="O2035" s="263"/>
      <c r="P2035" s="263"/>
      <c r="Q2035" s="263"/>
      <c r="R2035" s="263"/>
      <c r="S2035" s="263"/>
      <c r="T2035" s="264"/>
      <c r="U2035" s="14"/>
      <c r="V2035" s="14"/>
      <c r="W2035" s="14"/>
      <c r="X2035" s="14"/>
      <c r="Y2035" s="14"/>
      <c r="Z2035" s="14"/>
      <c r="AA2035" s="14"/>
      <c r="AB2035" s="14"/>
      <c r="AC2035" s="14"/>
      <c r="AD2035" s="14"/>
      <c r="AE2035" s="14"/>
      <c r="AT2035" s="265" t="s">
        <v>190</v>
      </c>
      <c r="AU2035" s="265" t="s">
        <v>85</v>
      </c>
      <c r="AV2035" s="14" t="s">
        <v>85</v>
      </c>
      <c r="AW2035" s="14" t="s">
        <v>34</v>
      </c>
      <c r="AX2035" s="14" t="s">
        <v>76</v>
      </c>
      <c r="AY2035" s="265" t="s">
        <v>178</v>
      </c>
    </row>
    <row r="2036" s="14" customFormat="1">
      <c r="A2036" s="14"/>
      <c r="B2036" s="255"/>
      <c r="C2036" s="256"/>
      <c r="D2036" s="246" t="s">
        <v>190</v>
      </c>
      <c r="E2036" s="257" t="s">
        <v>1</v>
      </c>
      <c r="F2036" s="258" t="s">
        <v>2202</v>
      </c>
      <c r="G2036" s="256"/>
      <c r="H2036" s="259">
        <v>1.6000000000000001</v>
      </c>
      <c r="I2036" s="260"/>
      <c r="J2036" s="256"/>
      <c r="K2036" s="256"/>
      <c r="L2036" s="261"/>
      <c r="M2036" s="262"/>
      <c r="N2036" s="263"/>
      <c r="O2036" s="263"/>
      <c r="P2036" s="263"/>
      <c r="Q2036" s="263"/>
      <c r="R2036" s="263"/>
      <c r="S2036" s="263"/>
      <c r="T2036" s="264"/>
      <c r="U2036" s="14"/>
      <c r="V2036" s="14"/>
      <c r="W2036" s="14"/>
      <c r="X2036" s="14"/>
      <c r="Y2036" s="14"/>
      <c r="Z2036" s="14"/>
      <c r="AA2036" s="14"/>
      <c r="AB2036" s="14"/>
      <c r="AC2036" s="14"/>
      <c r="AD2036" s="14"/>
      <c r="AE2036" s="14"/>
      <c r="AT2036" s="265" t="s">
        <v>190</v>
      </c>
      <c r="AU2036" s="265" t="s">
        <v>85</v>
      </c>
      <c r="AV2036" s="14" t="s">
        <v>85</v>
      </c>
      <c r="AW2036" s="14" t="s">
        <v>34</v>
      </c>
      <c r="AX2036" s="14" t="s">
        <v>76</v>
      </c>
      <c r="AY2036" s="265" t="s">
        <v>178</v>
      </c>
    </row>
    <row r="2037" s="14" customFormat="1">
      <c r="A2037" s="14"/>
      <c r="B2037" s="255"/>
      <c r="C2037" s="256"/>
      <c r="D2037" s="246" t="s">
        <v>190</v>
      </c>
      <c r="E2037" s="257" t="s">
        <v>1</v>
      </c>
      <c r="F2037" s="258" t="s">
        <v>2203</v>
      </c>
      <c r="G2037" s="256"/>
      <c r="H2037" s="259">
        <v>0.80000000000000004</v>
      </c>
      <c r="I2037" s="260"/>
      <c r="J2037" s="256"/>
      <c r="K2037" s="256"/>
      <c r="L2037" s="261"/>
      <c r="M2037" s="262"/>
      <c r="N2037" s="263"/>
      <c r="O2037" s="263"/>
      <c r="P2037" s="263"/>
      <c r="Q2037" s="263"/>
      <c r="R2037" s="263"/>
      <c r="S2037" s="263"/>
      <c r="T2037" s="264"/>
      <c r="U2037" s="14"/>
      <c r="V2037" s="14"/>
      <c r="W2037" s="14"/>
      <c r="X2037" s="14"/>
      <c r="Y2037" s="14"/>
      <c r="Z2037" s="14"/>
      <c r="AA2037" s="14"/>
      <c r="AB2037" s="14"/>
      <c r="AC2037" s="14"/>
      <c r="AD2037" s="14"/>
      <c r="AE2037" s="14"/>
      <c r="AT2037" s="265" t="s">
        <v>190</v>
      </c>
      <c r="AU2037" s="265" t="s">
        <v>85</v>
      </c>
      <c r="AV2037" s="14" t="s">
        <v>85</v>
      </c>
      <c r="AW2037" s="14" t="s">
        <v>34</v>
      </c>
      <c r="AX2037" s="14" t="s">
        <v>76</v>
      </c>
      <c r="AY2037" s="265" t="s">
        <v>178</v>
      </c>
    </row>
    <row r="2038" s="14" customFormat="1">
      <c r="A2038" s="14"/>
      <c r="B2038" s="255"/>
      <c r="C2038" s="256"/>
      <c r="D2038" s="246" t="s">
        <v>190</v>
      </c>
      <c r="E2038" s="257" t="s">
        <v>1</v>
      </c>
      <c r="F2038" s="258" t="s">
        <v>2204</v>
      </c>
      <c r="G2038" s="256"/>
      <c r="H2038" s="259">
        <v>15</v>
      </c>
      <c r="I2038" s="260"/>
      <c r="J2038" s="256"/>
      <c r="K2038" s="256"/>
      <c r="L2038" s="261"/>
      <c r="M2038" s="262"/>
      <c r="N2038" s="263"/>
      <c r="O2038" s="263"/>
      <c r="P2038" s="263"/>
      <c r="Q2038" s="263"/>
      <c r="R2038" s="263"/>
      <c r="S2038" s="263"/>
      <c r="T2038" s="264"/>
      <c r="U2038" s="14"/>
      <c r="V2038" s="14"/>
      <c r="W2038" s="14"/>
      <c r="X2038" s="14"/>
      <c r="Y2038" s="14"/>
      <c r="Z2038" s="14"/>
      <c r="AA2038" s="14"/>
      <c r="AB2038" s="14"/>
      <c r="AC2038" s="14"/>
      <c r="AD2038" s="14"/>
      <c r="AE2038" s="14"/>
      <c r="AT2038" s="265" t="s">
        <v>190</v>
      </c>
      <c r="AU2038" s="265" t="s">
        <v>85</v>
      </c>
      <c r="AV2038" s="14" t="s">
        <v>85</v>
      </c>
      <c r="AW2038" s="14" t="s">
        <v>34</v>
      </c>
      <c r="AX2038" s="14" t="s">
        <v>76</v>
      </c>
      <c r="AY2038" s="265" t="s">
        <v>178</v>
      </c>
    </row>
    <row r="2039" s="14" customFormat="1">
      <c r="A2039" s="14"/>
      <c r="B2039" s="255"/>
      <c r="C2039" s="256"/>
      <c r="D2039" s="246" t="s">
        <v>190</v>
      </c>
      <c r="E2039" s="257" t="s">
        <v>1</v>
      </c>
      <c r="F2039" s="258" t="s">
        <v>2205</v>
      </c>
      <c r="G2039" s="256"/>
      <c r="H2039" s="259">
        <v>0.60000000000000009</v>
      </c>
      <c r="I2039" s="260"/>
      <c r="J2039" s="256"/>
      <c r="K2039" s="256"/>
      <c r="L2039" s="261"/>
      <c r="M2039" s="262"/>
      <c r="N2039" s="263"/>
      <c r="O2039" s="263"/>
      <c r="P2039" s="263"/>
      <c r="Q2039" s="263"/>
      <c r="R2039" s="263"/>
      <c r="S2039" s="263"/>
      <c r="T2039" s="264"/>
      <c r="U2039" s="14"/>
      <c r="V2039" s="14"/>
      <c r="W2039" s="14"/>
      <c r="X2039" s="14"/>
      <c r="Y2039" s="14"/>
      <c r="Z2039" s="14"/>
      <c r="AA2039" s="14"/>
      <c r="AB2039" s="14"/>
      <c r="AC2039" s="14"/>
      <c r="AD2039" s="14"/>
      <c r="AE2039" s="14"/>
      <c r="AT2039" s="265" t="s">
        <v>190</v>
      </c>
      <c r="AU2039" s="265" t="s">
        <v>85</v>
      </c>
      <c r="AV2039" s="14" t="s">
        <v>85</v>
      </c>
      <c r="AW2039" s="14" t="s">
        <v>34</v>
      </c>
      <c r="AX2039" s="14" t="s">
        <v>76</v>
      </c>
      <c r="AY2039" s="265" t="s">
        <v>178</v>
      </c>
    </row>
    <row r="2040" s="14" customFormat="1">
      <c r="A2040" s="14"/>
      <c r="B2040" s="255"/>
      <c r="C2040" s="256"/>
      <c r="D2040" s="246" t="s">
        <v>190</v>
      </c>
      <c r="E2040" s="257" t="s">
        <v>1</v>
      </c>
      <c r="F2040" s="258" t="s">
        <v>2206</v>
      </c>
      <c r="G2040" s="256"/>
      <c r="H2040" s="259">
        <v>17</v>
      </c>
      <c r="I2040" s="260"/>
      <c r="J2040" s="256"/>
      <c r="K2040" s="256"/>
      <c r="L2040" s="261"/>
      <c r="M2040" s="262"/>
      <c r="N2040" s="263"/>
      <c r="O2040" s="263"/>
      <c r="P2040" s="263"/>
      <c r="Q2040" s="263"/>
      <c r="R2040" s="263"/>
      <c r="S2040" s="263"/>
      <c r="T2040" s="264"/>
      <c r="U2040" s="14"/>
      <c r="V2040" s="14"/>
      <c r="W2040" s="14"/>
      <c r="X2040" s="14"/>
      <c r="Y2040" s="14"/>
      <c r="Z2040" s="14"/>
      <c r="AA2040" s="14"/>
      <c r="AB2040" s="14"/>
      <c r="AC2040" s="14"/>
      <c r="AD2040" s="14"/>
      <c r="AE2040" s="14"/>
      <c r="AT2040" s="265" t="s">
        <v>190</v>
      </c>
      <c r="AU2040" s="265" t="s">
        <v>85</v>
      </c>
      <c r="AV2040" s="14" t="s">
        <v>85</v>
      </c>
      <c r="AW2040" s="14" t="s">
        <v>34</v>
      </c>
      <c r="AX2040" s="14" t="s">
        <v>76</v>
      </c>
      <c r="AY2040" s="265" t="s">
        <v>178</v>
      </c>
    </row>
    <row r="2041" s="14" customFormat="1">
      <c r="A2041" s="14"/>
      <c r="B2041" s="255"/>
      <c r="C2041" s="256"/>
      <c r="D2041" s="246" t="s">
        <v>190</v>
      </c>
      <c r="E2041" s="257" t="s">
        <v>1</v>
      </c>
      <c r="F2041" s="258" t="s">
        <v>2207</v>
      </c>
      <c r="G2041" s="256"/>
      <c r="H2041" s="259">
        <v>12</v>
      </c>
      <c r="I2041" s="260"/>
      <c r="J2041" s="256"/>
      <c r="K2041" s="256"/>
      <c r="L2041" s="261"/>
      <c r="M2041" s="262"/>
      <c r="N2041" s="263"/>
      <c r="O2041" s="263"/>
      <c r="P2041" s="263"/>
      <c r="Q2041" s="263"/>
      <c r="R2041" s="263"/>
      <c r="S2041" s="263"/>
      <c r="T2041" s="264"/>
      <c r="U2041" s="14"/>
      <c r="V2041" s="14"/>
      <c r="W2041" s="14"/>
      <c r="X2041" s="14"/>
      <c r="Y2041" s="14"/>
      <c r="Z2041" s="14"/>
      <c r="AA2041" s="14"/>
      <c r="AB2041" s="14"/>
      <c r="AC2041" s="14"/>
      <c r="AD2041" s="14"/>
      <c r="AE2041" s="14"/>
      <c r="AT2041" s="265" t="s">
        <v>190</v>
      </c>
      <c r="AU2041" s="265" t="s">
        <v>85</v>
      </c>
      <c r="AV2041" s="14" t="s">
        <v>85</v>
      </c>
      <c r="AW2041" s="14" t="s">
        <v>34</v>
      </c>
      <c r="AX2041" s="14" t="s">
        <v>76</v>
      </c>
      <c r="AY2041" s="265" t="s">
        <v>178</v>
      </c>
    </row>
    <row r="2042" s="2" customFormat="1" ht="16.5" customHeight="1">
      <c r="A2042" s="38"/>
      <c r="B2042" s="39"/>
      <c r="C2042" s="226" t="s">
        <v>2208</v>
      </c>
      <c r="D2042" s="226" t="s">
        <v>181</v>
      </c>
      <c r="E2042" s="227" t="s">
        <v>2209</v>
      </c>
      <c r="F2042" s="228" t="s">
        <v>2210</v>
      </c>
      <c r="G2042" s="229" t="s">
        <v>203</v>
      </c>
      <c r="H2042" s="230">
        <v>45.299999999999997</v>
      </c>
      <c r="I2042" s="231"/>
      <c r="J2042" s="232">
        <f>ROUND(I2042*H2042,2)</f>
        <v>0</v>
      </c>
      <c r="K2042" s="228" t="s">
        <v>185</v>
      </c>
      <c r="L2042" s="44"/>
      <c r="M2042" s="233" t="s">
        <v>1</v>
      </c>
      <c r="N2042" s="234" t="s">
        <v>41</v>
      </c>
      <c r="O2042" s="91"/>
      <c r="P2042" s="235">
        <f>O2042*H2042</f>
        <v>0</v>
      </c>
      <c r="Q2042" s="235">
        <v>0.00020000000000000001</v>
      </c>
      <c r="R2042" s="235">
        <f>Q2042*H2042</f>
        <v>0.0090600000000000003</v>
      </c>
      <c r="S2042" s="235">
        <v>0</v>
      </c>
      <c r="T2042" s="236">
        <f>S2042*H2042</f>
        <v>0</v>
      </c>
      <c r="U2042" s="38"/>
      <c r="V2042" s="38"/>
      <c r="W2042" s="38"/>
      <c r="X2042" s="38"/>
      <c r="Y2042" s="38"/>
      <c r="Z2042" s="38"/>
      <c r="AA2042" s="38"/>
      <c r="AB2042" s="38"/>
      <c r="AC2042" s="38"/>
      <c r="AD2042" s="38"/>
      <c r="AE2042" s="38"/>
      <c r="AR2042" s="237" t="s">
        <v>362</v>
      </c>
      <c r="AT2042" s="237" t="s">
        <v>181</v>
      </c>
      <c r="AU2042" s="237" t="s">
        <v>85</v>
      </c>
      <c r="AY2042" s="17" t="s">
        <v>178</v>
      </c>
      <c r="BE2042" s="238">
        <f>IF(N2042="základní",J2042,0)</f>
        <v>0</v>
      </c>
      <c r="BF2042" s="238">
        <f>IF(N2042="snížená",J2042,0)</f>
        <v>0</v>
      </c>
      <c r="BG2042" s="238">
        <f>IF(N2042="zákl. přenesená",J2042,0)</f>
        <v>0</v>
      </c>
      <c r="BH2042" s="238">
        <f>IF(N2042="sníž. přenesená",J2042,0)</f>
        <v>0</v>
      </c>
      <c r="BI2042" s="238">
        <f>IF(N2042="nulová",J2042,0)</f>
        <v>0</v>
      </c>
      <c r="BJ2042" s="17" t="s">
        <v>83</v>
      </c>
      <c r="BK2042" s="238">
        <f>ROUND(I2042*H2042,2)</f>
        <v>0</v>
      </c>
      <c r="BL2042" s="17" t="s">
        <v>362</v>
      </c>
      <c r="BM2042" s="237" t="s">
        <v>2211</v>
      </c>
    </row>
    <row r="2043" s="2" customFormat="1">
      <c r="A2043" s="38"/>
      <c r="B2043" s="39"/>
      <c r="C2043" s="40"/>
      <c r="D2043" s="239" t="s">
        <v>188</v>
      </c>
      <c r="E2043" s="40"/>
      <c r="F2043" s="240" t="s">
        <v>2212</v>
      </c>
      <c r="G2043" s="40"/>
      <c r="H2043" s="40"/>
      <c r="I2043" s="241"/>
      <c r="J2043" s="40"/>
      <c r="K2043" s="40"/>
      <c r="L2043" s="44"/>
      <c r="M2043" s="242"/>
      <c r="N2043" s="243"/>
      <c r="O2043" s="91"/>
      <c r="P2043" s="91"/>
      <c r="Q2043" s="91"/>
      <c r="R2043" s="91"/>
      <c r="S2043" s="91"/>
      <c r="T2043" s="92"/>
      <c r="U2043" s="38"/>
      <c r="V2043" s="38"/>
      <c r="W2043" s="38"/>
      <c r="X2043" s="38"/>
      <c r="Y2043" s="38"/>
      <c r="Z2043" s="38"/>
      <c r="AA2043" s="38"/>
      <c r="AB2043" s="38"/>
      <c r="AC2043" s="38"/>
      <c r="AD2043" s="38"/>
      <c r="AE2043" s="38"/>
      <c r="AT2043" s="17" t="s">
        <v>188</v>
      </c>
      <c r="AU2043" s="17" t="s">
        <v>85</v>
      </c>
    </row>
    <row r="2044" s="13" customFormat="1">
      <c r="A2044" s="13"/>
      <c r="B2044" s="244"/>
      <c r="C2044" s="245"/>
      <c r="D2044" s="246" t="s">
        <v>190</v>
      </c>
      <c r="E2044" s="247" t="s">
        <v>1</v>
      </c>
      <c r="F2044" s="248" t="s">
        <v>191</v>
      </c>
      <c r="G2044" s="245"/>
      <c r="H2044" s="247" t="s">
        <v>1</v>
      </c>
      <c r="I2044" s="249"/>
      <c r="J2044" s="245"/>
      <c r="K2044" s="245"/>
      <c r="L2044" s="250"/>
      <c r="M2044" s="251"/>
      <c r="N2044" s="252"/>
      <c r="O2044" s="252"/>
      <c r="P2044" s="252"/>
      <c r="Q2044" s="252"/>
      <c r="R2044" s="252"/>
      <c r="S2044" s="252"/>
      <c r="T2044" s="253"/>
      <c r="U2044" s="13"/>
      <c r="V2044" s="13"/>
      <c r="W2044" s="13"/>
      <c r="X2044" s="13"/>
      <c r="Y2044" s="13"/>
      <c r="Z2044" s="13"/>
      <c r="AA2044" s="13"/>
      <c r="AB2044" s="13"/>
      <c r="AC2044" s="13"/>
      <c r="AD2044" s="13"/>
      <c r="AE2044" s="13"/>
      <c r="AT2044" s="254" t="s">
        <v>190</v>
      </c>
      <c r="AU2044" s="254" t="s">
        <v>85</v>
      </c>
      <c r="AV2044" s="13" t="s">
        <v>83</v>
      </c>
      <c r="AW2044" s="13" t="s">
        <v>34</v>
      </c>
      <c r="AX2044" s="13" t="s">
        <v>76</v>
      </c>
      <c r="AY2044" s="254" t="s">
        <v>178</v>
      </c>
    </row>
    <row r="2045" s="13" customFormat="1">
      <c r="A2045" s="13"/>
      <c r="B2045" s="244"/>
      <c r="C2045" s="245"/>
      <c r="D2045" s="246" t="s">
        <v>190</v>
      </c>
      <c r="E2045" s="247" t="s">
        <v>1</v>
      </c>
      <c r="F2045" s="248" t="s">
        <v>192</v>
      </c>
      <c r="G2045" s="245"/>
      <c r="H2045" s="247" t="s">
        <v>1</v>
      </c>
      <c r="I2045" s="249"/>
      <c r="J2045" s="245"/>
      <c r="K2045" s="245"/>
      <c r="L2045" s="250"/>
      <c r="M2045" s="251"/>
      <c r="N2045" s="252"/>
      <c r="O2045" s="252"/>
      <c r="P2045" s="252"/>
      <c r="Q2045" s="252"/>
      <c r="R2045" s="252"/>
      <c r="S2045" s="252"/>
      <c r="T2045" s="253"/>
      <c r="U2045" s="13"/>
      <c r="V2045" s="13"/>
      <c r="W2045" s="13"/>
      <c r="X2045" s="13"/>
      <c r="Y2045" s="13"/>
      <c r="Z2045" s="13"/>
      <c r="AA2045" s="13"/>
      <c r="AB2045" s="13"/>
      <c r="AC2045" s="13"/>
      <c r="AD2045" s="13"/>
      <c r="AE2045" s="13"/>
      <c r="AT2045" s="254" t="s">
        <v>190</v>
      </c>
      <c r="AU2045" s="254" t="s">
        <v>85</v>
      </c>
      <c r="AV2045" s="13" t="s">
        <v>83</v>
      </c>
      <c r="AW2045" s="13" t="s">
        <v>34</v>
      </c>
      <c r="AX2045" s="13" t="s">
        <v>76</v>
      </c>
      <c r="AY2045" s="254" t="s">
        <v>178</v>
      </c>
    </row>
    <row r="2046" s="13" customFormat="1">
      <c r="A2046" s="13"/>
      <c r="B2046" s="244"/>
      <c r="C2046" s="245"/>
      <c r="D2046" s="246" t="s">
        <v>190</v>
      </c>
      <c r="E2046" s="247" t="s">
        <v>1</v>
      </c>
      <c r="F2046" s="248" t="s">
        <v>191</v>
      </c>
      <c r="G2046" s="245"/>
      <c r="H2046" s="247" t="s">
        <v>1</v>
      </c>
      <c r="I2046" s="249"/>
      <c r="J2046" s="245"/>
      <c r="K2046" s="245"/>
      <c r="L2046" s="250"/>
      <c r="M2046" s="251"/>
      <c r="N2046" s="252"/>
      <c r="O2046" s="252"/>
      <c r="P2046" s="252"/>
      <c r="Q2046" s="252"/>
      <c r="R2046" s="252"/>
      <c r="S2046" s="252"/>
      <c r="T2046" s="253"/>
      <c r="U2046" s="13"/>
      <c r="V2046" s="13"/>
      <c r="W2046" s="13"/>
      <c r="X2046" s="13"/>
      <c r="Y2046" s="13"/>
      <c r="Z2046" s="13"/>
      <c r="AA2046" s="13"/>
      <c r="AB2046" s="13"/>
      <c r="AC2046" s="13"/>
      <c r="AD2046" s="13"/>
      <c r="AE2046" s="13"/>
      <c r="AT2046" s="254" t="s">
        <v>190</v>
      </c>
      <c r="AU2046" s="254" t="s">
        <v>85</v>
      </c>
      <c r="AV2046" s="13" t="s">
        <v>83</v>
      </c>
      <c r="AW2046" s="13" t="s">
        <v>34</v>
      </c>
      <c r="AX2046" s="13" t="s">
        <v>76</v>
      </c>
      <c r="AY2046" s="254" t="s">
        <v>178</v>
      </c>
    </row>
    <row r="2047" s="13" customFormat="1">
      <c r="A2047" s="13"/>
      <c r="B2047" s="244"/>
      <c r="C2047" s="245"/>
      <c r="D2047" s="246" t="s">
        <v>190</v>
      </c>
      <c r="E2047" s="247" t="s">
        <v>1</v>
      </c>
      <c r="F2047" s="248" t="s">
        <v>192</v>
      </c>
      <c r="G2047" s="245"/>
      <c r="H2047" s="247" t="s">
        <v>1</v>
      </c>
      <c r="I2047" s="249"/>
      <c r="J2047" s="245"/>
      <c r="K2047" s="245"/>
      <c r="L2047" s="250"/>
      <c r="M2047" s="251"/>
      <c r="N2047" s="252"/>
      <c r="O2047" s="252"/>
      <c r="P2047" s="252"/>
      <c r="Q2047" s="252"/>
      <c r="R2047" s="252"/>
      <c r="S2047" s="252"/>
      <c r="T2047" s="253"/>
      <c r="U2047" s="13"/>
      <c r="V2047" s="13"/>
      <c r="W2047" s="13"/>
      <c r="X2047" s="13"/>
      <c r="Y2047" s="13"/>
      <c r="Z2047" s="13"/>
      <c r="AA2047" s="13"/>
      <c r="AB2047" s="13"/>
      <c r="AC2047" s="13"/>
      <c r="AD2047" s="13"/>
      <c r="AE2047" s="13"/>
      <c r="AT2047" s="254" t="s">
        <v>190</v>
      </c>
      <c r="AU2047" s="254" t="s">
        <v>85</v>
      </c>
      <c r="AV2047" s="13" t="s">
        <v>83</v>
      </c>
      <c r="AW2047" s="13" t="s">
        <v>34</v>
      </c>
      <c r="AX2047" s="13" t="s">
        <v>76</v>
      </c>
      <c r="AY2047" s="254" t="s">
        <v>178</v>
      </c>
    </row>
    <row r="2048" s="14" customFormat="1">
      <c r="A2048" s="14"/>
      <c r="B2048" s="255"/>
      <c r="C2048" s="256"/>
      <c r="D2048" s="246" t="s">
        <v>190</v>
      </c>
      <c r="E2048" s="257" t="s">
        <v>1</v>
      </c>
      <c r="F2048" s="258" t="s">
        <v>2213</v>
      </c>
      <c r="G2048" s="256"/>
      <c r="H2048" s="259">
        <v>0.40000000000000002</v>
      </c>
      <c r="I2048" s="260"/>
      <c r="J2048" s="256"/>
      <c r="K2048" s="256"/>
      <c r="L2048" s="261"/>
      <c r="M2048" s="262"/>
      <c r="N2048" s="263"/>
      <c r="O2048" s="263"/>
      <c r="P2048" s="263"/>
      <c r="Q2048" s="263"/>
      <c r="R2048" s="263"/>
      <c r="S2048" s="263"/>
      <c r="T2048" s="264"/>
      <c r="U2048" s="14"/>
      <c r="V2048" s="14"/>
      <c r="W2048" s="14"/>
      <c r="X2048" s="14"/>
      <c r="Y2048" s="14"/>
      <c r="Z2048" s="14"/>
      <c r="AA2048" s="14"/>
      <c r="AB2048" s="14"/>
      <c r="AC2048" s="14"/>
      <c r="AD2048" s="14"/>
      <c r="AE2048" s="14"/>
      <c r="AT2048" s="265" t="s">
        <v>190</v>
      </c>
      <c r="AU2048" s="265" t="s">
        <v>85</v>
      </c>
      <c r="AV2048" s="14" t="s">
        <v>85</v>
      </c>
      <c r="AW2048" s="14" t="s">
        <v>34</v>
      </c>
      <c r="AX2048" s="14" t="s">
        <v>76</v>
      </c>
      <c r="AY2048" s="265" t="s">
        <v>178</v>
      </c>
    </row>
    <row r="2049" s="14" customFormat="1">
      <c r="A2049" s="14"/>
      <c r="B2049" s="255"/>
      <c r="C2049" s="256"/>
      <c r="D2049" s="246" t="s">
        <v>190</v>
      </c>
      <c r="E2049" s="257" t="s">
        <v>1</v>
      </c>
      <c r="F2049" s="258" t="s">
        <v>2214</v>
      </c>
      <c r="G2049" s="256"/>
      <c r="H2049" s="259">
        <v>2.5</v>
      </c>
      <c r="I2049" s="260"/>
      <c r="J2049" s="256"/>
      <c r="K2049" s="256"/>
      <c r="L2049" s="261"/>
      <c r="M2049" s="262"/>
      <c r="N2049" s="263"/>
      <c r="O2049" s="263"/>
      <c r="P2049" s="263"/>
      <c r="Q2049" s="263"/>
      <c r="R2049" s="263"/>
      <c r="S2049" s="263"/>
      <c r="T2049" s="264"/>
      <c r="U2049" s="14"/>
      <c r="V2049" s="14"/>
      <c r="W2049" s="14"/>
      <c r="X2049" s="14"/>
      <c r="Y2049" s="14"/>
      <c r="Z2049" s="14"/>
      <c r="AA2049" s="14"/>
      <c r="AB2049" s="14"/>
      <c r="AC2049" s="14"/>
      <c r="AD2049" s="14"/>
      <c r="AE2049" s="14"/>
      <c r="AT2049" s="265" t="s">
        <v>190</v>
      </c>
      <c r="AU2049" s="265" t="s">
        <v>85</v>
      </c>
      <c r="AV2049" s="14" t="s">
        <v>85</v>
      </c>
      <c r="AW2049" s="14" t="s">
        <v>34</v>
      </c>
      <c r="AX2049" s="14" t="s">
        <v>76</v>
      </c>
      <c r="AY2049" s="265" t="s">
        <v>178</v>
      </c>
    </row>
    <row r="2050" s="14" customFormat="1">
      <c r="A2050" s="14"/>
      <c r="B2050" s="255"/>
      <c r="C2050" s="256"/>
      <c r="D2050" s="246" t="s">
        <v>190</v>
      </c>
      <c r="E2050" s="257" t="s">
        <v>1</v>
      </c>
      <c r="F2050" s="258" t="s">
        <v>2215</v>
      </c>
      <c r="G2050" s="256"/>
      <c r="H2050" s="259">
        <v>4.4000000000000004</v>
      </c>
      <c r="I2050" s="260"/>
      <c r="J2050" s="256"/>
      <c r="K2050" s="256"/>
      <c r="L2050" s="261"/>
      <c r="M2050" s="262"/>
      <c r="N2050" s="263"/>
      <c r="O2050" s="263"/>
      <c r="P2050" s="263"/>
      <c r="Q2050" s="263"/>
      <c r="R2050" s="263"/>
      <c r="S2050" s="263"/>
      <c r="T2050" s="264"/>
      <c r="U2050" s="14"/>
      <c r="V2050" s="14"/>
      <c r="W2050" s="14"/>
      <c r="X2050" s="14"/>
      <c r="Y2050" s="14"/>
      <c r="Z2050" s="14"/>
      <c r="AA2050" s="14"/>
      <c r="AB2050" s="14"/>
      <c r="AC2050" s="14"/>
      <c r="AD2050" s="14"/>
      <c r="AE2050" s="14"/>
      <c r="AT2050" s="265" t="s">
        <v>190</v>
      </c>
      <c r="AU2050" s="265" t="s">
        <v>85</v>
      </c>
      <c r="AV2050" s="14" t="s">
        <v>85</v>
      </c>
      <c r="AW2050" s="14" t="s">
        <v>34</v>
      </c>
      <c r="AX2050" s="14" t="s">
        <v>76</v>
      </c>
      <c r="AY2050" s="265" t="s">
        <v>178</v>
      </c>
    </row>
    <row r="2051" s="14" customFormat="1">
      <c r="A2051" s="14"/>
      <c r="B2051" s="255"/>
      <c r="C2051" s="256"/>
      <c r="D2051" s="246" t="s">
        <v>190</v>
      </c>
      <c r="E2051" s="257" t="s">
        <v>1</v>
      </c>
      <c r="F2051" s="258" t="s">
        <v>2216</v>
      </c>
      <c r="G2051" s="256"/>
      <c r="H2051" s="259">
        <v>5.2000000000000002</v>
      </c>
      <c r="I2051" s="260"/>
      <c r="J2051" s="256"/>
      <c r="K2051" s="256"/>
      <c r="L2051" s="261"/>
      <c r="M2051" s="262"/>
      <c r="N2051" s="263"/>
      <c r="O2051" s="263"/>
      <c r="P2051" s="263"/>
      <c r="Q2051" s="263"/>
      <c r="R2051" s="263"/>
      <c r="S2051" s="263"/>
      <c r="T2051" s="264"/>
      <c r="U2051" s="14"/>
      <c r="V2051" s="14"/>
      <c r="W2051" s="14"/>
      <c r="X2051" s="14"/>
      <c r="Y2051" s="14"/>
      <c r="Z2051" s="14"/>
      <c r="AA2051" s="14"/>
      <c r="AB2051" s="14"/>
      <c r="AC2051" s="14"/>
      <c r="AD2051" s="14"/>
      <c r="AE2051" s="14"/>
      <c r="AT2051" s="265" t="s">
        <v>190</v>
      </c>
      <c r="AU2051" s="265" t="s">
        <v>85</v>
      </c>
      <c r="AV2051" s="14" t="s">
        <v>85</v>
      </c>
      <c r="AW2051" s="14" t="s">
        <v>34</v>
      </c>
      <c r="AX2051" s="14" t="s">
        <v>76</v>
      </c>
      <c r="AY2051" s="265" t="s">
        <v>178</v>
      </c>
    </row>
    <row r="2052" s="14" customFormat="1">
      <c r="A2052" s="14"/>
      <c r="B2052" s="255"/>
      <c r="C2052" s="256"/>
      <c r="D2052" s="246" t="s">
        <v>190</v>
      </c>
      <c r="E2052" s="257" t="s">
        <v>1</v>
      </c>
      <c r="F2052" s="258" t="s">
        <v>2217</v>
      </c>
      <c r="G2052" s="256"/>
      <c r="H2052" s="259">
        <v>0.40000000000000002</v>
      </c>
      <c r="I2052" s="260"/>
      <c r="J2052" s="256"/>
      <c r="K2052" s="256"/>
      <c r="L2052" s="261"/>
      <c r="M2052" s="262"/>
      <c r="N2052" s="263"/>
      <c r="O2052" s="263"/>
      <c r="P2052" s="263"/>
      <c r="Q2052" s="263"/>
      <c r="R2052" s="263"/>
      <c r="S2052" s="263"/>
      <c r="T2052" s="264"/>
      <c r="U2052" s="14"/>
      <c r="V2052" s="14"/>
      <c r="W2052" s="14"/>
      <c r="X2052" s="14"/>
      <c r="Y2052" s="14"/>
      <c r="Z2052" s="14"/>
      <c r="AA2052" s="14"/>
      <c r="AB2052" s="14"/>
      <c r="AC2052" s="14"/>
      <c r="AD2052" s="14"/>
      <c r="AE2052" s="14"/>
      <c r="AT2052" s="265" t="s">
        <v>190</v>
      </c>
      <c r="AU2052" s="265" t="s">
        <v>85</v>
      </c>
      <c r="AV2052" s="14" t="s">
        <v>85</v>
      </c>
      <c r="AW2052" s="14" t="s">
        <v>34</v>
      </c>
      <c r="AX2052" s="14" t="s">
        <v>76</v>
      </c>
      <c r="AY2052" s="265" t="s">
        <v>178</v>
      </c>
    </row>
    <row r="2053" s="14" customFormat="1">
      <c r="A2053" s="14"/>
      <c r="B2053" s="255"/>
      <c r="C2053" s="256"/>
      <c r="D2053" s="246" t="s">
        <v>190</v>
      </c>
      <c r="E2053" s="257" t="s">
        <v>1</v>
      </c>
      <c r="F2053" s="258" t="s">
        <v>2218</v>
      </c>
      <c r="G2053" s="256"/>
      <c r="H2053" s="259">
        <v>4</v>
      </c>
      <c r="I2053" s="260"/>
      <c r="J2053" s="256"/>
      <c r="K2053" s="256"/>
      <c r="L2053" s="261"/>
      <c r="M2053" s="262"/>
      <c r="N2053" s="263"/>
      <c r="O2053" s="263"/>
      <c r="P2053" s="263"/>
      <c r="Q2053" s="263"/>
      <c r="R2053" s="263"/>
      <c r="S2053" s="263"/>
      <c r="T2053" s="264"/>
      <c r="U2053" s="14"/>
      <c r="V2053" s="14"/>
      <c r="W2053" s="14"/>
      <c r="X2053" s="14"/>
      <c r="Y2053" s="14"/>
      <c r="Z2053" s="14"/>
      <c r="AA2053" s="14"/>
      <c r="AB2053" s="14"/>
      <c r="AC2053" s="14"/>
      <c r="AD2053" s="14"/>
      <c r="AE2053" s="14"/>
      <c r="AT2053" s="265" t="s">
        <v>190</v>
      </c>
      <c r="AU2053" s="265" t="s">
        <v>85</v>
      </c>
      <c r="AV2053" s="14" t="s">
        <v>85</v>
      </c>
      <c r="AW2053" s="14" t="s">
        <v>34</v>
      </c>
      <c r="AX2053" s="14" t="s">
        <v>76</v>
      </c>
      <c r="AY2053" s="265" t="s">
        <v>178</v>
      </c>
    </row>
    <row r="2054" s="14" customFormat="1">
      <c r="A2054" s="14"/>
      <c r="B2054" s="255"/>
      <c r="C2054" s="256"/>
      <c r="D2054" s="246" t="s">
        <v>190</v>
      </c>
      <c r="E2054" s="257" t="s">
        <v>1</v>
      </c>
      <c r="F2054" s="258" t="s">
        <v>2219</v>
      </c>
      <c r="G2054" s="256"/>
      <c r="H2054" s="259">
        <v>0.40000000000000002</v>
      </c>
      <c r="I2054" s="260"/>
      <c r="J2054" s="256"/>
      <c r="K2054" s="256"/>
      <c r="L2054" s="261"/>
      <c r="M2054" s="262"/>
      <c r="N2054" s="263"/>
      <c r="O2054" s="263"/>
      <c r="P2054" s="263"/>
      <c r="Q2054" s="263"/>
      <c r="R2054" s="263"/>
      <c r="S2054" s="263"/>
      <c r="T2054" s="264"/>
      <c r="U2054" s="14"/>
      <c r="V2054" s="14"/>
      <c r="W2054" s="14"/>
      <c r="X2054" s="14"/>
      <c r="Y2054" s="14"/>
      <c r="Z2054" s="14"/>
      <c r="AA2054" s="14"/>
      <c r="AB2054" s="14"/>
      <c r="AC2054" s="14"/>
      <c r="AD2054" s="14"/>
      <c r="AE2054" s="14"/>
      <c r="AT2054" s="265" t="s">
        <v>190</v>
      </c>
      <c r="AU2054" s="265" t="s">
        <v>85</v>
      </c>
      <c r="AV2054" s="14" t="s">
        <v>85</v>
      </c>
      <c r="AW2054" s="14" t="s">
        <v>34</v>
      </c>
      <c r="AX2054" s="14" t="s">
        <v>76</v>
      </c>
      <c r="AY2054" s="265" t="s">
        <v>178</v>
      </c>
    </row>
    <row r="2055" s="14" customFormat="1">
      <c r="A2055" s="14"/>
      <c r="B2055" s="255"/>
      <c r="C2055" s="256"/>
      <c r="D2055" s="246" t="s">
        <v>190</v>
      </c>
      <c r="E2055" s="257" t="s">
        <v>1</v>
      </c>
      <c r="F2055" s="258" t="s">
        <v>2220</v>
      </c>
      <c r="G2055" s="256"/>
      <c r="H2055" s="259">
        <v>0.40000000000000002</v>
      </c>
      <c r="I2055" s="260"/>
      <c r="J2055" s="256"/>
      <c r="K2055" s="256"/>
      <c r="L2055" s="261"/>
      <c r="M2055" s="262"/>
      <c r="N2055" s="263"/>
      <c r="O2055" s="263"/>
      <c r="P2055" s="263"/>
      <c r="Q2055" s="263"/>
      <c r="R2055" s="263"/>
      <c r="S2055" s="263"/>
      <c r="T2055" s="264"/>
      <c r="U2055" s="14"/>
      <c r="V2055" s="14"/>
      <c r="W2055" s="14"/>
      <c r="X2055" s="14"/>
      <c r="Y2055" s="14"/>
      <c r="Z2055" s="14"/>
      <c r="AA2055" s="14"/>
      <c r="AB2055" s="14"/>
      <c r="AC2055" s="14"/>
      <c r="AD2055" s="14"/>
      <c r="AE2055" s="14"/>
      <c r="AT2055" s="265" t="s">
        <v>190</v>
      </c>
      <c r="AU2055" s="265" t="s">
        <v>85</v>
      </c>
      <c r="AV2055" s="14" t="s">
        <v>85</v>
      </c>
      <c r="AW2055" s="14" t="s">
        <v>34</v>
      </c>
      <c r="AX2055" s="14" t="s">
        <v>76</v>
      </c>
      <c r="AY2055" s="265" t="s">
        <v>178</v>
      </c>
    </row>
    <row r="2056" s="14" customFormat="1">
      <c r="A2056" s="14"/>
      <c r="B2056" s="255"/>
      <c r="C2056" s="256"/>
      <c r="D2056" s="246" t="s">
        <v>190</v>
      </c>
      <c r="E2056" s="257" t="s">
        <v>1</v>
      </c>
      <c r="F2056" s="258" t="s">
        <v>2202</v>
      </c>
      <c r="G2056" s="256"/>
      <c r="H2056" s="259">
        <v>1.6000000000000001</v>
      </c>
      <c r="I2056" s="260"/>
      <c r="J2056" s="256"/>
      <c r="K2056" s="256"/>
      <c r="L2056" s="261"/>
      <c r="M2056" s="262"/>
      <c r="N2056" s="263"/>
      <c r="O2056" s="263"/>
      <c r="P2056" s="263"/>
      <c r="Q2056" s="263"/>
      <c r="R2056" s="263"/>
      <c r="S2056" s="263"/>
      <c r="T2056" s="264"/>
      <c r="U2056" s="14"/>
      <c r="V2056" s="14"/>
      <c r="W2056" s="14"/>
      <c r="X2056" s="14"/>
      <c r="Y2056" s="14"/>
      <c r="Z2056" s="14"/>
      <c r="AA2056" s="14"/>
      <c r="AB2056" s="14"/>
      <c r="AC2056" s="14"/>
      <c r="AD2056" s="14"/>
      <c r="AE2056" s="14"/>
      <c r="AT2056" s="265" t="s">
        <v>190</v>
      </c>
      <c r="AU2056" s="265" t="s">
        <v>85</v>
      </c>
      <c r="AV2056" s="14" t="s">
        <v>85</v>
      </c>
      <c r="AW2056" s="14" t="s">
        <v>34</v>
      </c>
      <c r="AX2056" s="14" t="s">
        <v>76</v>
      </c>
      <c r="AY2056" s="265" t="s">
        <v>178</v>
      </c>
    </row>
    <row r="2057" s="14" customFormat="1">
      <c r="A2057" s="14"/>
      <c r="B2057" s="255"/>
      <c r="C2057" s="256"/>
      <c r="D2057" s="246" t="s">
        <v>190</v>
      </c>
      <c r="E2057" s="257" t="s">
        <v>1</v>
      </c>
      <c r="F2057" s="258" t="s">
        <v>2203</v>
      </c>
      <c r="G2057" s="256"/>
      <c r="H2057" s="259">
        <v>0.80000000000000004</v>
      </c>
      <c r="I2057" s="260"/>
      <c r="J2057" s="256"/>
      <c r="K2057" s="256"/>
      <c r="L2057" s="261"/>
      <c r="M2057" s="262"/>
      <c r="N2057" s="263"/>
      <c r="O2057" s="263"/>
      <c r="P2057" s="263"/>
      <c r="Q2057" s="263"/>
      <c r="R2057" s="263"/>
      <c r="S2057" s="263"/>
      <c r="T2057" s="264"/>
      <c r="U2057" s="14"/>
      <c r="V2057" s="14"/>
      <c r="W2057" s="14"/>
      <c r="X2057" s="14"/>
      <c r="Y2057" s="14"/>
      <c r="Z2057" s="14"/>
      <c r="AA2057" s="14"/>
      <c r="AB2057" s="14"/>
      <c r="AC2057" s="14"/>
      <c r="AD2057" s="14"/>
      <c r="AE2057" s="14"/>
      <c r="AT2057" s="265" t="s">
        <v>190</v>
      </c>
      <c r="AU2057" s="265" t="s">
        <v>85</v>
      </c>
      <c r="AV2057" s="14" t="s">
        <v>85</v>
      </c>
      <c r="AW2057" s="14" t="s">
        <v>34</v>
      </c>
      <c r="AX2057" s="14" t="s">
        <v>76</v>
      </c>
      <c r="AY2057" s="265" t="s">
        <v>178</v>
      </c>
    </row>
    <row r="2058" s="14" customFormat="1">
      <c r="A2058" s="14"/>
      <c r="B2058" s="255"/>
      <c r="C2058" s="256"/>
      <c r="D2058" s="246" t="s">
        <v>190</v>
      </c>
      <c r="E2058" s="257" t="s">
        <v>1</v>
      </c>
      <c r="F2058" s="258" t="s">
        <v>2221</v>
      </c>
      <c r="G2058" s="256"/>
      <c r="H2058" s="259">
        <v>3</v>
      </c>
      <c r="I2058" s="260"/>
      <c r="J2058" s="256"/>
      <c r="K2058" s="256"/>
      <c r="L2058" s="261"/>
      <c r="M2058" s="262"/>
      <c r="N2058" s="263"/>
      <c r="O2058" s="263"/>
      <c r="P2058" s="263"/>
      <c r="Q2058" s="263"/>
      <c r="R2058" s="263"/>
      <c r="S2058" s="263"/>
      <c r="T2058" s="264"/>
      <c r="U2058" s="14"/>
      <c r="V2058" s="14"/>
      <c r="W2058" s="14"/>
      <c r="X2058" s="14"/>
      <c r="Y2058" s="14"/>
      <c r="Z2058" s="14"/>
      <c r="AA2058" s="14"/>
      <c r="AB2058" s="14"/>
      <c r="AC2058" s="14"/>
      <c r="AD2058" s="14"/>
      <c r="AE2058" s="14"/>
      <c r="AT2058" s="265" t="s">
        <v>190</v>
      </c>
      <c r="AU2058" s="265" t="s">
        <v>85</v>
      </c>
      <c r="AV2058" s="14" t="s">
        <v>85</v>
      </c>
      <c r="AW2058" s="14" t="s">
        <v>34</v>
      </c>
      <c r="AX2058" s="14" t="s">
        <v>76</v>
      </c>
      <c r="AY2058" s="265" t="s">
        <v>178</v>
      </c>
    </row>
    <row r="2059" s="14" customFormat="1">
      <c r="A2059" s="14"/>
      <c r="B2059" s="255"/>
      <c r="C2059" s="256"/>
      <c r="D2059" s="246" t="s">
        <v>190</v>
      </c>
      <c r="E2059" s="257" t="s">
        <v>1</v>
      </c>
      <c r="F2059" s="258" t="s">
        <v>2222</v>
      </c>
      <c r="G2059" s="256"/>
      <c r="H2059" s="259">
        <v>0.20000000000000001</v>
      </c>
      <c r="I2059" s="260"/>
      <c r="J2059" s="256"/>
      <c r="K2059" s="256"/>
      <c r="L2059" s="261"/>
      <c r="M2059" s="262"/>
      <c r="N2059" s="263"/>
      <c r="O2059" s="263"/>
      <c r="P2059" s="263"/>
      <c r="Q2059" s="263"/>
      <c r="R2059" s="263"/>
      <c r="S2059" s="263"/>
      <c r="T2059" s="264"/>
      <c r="U2059" s="14"/>
      <c r="V2059" s="14"/>
      <c r="W2059" s="14"/>
      <c r="X2059" s="14"/>
      <c r="Y2059" s="14"/>
      <c r="Z2059" s="14"/>
      <c r="AA2059" s="14"/>
      <c r="AB2059" s="14"/>
      <c r="AC2059" s="14"/>
      <c r="AD2059" s="14"/>
      <c r="AE2059" s="14"/>
      <c r="AT2059" s="265" t="s">
        <v>190</v>
      </c>
      <c r="AU2059" s="265" t="s">
        <v>85</v>
      </c>
      <c r="AV2059" s="14" t="s">
        <v>85</v>
      </c>
      <c r="AW2059" s="14" t="s">
        <v>34</v>
      </c>
      <c r="AX2059" s="14" t="s">
        <v>76</v>
      </c>
      <c r="AY2059" s="265" t="s">
        <v>178</v>
      </c>
    </row>
    <row r="2060" s="14" customFormat="1">
      <c r="A2060" s="14"/>
      <c r="B2060" s="255"/>
      <c r="C2060" s="256"/>
      <c r="D2060" s="246" t="s">
        <v>190</v>
      </c>
      <c r="E2060" s="257" t="s">
        <v>1</v>
      </c>
      <c r="F2060" s="258" t="s">
        <v>2223</v>
      </c>
      <c r="G2060" s="256"/>
      <c r="H2060" s="259">
        <v>13.199999999999999</v>
      </c>
      <c r="I2060" s="260"/>
      <c r="J2060" s="256"/>
      <c r="K2060" s="256"/>
      <c r="L2060" s="261"/>
      <c r="M2060" s="262"/>
      <c r="N2060" s="263"/>
      <c r="O2060" s="263"/>
      <c r="P2060" s="263"/>
      <c r="Q2060" s="263"/>
      <c r="R2060" s="263"/>
      <c r="S2060" s="263"/>
      <c r="T2060" s="264"/>
      <c r="U2060" s="14"/>
      <c r="V2060" s="14"/>
      <c r="W2060" s="14"/>
      <c r="X2060" s="14"/>
      <c r="Y2060" s="14"/>
      <c r="Z2060" s="14"/>
      <c r="AA2060" s="14"/>
      <c r="AB2060" s="14"/>
      <c r="AC2060" s="14"/>
      <c r="AD2060" s="14"/>
      <c r="AE2060" s="14"/>
      <c r="AT2060" s="265" t="s">
        <v>190</v>
      </c>
      <c r="AU2060" s="265" t="s">
        <v>85</v>
      </c>
      <c r="AV2060" s="14" t="s">
        <v>85</v>
      </c>
      <c r="AW2060" s="14" t="s">
        <v>34</v>
      </c>
      <c r="AX2060" s="14" t="s">
        <v>76</v>
      </c>
      <c r="AY2060" s="265" t="s">
        <v>178</v>
      </c>
    </row>
    <row r="2061" s="14" customFormat="1">
      <c r="A2061" s="14"/>
      <c r="B2061" s="255"/>
      <c r="C2061" s="256"/>
      <c r="D2061" s="246" t="s">
        <v>190</v>
      </c>
      <c r="E2061" s="257" t="s">
        <v>1</v>
      </c>
      <c r="F2061" s="258" t="s">
        <v>2224</v>
      </c>
      <c r="G2061" s="256"/>
      <c r="H2061" s="259">
        <v>8.8000000000000007</v>
      </c>
      <c r="I2061" s="260"/>
      <c r="J2061" s="256"/>
      <c r="K2061" s="256"/>
      <c r="L2061" s="261"/>
      <c r="M2061" s="262"/>
      <c r="N2061" s="263"/>
      <c r="O2061" s="263"/>
      <c r="P2061" s="263"/>
      <c r="Q2061" s="263"/>
      <c r="R2061" s="263"/>
      <c r="S2061" s="263"/>
      <c r="T2061" s="264"/>
      <c r="U2061" s="14"/>
      <c r="V2061" s="14"/>
      <c r="W2061" s="14"/>
      <c r="X2061" s="14"/>
      <c r="Y2061" s="14"/>
      <c r="Z2061" s="14"/>
      <c r="AA2061" s="14"/>
      <c r="AB2061" s="14"/>
      <c r="AC2061" s="14"/>
      <c r="AD2061" s="14"/>
      <c r="AE2061" s="14"/>
      <c r="AT2061" s="265" t="s">
        <v>190</v>
      </c>
      <c r="AU2061" s="265" t="s">
        <v>85</v>
      </c>
      <c r="AV2061" s="14" t="s">
        <v>85</v>
      </c>
      <c r="AW2061" s="14" t="s">
        <v>34</v>
      </c>
      <c r="AX2061" s="14" t="s">
        <v>76</v>
      </c>
      <c r="AY2061" s="265" t="s">
        <v>178</v>
      </c>
    </row>
    <row r="2062" s="2" customFormat="1" ht="24.15" customHeight="1">
      <c r="A2062" s="38"/>
      <c r="B2062" s="39"/>
      <c r="C2062" s="226" t="s">
        <v>2225</v>
      </c>
      <c r="D2062" s="226" t="s">
        <v>181</v>
      </c>
      <c r="E2062" s="227" t="s">
        <v>2226</v>
      </c>
      <c r="F2062" s="228" t="s">
        <v>2227</v>
      </c>
      <c r="G2062" s="229" t="s">
        <v>203</v>
      </c>
      <c r="H2062" s="230">
        <v>38</v>
      </c>
      <c r="I2062" s="231"/>
      <c r="J2062" s="232">
        <f>ROUND(I2062*H2062,2)</f>
        <v>0</v>
      </c>
      <c r="K2062" s="228" t="s">
        <v>185</v>
      </c>
      <c r="L2062" s="44"/>
      <c r="M2062" s="233" t="s">
        <v>1</v>
      </c>
      <c r="N2062" s="234" t="s">
        <v>41</v>
      </c>
      <c r="O2062" s="91"/>
      <c r="P2062" s="235">
        <f>O2062*H2062</f>
        <v>0</v>
      </c>
      <c r="Q2062" s="235">
        <v>0.00021000000000000001</v>
      </c>
      <c r="R2062" s="235">
        <f>Q2062*H2062</f>
        <v>0.007980000000000001</v>
      </c>
      <c r="S2062" s="235">
        <v>0</v>
      </c>
      <c r="T2062" s="236">
        <f>S2062*H2062</f>
        <v>0</v>
      </c>
      <c r="U2062" s="38"/>
      <c r="V2062" s="38"/>
      <c r="W2062" s="38"/>
      <c r="X2062" s="38"/>
      <c r="Y2062" s="38"/>
      <c r="Z2062" s="38"/>
      <c r="AA2062" s="38"/>
      <c r="AB2062" s="38"/>
      <c r="AC2062" s="38"/>
      <c r="AD2062" s="38"/>
      <c r="AE2062" s="38"/>
      <c r="AR2062" s="237" t="s">
        <v>362</v>
      </c>
      <c r="AT2062" s="237" t="s">
        <v>181</v>
      </c>
      <c r="AU2062" s="237" t="s">
        <v>85</v>
      </c>
      <c r="AY2062" s="17" t="s">
        <v>178</v>
      </c>
      <c r="BE2062" s="238">
        <f>IF(N2062="základní",J2062,0)</f>
        <v>0</v>
      </c>
      <c r="BF2062" s="238">
        <f>IF(N2062="snížená",J2062,0)</f>
        <v>0</v>
      </c>
      <c r="BG2062" s="238">
        <f>IF(N2062="zákl. přenesená",J2062,0)</f>
        <v>0</v>
      </c>
      <c r="BH2062" s="238">
        <f>IF(N2062="sníž. přenesená",J2062,0)</f>
        <v>0</v>
      </c>
      <c r="BI2062" s="238">
        <f>IF(N2062="nulová",J2062,0)</f>
        <v>0</v>
      </c>
      <c r="BJ2062" s="17" t="s">
        <v>83</v>
      </c>
      <c r="BK2062" s="238">
        <f>ROUND(I2062*H2062,2)</f>
        <v>0</v>
      </c>
      <c r="BL2062" s="17" t="s">
        <v>362</v>
      </c>
      <c r="BM2062" s="237" t="s">
        <v>2228</v>
      </c>
    </row>
    <row r="2063" s="2" customFormat="1">
      <c r="A2063" s="38"/>
      <c r="B2063" s="39"/>
      <c r="C2063" s="40"/>
      <c r="D2063" s="239" t="s">
        <v>188</v>
      </c>
      <c r="E2063" s="40"/>
      <c r="F2063" s="240" t="s">
        <v>2229</v>
      </c>
      <c r="G2063" s="40"/>
      <c r="H2063" s="40"/>
      <c r="I2063" s="241"/>
      <c r="J2063" s="40"/>
      <c r="K2063" s="40"/>
      <c r="L2063" s="44"/>
      <c r="M2063" s="242"/>
      <c r="N2063" s="243"/>
      <c r="O2063" s="91"/>
      <c r="P2063" s="91"/>
      <c r="Q2063" s="91"/>
      <c r="R2063" s="91"/>
      <c r="S2063" s="91"/>
      <c r="T2063" s="92"/>
      <c r="U2063" s="38"/>
      <c r="V2063" s="38"/>
      <c r="W2063" s="38"/>
      <c r="X2063" s="38"/>
      <c r="Y2063" s="38"/>
      <c r="Z2063" s="38"/>
      <c r="AA2063" s="38"/>
      <c r="AB2063" s="38"/>
      <c r="AC2063" s="38"/>
      <c r="AD2063" s="38"/>
      <c r="AE2063" s="38"/>
      <c r="AT2063" s="17" t="s">
        <v>188</v>
      </c>
      <c r="AU2063" s="17" t="s">
        <v>85</v>
      </c>
    </row>
    <row r="2064" s="13" customFormat="1">
      <c r="A2064" s="13"/>
      <c r="B2064" s="244"/>
      <c r="C2064" s="245"/>
      <c r="D2064" s="246" t="s">
        <v>190</v>
      </c>
      <c r="E2064" s="247" t="s">
        <v>1</v>
      </c>
      <c r="F2064" s="248" t="s">
        <v>191</v>
      </c>
      <c r="G2064" s="245"/>
      <c r="H2064" s="247" t="s">
        <v>1</v>
      </c>
      <c r="I2064" s="249"/>
      <c r="J2064" s="245"/>
      <c r="K2064" s="245"/>
      <c r="L2064" s="250"/>
      <c r="M2064" s="251"/>
      <c r="N2064" s="252"/>
      <c r="O2064" s="252"/>
      <c r="P2064" s="252"/>
      <c r="Q2064" s="252"/>
      <c r="R2064" s="252"/>
      <c r="S2064" s="252"/>
      <c r="T2064" s="253"/>
      <c r="U2064" s="13"/>
      <c r="V2064" s="13"/>
      <c r="W2064" s="13"/>
      <c r="X2064" s="13"/>
      <c r="Y2064" s="13"/>
      <c r="Z2064" s="13"/>
      <c r="AA2064" s="13"/>
      <c r="AB2064" s="13"/>
      <c r="AC2064" s="13"/>
      <c r="AD2064" s="13"/>
      <c r="AE2064" s="13"/>
      <c r="AT2064" s="254" t="s">
        <v>190</v>
      </c>
      <c r="AU2064" s="254" t="s">
        <v>85</v>
      </c>
      <c r="AV2064" s="13" t="s">
        <v>83</v>
      </c>
      <c r="AW2064" s="13" t="s">
        <v>34</v>
      </c>
      <c r="AX2064" s="13" t="s">
        <v>76</v>
      </c>
      <c r="AY2064" s="254" t="s">
        <v>178</v>
      </c>
    </row>
    <row r="2065" s="13" customFormat="1">
      <c r="A2065" s="13"/>
      <c r="B2065" s="244"/>
      <c r="C2065" s="245"/>
      <c r="D2065" s="246" t="s">
        <v>190</v>
      </c>
      <c r="E2065" s="247" t="s">
        <v>1</v>
      </c>
      <c r="F2065" s="248" t="s">
        <v>192</v>
      </c>
      <c r="G2065" s="245"/>
      <c r="H2065" s="247" t="s">
        <v>1</v>
      </c>
      <c r="I2065" s="249"/>
      <c r="J2065" s="245"/>
      <c r="K2065" s="245"/>
      <c r="L2065" s="250"/>
      <c r="M2065" s="251"/>
      <c r="N2065" s="252"/>
      <c r="O2065" s="252"/>
      <c r="P2065" s="252"/>
      <c r="Q2065" s="252"/>
      <c r="R2065" s="252"/>
      <c r="S2065" s="252"/>
      <c r="T2065" s="253"/>
      <c r="U2065" s="13"/>
      <c r="V2065" s="13"/>
      <c r="W2065" s="13"/>
      <c r="X2065" s="13"/>
      <c r="Y2065" s="13"/>
      <c r="Z2065" s="13"/>
      <c r="AA2065" s="13"/>
      <c r="AB2065" s="13"/>
      <c r="AC2065" s="13"/>
      <c r="AD2065" s="13"/>
      <c r="AE2065" s="13"/>
      <c r="AT2065" s="254" t="s">
        <v>190</v>
      </c>
      <c r="AU2065" s="254" t="s">
        <v>85</v>
      </c>
      <c r="AV2065" s="13" t="s">
        <v>83</v>
      </c>
      <c r="AW2065" s="13" t="s">
        <v>34</v>
      </c>
      <c r="AX2065" s="13" t="s">
        <v>76</v>
      </c>
      <c r="AY2065" s="254" t="s">
        <v>178</v>
      </c>
    </row>
    <row r="2066" s="14" customFormat="1">
      <c r="A2066" s="14"/>
      <c r="B2066" s="255"/>
      <c r="C2066" s="256"/>
      <c r="D2066" s="246" t="s">
        <v>190</v>
      </c>
      <c r="E2066" s="257" t="s">
        <v>1</v>
      </c>
      <c r="F2066" s="258" t="s">
        <v>541</v>
      </c>
      <c r="G2066" s="256"/>
      <c r="H2066" s="259">
        <v>38</v>
      </c>
      <c r="I2066" s="260"/>
      <c r="J2066" s="256"/>
      <c r="K2066" s="256"/>
      <c r="L2066" s="261"/>
      <c r="M2066" s="262"/>
      <c r="N2066" s="263"/>
      <c r="O2066" s="263"/>
      <c r="P2066" s="263"/>
      <c r="Q2066" s="263"/>
      <c r="R2066" s="263"/>
      <c r="S2066" s="263"/>
      <c r="T2066" s="264"/>
      <c r="U2066" s="14"/>
      <c r="V2066" s="14"/>
      <c r="W2066" s="14"/>
      <c r="X2066" s="14"/>
      <c r="Y2066" s="14"/>
      <c r="Z2066" s="14"/>
      <c r="AA2066" s="14"/>
      <c r="AB2066" s="14"/>
      <c r="AC2066" s="14"/>
      <c r="AD2066" s="14"/>
      <c r="AE2066" s="14"/>
      <c r="AT2066" s="265" t="s">
        <v>190</v>
      </c>
      <c r="AU2066" s="265" t="s">
        <v>85</v>
      </c>
      <c r="AV2066" s="14" t="s">
        <v>85</v>
      </c>
      <c r="AW2066" s="14" t="s">
        <v>34</v>
      </c>
      <c r="AX2066" s="14" t="s">
        <v>76</v>
      </c>
      <c r="AY2066" s="265" t="s">
        <v>178</v>
      </c>
    </row>
    <row r="2067" s="2" customFormat="1" ht="24.15" customHeight="1">
      <c r="A2067" s="38"/>
      <c r="B2067" s="39"/>
      <c r="C2067" s="226" t="s">
        <v>2230</v>
      </c>
      <c r="D2067" s="226" t="s">
        <v>181</v>
      </c>
      <c r="E2067" s="227" t="s">
        <v>2231</v>
      </c>
      <c r="F2067" s="228" t="s">
        <v>2232</v>
      </c>
      <c r="G2067" s="229" t="s">
        <v>267</v>
      </c>
      <c r="H2067" s="230">
        <v>248.31999999999999</v>
      </c>
      <c r="I2067" s="231"/>
      <c r="J2067" s="232">
        <f>ROUND(I2067*H2067,2)</f>
        <v>0</v>
      </c>
      <c r="K2067" s="228" t="s">
        <v>185</v>
      </c>
      <c r="L2067" s="44"/>
      <c r="M2067" s="233" t="s">
        <v>1</v>
      </c>
      <c r="N2067" s="234" t="s">
        <v>41</v>
      </c>
      <c r="O2067" s="91"/>
      <c r="P2067" s="235">
        <f>O2067*H2067</f>
        <v>0</v>
      </c>
      <c r="Q2067" s="235">
        <v>0.00142</v>
      </c>
      <c r="R2067" s="235">
        <f>Q2067*H2067</f>
        <v>0.35261439999999999</v>
      </c>
      <c r="S2067" s="235">
        <v>0</v>
      </c>
      <c r="T2067" s="236">
        <f>S2067*H2067</f>
        <v>0</v>
      </c>
      <c r="U2067" s="38"/>
      <c r="V2067" s="38"/>
      <c r="W2067" s="38"/>
      <c r="X2067" s="38"/>
      <c r="Y2067" s="38"/>
      <c r="Z2067" s="38"/>
      <c r="AA2067" s="38"/>
      <c r="AB2067" s="38"/>
      <c r="AC2067" s="38"/>
      <c r="AD2067" s="38"/>
      <c r="AE2067" s="38"/>
      <c r="AR2067" s="237" t="s">
        <v>362</v>
      </c>
      <c r="AT2067" s="237" t="s">
        <v>181</v>
      </c>
      <c r="AU2067" s="237" t="s">
        <v>85</v>
      </c>
      <c r="AY2067" s="17" t="s">
        <v>178</v>
      </c>
      <c r="BE2067" s="238">
        <f>IF(N2067="základní",J2067,0)</f>
        <v>0</v>
      </c>
      <c r="BF2067" s="238">
        <f>IF(N2067="snížená",J2067,0)</f>
        <v>0</v>
      </c>
      <c r="BG2067" s="238">
        <f>IF(N2067="zákl. přenesená",J2067,0)</f>
        <v>0</v>
      </c>
      <c r="BH2067" s="238">
        <f>IF(N2067="sníž. přenesená",J2067,0)</f>
        <v>0</v>
      </c>
      <c r="BI2067" s="238">
        <f>IF(N2067="nulová",J2067,0)</f>
        <v>0</v>
      </c>
      <c r="BJ2067" s="17" t="s">
        <v>83</v>
      </c>
      <c r="BK2067" s="238">
        <f>ROUND(I2067*H2067,2)</f>
        <v>0</v>
      </c>
      <c r="BL2067" s="17" t="s">
        <v>362</v>
      </c>
      <c r="BM2067" s="237" t="s">
        <v>2233</v>
      </c>
    </row>
    <row r="2068" s="2" customFormat="1">
      <c r="A2068" s="38"/>
      <c r="B2068" s="39"/>
      <c r="C2068" s="40"/>
      <c r="D2068" s="239" t="s">
        <v>188</v>
      </c>
      <c r="E2068" s="40"/>
      <c r="F2068" s="240" t="s">
        <v>2234</v>
      </c>
      <c r="G2068" s="40"/>
      <c r="H2068" s="40"/>
      <c r="I2068" s="241"/>
      <c r="J2068" s="40"/>
      <c r="K2068" s="40"/>
      <c r="L2068" s="44"/>
      <c r="M2068" s="242"/>
      <c r="N2068" s="243"/>
      <c r="O2068" s="91"/>
      <c r="P2068" s="91"/>
      <c r="Q2068" s="91"/>
      <c r="R2068" s="91"/>
      <c r="S2068" s="91"/>
      <c r="T2068" s="92"/>
      <c r="U2068" s="38"/>
      <c r="V2068" s="38"/>
      <c r="W2068" s="38"/>
      <c r="X2068" s="38"/>
      <c r="Y2068" s="38"/>
      <c r="Z2068" s="38"/>
      <c r="AA2068" s="38"/>
      <c r="AB2068" s="38"/>
      <c r="AC2068" s="38"/>
      <c r="AD2068" s="38"/>
      <c r="AE2068" s="38"/>
      <c r="AT2068" s="17" t="s">
        <v>188</v>
      </c>
      <c r="AU2068" s="17" t="s">
        <v>85</v>
      </c>
    </row>
    <row r="2069" s="13" customFormat="1">
      <c r="A2069" s="13"/>
      <c r="B2069" s="244"/>
      <c r="C2069" s="245"/>
      <c r="D2069" s="246" t="s">
        <v>190</v>
      </c>
      <c r="E2069" s="247" t="s">
        <v>1</v>
      </c>
      <c r="F2069" s="248" t="s">
        <v>191</v>
      </c>
      <c r="G2069" s="245"/>
      <c r="H2069" s="247" t="s">
        <v>1</v>
      </c>
      <c r="I2069" s="249"/>
      <c r="J2069" s="245"/>
      <c r="K2069" s="245"/>
      <c r="L2069" s="250"/>
      <c r="M2069" s="251"/>
      <c r="N2069" s="252"/>
      <c r="O2069" s="252"/>
      <c r="P2069" s="252"/>
      <c r="Q2069" s="252"/>
      <c r="R2069" s="252"/>
      <c r="S2069" s="252"/>
      <c r="T2069" s="253"/>
      <c r="U2069" s="13"/>
      <c r="V2069" s="13"/>
      <c r="W2069" s="13"/>
      <c r="X2069" s="13"/>
      <c r="Y2069" s="13"/>
      <c r="Z2069" s="13"/>
      <c r="AA2069" s="13"/>
      <c r="AB2069" s="13"/>
      <c r="AC2069" s="13"/>
      <c r="AD2069" s="13"/>
      <c r="AE2069" s="13"/>
      <c r="AT2069" s="254" t="s">
        <v>190</v>
      </c>
      <c r="AU2069" s="254" t="s">
        <v>85</v>
      </c>
      <c r="AV2069" s="13" t="s">
        <v>83</v>
      </c>
      <c r="AW2069" s="13" t="s">
        <v>34</v>
      </c>
      <c r="AX2069" s="13" t="s">
        <v>76</v>
      </c>
      <c r="AY2069" s="254" t="s">
        <v>178</v>
      </c>
    </row>
    <row r="2070" s="13" customFormat="1">
      <c r="A2070" s="13"/>
      <c r="B2070" s="244"/>
      <c r="C2070" s="245"/>
      <c r="D2070" s="246" t="s">
        <v>190</v>
      </c>
      <c r="E2070" s="247" t="s">
        <v>1</v>
      </c>
      <c r="F2070" s="248" t="s">
        <v>192</v>
      </c>
      <c r="G2070" s="245"/>
      <c r="H2070" s="247" t="s">
        <v>1</v>
      </c>
      <c r="I2070" s="249"/>
      <c r="J2070" s="245"/>
      <c r="K2070" s="245"/>
      <c r="L2070" s="250"/>
      <c r="M2070" s="251"/>
      <c r="N2070" s="252"/>
      <c r="O2070" s="252"/>
      <c r="P2070" s="252"/>
      <c r="Q2070" s="252"/>
      <c r="R2070" s="252"/>
      <c r="S2070" s="252"/>
      <c r="T2070" s="253"/>
      <c r="U2070" s="13"/>
      <c r="V2070" s="13"/>
      <c r="W2070" s="13"/>
      <c r="X2070" s="13"/>
      <c r="Y2070" s="13"/>
      <c r="Z2070" s="13"/>
      <c r="AA2070" s="13"/>
      <c r="AB2070" s="13"/>
      <c r="AC2070" s="13"/>
      <c r="AD2070" s="13"/>
      <c r="AE2070" s="13"/>
      <c r="AT2070" s="254" t="s">
        <v>190</v>
      </c>
      <c r="AU2070" s="254" t="s">
        <v>85</v>
      </c>
      <c r="AV2070" s="13" t="s">
        <v>83</v>
      </c>
      <c r="AW2070" s="13" t="s">
        <v>34</v>
      </c>
      <c r="AX2070" s="13" t="s">
        <v>76</v>
      </c>
      <c r="AY2070" s="254" t="s">
        <v>178</v>
      </c>
    </row>
    <row r="2071" s="14" customFormat="1">
      <c r="A2071" s="14"/>
      <c r="B2071" s="255"/>
      <c r="C2071" s="256"/>
      <c r="D2071" s="246" t="s">
        <v>190</v>
      </c>
      <c r="E2071" s="257" t="s">
        <v>1</v>
      </c>
      <c r="F2071" s="258" t="s">
        <v>2019</v>
      </c>
      <c r="G2071" s="256"/>
      <c r="H2071" s="259">
        <v>10.1</v>
      </c>
      <c r="I2071" s="260"/>
      <c r="J2071" s="256"/>
      <c r="K2071" s="256"/>
      <c r="L2071" s="261"/>
      <c r="M2071" s="262"/>
      <c r="N2071" s="263"/>
      <c r="O2071" s="263"/>
      <c r="P2071" s="263"/>
      <c r="Q2071" s="263"/>
      <c r="R2071" s="263"/>
      <c r="S2071" s="263"/>
      <c r="T2071" s="264"/>
      <c r="U2071" s="14"/>
      <c r="V2071" s="14"/>
      <c r="W2071" s="14"/>
      <c r="X2071" s="14"/>
      <c r="Y2071" s="14"/>
      <c r="Z2071" s="14"/>
      <c r="AA2071" s="14"/>
      <c r="AB2071" s="14"/>
      <c r="AC2071" s="14"/>
      <c r="AD2071" s="14"/>
      <c r="AE2071" s="14"/>
      <c r="AT2071" s="265" t="s">
        <v>190</v>
      </c>
      <c r="AU2071" s="265" t="s">
        <v>85</v>
      </c>
      <c r="AV2071" s="14" t="s">
        <v>85</v>
      </c>
      <c r="AW2071" s="14" t="s">
        <v>34</v>
      </c>
      <c r="AX2071" s="14" t="s">
        <v>76</v>
      </c>
      <c r="AY2071" s="265" t="s">
        <v>178</v>
      </c>
    </row>
    <row r="2072" s="14" customFormat="1">
      <c r="A2072" s="14"/>
      <c r="B2072" s="255"/>
      <c r="C2072" s="256"/>
      <c r="D2072" s="246" t="s">
        <v>190</v>
      </c>
      <c r="E2072" s="257" t="s">
        <v>1</v>
      </c>
      <c r="F2072" s="258" t="s">
        <v>2030</v>
      </c>
      <c r="G2072" s="256"/>
      <c r="H2072" s="259">
        <v>6.7999999999999998</v>
      </c>
      <c r="I2072" s="260"/>
      <c r="J2072" s="256"/>
      <c r="K2072" s="256"/>
      <c r="L2072" s="261"/>
      <c r="M2072" s="262"/>
      <c r="N2072" s="263"/>
      <c r="O2072" s="263"/>
      <c r="P2072" s="263"/>
      <c r="Q2072" s="263"/>
      <c r="R2072" s="263"/>
      <c r="S2072" s="263"/>
      <c r="T2072" s="264"/>
      <c r="U2072" s="14"/>
      <c r="V2072" s="14"/>
      <c r="W2072" s="14"/>
      <c r="X2072" s="14"/>
      <c r="Y2072" s="14"/>
      <c r="Z2072" s="14"/>
      <c r="AA2072" s="14"/>
      <c r="AB2072" s="14"/>
      <c r="AC2072" s="14"/>
      <c r="AD2072" s="14"/>
      <c r="AE2072" s="14"/>
      <c r="AT2072" s="265" t="s">
        <v>190</v>
      </c>
      <c r="AU2072" s="265" t="s">
        <v>85</v>
      </c>
      <c r="AV2072" s="14" t="s">
        <v>85</v>
      </c>
      <c r="AW2072" s="14" t="s">
        <v>34</v>
      </c>
      <c r="AX2072" s="14" t="s">
        <v>76</v>
      </c>
      <c r="AY2072" s="265" t="s">
        <v>178</v>
      </c>
    </row>
    <row r="2073" s="14" customFormat="1">
      <c r="A2073" s="14"/>
      <c r="B2073" s="255"/>
      <c r="C2073" s="256"/>
      <c r="D2073" s="246" t="s">
        <v>190</v>
      </c>
      <c r="E2073" s="257" t="s">
        <v>1</v>
      </c>
      <c r="F2073" s="258" t="s">
        <v>1950</v>
      </c>
      <c r="G2073" s="256"/>
      <c r="H2073" s="259">
        <v>6.4000000000000004</v>
      </c>
      <c r="I2073" s="260"/>
      <c r="J2073" s="256"/>
      <c r="K2073" s="256"/>
      <c r="L2073" s="261"/>
      <c r="M2073" s="262"/>
      <c r="N2073" s="263"/>
      <c r="O2073" s="263"/>
      <c r="P2073" s="263"/>
      <c r="Q2073" s="263"/>
      <c r="R2073" s="263"/>
      <c r="S2073" s="263"/>
      <c r="T2073" s="264"/>
      <c r="U2073" s="14"/>
      <c r="V2073" s="14"/>
      <c r="W2073" s="14"/>
      <c r="X2073" s="14"/>
      <c r="Y2073" s="14"/>
      <c r="Z2073" s="14"/>
      <c r="AA2073" s="14"/>
      <c r="AB2073" s="14"/>
      <c r="AC2073" s="14"/>
      <c r="AD2073" s="14"/>
      <c r="AE2073" s="14"/>
      <c r="AT2073" s="265" t="s">
        <v>190</v>
      </c>
      <c r="AU2073" s="265" t="s">
        <v>85</v>
      </c>
      <c r="AV2073" s="14" t="s">
        <v>85</v>
      </c>
      <c r="AW2073" s="14" t="s">
        <v>34</v>
      </c>
      <c r="AX2073" s="14" t="s">
        <v>76</v>
      </c>
      <c r="AY2073" s="265" t="s">
        <v>178</v>
      </c>
    </row>
    <row r="2074" s="14" customFormat="1">
      <c r="A2074" s="14"/>
      <c r="B2074" s="255"/>
      <c r="C2074" s="256"/>
      <c r="D2074" s="246" t="s">
        <v>190</v>
      </c>
      <c r="E2074" s="257" t="s">
        <v>1</v>
      </c>
      <c r="F2074" s="258" t="s">
        <v>1951</v>
      </c>
      <c r="G2074" s="256"/>
      <c r="H2074" s="259">
        <v>5.0999999999999996</v>
      </c>
      <c r="I2074" s="260"/>
      <c r="J2074" s="256"/>
      <c r="K2074" s="256"/>
      <c r="L2074" s="261"/>
      <c r="M2074" s="262"/>
      <c r="N2074" s="263"/>
      <c r="O2074" s="263"/>
      <c r="P2074" s="263"/>
      <c r="Q2074" s="263"/>
      <c r="R2074" s="263"/>
      <c r="S2074" s="263"/>
      <c r="T2074" s="264"/>
      <c r="U2074" s="14"/>
      <c r="V2074" s="14"/>
      <c r="W2074" s="14"/>
      <c r="X2074" s="14"/>
      <c r="Y2074" s="14"/>
      <c r="Z2074" s="14"/>
      <c r="AA2074" s="14"/>
      <c r="AB2074" s="14"/>
      <c r="AC2074" s="14"/>
      <c r="AD2074" s="14"/>
      <c r="AE2074" s="14"/>
      <c r="AT2074" s="265" t="s">
        <v>190</v>
      </c>
      <c r="AU2074" s="265" t="s">
        <v>85</v>
      </c>
      <c r="AV2074" s="14" t="s">
        <v>85</v>
      </c>
      <c r="AW2074" s="14" t="s">
        <v>34</v>
      </c>
      <c r="AX2074" s="14" t="s">
        <v>76</v>
      </c>
      <c r="AY2074" s="265" t="s">
        <v>178</v>
      </c>
    </row>
    <row r="2075" s="14" customFormat="1">
      <c r="A2075" s="14"/>
      <c r="B2075" s="255"/>
      <c r="C2075" s="256"/>
      <c r="D2075" s="246" t="s">
        <v>190</v>
      </c>
      <c r="E2075" s="257" t="s">
        <v>1</v>
      </c>
      <c r="F2075" s="258" t="s">
        <v>1952</v>
      </c>
      <c r="G2075" s="256"/>
      <c r="H2075" s="259">
        <v>4.2999999999999998</v>
      </c>
      <c r="I2075" s="260"/>
      <c r="J2075" s="256"/>
      <c r="K2075" s="256"/>
      <c r="L2075" s="261"/>
      <c r="M2075" s="262"/>
      <c r="N2075" s="263"/>
      <c r="O2075" s="263"/>
      <c r="P2075" s="263"/>
      <c r="Q2075" s="263"/>
      <c r="R2075" s="263"/>
      <c r="S2075" s="263"/>
      <c r="T2075" s="264"/>
      <c r="U2075" s="14"/>
      <c r="V2075" s="14"/>
      <c r="W2075" s="14"/>
      <c r="X2075" s="14"/>
      <c r="Y2075" s="14"/>
      <c r="Z2075" s="14"/>
      <c r="AA2075" s="14"/>
      <c r="AB2075" s="14"/>
      <c r="AC2075" s="14"/>
      <c r="AD2075" s="14"/>
      <c r="AE2075" s="14"/>
      <c r="AT2075" s="265" t="s">
        <v>190</v>
      </c>
      <c r="AU2075" s="265" t="s">
        <v>85</v>
      </c>
      <c r="AV2075" s="14" t="s">
        <v>85</v>
      </c>
      <c r="AW2075" s="14" t="s">
        <v>34</v>
      </c>
      <c r="AX2075" s="14" t="s">
        <v>76</v>
      </c>
      <c r="AY2075" s="265" t="s">
        <v>178</v>
      </c>
    </row>
    <row r="2076" s="14" customFormat="1">
      <c r="A2076" s="14"/>
      <c r="B2076" s="255"/>
      <c r="C2076" s="256"/>
      <c r="D2076" s="246" t="s">
        <v>190</v>
      </c>
      <c r="E2076" s="257" t="s">
        <v>1</v>
      </c>
      <c r="F2076" s="258" t="s">
        <v>1953</v>
      </c>
      <c r="G2076" s="256"/>
      <c r="H2076" s="259">
        <v>7.1999999999999993</v>
      </c>
      <c r="I2076" s="260"/>
      <c r="J2076" s="256"/>
      <c r="K2076" s="256"/>
      <c r="L2076" s="261"/>
      <c r="M2076" s="262"/>
      <c r="N2076" s="263"/>
      <c r="O2076" s="263"/>
      <c r="P2076" s="263"/>
      <c r="Q2076" s="263"/>
      <c r="R2076" s="263"/>
      <c r="S2076" s="263"/>
      <c r="T2076" s="264"/>
      <c r="U2076" s="14"/>
      <c r="V2076" s="14"/>
      <c r="W2076" s="14"/>
      <c r="X2076" s="14"/>
      <c r="Y2076" s="14"/>
      <c r="Z2076" s="14"/>
      <c r="AA2076" s="14"/>
      <c r="AB2076" s="14"/>
      <c r="AC2076" s="14"/>
      <c r="AD2076" s="14"/>
      <c r="AE2076" s="14"/>
      <c r="AT2076" s="265" t="s">
        <v>190</v>
      </c>
      <c r="AU2076" s="265" t="s">
        <v>85</v>
      </c>
      <c r="AV2076" s="14" t="s">
        <v>85</v>
      </c>
      <c r="AW2076" s="14" t="s">
        <v>34</v>
      </c>
      <c r="AX2076" s="14" t="s">
        <v>76</v>
      </c>
      <c r="AY2076" s="265" t="s">
        <v>178</v>
      </c>
    </row>
    <row r="2077" s="14" customFormat="1">
      <c r="A2077" s="14"/>
      <c r="B2077" s="255"/>
      <c r="C2077" s="256"/>
      <c r="D2077" s="246" t="s">
        <v>190</v>
      </c>
      <c r="E2077" s="257" t="s">
        <v>1</v>
      </c>
      <c r="F2077" s="258" t="s">
        <v>1954</v>
      </c>
      <c r="G2077" s="256"/>
      <c r="H2077" s="259">
        <v>4.5</v>
      </c>
      <c r="I2077" s="260"/>
      <c r="J2077" s="256"/>
      <c r="K2077" s="256"/>
      <c r="L2077" s="261"/>
      <c r="M2077" s="262"/>
      <c r="N2077" s="263"/>
      <c r="O2077" s="263"/>
      <c r="P2077" s="263"/>
      <c r="Q2077" s="263"/>
      <c r="R2077" s="263"/>
      <c r="S2077" s="263"/>
      <c r="T2077" s="264"/>
      <c r="U2077" s="14"/>
      <c r="V2077" s="14"/>
      <c r="W2077" s="14"/>
      <c r="X2077" s="14"/>
      <c r="Y2077" s="14"/>
      <c r="Z2077" s="14"/>
      <c r="AA2077" s="14"/>
      <c r="AB2077" s="14"/>
      <c r="AC2077" s="14"/>
      <c r="AD2077" s="14"/>
      <c r="AE2077" s="14"/>
      <c r="AT2077" s="265" t="s">
        <v>190</v>
      </c>
      <c r="AU2077" s="265" t="s">
        <v>85</v>
      </c>
      <c r="AV2077" s="14" t="s">
        <v>85</v>
      </c>
      <c r="AW2077" s="14" t="s">
        <v>34</v>
      </c>
      <c r="AX2077" s="14" t="s">
        <v>76</v>
      </c>
      <c r="AY2077" s="265" t="s">
        <v>178</v>
      </c>
    </row>
    <row r="2078" s="14" customFormat="1">
      <c r="A2078" s="14"/>
      <c r="B2078" s="255"/>
      <c r="C2078" s="256"/>
      <c r="D2078" s="246" t="s">
        <v>190</v>
      </c>
      <c r="E2078" s="257" t="s">
        <v>1</v>
      </c>
      <c r="F2078" s="258" t="s">
        <v>1955</v>
      </c>
      <c r="G2078" s="256"/>
      <c r="H2078" s="259">
        <v>4.2000000000000002</v>
      </c>
      <c r="I2078" s="260"/>
      <c r="J2078" s="256"/>
      <c r="K2078" s="256"/>
      <c r="L2078" s="261"/>
      <c r="M2078" s="262"/>
      <c r="N2078" s="263"/>
      <c r="O2078" s="263"/>
      <c r="P2078" s="263"/>
      <c r="Q2078" s="263"/>
      <c r="R2078" s="263"/>
      <c r="S2078" s="263"/>
      <c r="T2078" s="264"/>
      <c r="U2078" s="14"/>
      <c r="V2078" s="14"/>
      <c r="W2078" s="14"/>
      <c r="X2078" s="14"/>
      <c r="Y2078" s="14"/>
      <c r="Z2078" s="14"/>
      <c r="AA2078" s="14"/>
      <c r="AB2078" s="14"/>
      <c r="AC2078" s="14"/>
      <c r="AD2078" s="14"/>
      <c r="AE2078" s="14"/>
      <c r="AT2078" s="265" t="s">
        <v>190</v>
      </c>
      <c r="AU2078" s="265" t="s">
        <v>85</v>
      </c>
      <c r="AV2078" s="14" t="s">
        <v>85</v>
      </c>
      <c r="AW2078" s="14" t="s">
        <v>34</v>
      </c>
      <c r="AX2078" s="14" t="s">
        <v>76</v>
      </c>
      <c r="AY2078" s="265" t="s">
        <v>178</v>
      </c>
    </row>
    <row r="2079" s="14" customFormat="1">
      <c r="A2079" s="14"/>
      <c r="B2079" s="255"/>
      <c r="C2079" s="256"/>
      <c r="D2079" s="246" t="s">
        <v>190</v>
      </c>
      <c r="E2079" s="257" t="s">
        <v>1</v>
      </c>
      <c r="F2079" s="258" t="s">
        <v>1956</v>
      </c>
      <c r="G2079" s="256"/>
      <c r="H2079" s="259">
        <v>10.299999999999999</v>
      </c>
      <c r="I2079" s="260"/>
      <c r="J2079" s="256"/>
      <c r="K2079" s="256"/>
      <c r="L2079" s="261"/>
      <c r="M2079" s="262"/>
      <c r="N2079" s="263"/>
      <c r="O2079" s="263"/>
      <c r="P2079" s="263"/>
      <c r="Q2079" s="263"/>
      <c r="R2079" s="263"/>
      <c r="S2079" s="263"/>
      <c r="T2079" s="264"/>
      <c r="U2079" s="14"/>
      <c r="V2079" s="14"/>
      <c r="W2079" s="14"/>
      <c r="X2079" s="14"/>
      <c r="Y2079" s="14"/>
      <c r="Z2079" s="14"/>
      <c r="AA2079" s="14"/>
      <c r="AB2079" s="14"/>
      <c r="AC2079" s="14"/>
      <c r="AD2079" s="14"/>
      <c r="AE2079" s="14"/>
      <c r="AT2079" s="265" t="s">
        <v>190</v>
      </c>
      <c r="AU2079" s="265" t="s">
        <v>85</v>
      </c>
      <c r="AV2079" s="14" t="s">
        <v>85</v>
      </c>
      <c r="AW2079" s="14" t="s">
        <v>34</v>
      </c>
      <c r="AX2079" s="14" t="s">
        <v>76</v>
      </c>
      <c r="AY2079" s="265" t="s">
        <v>178</v>
      </c>
    </row>
    <row r="2080" s="14" customFormat="1">
      <c r="A2080" s="14"/>
      <c r="B2080" s="255"/>
      <c r="C2080" s="256"/>
      <c r="D2080" s="246" t="s">
        <v>190</v>
      </c>
      <c r="E2080" s="257" t="s">
        <v>1</v>
      </c>
      <c r="F2080" s="258" t="s">
        <v>2081</v>
      </c>
      <c r="G2080" s="256"/>
      <c r="H2080" s="259">
        <v>13.799999999999999</v>
      </c>
      <c r="I2080" s="260"/>
      <c r="J2080" s="256"/>
      <c r="K2080" s="256"/>
      <c r="L2080" s="261"/>
      <c r="M2080" s="262"/>
      <c r="N2080" s="263"/>
      <c r="O2080" s="263"/>
      <c r="P2080" s="263"/>
      <c r="Q2080" s="263"/>
      <c r="R2080" s="263"/>
      <c r="S2080" s="263"/>
      <c r="T2080" s="264"/>
      <c r="U2080" s="14"/>
      <c r="V2080" s="14"/>
      <c r="W2080" s="14"/>
      <c r="X2080" s="14"/>
      <c r="Y2080" s="14"/>
      <c r="Z2080" s="14"/>
      <c r="AA2080" s="14"/>
      <c r="AB2080" s="14"/>
      <c r="AC2080" s="14"/>
      <c r="AD2080" s="14"/>
      <c r="AE2080" s="14"/>
      <c r="AT2080" s="265" t="s">
        <v>190</v>
      </c>
      <c r="AU2080" s="265" t="s">
        <v>85</v>
      </c>
      <c r="AV2080" s="14" t="s">
        <v>85</v>
      </c>
      <c r="AW2080" s="14" t="s">
        <v>34</v>
      </c>
      <c r="AX2080" s="14" t="s">
        <v>76</v>
      </c>
      <c r="AY2080" s="265" t="s">
        <v>178</v>
      </c>
    </row>
    <row r="2081" s="14" customFormat="1">
      <c r="A2081" s="14"/>
      <c r="B2081" s="255"/>
      <c r="C2081" s="256"/>
      <c r="D2081" s="246" t="s">
        <v>190</v>
      </c>
      <c r="E2081" s="257" t="s">
        <v>1</v>
      </c>
      <c r="F2081" s="258" t="s">
        <v>2235</v>
      </c>
      <c r="G2081" s="256"/>
      <c r="H2081" s="259">
        <v>50.890000000000015</v>
      </c>
      <c r="I2081" s="260"/>
      <c r="J2081" s="256"/>
      <c r="K2081" s="256"/>
      <c r="L2081" s="261"/>
      <c r="M2081" s="262"/>
      <c r="N2081" s="263"/>
      <c r="O2081" s="263"/>
      <c r="P2081" s="263"/>
      <c r="Q2081" s="263"/>
      <c r="R2081" s="263"/>
      <c r="S2081" s="263"/>
      <c r="T2081" s="264"/>
      <c r="U2081" s="14"/>
      <c r="V2081" s="14"/>
      <c r="W2081" s="14"/>
      <c r="X2081" s="14"/>
      <c r="Y2081" s="14"/>
      <c r="Z2081" s="14"/>
      <c r="AA2081" s="14"/>
      <c r="AB2081" s="14"/>
      <c r="AC2081" s="14"/>
      <c r="AD2081" s="14"/>
      <c r="AE2081" s="14"/>
      <c r="AT2081" s="265" t="s">
        <v>190</v>
      </c>
      <c r="AU2081" s="265" t="s">
        <v>85</v>
      </c>
      <c r="AV2081" s="14" t="s">
        <v>85</v>
      </c>
      <c r="AW2081" s="14" t="s">
        <v>34</v>
      </c>
      <c r="AX2081" s="14" t="s">
        <v>76</v>
      </c>
      <c r="AY2081" s="265" t="s">
        <v>178</v>
      </c>
    </row>
    <row r="2082" s="14" customFormat="1">
      <c r="A2082" s="14"/>
      <c r="B2082" s="255"/>
      <c r="C2082" s="256"/>
      <c r="D2082" s="246" t="s">
        <v>190</v>
      </c>
      <c r="E2082" s="257" t="s">
        <v>1</v>
      </c>
      <c r="F2082" s="258" t="s">
        <v>2236</v>
      </c>
      <c r="G2082" s="256"/>
      <c r="H2082" s="259">
        <v>27.299999999999997</v>
      </c>
      <c r="I2082" s="260"/>
      <c r="J2082" s="256"/>
      <c r="K2082" s="256"/>
      <c r="L2082" s="261"/>
      <c r="M2082" s="262"/>
      <c r="N2082" s="263"/>
      <c r="O2082" s="263"/>
      <c r="P2082" s="263"/>
      <c r="Q2082" s="263"/>
      <c r="R2082" s="263"/>
      <c r="S2082" s="263"/>
      <c r="T2082" s="264"/>
      <c r="U2082" s="14"/>
      <c r="V2082" s="14"/>
      <c r="W2082" s="14"/>
      <c r="X2082" s="14"/>
      <c r="Y2082" s="14"/>
      <c r="Z2082" s="14"/>
      <c r="AA2082" s="14"/>
      <c r="AB2082" s="14"/>
      <c r="AC2082" s="14"/>
      <c r="AD2082" s="14"/>
      <c r="AE2082" s="14"/>
      <c r="AT2082" s="265" t="s">
        <v>190</v>
      </c>
      <c r="AU2082" s="265" t="s">
        <v>85</v>
      </c>
      <c r="AV2082" s="14" t="s">
        <v>85</v>
      </c>
      <c r="AW2082" s="14" t="s">
        <v>34</v>
      </c>
      <c r="AX2082" s="14" t="s">
        <v>76</v>
      </c>
      <c r="AY2082" s="265" t="s">
        <v>178</v>
      </c>
    </row>
    <row r="2083" s="14" customFormat="1">
      <c r="A2083" s="14"/>
      <c r="B2083" s="255"/>
      <c r="C2083" s="256"/>
      <c r="D2083" s="246" t="s">
        <v>190</v>
      </c>
      <c r="E2083" s="257" t="s">
        <v>1</v>
      </c>
      <c r="F2083" s="258" t="s">
        <v>2237</v>
      </c>
      <c r="G2083" s="256"/>
      <c r="H2083" s="259">
        <v>14.750000000000002</v>
      </c>
      <c r="I2083" s="260"/>
      <c r="J2083" s="256"/>
      <c r="K2083" s="256"/>
      <c r="L2083" s="261"/>
      <c r="M2083" s="262"/>
      <c r="N2083" s="263"/>
      <c r="O2083" s="263"/>
      <c r="P2083" s="263"/>
      <c r="Q2083" s="263"/>
      <c r="R2083" s="263"/>
      <c r="S2083" s="263"/>
      <c r="T2083" s="264"/>
      <c r="U2083" s="14"/>
      <c r="V2083" s="14"/>
      <c r="W2083" s="14"/>
      <c r="X2083" s="14"/>
      <c r="Y2083" s="14"/>
      <c r="Z2083" s="14"/>
      <c r="AA2083" s="14"/>
      <c r="AB2083" s="14"/>
      <c r="AC2083" s="14"/>
      <c r="AD2083" s="14"/>
      <c r="AE2083" s="14"/>
      <c r="AT2083" s="265" t="s">
        <v>190</v>
      </c>
      <c r="AU2083" s="265" t="s">
        <v>85</v>
      </c>
      <c r="AV2083" s="14" t="s">
        <v>85</v>
      </c>
      <c r="AW2083" s="14" t="s">
        <v>34</v>
      </c>
      <c r="AX2083" s="14" t="s">
        <v>76</v>
      </c>
      <c r="AY2083" s="265" t="s">
        <v>178</v>
      </c>
    </row>
    <row r="2084" s="14" customFormat="1">
      <c r="A2084" s="14"/>
      <c r="B2084" s="255"/>
      <c r="C2084" s="256"/>
      <c r="D2084" s="246" t="s">
        <v>190</v>
      </c>
      <c r="E2084" s="257" t="s">
        <v>1</v>
      </c>
      <c r="F2084" s="258" t="s">
        <v>2087</v>
      </c>
      <c r="G2084" s="256"/>
      <c r="H2084" s="259">
        <v>21.300000000000004</v>
      </c>
      <c r="I2084" s="260"/>
      <c r="J2084" s="256"/>
      <c r="K2084" s="256"/>
      <c r="L2084" s="261"/>
      <c r="M2084" s="262"/>
      <c r="N2084" s="263"/>
      <c r="O2084" s="263"/>
      <c r="P2084" s="263"/>
      <c r="Q2084" s="263"/>
      <c r="R2084" s="263"/>
      <c r="S2084" s="263"/>
      <c r="T2084" s="264"/>
      <c r="U2084" s="14"/>
      <c r="V2084" s="14"/>
      <c r="W2084" s="14"/>
      <c r="X2084" s="14"/>
      <c r="Y2084" s="14"/>
      <c r="Z2084" s="14"/>
      <c r="AA2084" s="14"/>
      <c r="AB2084" s="14"/>
      <c r="AC2084" s="14"/>
      <c r="AD2084" s="14"/>
      <c r="AE2084" s="14"/>
      <c r="AT2084" s="265" t="s">
        <v>190</v>
      </c>
      <c r="AU2084" s="265" t="s">
        <v>85</v>
      </c>
      <c r="AV2084" s="14" t="s">
        <v>85</v>
      </c>
      <c r="AW2084" s="14" t="s">
        <v>34</v>
      </c>
      <c r="AX2084" s="14" t="s">
        <v>76</v>
      </c>
      <c r="AY2084" s="265" t="s">
        <v>178</v>
      </c>
    </row>
    <row r="2085" s="14" customFormat="1">
      <c r="A2085" s="14"/>
      <c r="B2085" s="255"/>
      <c r="C2085" s="256"/>
      <c r="D2085" s="246" t="s">
        <v>190</v>
      </c>
      <c r="E2085" s="257" t="s">
        <v>1</v>
      </c>
      <c r="F2085" s="258" t="s">
        <v>1948</v>
      </c>
      <c r="G2085" s="256"/>
      <c r="H2085" s="259">
        <v>16.090000000000003</v>
      </c>
      <c r="I2085" s="260"/>
      <c r="J2085" s="256"/>
      <c r="K2085" s="256"/>
      <c r="L2085" s="261"/>
      <c r="M2085" s="262"/>
      <c r="N2085" s="263"/>
      <c r="O2085" s="263"/>
      <c r="P2085" s="263"/>
      <c r="Q2085" s="263"/>
      <c r="R2085" s="263"/>
      <c r="S2085" s="263"/>
      <c r="T2085" s="264"/>
      <c r="U2085" s="14"/>
      <c r="V2085" s="14"/>
      <c r="W2085" s="14"/>
      <c r="X2085" s="14"/>
      <c r="Y2085" s="14"/>
      <c r="Z2085" s="14"/>
      <c r="AA2085" s="14"/>
      <c r="AB2085" s="14"/>
      <c r="AC2085" s="14"/>
      <c r="AD2085" s="14"/>
      <c r="AE2085" s="14"/>
      <c r="AT2085" s="265" t="s">
        <v>190</v>
      </c>
      <c r="AU2085" s="265" t="s">
        <v>85</v>
      </c>
      <c r="AV2085" s="14" t="s">
        <v>85</v>
      </c>
      <c r="AW2085" s="14" t="s">
        <v>34</v>
      </c>
      <c r="AX2085" s="14" t="s">
        <v>76</v>
      </c>
      <c r="AY2085" s="265" t="s">
        <v>178</v>
      </c>
    </row>
    <row r="2086" s="14" customFormat="1">
      <c r="A2086" s="14"/>
      <c r="B2086" s="255"/>
      <c r="C2086" s="256"/>
      <c r="D2086" s="246" t="s">
        <v>190</v>
      </c>
      <c r="E2086" s="257" t="s">
        <v>1</v>
      </c>
      <c r="F2086" s="258" t="s">
        <v>2031</v>
      </c>
      <c r="G2086" s="256"/>
      <c r="H2086" s="259">
        <v>10.699999999999999</v>
      </c>
      <c r="I2086" s="260"/>
      <c r="J2086" s="256"/>
      <c r="K2086" s="256"/>
      <c r="L2086" s="261"/>
      <c r="M2086" s="262"/>
      <c r="N2086" s="263"/>
      <c r="O2086" s="263"/>
      <c r="P2086" s="263"/>
      <c r="Q2086" s="263"/>
      <c r="R2086" s="263"/>
      <c r="S2086" s="263"/>
      <c r="T2086" s="264"/>
      <c r="U2086" s="14"/>
      <c r="V2086" s="14"/>
      <c r="W2086" s="14"/>
      <c r="X2086" s="14"/>
      <c r="Y2086" s="14"/>
      <c r="Z2086" s="14"/>
      <c r="AA2086" s="14"/>
      <c r="AB2086" s="14"/>
      <c r="AC2086" s="14"/>
      <c r="AD2086" s="14"/>
      <c r="AE2086" s="14"/>
      <c r="AT2086" s="265" t="s">
        <v>190</v>
      </c>
      <c r="AU2086" s="265" t="s">
        <v>85</v>
      </c>
      <c r="AV2086" s="14" t="s">
        <v>85</v>
      </c>
      <c r="AW2086" s="14" t="s">
        <v>34</v>
      </c>
      <c r="AX2086" s="14" t="s">
        <v>76</v>
      </c>
      <c r="AY2086" s="265" t="s">
        <v>178</v>
      </c>
    </row>
    <row r="2087" s="14" customFormat="1">
      <c r="A2087" s="14"/>
      <c r="B2087" s="255"/>
      <c r="C2087" s="256"/>
      <c r="D2087" s="246" t="s">
        <v>190</v>
      </c>
      <c r="E2087" s="257" t="s">
        <v>1</v>
      </c>
      <c r="F2087" s="258" t="s">
        <v>2238</v>
      </c>
      <c r="G2087" s="256"/>
      <c r="H2087" s="259">
        <v>8.370000000000001</v>
      </c>
      <c r="I2087" s="260"/>
      <c r="J2087" s="256"/>
      <c r="K2087" s="256"/>
      <c r="L2087" s="261"/>
      <c r="M2087" s="262"/>
      <c r="N2087" s="263"/>
      <c r="O2087" s="263"/>
      <c r="P2087" s="263"/>
      <c r="Q2087" s="263"/>
      <c r="R2087" s="263"/>
      <c r="S2087" s="263"/>
      <c r="T2087" s="264"/>
      <c r="U2087" s="14"/>
      <c r="V2087" s="14"/>
      <c r="W2087" s="14"/>
      <c r="X2087" s="14"/>
      <c r="Y2087" s="14"/>
      <c r="Z2087" s="14"/>
      <c r="AA2087" s="14"/>
      <c r="AB2087" s="14"/>
      <c r="AC2087" s="14"/>
      <c r="AD2087" s="14"/>
      <c r="AE2087" s="14"/>
      <c r="AT2087" s="265" t="s">
        <v>190</v>
      </c>
      <c r="AU2087" s="265" t="s">
        <v>85</v>
      </c>
      <c r="AV2087" s="14" t="s">
        <v>85</v>
      </c>
      <c r="AW2087" s="14" t="s">
        <v>34</v>
      </c>
      <c r="AX2087" s="14" t="s">
        <v>76</v>
      </c>
      <c r="AY2087" s="265" t="s">
        <v>178</v>
      </c>
    </row>
    <row r="2088" s="14" customFormat="1">
      <c r="A2088" s="14"/>
      <c r="B2088" s="255"/>
      <c r="C2088" s="256"/>
      <c r="D2088" s="246" t="s">
        <v>190</v>
      </c>
      <c r="E2088" s="257" t="s">
        <v>1</v>
      </c>
      <c r="F2088" s="258" t="s">
        <v>2239</v>
      </c>
      <c r="G2088" s="256"/>
      <c r="H2088" s="259">
        <v>17.969999999999999</v>
      </c>
      <c r="I2088" s="260"/>
      <c r="J2088" s="256"/>
      <c r="K2088" s="256"/>
      <c r="L2088" s="261"/>
      <c r="M2088" s="262"/>
      <c r="N2088" s="263"/>
      <c r="O2088" s="263"/>
      <c r="P2088" s="263"/>
      <c r="Q2088" s="263"/>
      <c r="R2088" s="263"/>
      <c r="S2088" s="263"/>
      <c r="T2088" s="264"/>
      <c r="U2088" s="14"/>
      <c r="V2088" s="14"/>
      <c r="W2088" s="14"/>
      <c r="X2088" s="14"/>
      <c r="Y2088" s="14"/>
      <c r="Z2088" s="14"/>
      <c r="AA2088" s="14"/>
      <c r="AB2088" s="14"/>
      <c r="AC2088" s="14"/>
      <c r="AD2088" s="14"/>
      <c r="AE2088" s="14"/>
      <c r="AT2088" s="265" t="s">
        <v>190</v>
      </c>
      <c r="AU2088" s="265" t="s">
        <v>85</v>
      </c>
      <c r="AV2088" s="14" t="s">
        <v>85</v>
      </c>
      <c r="AW2088" s="14" t="s">
        <v>34</v>
      </c>
      <c r="AX2088" s="14" t="s">
        <v>76</v>
      </c>
      <c r="AY2088" s="265" t="s">
        <v>178</v>
      </c>
    </row>
    <row r="2089" s="14" customFormat="1">
      <c r="A2089" s="14"/>
      <c r="B2089" s="255"/>
      <c r="C2089" s="256"/>
      <c r="D2089" s="246" t="s">
        <v>190</v>
      </c>
      <c r="E2089" s="257" t="s">
        <v>1</v>
      </c>
      <c r="F2089" s="258" t="s">
        <v>2032</v>
      </c>
      <c r="G2089" s="256"/>
      <c r="H2089" s="259">
        <v>8.25</v>
      </c>
      <c r="I2089" s="260"/>
      <c r="J2089" s="256"/>
      <c r="K2089" s="256"/>
      <c r="L2089" s="261"/>
      <c r="M2089" s="262"/>
      <c r="N2089" s="263"/>
      <c r="O2089" s="263"/>
      <c r="P2089" s="263"/>
      <c r="Q2089" s="263"/>
      <c r="R2089" s="263"/>
      <c r="S2089" s="263"/>
      <c r="T2089" s="264"/>
      <c r="U2089" s="14"/>
      <c r="V2089" s="14"/>
      <c r="W2089" s="14"/>
      <c r="X2089" s="14"/>
      <c r="Y2089" s="14"/>
      <c r="Z2089" s="14"/>
      <c r="AA2089" s="14"/>
      <c r="AB2089" s="14"/>
      <c r="AC2089" s="14"/>
      <c r="AD2089" s="14"/>
      <c r="AE2089" s="14"/>
      <c r="AT2089" s="265" t="s">
        <v>190</v>
      </c>
      <c r="AU2089" s="265" t="s">
        <v>85</v>
      </c>
      <c r="AV2089" s="14" t="s">
        <v>85</v>
      </c>
      <c r="AW2089" s="14" t="s">
        <v>34</v>
      </c>
      <c r="AX2089" s="14" t="s">
        <v>76</v>
      </c>
      <c r="AY2089" s="265" t="s">
        <v>178</v>
      </c>
    </row>
    <row r="2090" s="2" customFormat="1" ht="33" customHeight="1">
      <c r="A2090" s="38"/>
      <c r="B2090" s="39"/>
      <c r="C2090" s="226" t="s">
        <v>2240</v>
      </c>
      <c r="D2090" s="226" t="s">
        <v>181</v>
      </c>
      <c r="E2090" s="227" t="s">
        <v>2241</v>
      </c>
      <c r="F2090" s="228" t="s">
        <v>2242</v>
      </c>
      <c r="G2090" s="229" t="s">
        <v>258</v>
      </c>
      <c r="H2090" s="230">
        <v>796.78800000000001</v>
      </c>
      <c r="I2090" s="231"/>
      <c r="J2090" s="232">
        <f>ROUND(I2090*H2090,2)</f>
        <v>0</v>
      </c>
      <c r="K2090" s="228" t="s">
        <v>185</v>
      </c>
      <c r="L2090" s="44"/>
      <c r="M2090" s="233" t="s">
        <v>1</v>
      </c>
      <c r="N2090" s="234" t="s">
        <v>41</v>
      </c>
      <c r="O2090" s="91"/>
      <c r="P2090" s="235">
        <f>O2090*H2090</f>
        <v>0</v>
      </c>
      <c r="Q2090" s="235">
        <v>0.0090900000000000009</v>
      </c>
      <c r="R2090" s="235">
        <f>Q2090*H2090</f>
        <v>7.2428029200000008</v>
      </c>
      <c r="S2090" s="235">
        <v>0</v>
      </c>
      <c r="T2090" s="236">
        <f>S2090*H2090</f>
        <v>0</v>
      </c>
      <c r="U2090" s="38"/>
      <c r="V2090" s="38"/>
      <c r="W2090" s="38"/>
      <c r="X2090" s="38"/>
      <c r="Y2090" s="38"/>
      <c r="Z2090" s="38"/>
      <c r="AA2090" s="38"/>
      <c r="AB2090" s="38"/>
      <c r="AC2090" s="38"/>
      <c r="AD2090" s="38"/>
      <c r="AE2090" s="38"/>
      <c r="AR2090" s="237" t="s">
        <v>362</v>
      </c>
      <c r="AT2090" s="237" t="s">
        <v>181</v>
      </c>
      <c r="AU2090" s="237" t="s">
        <v>85</v>
      </c>
      <c r="AY2090" s="17" t="s">
        <v>178</v>
      </c>
      <c r="BE2090" s="238">
        <f>IF(N2090="základní",J2090,0)</f>
        <v>0</v>
      </c>
      <c r="BF2090" s="238">
        <f>IF(N2090="snížená",J2090,0)</f>
        <v>0</v>
      </c>
      <c r="BG2090" s="238">
        <f>IF(N2090="zákl. přenesená",J2090,0)</f>
        <v>0</v>
      </c>
      <c r="BH2090" s="238">
        <f>IF(N2090="sníž. přenesená",J2090,0)</f>
        <v>0</v>
      </c>
      <c r="BI2090" s="238">
        <f>IF(N2090="nulová",J2090,0)</f>
        <v>0</v>
      </c>
      <c r="BJ2090" s="17" t="s">
        <v>83</v>
      </c>
      <c r="BK2090" s="238">
        <f>ROUND(I2090*H2090,2)</f>
        <v>0</v>
      </c>
      <c r="BL2090" s="17" t="s">
        <v>362</v>
      </c>
      <c r="BM2090" s="237" t="s">
        <v>2243</v>
      </c>
    </row>
    <row r="2091" s="2" customFormat="1">
      <c r="A2091" s="38"/>
      <c r="B2091" s="39"/>
      <c r="C2091" s="40"/>
      <c r="D2091" s="239" t="s">
        <v>188</v>
      </c>
      <c r="E2091" s="40"/>
      <c r="F2091" s="240" t="s">
        <v>2244</v>
      </c>
      <c r="G2091" s="40"/>
      <c r="H2091" s="40"/>
      <c r="I2091" s="241"/>
      <c r="J2091" s="40"/>
      <c r="K2091" s="40"/>
      <c r="L2091" s="44"/>
      <c r="M2091" s="242"/>
      <c r="N2091" s="243"/>
      <c r="O2091" s="91"/>
      <c r="P2091" s="91"/>
      <c r="Q2091" s="91"/>
      <c r="R2091" s="91"/>
      <c r="S2091" s="91"/>
      <c r="T2091" s="92"/>
      <c r="U2091" s="38"/>
      <c r="V2091" s="38"/>
      <c r="W2091" s="38"/>
      <c r="X2091" s="38"/>
      <c r="Y2091" s="38"/>
      <c r="Z2091" s="38"/>
      <c r="AA2091" s="38"/>
      <c r="AB2091" s="38"/>
      <c r="AC2091" s="38"/>
      <c r="AD2091" s="38"/>
      <c r="AE2091" s="38"/>
      <c r="AT2091" s="17" t="s">
        <v>188</v>
      </c>
      <c r="AU2091" s="17" t="s">
        <v>85</v>
      </c>
    </row>
    <row r="2092" s="13" customFormat="1">
      <c r="A2092" s="13"/>
      <c r="B2092" s="244"/>
      <c r="C2092" s="245"/>
      <c r="D2092" s="246" t="s">
        <v>190</v>
      </c>
      <c r="E2092" s="247" t="s">
        <v>1</v>
      </c>
      <c r="F2092" s="248" t="s">
        <v>191</v>
      </c>
      <c r="G2092" s="245"/>
      <c r="H2092" s="247" t="s">
        <v>1</v>
      </c>
      <c r="I2092" s="249"/>
      <c r="J2092" s="245"/>
      <c r="K2092" s="245"/>
      <c r="L2092" s="250"/>
      <c r="M2092" s="251"/>
      <c r="N2092" s="252"/>
      <c r="O2092" s="252"/>
      <c r="P2092" s="252"/>
      <c r="Q2092" s="252"/>
      <c r="R2092" s="252"/>
      <c r="S2092" s="252"/>
      <c r="T2092" s="253"/>
      <c r="U2092" s="13"/>
      <c r="V2092" s="13"/>
      <c r="W2092" s="13"/>
      <c r="X2092" s="13"/>
      <c r="Y2092" s="13"/>
      <c r="Z2092" s="13"/>
      <c r="AA2092" s="13"/>
      <c r="AB2092" s="13"/>
      <c r="AC2092" s="13"/>
      <c r="AD2092" s="13"/>
      <c r="AE2092" s="13"/>
      <c r="AT2092" s="254" t="s">
        <v>190</v>
      </c>
      <c r="AU2092" s="254" t="s">
        <v>85</v>
      </c>
      <c r="AV2092" s="13" t="s">
        <v>83</v>
      </c>
      <c r="AW2092" s="13" t="s">
        <v>34</v>
      </c>
      <c r="AX2092" s="13" t="s">
        <v>76</v>
      </c>
      <c r="AY2092" s="254" t="s">
        <v>178</v>
      </c>
    </row>
    <row r="2093" s="13" customFormat="1">
      <c r="A2093" s="13"/>
      <c r="B2093" s="244"/>
      <c r="C2093" s="245"/>
      <c r="D2093" s="246" t="s">
        <v>190</v>
      </c>
      <c r="E2093" s="247" t="s">
        <v>1</v>
      </c>
      <c r="F2093" s="248" t="s">
        <v>192</v>
      </c>
      <c r="G2093" s="245"/>
      <c r="H2093" s="247" t="s">
        <v>1</v>
      </c>
      <c r="I2093" s="249"/>
      <c r="J2093" s="245"/>
      <c r="K2093" s="245"/>
      <c r="L2093" s="250"/>
      <c r="M2093" s="251"/>
      <c r="N2093" s="252"/>
      <c r="O2093" s="252"/>
      <c r="P2093" s="252"/>
      <c r="Q2093" s="252"/>
      <c r="R2093" s="252"/>
      <c r="S2093" s="252"/>
      <c r="T2093" s="253"/>
      <c r="U2093" s="13"/>
      <c r="V2093" s="13"/>
      <c r="W2093" s="13"/>
      <c r="X2093" s="13"/>
      <c r="Y2093" s="13"/>
      <c r="Z2093" s="13"/>
      <c r="AA2093" s="13"/>
      <c r="AB2093" s="13"/>
      <c r="AC2093" s="13"/>
      <c r="AD2093" s="13"/>
      <c r="AE2093" s="13"/>
      <c r="AT2093" s="254" t="s">
        <v>190</v>
      </c>
      <c r="AU2093" s="254" t="s">
        <v>85</v>
      </c>
      <c r="AV2093" s="13" t="s">
        <v>83</v>
      </c>
      <c r="AW2093" s="13" t="s">
        <v>34</v>
      </c>
      <c r="AX2093" s="13" t="s">
        <v>76</v>
      </c>
      <c r="AY2093" s="254" t="s">
        <v>178</v>
      </c>
    </row>
    <row r="2094" s="14" customFormat="1">
      <c r="A2094" s="14"/>
      <c r="B2094" s="255"/>
      <c r="C2094" s="256"/>
      <c r="D2094" s="246" t="s">
        <v>190</v>
      </c>
      <c r="E2094" s="257" t="s">
        <v>1</v>
      </c>
      <c r="F2094" s="258" t="s">
        <v>2245</v>
      </c>
      <c r="G2094" s="256"/>
      <c r="H2094" s="259">
        <v>31.020000000000003</v>
      </c>
      <c r="I2094" s="260"/>
      <c r="J2094" s="256"/>
      <c r="K2094" s="256"/>
      <c r="L2094" s="261"/>
      <c r="M2094" s="262"/>
      <c r="N2094" s="263"/>
      <c r="O2094" s="263"/>
      <c r="P2094" s="263"/>
      <c r="Q2094" s="263"/>
      <c r="R2094" s="263"/>
      <c r="S2094" s="263"/>
      <c r="T2094" s="264"/>
      <c r="U2094" s="14"/>
      <c r="V2094" s="14"/>
      <c r="W2094" s="14"/>
      <c r="X2094" s="14"/>
      <c r="Y2094" s="14"/>
      <c r="Z2094" s="14"/>
      <c r="AA2094" s="14"/>
      <c r="AB2094" s="14"/>
      <c r="AC2094" s="14"/>
      <c r="AD2094" s="14"/>
      <c r="AE2094" s="14"/>
      <c r="AT2094" s="265" t="s">
        <v>190</v>
      </c>
      <c r="AU2094" s="265" t="s">
        <v>85</v>
      </c>
      <c r="AV2094" s="14" t="s">
        <v>85</v>
      </c>
      <c r="AW2094" s="14" t="s">
        <v>34</v>
      </c>
      <c r="AX2094" s="14" t="s">
        <v>76</v>
      </c>
      <c r="AY2094" s="265" t="s">
        <v>178</v>
      </c>
    </row>
    <row r="2095" s="14" customFormat="1">
      <c r="A2095" s="14"/>
      <c r="B2095" s="255"/>
      <c r="C2095" s="256"/>
      <c r="D2095" s="246" t="s">
        <v>190</v>
      </c>
      <c r="E2095" s="257" t="s">
        <v>1</v>
      </c>
      <c r="F2095" s="258" t="s">
        <v>2166</v>
      </c>
      <c r="G2095" s="256"/>
      <c r="H2095" s="259">
        <v>17.32</v>
      </c>
      <c r="I2095" s="260"/>
      <c r="J2095" s="256"/>
      <c r="K2095" s="256"/>
      <c r="L2095" s="261"/>
      <c r="M2095" s="262"/>
      <c r="N2095" s="263"/>
      <c r="O2095" s="263"/>
      <c r="P2095" s="263"/>
      <c r="Q2095" s="263"/>
      <c r="R2095" s="263"/>
      <c r="S2095" s="263"/>
      <c r="T2095" s="264"/>
      <c r="U2095" s="14"/>
      <c r="V2095" s="14"/>
      <c r="W2095" s="14"/>
      <c r="X2095" s="14"/>
      <c r="Y2095" s="14"/>
      <c r="Z2095" s="14"/>
      <c r="AA2095" s="14"/>
      <c r="AB2095" s="14"/>
      <c r="AC2095" s="14"/>
      <c r="AD2095" s="14"/>
      <c r="AE2095" s="14"/>
      <c r="AT2095" s="265" t="s">
        <v>190</v>
      </c>
      <c r="AU2095" s="265" t="s">
        <v>85</v>
      </c>
      <c r="AV2095" s="14" t="s">
        <v>85</v>
      </c>
      <c r="AW2095" s="14" t="s">
        <v>34</v>
      </c>
      <c r="AX2095" s="14" t="s">
        <v>76</v>
      </c>
      <c r="AY2095" s="265" t="s">
        <v>178</v>
      </c>
    </row>
    <row r="2096" s="14" customFormat="1">
      <c r="A2096" s="14"/>
      <c r="B2096" s="255"/>
      <c r="C2096" s="256"/>
      <c r="D2096" s="246" t="s">
        <v>190</v>
      </c>
      <c r="E2096" s="257" t="s">
        <v>1</v>
      </c>
      <c r="F2096" s="258" t="s">
        <v>2167</v>
      </c>
      <c r="G2096" s="256"/>
      <c r="H2096" s="259">
        <v>16.32</v>
      </c>
      <c r="I2096" s="260"/>
      <c r="J2096" s="256"/>
      <c r="K2096" s="256"/>
      <c r="L2096" s="261"/>
      <c r="M2096" s="262"/>
      <c r="N2096" s="263"/>
      <c r="O2096" s="263"/>
      <c r="P2096" s="263"/>
      <c r="Q2096" s="263"/>
      <c r="R2096" s="263"/>
      <c r="S2096" s="263"/>
      <c r="T2096" s="264"/>
      <c r="U2096" s="14"/>
      <c r="V2096" s="14"/>
      <c r="W2096" s="14"/>
      <c r="X2096" s="14"/>
      <c r="Y2096" s="14"/>
      <c r="Z2096" s="14"/>
      <c r="AA2096" s="14"/>
      <c r="AB2096" s="14"/>
      <c r="AC2096" s="14"/>
      <c r="AD2096" s="14"/>
      <c r="AE2096" s="14"/>
      <c r="AT2096" s="265" t="s">
        <v>190</v>
      </c>
      <c r="AU2096" s="265" t="s">
        <v>85</v>
      </c>
      <c r="AV2096" s="14" t="s">
        <v>85</v>
      </c>
      <c r="AW2096" s="14" t="s">
        <v>34</v>
      </c>
      <c r="AX2096" s="14" t="s">
        <v>76</v>
      </c>
      <c r="AY2096" s="265" t="s">
        <v>178</v>
      </c>
    </row>
    <row r="2097" s="14" customFormat="1">
      <c r="A2097" s="14"/>
      <c r="B2097" s="255"/>
      <c r="C2097" s="256"/>
      <c r="D2097" s="246" t="s">
        <v>190</v>
      </c>
      <c r="E2097" s="257" t="s">
        <v>1</v>
      </c>
      <c r="F2097" s="258" t="s">
        <v>2168</v>
      </c>
      <c r="G2097" s="256"/>
      <c r="H2097" s="259">
        <v>13.310000000000001</v>
      </c>
      <c r="I2097" s="260"/>
      <c r="J2097" s="256"/>
      <c r="K2097" s="256"/>
      <c r="L2097" s="261"/>
      <c r="M2097" s="262"/>
      <c r="N2097" s="263"/>
      <c r="O2097" s="263"/>
      <c r="P2097" s="263"/>
      <c r="Q2097" s="263"/>
      <c r="R2097" s="263"/>
      <c r="S2097" s="263"/>
      <c r="T2097" s="264"/>
      <c r="U2097" s="14"/>
      <c r="V2097" s="14"/>
      <c r="W2097" s="14"/>
      <c r="X2097" s="14"/>
      <c r="Y2097" s="14"/>
      <c r="Z2097" s="14"/>
      <c r="AA2097" s="14"/>
      <c r="AB2097" s="14"/>
      <c r="AC2097" s="14"/>
      <c r="AD2097" s="14"/>
      <c r="AE2097" s="14"/>
      <c r="AT2097" s="265" t="s">
        <v>190</v>
      </c>
      <c r="AU2097" s="265" t="s">
        <v>85</v>
      </c>
      <c r="AV2097" s="14" t="s">
        <v>85</v>
      </c>
      <c r="AW2097" s="14" t="s">
        <v>34</v>
      </c>
      <c r="AX2097" s="14" t="s">
        <v>76</v>
      </c>
      <c r="AY2097" s="265" t="s">
        <v>178</v>
      </c>
    </row>
    <row r="2098" s="14" customFormat="1">
      <c r="A2098" s="14"/>
      <c r="B2098" s="255"/>
      <c r="C2098" s="256"/>
      <c r="D2098" s="246" t="s">
        <v>190</v>
      </c>
      <c r="E2098" s="257" t="s">
        <v>1</v>
      </c>
      <c r="F2098" s="258" t="s">
        <v>2169</v>
      </c>
      <c r="G2098" s="256"/>
      <c r="H2098" s="259">
        <v>11.029999999999999</v>
      </c>
      <c r="I2098" s="260"/>
      <c r="J2098" s="256"/>
      <c r="K2098" s="256"/>
      <c r="L2098" s="261"/>
      <c r="M2098" s="262"/>
      <c r="N2098" s="263"/>
      <c r="O2098" s="263"/>
      <c r="P2098" s="263"/>
      <c r="Q2098" s="263"/>
      <c r="R2098" s="263"/>
      <c r="S2098" s="263"/>
      <c r="T2098" s="264"/>
      <c r="U2098" s="14"/>
      <c r="V2098" s="14"/>
      <c r="W2098" s="14"/>
      <c r="X2098" s="14"/>
      <c r="Y2098" s="14"/>
      <c r="Z2098" s="14"/>
      <c r="AA2098" s="14"/>
      <c r="AB2098" s="14"/>
      <c r="AC2098" s="14"/>
      <c r="AD2098" s="14"/>
      <c r="AE2098" s="14"/>
      <c r="AT2098" s="265" t="s">
        <v>190</v>
      </c>
      <c r="AU2098" s="265" t="s">
        <v>85</v>
      </c>
      <c r="AV2098" s="14" t="s">
        <v>85</v>
      </c>
      <c r="AW2098" s="14" t="s">
        <v>34</v>
      </c>
      <c r="AX2098" s="14" t="s">
        <v>76</v>
      </c>
      <c r="AY2098" s="265" t="s">
        <v>178</v>
      </c>
    </row>
    <row r="2099" s="14" customFormat="1">
      <c r="A2099" s="14"/>
      <c r="B2099" s="255"/>
      <c r="C2099" s="256"/>
      <c r="D2099" s="246" t="s">
        <v>190</v>
      </c>
      <c r="E2099" s="257" t="s">
        <v>1</v>
      </c>
      <c r="F2099" s="258" t="s">
        <v>2170</v>
      </c>
      <c r="G2099" s="256"/>
      <c r="H2099" s="259">
        <v>18.66</v>
      </c>
      <c r="I2099" s="260"/>
      <c r="J2099" s="256"/>
      <c r="K2099" s="256"/>
      <c r="L2099" s="261"/>
      <c r="M2099" s="262"/>
      <c r="N2099" s="263"/>
      <c r="O2099" s="263"/>
      <c r="P2099" s="263"/>
      <c r="Q2099" s="263"/>
      <c r="R2099" s="263"/>
      <c r="S2099" s="263"/>
      <c r="T2099" s="264"/>
      <c r="U2099" s="14"/>
      <c r="V2099" s="14"/>
      <c r="W2099" s="14"/>
      <c r="X2099" s="14"/>
      <c r="Y2099" s="14"/>
      <c r="Z2099" s="14"/>
      <c r="AA2099" s="14"/>
      <c r="AB2099" s="14"/>
      <c r="AC2099" s="14"/>
      <c r="AD2099" s="14"/>
      <c r="AE2099" s="14"/>
      <c r="AT2099" s="265" t="s">
        <v>190</v>
      </c>
      <c r="AU2099" s="265" t="s">
        <v>85</v>
      </c>
      <c r="AV2099" s="14" t="s">
        <v>85</v>
      </c>
      <c r="AW2099" s="14" t="s">
        <v>34</v>
      </c>
      <c r="AX2099" s="14" t="s">
        <v>76</v>
      </c>
      <c r="AY2099" s="265" t="s">
        <v>178</v>
      </c>
    </row>
    <row r="2100" s="14" customFormat="1">
      <c r="A2100" s="14"/>
      <c r="B2100" s="255"/>
      <c r="C2100" s="256"/>
      <c r="D2100" s="246" t="s">
        <v>190</v>
      </c>
      <c r="E2100" s="257" t="s">
        <v>1</v>
      </c>
      <c r="F2100" s="258" t="s">
        <v>2171</v>
      </c>
      <c r="G2100" s="256"/>
      <c r="H2100" s="259">
        <v>11.529999999999999</v>
      </c>
      <c r="I2100" s="260"/>
      <c r="J2100" s="256"/>
      <c r="K2100" s="256"/>
      <c r="L2100" s="261"/>
      <c r="M2100" s="262"/>
      <c r="N2100" s="263"/>
      <c r="O2100" s="263"/>
      <c r="P2100" s="263"/>
      <c r="Q2100" s="263"/>
      <c r="R2100" s="263"/>
      <c r="S2100" s="263"/>
      <c r="T2100" s="264"/>
      <c r="U2100" s="14"/>
      <c r="V2100" s="14"/>
      <c r="W2100" s="14"/>
      <c r="X2100" s="14"/>
      <c r="Y2100" s="14"/>
      <c r="Z2100" s="14"/>
      <c r="AA2100" s="14"/>
      <c r="AB2100" s="14"/>
      <c r="AC2100" s="14"/>
      <c r="AD2100" s="14"/>
      <c r="AE2100" s="14"/>
      <c r="AT2100" s="265" t="s">
        <v>190</v>
      </c>
      <c r="AU2100" s="265" t="s">
        <v>85</v>
      </c>
      <c r="AV2100" s="14" t="s">
        <v>85</v>
      </c>
      <c r="AW2100" s="14" t="s">
        <v>34</v>
      </c>
      <c r="AX2100" s="14" t="s">
        <v>76</v>
      </c>
      <c r="AY2100" s="265" t="s">
        <v>178</v>
      </c>
    </row>
    <row r="2101" s="14" customFormat="1">
      <c r="A2101" s="14"/>
      <c r="B2101" s="255"/>
      <c r="C2101" s="256"/>
      <c r="D2101" s="246" t="s">
        <v>190</v>
      </c>
      <c r="E2101" s="257" t="s">
        <v>1</v>
      </c>
      <c r="F2101" s="258" t="s">
        <v>2172</v>
      </c>
      <c r="G2101" s="256"/>
      <c r="H2101" s="259">
        <v>10.779999999999999</v>
      </c>
      <c r="I2101" s="260"/>
      <c r="J2101" s="256"/>
      <c r="K2101" s="256"/>
      <c r="L2101" s="261"/>
      <c r="M2101" s="262"/>
      <c r="N2101" s="263"/>
      <c r="O2101" s="263"/>
      <c r="P2101" s="263"/>
      <c r="Q2101" s="263"/>
      <c r="R2101" s="263"/>
      <c r="S2101" s="263"/>
      <c r="T2101" s="264"/>
      <c r="U2101" s="14"/>
      <c r="V2101" s="14"/>
      <c r="W2101" s="14"/>
      <c r="X2101" s="14"/>
      <c r="Y2101" s="14"/>
      <c r="Z2101" s="14"/>
      <c r="AA2101" s="14"/>
      <c r="AB2101" s="14"/>
      <c r="AC2101" s="14"/>
      <c r="AD2101" s="14"/>
      <c r="AE2101" s="14"/>
      <c r="AT2101" s="265" t="s">
        <v>190</v>
      </c>
      <c r="AU2101" s="265" t="s">
        <v>85</v>
      </c>
      <c r="AV2101" s="14" t="s">
        <v>85</v>
      </c>
      <c r="AW2101" s="14" t="s">
        <v>34</v>
      </c>
      <c r="AX2101" s="14" t="s">
        <v>76</v>
      </c>
      <c r="AY2101" s="265" t="s">
        <v>178</v>
      </c>
    </row>
    <row r="2102" s="14" customFormat="1">
      <c r="A2102" s="14"/>
      <c r="B2102" s="255"/>
      <c r="C2102" s="256"/>
      <c r="D2102" s="246" t="s">
        <v>190</v>
      </c>
      <c r="E2102" s="257" t="s">
        <v>1</v>
      </c>
      <c r="F2102" s="258" t="s">
        <v>2173</v>
      </c>
      <c r="G2102" s="256"/>
      <c r="H2102" s="259">
        <v>31.026999999999997</v>
      </c>
      <c r="I2102" s="260"/>
      <c r="J2102" s="256"/>
      <c r="K2102" s="256"/>
      <c r="L2102" s="261"/>
      <c r="M2102" s="262"/>
      <c r="N2102" s="263"/>
      <c r="O2102" s="263"/>
      <c r="P2102" s="263"/>
      <c r="Q2102" s="263"/>
      <c r="R2102" s="263"/>
      <c r="S2102" s="263"/>
      <c r="T2102" s="264"/>
      <c r="U2102" s="14"/>
      <c r="V2102" s="14"/>
      <c r="W2102" s="14"/>
      <c r="X2102" s="14"/>
      <c r="Y2102" s="14"/>
      <c r="Z2102" s="14"/>
      <c r="AA2102" s="14"/>
      <c r="AB2102" s="14"/>
      <c r="AC2102" s="14"/>
      <c r="AD2102" s="14"/>
      <c r="AE2102" s="14"/>
      <c r="AT2102" s="265" t="s">
        <v>190</v>
      </c>
      <c r="AU2102" s="265" t="s">
        <v>85</v>
      </c>
      <c r="AV2102" s="14" t="s">
        <v>85</v>
      </c>
      <c r="AW2102" s="14" t="s">
        <v>34</v>
      </c>
      <c r="AX2102" s="14" t="s">
        <v>76</v>
      </c>
      <c r="AY2102" s="265" t="s">
        <v>178</v>
      </c>
    </row>
    <row r="2103" s="14" customFormat="1">
      <c r="A2103" s="14"/>
      <c r="B2103" s="255"/>
      <c r="C2103" s="256"/>
      <c r="D2103" s="246" t="s">
        <v>190</v>
      </c>
      <c r="E2103" s="257" t="s">
        <v>1</v>
      </c>
      <c r="F2103" s="258" t="s">
        <v>2246</v>
      </c>
      <c r="G2103" s="256"/>
      <c r="H2103" s="259">
        <v>47.952499999999993</v>
      </c>
      <c r="I2103" s="260"/>
      <c r="J2103" s="256"/>
      <c r="K2103" s="256"/>
      <c r="L2103" s="261"/>
      <c r="M2103" s="262"/>
      <c r="N2103" s="263"/>
      <c r="O2103" s="263"/>
      <c r="P2103" s="263"/>
      <c r="Q2103" s="263"/>
      <c r="R2103" s="263"/>
      <c r="S2103" s="263"/>
      <c r="T2103" s="264"/>
      <c r="U2103" s="14"/>
      <c r="V2103" s="14"/>
      <c r="W2103" s="14"/>
      <c r="X2103" s="14"/>
      <c r="Y2103" s="14"/>
      <c r="Z2103" s="14"/>
      <c r="AA2103" s="14"/>
      <c r="AB2103" s="14"/>
      <c r="AC2103" s="14"/>
      <c r="AD2103" s="14"/>
      <c r="AE2103" s="14"/>
      <c r="AT2103" s="265" t="s">
        <v>190</v>
      </c>
      <c r="AU2103" s="265" t="s">
        <v>85</v>
      </c>
      <c r="AV2103" s="14" t="s">
        <v>85</v>
      </c>
      <c r="AW2103" s="14" t="s">
        <v>34</v>
      </c>
      <c r="AX2103" s="14" t="s">
        <v>76</v>
      </c>
      <c r="AY2103" s="265" t="s">
        <v>178</v>
      </c>
    </row>
    <row r="2104" s="14" customFormat="1">
      <c r="A2104" s="14"/>
      <c r="B2104" s="255"/>
      <c r="C2104" s="256"/>
      <c r="D2104" s="246" t="s">
        <v>190</v>
      </c>
      <c r="E2104" s="257" t="s">
        <v>1</v>
      </c>
      <c r="F2104" s="258" t="s">
        <v>2247</v>
      </c>
      <c r="G2104" s="256"/>
      <c r="H2104" s="259">
        <v>176.93799999999996</v>
      </c>
      <c r="I2104" s="260"/>
      <c r="J2104" s="256"/>
      <c r="K2104" s="256"/>
      <c r="L2104" s="261"/>
      <c r="M2104" s="262"/>
      <c r="N2104" s="263"/>
      <c r="O2104" s="263"/>
      <c r="P2104" s="263"/>
      <c r="Q2104" s="263"/>
      <c r="R2104" s="263"/>
      <c r="S2104" s="263"/>
      <c r="T2104" s="264"/>
      <c r="U2104" s="14"/>
      <c r="V2104" s="14"/>
      <c r="W2104" s="14"/>
      <c r="X2104" s="14"/>
      <c r="Y2104" s="14"/>
      <c r="Z2104" s="14"/>
      <c r="AA2104" s="14"/>
      <c r="AB2104" s="14"/>
      <c r="AC2104" s="14"/>
      <c r="AD2104" s="14"/>
      <c r="AE2104" s="14"/>
      <c r="AT2104" s="265" t="s">
        <v>190</v>
      </c>
      <c r="AU2104" s="265" t="s">
        <v>85</v>
      </c>
      <c r="AV2104" s="14" t="s">
        <v>85</v>
      </c>
      <c r="AW2104" s="14" t="s">
        <v>34</v>
      </c>
      <c r="AX2104" s="14" t="s">
        <v>76</v>
      </c>
      <c r="AY2104" s="265" t="s">
        <v>178</v>
      </c>
    </row>
    <row r="2105" s="14" customFormat="1">
      <c r="A2105" s="14"/>
      <c r="B2105" s="255"/>
      <c r="C2105" s="256"/>
      <c r="D2105" s="246" t="s">
        <v>190</v>
      </c>
      <c r="E2105" s="257" t="s">
        <v>1</v>
      </c>
      <c r="F2105" s="258" t="s">
        <v>2248</v>
      </c>
      <c r="G2105" s="256"/>
      <c r="H2105" s="259">
        <v>1.26</v>
      </c>
      <c r="I2105" s="260"/>
      <c r="J2105" s="256"/>
      <c r="K2105" s="256"/>
      <c r="L2105" s="261"/>
      <c r="M2105" s="262"/>
      <c r="N2105" s="263"/>
      <c r="O2105" s="263"/>
      <c r="P2105" s="263"/>
      <c r="Q2105" s="263"/>
      <c r="R2105" s="263"/>
      <c r="S2105" s="263"/>
      <c r="T2105" s="264"/>
      <c r="U2105" s="14"/>
      <c r="V2105" s="14"/>
      <c r="W2105" s="14"/>
      <c r="X2105" s="14"/>
      <c r="Y2105" s="14"/>
      <c r="Z2105" s="14"/>
      <c r="AA2105" s="14"/>
      <c r="AB2105" s="14"/>
      <c r="AC2105" s="14"/>
      <c r="AD2105" s="14"/>
      <c r="AE2105" s="14"/>
      <c r="AT2105" s="265" t="s">
        <v>190</v>
      </c>
      <c r="AU2105" s="265" t="s">
        <v>85</v>
      </c>
      <c r="AV2105" s="14" t="s">
        <v>85</v>
      </c>
      <c r="AW2105" s="14" t="s">
        <v>34</v>
      </c>
      <c r="AX2105" s="14" t="s">
        <v>76</v>
      </c>
      <c r="AY2105" s="265" t="s">
        <v>178</v>
      </c>
    </row>
    <row r="2106" s="14" customFormat="1">
      <c r="A2106" s="14"/>
      <c r="B2106" s="255"/>
      <c r="C2106" s="256"/>
      <c r="D2106" s="246" t="s">
        <v>190</v>
      </c>
      <c r="E2106" s="257" t="s">
        <v>1</v>
      </c>
      <c r="F2106" s="258" t="s">
        <v>2249</v>
      </c>
      <c r="G2106" s="256"/>
      <c r="H2106" s="259">
        <v>1.47</v>
      </c>
      <c r="I2106" s="260"/>
      <c r="J2106" s="256"/>
      <c r="K2106" s="256"/>
      <c r="L2106" s="261"/>
      <c r="M2106" s="262"/>
      <c r="N2106" s="263"/>
      <c r="O2106" s="263"/>
      <c r="P2106" s="263"/>
      <c r="Q2106" s="263"/>
      <c r="R2106" s="263"/>
      <c r="S2106" s="263"/>
      <c r="T2106" s="264"/>
      <c r="U2106" s="14"/>
      <c r="V2106" s="14"/>
      <c r="W2106" s="14"/>
      <c r="X2106" s="14"/>
      <c r="Y2106" s="14"/>
      <c r="Z2106" s="14"/>
      <c r="AA2106" s="14"/>
      <c r="AB2106" s="14"/>
      <c r="AC2106" s="14"/>
      <c r="AD2106" s="14"/>
      <c r="AE2106" s="14"/>
      <c r="AT2106" s="265" t="s">
        <v>190</v>
      </c>
      <c r="AU2106" s="265" t="s">
        <v>85</v>
      </c>
      <c r="AV2106" s="14" t="s">
        <v>85</v>
      </c>
      <c r="AW2106" s="14" t="s">
        <v>34</v>
      </c>
      <c r="AX2106" s="14" t="s">
        <v>76</v>
      </c>
      <c r="AY2106" s="265" t="s">
        <v>178</v>
      </c>
    </row>
    <row r="2107" s="14" customFormat="1">
      <c r="A2107" s="14"/>
      <c r="B2107" s="255"/>
      <c r="C2107" s="256"/>
      <c r="D2107" s="246" t="s">
        <v>190</v>
      </c>
      <c r="E2107" s="257" t="s">
        <v>1</v>
      </c>
      <c r="F2107" s="258" t="s">
        <v>2250</v>
      </c>
      <c r="G2107" s="256"/>
      <c r="H2107" s="259">
        <v>88.997999999999976</v>
      </c>
      <c r="I2107" s="260"/>
      <c r="J2107" s="256"/>
      <c r="K2107" s="256"/>
      <c r="L2107" s="261"/>
      <c r="M2107" s="262"/>
      <c r="N2107" s="263"/>
      <c r="O2107" s="263"/>
      <c r="P2107" s="263"/>
      <c r="Q2107" s="263"/>
      <c r="R2107" s="263"/>
      <c r="S2107" s="263"/>
      <c r="T2107" s="264"/>
      <c r="U2107" s="14"/>
      <c r="V2107" s="14"/>
      <c r="W2107" s="14"/>
      <c r="X2107" s="14"/>
      <c r="Y2107" s="14"/>
      <c r="Z2107" s="14"/>
      <c r="AA2107" s="14"/>
      <c r="AB2107" s="14"/>
      <c r="AC2107" s="14"/>
      <c r="AD2107" s="14"/>
      <c r="AE2107" s="14"/>
      <c r="AT2107" s="265" t="s">
        <v>190</v>
      </c>
      <c r="AU2107" s="265" t="s">
        <v>85</v>
      </c>
      <c r="AV2107" s="14" t="s">
        <v>85</v>
      </c>
      <c r="AW2107" s="14" t="s">
        <v>34</v>
      </c>
      <c r="AX2107" s="14" t="s">
        <v>76</v>
      </c>
      <c r="AY2107" s="265" t="s">
        <v>178</v>
      </c>
    </row>
    <row r="2108" s="14" customFormat="1">
      <c r="A2108" s="14"/>
      <c r="B2108" s="255"/>
      <c r="C2108" s="256"/>
      <c r="D2108" s="246" t="s">
        <v>190</v>
      </c>
      <c r="E2108" s="257" t="s">
        <v>1</v>
      </c>
      <c r="F2108" s="258" t="s">
        <v>2251</v>
      </c>
      <c r="G2108" s="256"/>
      <c r="H2108" s="259">
        <v>48.520999999999994</v>
      </c>
      <c r="I2108" s="260"/>
      <c r="J2108" s="256"/>
      <c r="K2108" s="256"/>
      <c r="L2108" s="261"/>
      <c r="M2108" s="262"/>
      <c r="N2108" s="263"/>
      <c r="O2108" s="263"/>
      <c r="P2108" s="263"/>
      <c r="Q2108" s="263"/>
      <c r="R2108" s="263"/>
      <c r="S2108" s="263"/>
      <c r="T2108" s="264"/>
      <c r="U2108" s="14"/>
      <c r="V2108" s="14"/>
      <c r="W2108" s="14"/>
      <c r="X2108" s="14"/>
      <c r="Y2108" s="14"/>
      <c r="Z2108" s="14"/>
      <c r="AA2108" s="14"/>
      <c r="AB2108" s="14"/>
      <c r="AC2108" s="14"/>
      <c r="AD2108" s="14"/>
      <c r="AE2108" s="14"/>
      <c r="AT2108" s="265" t="s">
        <v>190</v>
      </c>
      <c r="AU2108" s="265" t="s">
        <v>85</v>
      </c>
      <c r="AV2108" s="14" t="s">
        <v>85</v>
      </c>
      <c r="AW2108" s="14" t="s">
        <v>34</v>
      </c>
      <c r="AX2108" s="14" t="s">
        <v>76</v>
      </c>
      <c r="AY2108" s="265" t="s">
        <v>178</v>
      </c>
    </row>
    <row r="2109" s="14" customFormat="1">
      <c r="A2109" s="14"/>
      <c r="B2109" s="255"/>
      <c r="C2109" s="256"/>
      <c r="D2109" s="246" t="s">
        <v>190</v>
      </c>
      <c r="E2109" s="257" t="s">
        <v>1</v>
      </c>
      <c r="F2109" s="258" t="s">
        <v>2252</v>
      </c>
      <c r="G2109" s="256"/>
      <c r="H2109" s="259">
        <v>1.47</v>
      </c>
      <c r="I2109" s="260"/>
      <c r="J2109" s="256"/>
      <c r="K2109" s="256"/>
      <c r="L2109" s="261"/>
      <c r="M2109" s="262"/>
      <c r="N2109" s="263"/>
      <c r="O2109" s="263"/>
      <c r="P2109" s="263"/>
      <c r="Q2109" s="263"/>
      <c r="R2109" s="263"/>
      <c r="S2109" s="263"/>
      <c r="T2109" s="264"/>
      <c r="U2109" s="14"/>
      <c r="V2109" s="14"/>
      <c r="W2109" s="14"/>
      <c r="X2109" s="14"/>
      <c r="Y2109" s="14"/>
      <c r="Z2109" s="14"/>
      <c r="AA2109" s="14"/>
      <c r="AB2109" s="14"/>
      <c r="AC2109" s="14"/>
      <c r="AD2109" s="14"/>
      <c r="AE2109" s="14"/>
      <c r="AT2109" s="265" t="s">
        <v>190</v>
      </c>
      <c r="AU2109" s="265" t="s">
        <v>85</v>
      </c>
      <c r="AV2109" s="14" t="s">
        <v>85</v>
      </c>
      <c r="AW2109" s="14" t="s">
        <v>34</v>
      </c>
      <c r="AX2109" s="14" t="s">
        <v>76</v>
      </c>
      <c r="AY2109" s="265" t="s">
        <v>178</v>
      </c>
    </row>
    <row r="2110" s="14" customFormat="1">
      <c r="A2110" s="14"/>
      <c r="B2110" s="255"/>
      <c r="C2110" s="256"/>
      <c r="D2110" s="246" t="s">
        <v>190</v>
      </c>
      <c r="E2110" s="257" t="s">
        <v>1</v>
      </c>
      <c r="F2110" s="258" t="s">
        <v>2253</v>
      </c>
      <c r="G2110" s="256"/>
      <c r="H2110" s="259">
        <v>1.8599999999999999</v>
      </c>
      <c r="I2110" s="260"/>
      <c r="J2110" s="256"/>
      <c r="K2110" s="256"/>
      <c r="L2110" s="261"/>
      <c r="M2110" s="262"/>
      <c r="N2110" s="263"/>
      <c r="O2110" s="263"/>
      <c r="P2110" s="263"/>
      <c r="Q2110" s="263"/>
      <c r="R2110" s="263"/>
      <c r="S2110" s="263"/>
      <c r="T2110" s="264"/>
      <c r="U2110" s="14"/>
      <c r="V2110" s="14"/>
      <c r="W2110" s="14"/>
      <c r="X2110" s="14"/>
      <c r="Y2110" s="14"/>
      <c r="Z2110" s="14"/>
      <c r="AA2110" s="14"/>
      <c r="AB2110" s="14"/>
      <c r="AC2110" s="14"/>
      <c r="AD2110" s="14"/>
      <c r="AE2110" s="14"/>
      <c r="AT2110" s="265" t="s">
        <v>190</v>
      </c>
      <c r="AU2110" s="265" t="s">
        <v>85</v>
      </c>
      <c r="AV2110" s="14" t="s">
        <v>85</v>
      </c>
      <c r="AW2110" s="14" t="s">
        <v>34</v>
      </c>
      <c r="AX2110" s="14" t="s">
        <v>76</v>
      </c>
      <c r="AY2110" s="265" t="s">
        <v>178</v>
      </c>
    </row>
    <row r="2111" s="14" customFormat="1">
      <c r="A2111" s="14"/>
      <c r="B2111" s="255"/>
      <c r="C2111" s="256"/>
      <c r="D2111" s="246" t="s">
        <v>190</v>
      </c>
      <c r="E2111" s="257" t="s">
        <v>1</v>
      </c>
      <c r="F2111" s="258" t="s">
        <v>2254</v>
      </c>
      <c r="G2111" s="256"/>
      <c r="H2111" s="259">
        <v>1.8599999999999999</v>
      </c>
      <c r="I2111" s="260"/>
      <c r="J2111" s="256"/>
      <c r="K2111" s="256"/>
      <c r="L2111" s="261"/>
      <c r="M2111" s="262"/>
      <c r="N2111" s="263"/>
      <c r="O2111" s="263"/>
      <c r="P2111" s="263"/>
      <c r="Q2111" s="263"/>
      <c r="R2111" s="263"/>
      <c r="S2111" s="263"/>
      <c r="T2111" s="264"/>
      <c r="U2111" s="14"/>
      <c r="V2111" s="14"/>
      <c r="W2111" s="14"/>
      <c r="X2111" s="14"/>
      <c r="Y2111" s="14"/>
      <c r="Z2111" s="14"/>
      <c r="AA2111" s="14"/>
      <c r="AB2111" s="14"/>
      <c r="AC2111" s="14"/>
      <c r="AD2111" s="14"/>
      <c r="AE2111" s="14"/>
      <c r="AT2111" s="265" t="s">
        <v>190</v>
      </c>
      <c r="AU2111" s="265" t="s">
        <v>85</v>
      </c>
      <c r="AV2111" s="14" t="s">
        <v>85</v>
      </c>
      <c r="AW2111" s="14" t="s">
        <v>34</v>
      </c>
      <c r="AX2111" s="14" t="s">
        <v>76</v>
      </c>
      <c r="AY2111" s="265" t="s">
        <v>178</v>
      </c>
    </row>
    <row r="2112" s="14" customFormat="1">
      <c r="A2112" s="14"/>
      <c r="B2112" s="255"/>
      <c r="C2112" s="256"/>
      <c r="D2112" s="246" t="s">
        <v>190</v>
      </c>
      <c r="E2112" s="257" t="s">
        <v>1</v>
      </c>
      <c r="F2112" s="258" t="s">
        <v>2255</v>
      </c>
      <c r="G2112" s="256"/>
      <c r="H2112" s="259">
        <v>72.89500000000001</v>
      </c>
      <c r="I2112" s="260"/>
      <c r="J2112" s="256"/>
      <c r="K2112" s="256"/>
      <c r="L2112" s="261"/>
      <c r="M2112" s="262"/>
      <c r="N2112" s="263"/>
      <c r="O2112" s="263"/>
      <c r="P2112" s="263"/>
      <c r="Q2112" s="263"/>
      <c r="R2112" s="263"/>
      <c r="S2112" s="263"/>
      <c r="T2112" s="264"/>
      <c r="U2112" s="14"/>
      <c r="V2112" s="14"/>
      <c r="W2112" s="14"/>
      <c r="X2112" s="14"/>
      <c r="Y2112" s="14"/>
      <c r="Z2112" s="14"/>
      <c r="AA2112" s="14"/>
      <c r="AB2112" s="14"/>
      <c r="AC2112" s="14"/>
      <c r="AD2112" s="14"/>
      <c r="AE2112" s="14"/>
      <c r="AT2112" s="265" t="s">
        <v>190</v>
      </c>
      <c r="AU2112" s="265" t="s">
        <v>85</v>
      </c>
      <c r="AV2112" s="14" t="s">
        <v>85</v>
      </c>
      <c r="AW2112" s="14" t="s">
        <v>34</v>
      </c>
      <c r="AX2112" s="14" t="s">
        <v>76</v>
      </c>
      <c r="AY2112" s="265" t="s">
        <v>178</v>
      </c>
    </row>
    <row r="2113" s="14" customFormat="1">
      <c r="A2113" s="14"/>
      <c r="B2113" s="255"/>
      <c r="C2113" s="256"/>
      <c r="D2113" s="246" t="s">
        <v>190</v>
      </c>
      <c r="E2113" s="257" t="s">
        <v>1</v>
      </c>
      <c r="F2113" s="258" t="s">
        <v>2256</v>
      </c>
      <c r="G2113" s="256"/>
      <c r="H2113" s="259">
        <v>49.262</v>
      </c>
      <c r="I2113" s="260"/>
      <c r="J2113" s="256"/>
      <c r="K2113" s="256"/>
      <c r="L2113" s="261"/>
      <c r="M2113" s="262"/>
      <c r="N2113" s="263"/>
      <c r="O2113" s="263"/>
      <c r="P2113" s="263"/>
      <c r="Q2113" s="263"/>
      <c r="R2113" s="263"/>
      <c r="S2113" s="263"/>
      <c r="T2113" s="264"/>
      <c r="U2113" s="14"/>
      <c r="V2113" s="14"/>
      <c r="W2113" s="14"/>
      <c r="X2113" s="14"/>
      <c r="Y2113" s="14"/>
      <c r="Z2113" s="14"/>
      <c r="AA2113" s="14"/>
      <c r="AB2113" s="14"/>
      <c r="AC2113" s="14"/>
      <c r="AD2113" s="14"/>
      <c r="AE2113" s="14"/>
      <c r="AT2113" s="265" t="s">
        <v>190</v>
      </c>
      <c r="AU2113" s="265" t="s">
        <v>85</v>
      </c>
      <c r="AV2113" s="14" t="s">
        <v>85</v>
      </c>
      <c r="AW2113" s="14" t="s">
        <v>34</v>
      </c>
      <c r="AX2113" s="14" t="s">
        <v>76</v>
      </c>
      <c r="AY2113" s="265" t="s">
        <v>178</v>
      </c>
    </row>
    <row r="2114" s="14" customFormat="1">
      <c r="A2114" s="14"/>
      <c r="B2114" s="255"/>
      <c r="C2114" s="256"/>
      <c r="D2114" s="246" t="s">
        <v>190</v>
      </c>
      <c r="E2114" s="257" t="s">
        <v>1</v>
      </c>
      <c r="F2114" s="258" t="s">
        <v>2180</v>
      </c>
      <c r="G2114" s="256"/>
      <c r="H2114" s="259">
        <v>33.449999999999996</v>
      </c>
      <c r="I2114" s="260"/>
      <c r="J2114" s="256"/>
      <c r="K2114" s="256"/>
      <c r="L2114" s="261"/>
      <c r="M2114" s="262"/>
      <c r="N2114" s="263"/>
      <c r="O2114" s="263"/>
      <c r="P2114" s="263"/>
      <c r="Q2114" s="263"/>
      <c r="R2114" s="263"/>
      <c r="S2114" s="263"/>
      <c r="T2114" s="264"/>
      <c r="U2114" s="14"/>
      <c r="V2114" s="14"/>
      <c r="W2114" s="14"/>
      <c r="X2114" s="14"/>
      <c r="Y2114" s="14"/>
      <c r="Z2114" s="14"/>
      <c r="AA2114" s="14"/>
      <c r="AB2114" s="14"/>
      <c r="AC2114" s="14"/>
      <c r="AD2114" s="14"/>
      <c r="AE2114" s="14"/>
      <c r="AT2114" s="265" t="s">
        <v>190</v>
      </c>
      <c r="AU2114" s="265" t="s">
        <v>85</v>
      </c>
      <c r="AV2114" s="14" t="s">
        <v>85</v>
      </c>
      <c r="AW2114" s="14" t="s">
        <v>34</v>
      </c>
      <c r="AX2114" s="14" t="s">
        <v>76</v>
      </c>
      <c r="AY2114" s="265" t="s">
        <v>178</v>
      </c>
    </row>
    <row r="2115" s="14" customFormat="1">
      <c r="A2115" s="14"/>
      <c r="B2115" s="255"/>
      <c r="C2115" s="256"/>
      <c r="D2115" s="246" t="s">
        <v>190</v>
      </c>
      <c r="E2115" s="257" t="s">
        <v>1</v>
      </c>
      <c r="F2115" s="258" t="s">
        <v>2257</v>
      </c>
      <c r="G2115" s="256"/>
      <c r="H2115" s="259">
        <v>28.106999999999992</v>
      </c>
      <c r="I2115" s="260"/>
      <c r="J2115" s="256"/>
      <c r="K2115" s="256"/>
      <c r="L2115" s="261"/>
      <c r="M2115" s="262"/>
      <c r="N2115" s="263"/>
      <c r="O2115" s="263"/>
      <c r="P2115" s="263"/>
      <c r="Q2115" s="263"/>
      <c r="R2115" s="263"/>
      <c r="S2115" s="263"/>
      <c r="T2115" s="264"/>
      <c r="U2115" s="14"/>
      <c r="V2115" s="14"/>
      <c r="W2115" s="14"/>
      <c r="X2115" s="14"/>
      <c r="Y2115" s="14"/>
      <c r="Z2115" s="14"/>
      <c r="AA2115" s="14"/>
      <c r="AB2115" s="14"/>
      <c r="AC2115" s="14"/>
      <c r="AD2115" s="14"/>
      <c r="AE2115" s="14"/>
      <c r="AT2115" s="265" t="s">
        <v>190</v>
      </c>
      <c r="AU2115" s="265" t="s">
        <v>85</v>
      </c>
      <c r="AV2115" s="14" t="s">
        <v>85</v>
      </c>
      <c r="AW2115" s="14" t="s">
        <v>34</v>
      </c>
      <c r="AX2115" s="14" t="s">
        <v>76</v>
      </c>
      <c r="AY2115" s="265" t="s">
        <v>178</v>
      </c>
    </row>
    <row r="2116" s="14" customFormat="1">
      <c r="A2116" s="14"/>
      <c r="B2116" s="255"/>
      <c r="C2116" s="256"/>
      <c r="D2116" s="246" t="s">
        <v>190</v>
      </c>
      <c r="E2116" s="257" t="s">
        <v>1</v>
      </c>
      <c r="F2116" s="258" t="s">
        <v>2182</v>
      </c>
      <c r="G2116" s="256"/>
      <c r="H2116" s="259">
        <v>56.186999999999991</v>
      </c>
      <c r="I2116" s="260"/>
      <c r="J2116" s="256"/>
      <c r="K2116" s="256"/>
      <c r="L2116" s="261"/>
      <c r="M2116" s="262"/>
      <c r="N2116" s="263"/>
      <c r="O2116" s="263"/>
      <c r="P2116" s="263"/>
      <c r="Q2116" s="263"/>
      <c r="R2116" s="263"/>
      <c r="S2116" s="263"/>
      <c r="T2116" s="264"/>
      <c r="U2116" s="14"/>
      <c r="V2116" s="14"/>
      <c r="W2116" s="14"/>
      <c r="X2116" s="14"/>
      <c r="Y2116" s="14"/>
      <c r="Z2116" s="14"/>
      <c r="AA2116" s="14"/>
      <c r="AB2116" s="14"/>
      <c r="AC2116" s="14"/>
      <c r="AD2116" s="14"/>
      <c r="AE2116" s="14"/>
      <c r="AT2116" s="265" t="s">
        <v>190</v>
      </c>
      <c r="AU2116" s="265" t="s">
        <v>85</v>
      </c>
      <c r="AV2116" s="14" t="s">
        <v>85</v>
      </c>
      <c r="AW2116" s="14" t="s">
        <v>34</v>
      </c>
      <c r="AX2116" s="14" t="s">
        <v>76</v>
      </c>
      <c r="AY2116" s="265" t="s">
        <v>178</v>
      </c>
    </row>
    <row r="2117" s="14" customFormat="1">
      <c r="A2117" s="14"/>
      <c r="B2117" s="255"/>
      <c r="C2117" s="256"/>
      <c r="D2117" s="246" t="s">
        <v>190</v>
      </c>
      <c r="E2117" s="257" t="s">
        <v>1</v>
      </c>
      <c r="F2117" s="258" t="s">
        <v>2183</v>
      </c>
      <c r="G2117" s="256"/>
      <c r="H2117" s="259">
        <v>25.560000000000002</v>
      </c>
      <c r="I2117" s="260"/>
      <c r="J2117" s="256"/>
      <c r="K2117" s="256"/>
      <c r="L2117" s="261"/>
      <c r="M2117" s="262"/>
      <c r="N2117" s="263"/>
      <c r="O2117" s="263"/>
      <c r="P2117" s="263"/>
      <c r="Q2117" s="263"/>
      <c r="R2117" s="263"/>
      <c r="S2117" s="263"/>
      <c r="T2117" s="264"/>
      <c r="U2117" s="14"/>
      <c r="V2117" s="14"/>
      <c r="W2117" s="14"/>
      <c r="X2117" s="14"/>
      <c r="Y2117" s="14"/>
      <c r="Z2117" s="14"/>
      <c r="AA2117" s="14"/>
      <c r="AB2117" s="14"/>
      <c r="AC2117" s="14"/>
      <c r="AD2117" s="14"/>
      <c r="AE2117" s="14"/>
      <c r="AT2117" s="265" t="s">
        <v>190</v>
      </c>
      <c r="AU2117" s="265" t="s">
        <v>85</v>
      </c>
      <c r="AV2117" s="14" t="s">
        <v>85</v>
      </c>
      <c r="AW2117" s="14" t="s">
        <v>34</v>
      </c>
      <c r="AX2117" s="14" t="s">
        <v>76</v>
      </c>
      <c r="AY2117" s="265" t="s">
        <v>178</v>
      </c>
    </row>
    <row r="2118" s="2" customFormat="1" ht="24.15" customHeight="1">
      <c r="A2118" s="38"/>
      <c r="B2118" s="39"/>
      <c r="C2118" s="267" t="s">
        <v>2258</v>
      </c>
      <c r="D2118" s="267" t="s">
        <v>406</v>
      </c>
      <c r="E2118" s="268" t="s">
        <v>2259</v>
      </c>
      <c r="F2118" s="269" t="s">
        <v>2260</v>
      </c>
      <c r="G2118" s="270" t="s">
        <v>258</v>
      </c>
      <c r="H2118" s="271">
        <v>995.98500000000001</v>
      </c>
      <c r="I2118" s="272"/>
      <c r="J2118" s="273">
        <f>ROUND(I2118*H2118,2)</f>
        <v>0</v>
      </c>
      <c r="K2118" s="269" t="s">
        <v>185</v>
      </c>
      <c r="L2118" s="274"/>
      <c r="M2118" s="275" t="s">
        <v>1</v>
      </c>
      <c r="N2118" s="276" t="s">
        <v>41</v>
      </c>
      <c r="O2118" s="91"/>
      <c r="P2118" s="235">
        <f>O2118*H2118</f>
        <v>0</v>
      </c>
      <c r="Q2118" s="235">
        <v>0.019</v>
      </c>
      <c r="R2118" s="235">
        <f>Q2118*H2118</f>
        <v>18.923715000000001</v>
      </c>
      <c r="S2118" s="235">
        <v>0</v>
      </c>
      <c r="T2118" s="236">
        <f>S2118*H2118</f>
        <v>0</v>
      </c>
      <c r="U2118" s="38"/>
      <c r="V2118" s="38"/>
      <c r="W2118" s="38"/>
      <c r="X2118" s="38"/>
      <c r="Y2118" s="38"/>
      <c r="Z2118" s="38"/>
      <c r="AA2118" s="38"/>
      <c r="AB2118" s="38"/>
      <c r="AC2118" s="38"/>
      <c r="AD2118" s="38"/>
      <c r="AE2118" s="38"/>
      <c r="AR2118" s="237" t="s">
        <v>472</v>
      </c>
      <c r="AT2118" s="237" t="s">
        <v>406</v>
      </c>
      <c r="AU2118" s="237" t="s">
        <v>85</v>
      </c>
      <c r="AY2118" s="17" t="s">
        <v>178</v>
      </c>
      <c r="BE2118" s="238">
        <f>IF(N2118="základní",J2118,0)</f>
        <v>0</v>
      </c>
      <c r="BF2118" s="238">
        <f>IF(N2118="snížená",J2118,0)</f>
        <v>0</v>
      </c>
      <c r="BG2118" s="238">
        <f>IF(N2118="zákl. přenesená",J2118,0)</f>
        <v>0</v>
      </c>
      <c r="BH2118" s="238">
        <f>IF(N2118="sníž. přenesená",J2118,0)</f>
        <v>0</v>
      </c>
      <c r="BI2118" s="238">
        <f>IF(N2118="nulová",J2118,0)</f>
        <v>0</v>
      </c>
      <c r="BJ2118" s="17" t="s">
        <v>83</v>
      </c>
      <c r="BK2118" s="238">
        <f>ROUND(I2118*H2118,2)</f>
        <v>0</v>
      </c>
      <c r="BL2118" s="17" t="s">
        <v>362</v>
      </c>
      <c r="BM2118" s="237" t="s">
        <v>2261</v>
      </c>
    </row>
    <row r="2119" s="14" customFormat="1">
      <c r="A2119" s="14"/>
      <c r="B2119" s="255"/>
      <c r="C2119" s="256"/>
      <c r="D2119" s="246" t="s">
        <v>190</v>
      </c>
      <c r="E2119" s="256"/>
      <c r="F2119" s="258" t="s">
        <v>2262</v>
      </c>
      <c r="G2119" s="256"/>
      <c r="H2119" s="259">
        <v>995.98500000000001</v>
      </c>
      <c r="I2119" s="260"/>
      <c r="J2119" s="256"/>
      <c r="K2119" s="256"/>
      <c r="L2119" s="261"/>
      <c r="M2119" s="262"/>
      <c r="N2119" s="263"/>
      <c r="O2119" s="263"/>
      <c r="P2119" s="263"/>
      <c r="Q2119" s="263"/>
      <c r="R2119" s="263"/>
      <c r="S2119" s="263"/>
      <c r="T2119" s="264"/>
      <c r="U2119" s="14"/>
      <c r="V2119" s="14"/>
      <c r="W2119" s="14"/>
      <c r="X2119" s="14"/>
      <c r="Y2119" s="14"/>
      <c r="Z2119" s="14"/>
      <c r="AA2119" s="14"/>
      <c r="AB2119" s="14"/>
      <c r="AC2119" s="14"/>
      <c r="AD2119" s="14"/>
      <c r="AE2119" s="14"/>
      <c r="AT2119" s="265" t="s">
        <v>190</v>
      </c>
      <c r="AU2119" s="265" t="s">
        <v>85</v>
      </c>
      <c r="AV2119" s="14" t="s">
        <v>85</v>
      </c>
      <c r="AW2119" s="14" t="s">
        <v>4</v>
      </c>
      <c r="AX2119" s="14" t="s">
        <v>83</v>
      </c>
      <c r="AY2119" s="265" t="s">
        <v>178</v>
      </c>
    </row>
    <row r="2120" s="2" customFormat="1" ht="24.15" customHeight="1">
      <c r="A2120" s="38"/>
      <c r="B2120" s="39"/>
      <c r="C2120" s="226" t="s">
        <v>2263</v>
      </c>
      <c r="D2120" s="226" t="s">
        <v>181</v>
      </c>
      <c r="E2120" s="227" t="s">
        <v>2264</v>
      </c>
      <c r="F2120" s="228" t="s">
        <v>2265</v>
      </c>
      <c r="G2120" s="229" t="s">
        <v>258</v>
      </c>
      <c r="H2120" s="230">
        <v>10.065</v>
      </c>
      <c r="I2120" s="231"/>
      <c r="J2120" s="232">
        <f>ROUND(I2120*H2120,2)</f>
        <v>0</v>
      </c>
      <c r="K2120" s="228" t="s">
        <v>1</v>
      </c>
      <c r="L2120" s="44"/>
      <c r="M2120" s="233" t="s">
        <v>1</v>
      </c>
      <c r="N2120" s="234" t="s">
        <v>41</v>
      </c>
      <c r="O2120" s="91"/>
      <c r="P2120" s="235">
        <f>O2120*H2120</f>
        <v>0</v>
      </c>
      <c r="Q2120" s="235">
        <v>0.00051999999999999995</v>
      </c>
      <c r="R2120" s="235">
        <f>Q2120*H2120</f>
        <v>0.0052337999999999994</v>
      </c>
      <c r="S2120" s="235">
        <v>0</v>
      </c>
      <c r="T2120" s="236">
        <f>S2120*H2120</f>
        <v>0</v>
      </c>
      <c r="U2120" s="38"/>
      <c r="V2120" s="38"/>
      <c r="W2120" s="38"/>
      <c r="X2120" s="38"/>
      <c r="Y2120" s="38"/>
      <c r="Z2120" s="38"/>
      <c r="AA2120" s="38"/>
      <c r="AB2120" s="38"/>
      <c r="AC2120" s="38"/>
      <c r="AD2120" s="38"/>
      <c r="AE2120" s="38"/>
      <c r="AR2120" s="237" t="s">
        <v>362</v>
      </c>
      <c r="AT2120" s="237" t="s">
        <v>181</v>
      </c>
      <c r="AU2120" s="237" t="s">
        <v>85</v>
      </c>
      <c r="AY2120" s="17" t="s">
        <v>178</v>
      </c>
      <c r="BE2120" s="238">
        <f>IF(N2120="základní",J2120,0)</f>
        <v>0</v>
      </c>
      <c r="BF2120" s="238">
        <f>IF(N2120="snížená",J2120,0)</f>
        <v>0</v>
      </c>
      <c r="BG2120" s="238">
        <f>IF(N2120="zákl. přenesená",J2120,0)</f>
        <v>0</v>
      </c>
      <c r="BH2120" s="238">
        <f>IF(N2120="sníž. přenesená",J2120,0)</f>
        <v>0</v>
      </c>
      <c r="BI2120" s="238">
        <f>IF(N2120="nulová",J2120,0)</f>
        <v>0</v>
      </c>
      <c r="BJ2120" s="17" t="s">
        <v>83</v>
      </c>
      <c r="BK2120" s="238">
        <f>ROUND(I2120*H2120,2)</f>
        <v>0</v>
      </c>
      <c r="BL2120" s="17" t="s">
        <v>362</v>
      </c>
      <c r="BM2120" s="237" t="s">
        <v>2266</v>
      </c>
    </row>
    <row r="2121" s="2" customFormat="1" ht="21.75" customHeight="1">
      <c r="A2121" s="38"/>
      <c r="B2121" s="39"/>
      <c r="C2121" s="267" t="s">
        <v>2267</v>
      </c>
      <c r="D2121" s="267" t="s">
        <v>406</v>
      </c>
      <c r="E2121" s="268" t="s">
        <v>2268</v>
      </c>
      <c r="F2121" s="269" t="s">
        <v>2269</v>
      </c>
      <c r="G2121" s="270" t="s">
        <v>258</v>
      </c>
      <c r="H2121" s="271">
        <v>11.071999999999999</v>
      </c>
      <c r="I2121" s="272"/>
      <c r="J2121" s="273">
        <f>ROUND(I2121*H2121,2)</f>
        <v>0</v>
      </c>
      <c r="K2121" s="269" t="s">
        <v>1</v>
      </c>
      <c r="L2121" s="274"/>
      <c r="M2121" s="275" t="s">
        <v>1</v>
      </c>
      <c r="N2121" s="276" t="s">
        <v>41</v>
      </c>
      <c r="O2121" s="91"/>
      <c r="P2121" s="235">
        <f>O2121*H2121</f>
        <v>0</v>
      </c>
      <c r="Q2121" s="235">
        <v>0.01</v>
      </c>
      <c r="R2121" s="235">
        <f>Q2121*H2121</f>
        <v>0.11072</v>
      </c>
      <c r="S2121" s="235">
        <v>0</v>
      </c>
      <c r="T2121" s="236">
        <f>S2121*H2121</f>
        <v>0</v>
      </c>
      <c r="U2121" s="38"/>
      <c r="V2121" s="38"/>
      <c r="W2121" s="38"/>
      <c r="X2121" s="38"/>
      <c r="Y2121" s="38"/>
      <c r="Z2121" s="38"/>
      <c r="AA2121" s="38"/>
      <c r="AB2121" s="38"/>
      <c r="AC2121" s="38"/>
      <c r="AD2121" s="38"/>
      <c r="AE2121" s="38"/>
      <c r="AR2121" s="237" t="s">
        <v>472</v>
      </c>
      <c r="AT2121" s="237" t="s">
        <v>406</v>
      </c>
      <c r="AU2121" s="237" t="s">
        <v>85</v>
      </c>
      <c r="AY2121" s="17" t="s">
        <v>178</v>
      </c>
      <c r="BE2121" s="238">
        <f>IF(N2121="základní",J2121,0)</f>
        <v>0</v>
      </c>
      <c r="BF2121" s="238">
        <f>IF(N2121="snížená",J2121,0)</f>
        <v>0</v>
      </c>
      <c r="BG2121" s="238">
        <f>IF(N2121="zákl. přenesená",J2121,0)</f>
        <v>0</v>
      </c>
      <c r="BH2121" s="238">
        <f>IF(N2121="sníž. přenesená",J2121,0)</f>
        <v>0</v>
      </c>
      <c r="BI2121" s="238">
        <f>IF(N2121="nulová",J2121,0)</f>
        <v>0</v>
      </c>
      <c r="BJ2121" s="17" t="s">
        <v>83</v>
      </c>
      <c r="BK2121" s="238">
        <f>ROUND(I2121*H2121,2)</f>
        <v>0</v>
      </c>
      <c r="BL2121" s="17" t="s">
        <v>362</v>
      </c>
      <c r="BM2121" s="237" t="s">
        <v>2270</v>
      </c>
    </row>
    <row r="2122" s="13" customFormat="1">
      <c r="A2122" s="13"/>
      <c r="B2122" s="244"/>
      <c r="C2122" s="245"/>
      <c r="D2122" s="246" t="s">
        <v>190</v>
      </c>
      <c r="E2122" s="247" t="s">
        <v>1</v>
      </c>
      <c r="F2122" s="248" t="s">
        <v>191</v>
      </c>
      <c r="G2122" s="245"/>
      <c r="H2122" s="247" t="s">
        <v>1</v>
      </c>
      <c r="I2122" s="249"/>
      <c r="J2122" s="245"/>
      <c r="K2122" s="245"/>
      <c r="L2122" s="250"/>
      <c r="M2122" s="251"/>
      <c r="N2122" s="252"/>
      <c r="O2122" s="252"/>
      <c r="P2122" s="252"/>
      <c r="Q2122" s="252"/>
      <c r="R2122" s="252"/>
      <c r="S2122" s="252"/>
      <c r="T2122" s="253"/>
      <c r="U2122" s="13"/>
      <c r="V2122" s="13"/>
      <c r="W2122" s="13"/>
      <c r="X2122" s="13"/>
      <c r="Y2122" s="13"/>
      <c r="Z2122" s="13"/>
      <c r="AA2122" s="13"/>
      <c r="AB2122" s="13"/>
      <c r="AC2122" s="13"/>
      <c r="AD2122" s="13"/>
      <c r="AE2122" s="13"/>
      <c r="AT2122" s="254" t="s">
        <v>190</v>
      </c>
      <c r="AU2122" s="254" t="s">
        <v>85</v>
      </c>
      <c r="AV2122" s="13" t="s">
        <v>83</v>
      </c>
      <c r="AW2122" s="13" t="s">
        <v>34</v>
      </c>
      <c r="AX2122" s="13" t="s">
        <v>76</v>
      </c>
      <c r="AY2122" s="254" t="s">
        <v>178</v>
      </c>
    </row>
    <row r="2123" s="13" customFormat="1">
      <c r="A2123" s="13"/>
      <c r="B2123" s="244"/>
      <c r="C2123" s="245"/>
      <c r="D2123" s="246" t="s">
        <v>190</v>
      </c>
      <c r="E2123" s="247" t="s">
        <v>1</v>
      </c>
      <c r="F2123" s="248" t="s">
        <v>192</v>
      </c>
      <c r="G2123" s="245"/>
      <c r="H2123" s="247" t="s">
        <v>1</v>
      </c>
      <c r="I2123" s="249"/>
      <c r="J2123" s="245"/>
      <c r="K2123" s="245"/>
      <c r="L2123" s="250"/>
      <c r="M2123" s="251"/>
      <c r="N2123" s="252"/>
      <c r="O2123" s="252"/>
      <c r="P2123" s="252"/>
      <c r="Q2123" s="252"/>
      <c r="R2123" s="252"/>
      <c r="S2123" s="252"/>
      <c r="T2123" s="253"/>
      <c r="U2123" s="13"/>
      <c r="V2123" s="13"/>
      <c r="W2123" s="13"/>
      <c r="X2123" s="13"/>
      <c r="Y2123" s="13"/>
      <c r="Z2123" s="13"/>
      <c r="AA2123" s="13"/>
      <c r="AB2123" s="13"/>
      <c r="AC2123" s="13"/>
      <c r="AD2123" s="13"/>
      <c r="AE2123" s="13"/>
      <c r="AT2123" s="254" t="s">
        <v>190</v>
      </c>
      <c r="AU2123" s="254" t="s">
        <v>85</v>
      </c>
      <c r="AV2123" s="13" t="s">
        <v>83</v>
      </c>
      <c r="AW2123" s="13" t="s">
        <v>34</v>
      </c>
      <c r="AX2123" s="13" t="s">
        <v>76</v>
      </c>
      <c r="AY2123" s="254" t="s">
        <v>178</v>
      </c>
    </row>
    <row r="2124" s="14" customFormat="1">
      <c r="A2124" s="14"/>
      <c r="B2124" s="255"/>
      <c r="C2124" s="256"/>
      <c r="D2124" s="246" t="s">
        <v>190</v>
      </c>
      <c r="E2124" s="257" t="s">
        <v>1</v>
      </c>
      <c r="F2124" s="258" t="s">
        <v>2271</v>
      </c>
      <c r="G2124" s="256"/>
      <c r="H2124" s="259">
        <v>10.065</v>
      </c>
      <c r="I2124" s="260"/>
      <c r="J2124" s="256"/>
      <c r="K2124" s="256"/>
      <c r="L2124" s="261"/>
      <c r="M2124" s="262"/>
      <c r="N2124" s="263"/>
      <c r="O2124" s="263"/>
      <c r="P2124" s="263"/>
      <c r="Q2124" s="263"/>
      <c r="R2124" s="263"/>
      <c r="S2124" s="263"/>
      <c r="T2124" s="264"/>
      <c r="U2124" s="14"/>
      <c r="V2124" s="14"/>
      <c r="W2124" s="14"/>
      <c r="X2124" s="14"/>
      <c r="Y2124" s="14"/>
      <c r="Z2124" s="14"/>
      <c r="AA2124" s="14"/>
      <c r="AB2124" s="14"/>
      <c r="AC2124" s="14"/>
      <c r="AD2124" s="14"/>
      <c r="AE2124" s="14"/>
      <c r="AT2124" s="265" t="s">
        <v>190</v>
      </c>
      <c r="AU2124" s="265" t="s">
        <v>85</v>
      </c>
      <c r="AV2124" s="14" t="s">
        <v>85</v>
      </c>
      <c r="AW2124" s="14" t="s">
        <v>34</v>
      </c>
      <c r="AX2124" s="14" t="s">
        <v>76</v>
      </c>
      <c r="AY2124" s="265" t="s">
        <v>178</v>
      </c>
    </row>
    <row r="2125" s="14" customFormat="1">
      <c r="A2125" s="14"/>
      <c r="B2125" s="255"/>
      <c r="C2125" s="256"/>
      <c r="D2125" s="246" t="s">
        <v>190</v>
      </c>
      <c r="E2125" s="256"/>
      <c r="F2125" s="258" t="s">
        <v>2272</v>
      </c>
      <c r="G2125" s="256"/>
      <c r="H2125" s="259">
        <v>11.071999999999999</v>
      </c>
      <c r="I2125" s="260"/>
      <c r="J2125" s="256"/>
      <c r="K2125" s="256"/>
      <c r="L2125" s="261"/>
      <c r="M2125" s="262"/>
      <c r="N2125" s="263"/>
      <c r="O2125" s="263"/>
      <c r="P2125" s="263"/>
      <c r="Q2125" s="263"/>
      <c r="R2125" s="263"/>
      <c r="S2125" s="263"/>
      <c r="T2125" s="264"/>
      <c r="U2125" s="14"/>
      <c r="V2125" s="14"/>
      <c r="W2125" s="14"/>
      <c r="X2125" s="14"/>
      <c r="Y2125" s="14"/>
      <c r="Z2125" s="14"/>
      <c r="AA2125" s="14"/>
      <c r="AB2125" s="14"/>
      <c r="AC2125" s="14"/>
      <c r="AD2125" s="14"/>
      <c r="AE2125" s="14"/>
      <c r="AT2125" s="265" t="s">
        <v>190</v>
      </c>
      <c r="AU2125" s="265" t="s">
        <v>85</v>
      </c>
      <c r="AV2125" s="14" t="s">
        <v>85</v>
      </c>
      <c r="AW2125" s="14" t="s">
        <v>4</v>
      </c>
      <c r="AX2125" s="14" t="s">
        <v>83</v>
      </c>
      <c r="AY2125" s="265" t="s">
        <v>178</v>
      </c>
    </row>
    <row r="2126" s="2" customFormat="1" ht="24.15" customHeight="1">
      <c r="A2126" s="38"/>
      <c r="B2126" s="39"/>
      <c r="C2126" s="226" t="s">
        <v>2273</v>
      </c>
      <c r="D2126" s="226" t="s">
        <v>181</v>
      </c>
      <c r="E2126" s="227" t="s">
        <v>2274</v>
      </c>
      <c r="F2126" s="228" t="s">
        <v>2275</v>
      </c>
      <c r="G2126" s="229" t="s">
        <v>267</v>
      </c>
      <c r="H2126" s="230">
        <v>177.5</v>
      </c>
      <c r="I2126" s="231"/>
      <c r="J2126" s="232">
        <f>ROUND(I2126*H2126,2)</f>
        <v>0</v>
      </c>
      <c r="K2126" s="228" t="s">
        <v>185</v>
      </c>
      <c r="L2126" s="44"/>
      <c r="M2126" s="233" t="s">
        <v>1</v>
      </c>
      <c r="N2126" s="234" t="s">
        <v>41</v>
      </c>
      <c r="O2126" s="91"/>
      <c r="P2126" s="235">
        <f>O2126*H2126</f>
        <v>0</v>
      </c>
      <c r="Q2126" s="235">
        <v>0.00020000000000000001</v>
      </c>
      <c r="R2126" s="235">
        <f>Q2126*H2126</f>
        <v>0.035500000000000004</v>
      </c>
      <c r="S2126" s="235">
        <v>0</v>
      </c>
      <c r="T2126" s="236">
        <f>S2126*H2126</f>
        <v>0</v>
      </c>
      <c r="U2126" s="38"/>
      <c r="V2126" s="38"/>
      <c r="W2126" s="38"/>
      <c r="X2126" s="38"/>
      <c r="Y2126" s="38"/>
      <c r="Z2126" s="38"/>
      <c r="AA2126" s="38"/>
      <c r="AB2126" s="38"/>
      <c r="AC2126" s="38"/>
      <c r="AD2126" s="38"/>
      <c r="AE2126" s="38"/>
      <c r="AR2126" s="237" t="s">
        <v>362</v>
      </c>
      <c r="AT2126" s="237" t="s">
        <v>181</v>
      </c>
      <c r="AU2126" s="237" t="s">
        <v>85</v>
      </c>
      <c r="AY2126" s="17" t="s">
        <v>178</v>
      </c>
      <c r="BE2126" s="238">
        <f>IF(N2126="základní",J2126,0)</f>
        <v>0</v>
      </c>
      <c r="BF2126" s="238">
        <f>IF(N2126="snížená",J2126,0)</f>
        <v>0</v>
      </c>
      <c r="BG2126" s="238">
        <f>IF(N2126="zákl. přenesená",J2126,0)</f>
        <v>0</v>
      </c>
      <c r="BH2126" s="238">
        <f>IF(N2126="sníž. přenesená",J2126,0)</f>
        <v>0</v>
      </c>
      <c r="BI2126" s="238">
        <f>IF(N2126="nulová",J2126,0)</f>
        <v>0</v>
      </c>
      <c r="BJ2126" s="17" t="s">
        <v>83</v>
      </c>
      <c r="BK2126" s="238">
        <f>ROUND(I2126*H2126,2)</f>
        <v>0</v>
      </c>
      <c r="BL2126" s="17" t="s">
        <v>362</v>
      </c>
      <c r="BM2126" s="237" t="s">
        <v>2276</v>
      </c>
    </row>
    <row r="2127" s="2" customFormat="1">
      <c r="A2127" s="38"/>
      <c r="B2127" s="39"/>
      <c r="C2127" s="40"/>
      <c r="D2127" s="239" t="s">
        <v>188</v>
      </c>
      <c r="E2127" s="40"/>
      <c r="F2127" s="240" t="s">
        <v>2277</v>
      </c>
      <c r="G2127" s="40"/>
      <c r="H2127" s="40"/>
      <c r="I2127" s="241"/>
      <c r="J2127" s="40"/>
      <c r="K2127" s="40"/>
      <c r="L2127" s="44"/>
      <c r="M2127" s="242"/>
      <c r="N2127" s="243"/>
      <c r="O2127" s="91"/>
      <c r="P2127" s="91"/>
      <c r="Q2127" s="91"/>
      <c r="R2127" s="91"/>
      <c r="S2127" s="91"/>
      <c r="T2127" s="92"/>
      <c r="U2127" s="38"/>
      <c r="V2127" s="38"/>
      <c r="W2127" s="38"/>
      <c r="X2127" s="38"/>
      <c r="Y2127" s="38"/>
      <c r="Z2127" s="38"/>
      <c r="AA2127" s="38"/>
      <c r="AB2127" s="38"/>
      <c r="AC2127" s="38"/>
      <c r="AD2127" s="38"/>
      <c r="AE2127" s="38"/>
      <c r="AT2127" s="17" t="s">
        <v>188</v>
      </c>
      <c r="AU2127" s="17" t="s">
        <v>85</v>
      </c>
    </row>
    <row r="2128" s="13" customFormat="1">
      <c r="A2128" s="13"/>
      <c r="B2128" s="244"/>
      <c r="C2128" s="245"/>
      <c r="D2128" s="246" t="s">
        <v>190</v>
      </c>
      <c r="E2128" s="247" t="s">
        <v>1</v>
      </c>
      <c r="F2128" s="248" t="s">
        <v>191</v>
      </c>
      <c r="G2128" s="245"/>
      <c r="H2128" s="247" t="s">
        <v>1</v>
      </c>
      <c r="I2128" s="249"/>
      <c r="J2128" s="245"/>
      <c r="K2128" s="245"/>
      <c r="L2128" s="250"/>
      <c r="M2128" s="251"/>
      <c r="N2128" s="252"/>
      <c r="O2128" s="252"/>
      <c r="P2128" s="252"/>
      <c r="Q2128" s="252"/>
      <c r="R2128" s="252"/>
      <c r="S2128" s="252"/>
      <c r="T2128" s="253"/>
      <c r="U2128" s="13"/>
      <c r="V2128" s="13"/>
      <c r="W2128" s="13"/>
      <c r="X2128" s="13"/>
      <c r="Y2128" s="13"/>
      <c r="Z2128" s="13"/>
      <c r="AA2128" s="13"/>
      <c r="AB2128" s="13"/>
      <c r="AC2128" s="13"/>
      <c r="AD2128" s="13"/>
      <c r="AE2128" s="13"/>
      <c r="AT2128" s="254" t="s">
        <v>190</v>
      </c>
      <c r="AU2128" s="254" t="s">
        <v>85</v>
      </c>
      <c r="AV2128" s="13" t="s">
        <v>83</v>
      </c>
      <c r="AW2128" s="13" t="s">
        <v>34</v>
      </c>
      <c r="AX2128" s="13" t="s">
        <v>76</v>
      </c>
      <c r="AY2128" s="254" t="s">
        <v>178</v>
      </c>
    </row>
    <row r="2129" s="13" customFormat="1">
      <c r="A2129" s="13"/>
      <c r="B2129" s="244"/>
      <c r="C2129" s="245"/>
      <c r="D2129" s="246" t="s">
        <v>190</v>
      </c>
      <c r="E2129" s="247" t="s">
        <v>1</v>
      </c>
      <c r="F2129" s="248" t="s">
        <v>192</v>
      </c>
      <c r="G2129" s="245"/>
      <c r="H2129" s="247" t="s">
        <v>1</v>
      </c>
      <c r="I2129" s="249"/>
      <c r="J2129" s="245"/>
      <c r="K2129" s="245"/>
      <c r="L2129" s="250"/>
      <c r="M2129" s="251"/>
      <c r="N2129" s="252"/>
      <c r="O2129" s="252"/>
      <c r="P2129" s="252"/>
      <c r="Q2129" s="252"/>
      <c r="R2129" s="252"/>
      <c r="S2129" s="252"/>
      <c r="T2129" s="253"/>
      <c r="U2129" s="13"/>
      <c r="V2129" s="13"/>
      <c r="W2129" s="13"/>
      <c r="X2129" s="13"/>
      <c r="Y2129" s="13"/>
      <c r="Z2129" s="13"/>
      <c r="AA2129" s="13"/>
      <c r="AB2129" s="13"/>
      <c r="AC2129" s="13"/>
      <c r="AD2129" s="13"/>
      <c r="AE2129" s="13"/>
      <c r="AT2129" s="254" t="s">
        <v>190</v>
      </c>
      <c r="AU2129" s="254" t="s">
        <v>85</v>
      </c>
      <c r="AV2129" s="13" t="s">
        <v>83</v>
      </c>
      <c r="AW2129" s="13" t="s">
        <v>34</v>
      </c>
      <c r="AX2129" s="13" t="s">
        <v>76</v>
      </c>
      <c r="AY2129" s="254" t="s">
        <v>178</v>
      </c>
    </row>
    <row r="2130" s="14" customFormat="1">
      <c r="A2130" s="14"/>
      <c r="B2130" s="255"/>
      <c r="C2130" s="256"/>
      <c r="D2130" s="246" t="s">
        <v>190</v>
      </c>
      <c r="E2130" s="257" t="s">
        <v>1</v>
      </c>
      <c r="F2130" s="258" t="s">
        <v>2278</v>
      </c>
      <c r="G2130" s="256"/>
      <c r="H2130" s="259">
        <v>6</v>
      </c>
      <c r="I2130" s="260"/>
      <c r="J2130" s="256"/>
      <c r="K2130" s="256"/>
      <c r="L2130" s="261"/>
      <c r="M2130" s="262"/>
      <c r="N2130" s="263"/>
      <c r="O2130" s="263"/>
      <c r="P2130" s="263"/>
      <c r="Q2130" s="263"/>
      <c r="R2130" s="263"/>
      <c r="S2130" s="263"/>
      <c r="T2130" s="264"/>
      <c r="U2130" s="14"/>
      <c r="V2130" s="14"/>
      <c r="W2130" s="14"/>
      <c r="X2130" s="14"/>
      <c r="Y2130" s="14"/>
      <c r="Z2130" s="14"/>
      <c r="AA2130" s="14"/>
      <c r="AB2130" s="14"/>
      <c r="AC2130" s="14"/>
      <c r="AD2130" s="14"/>
      <c r="AE2130" s="14"/>
      <c r="AT2130" s="265" t="s">
        <v>190</v>
      </c>
      <c r="AU2130" s="265" t="s">
        <v>85</v>
      </c>
      <c r="AV2130" s="14" t="s">
        <v>85</v>
      </c>
      <c r="AW2130" s="14" t="s">
        <v>34</v>
      </c>
      <c r="AX2130" s="14" t="s">
        <v>76</v>
      </c>
      <c r="AY2130" s="265" t="s">
        <v>178</v>
      </c>
    </row>
    <row r="2131" s="14" customFormat="1">
      <c r="A2131" s="14"/>
      <c r="B2131" s="255"/>
      <c r="C2131" s="256"/>
      <c r="D2131" s="246" t="s">
        <v>190</v>
      </c>
      <c r="E2131" s="257" t="s">
        <v>1</v>
      </c>
      <c r="F2131" s="258" t="s">
        <v>2214</v>
      </c>
      <c r="G2131" s="256"/>
      <c r="H2131" s="259">
        <v>2.5</v>
      </c>
      <c r="I2131" s="260"/>
      <c r="J2131" s="256"/>
      <c r="K2131" s="256"/>
      <c r="L2131" s="261"/>
      <c r="M2131" s="262"/>
      <c r="N2131" s="263"/>
      <c r="O2131" s="263"/>
      <c r="P2131" s="263"/>
      <c r="Q2131" s="263"/>
      <c r="R2131" s="263"/>
      <c r="S2131" s="263"/>
      <c r="T2131" s="264"/>
      <c r="U2131" s="14"/>
      <c r="V2131" s="14"/>
      <c r="W2131" s="14"/>
      <c r="X2131" s="14"/>
      <c r="Y2131" s="14"/>
      <c r="Z2131" s="14"/>
      <c r="AA2131" s="14"/>
      <c r="AB2131" s="14"/>
      <c r="AC2131" s="14"/>
      <c r="AD2131" s="14"/>
      <c r="AE2131" s="14"/>
      <c r="AT2131" s="265" t="s">
        <v>190</v>
      </c>
      <c r="AU2131" s="265" t="s">
        <v>85</v>
      </c>
      <c r="AV2131" s="14" t="s">
        <v>85</v>
      </c>
      <c r="AW2131" s="14" t="s">
        <v>34</v>
      </c>
      <c r="AX2131" s="14" t="s">
        <v>76</v>
      </c>
      <c r="AY2131" s="265" t="s">
        <v>178</v>
      </c>
    </row>
    <row r="2132" s="14" customFormat="1">
      <c r="A2132" s="14"/>
      <c r="B2132" s="255"/>
      <c r="C2132" s="256"/>
      <c r="D2132" s="246" t="s">
        <v>190</v>
      </c>
      <c r="E2132" s="257" t="s">
        <v>1</v>
      </c>
      <c r="F2132" s="258" t="s">
        <v>2215</v>
      </c>
      <c r="G2132" s="256"/>
      <c r="H2132" s="259">
        <v>4.4000000000000004</v>
      </c>
      <c r="I2132" s="260"/>
      <c r="J2132" s="256"/>
      <c r="K2132" s="256"/>
      <c r="L2132" s="261"/>
      <c r="M2132" s="262"/>
      <c r="N2132" s="263"/>
      <c r="O2132" s="263"/>
      <c r="P2132" s="263"/>
      <c r="Q2132" s="263"/>
      <c r="R2132" s="263"/>
      <c r="S2132" s="263"/>
      <c r="T2132" s="264"/>
      <c r="U2132" s="14"/>
      <c r="V2132" s="14"/>
      <c r="W2132" s="14"/>
      <c r="X2132" s="14"/>
      <c r="Y2132" s="14"/>
      <c r="Z2132" s="14"/>
      <c r="AA2132" s="14"/>
      <c r="AB2132" s="14"/>
      <c r="AC2132" s="14"/>
      <c r="AD2132" s="14"/>
      <c r="AE2132" s="14"/>
      <c r="AT2132" s="265" t="s">
        <v>190</v>
      </c>
      <c r="AU2132" s="265" t="s">
        <v>85</v>
      </c>
      <c r="AV2132" s="14" t="s">
        <v>85</v>
      </c>
      <c r="AW2132" s="14" t="s">
        <v>34</v>
      </c>
      <c r="AX2132" s="14" t="s">
        <v>76</v>
      </c>
      <c r="AY2132" s="265" t="s">
        <v>178</v>
      </c>
    </row>
    <row r="2133" s="14" customFormat="1">
      <c r="A2133" s="14"/>
      <c r="B2133" s="255"/>
      <c r="C2133" s="256"/>
      <c r="D2133" s="246" t="s">
        <v>190</v>
      </c>
      <c r="E2133" s="257" t="s">
        <v>1</v>
      </c>
      <c r="F2133" s="258" t="s">
        <v>2216</v>
      </c>
      <c r="G2133" s="256"/>
      <c r="H2133" s="259">
        <v>5.2000000000000002</v>
      </c>
      <c r="I2133" s="260"/>
      <c r="J2133" s="256"/>
      <c r="K2133" s="256"/>
      <c r="L2133" s="261"/>
      <c r="M2133" s="262"/>
      <c r="N2133" s="263"/>
      <c r="O2133" s="263"/>
      <c r="P2133" s="263"/>
      <c r="Q2133" s="263"/>
      <c r="R2133" s="263"/>
      <c r="S2133" s="263"/>
      <c r="T2133" s="264"/>
      <c r="U2133" s="14"/>
      <c r="V2133" s="14"/>
      <c r="W2133" s="14"/>
      <c r="X2133" s="14"/>
      <c r="Y2133" s="14"/>
      <c r="Z2133" s="14"/>
      <c r="AA2133" s="14"/>
      <c r="AB2133" s="14"/>
      <c r="AC2133" s="14"/>
      <c r="AD2133" s="14"/>
      <c r="AE2133" s="14"/>
      <c r="AT2133" s="265" t="s">
        <v>190</v>
      </c>
      <c r="AU2133" s="265" t="s">
        <v>85</v>
      </c>
      <c r="AV2133" s="14" t="s">
        <v>85</v>
      </c>
      <c r="AW2133" s="14" t="s">
        <v>34</v>
      </c>
      <c r="AX2133" s="14" t="s">
        <v>76</v>
      </c>
      <c r="AY2133" s="265" t="s">
        <v>178</v>
      </c>
    </row>
    <row r="2134" s="14" customFormat="1">
      <c r="A2134" s="14"/>
      <c r="B2134" s="255"/>
      <c r="C2134" s="256"/>
      <c r="D2134" s="246" t="s">
        <v>190</v>
      </c>
      <c r="E2134" s="257" t="s">
        <v>1</v>
      </c>
      <c r="F2134" s="258" t="s">
        <v>2279</v>
      </c>
      <c r="G2134" s="256"/>
      <c r="H2134" s="259">
        <v>6.5999999999999996</v>
      </c>
      <c r="I2134" s="260"/>
      <c r="J2134" s="256"/>
      <c r="K2134" s="256"/>
      <c r="L2134" s="261"/>
      <c r="M2134" s="262"/>
      <c r="N2134" s="263"/>
      <c r="O2134" s="263"/>
      <c r="P2134" s="263"/>
      <c r="Q2134" s="263"/>
      <c r="R2134" s="263"/>
      <c r="S2134" s="263"/>
      <c r="T2134" s="264"/>
      <c r="U2134" s="14"/>
      <c r="V2134" s="14"/>
      <c r="W2134" s="14"/>
      <c r="X2134" s="14"/>
      <c r="Y2134" s="14"/>
      <c r="Z2134" s="14"/>
      <c r="AA2134" s="14"/>
      <c r="AB2134" s="14"/>
      <c r="AC2134" s="14"/>
      <c r="AD2134" s="14"/>
      <c r="AE2134" s="14"/>
      <c r="AT2134" s="265" t="s">
        <v>190</v>
      </c>
      <c r="AU2134" s="265" t="s">
        <v>85</v>
      </c>
      <c r="AV2134" s="14" t="s">
        <v>85</v>
      </c>
      <c r="AW2134" s="14" t="s">
        <v>34</v>
      </c>
      <c r="AX2134" s="14" t="s">
        <v>76</v>
      </c>
      <c r="AY2134" s="265" t="s">
        <v>178</v>
      </c>
    </row>
    <row r="2135" s="14" customFormat="1">
      <c r="A2135" s="14"/>
      <c r="B2135" s="255"/>
      <c r="C2135" s="256"/>
      <c r="D2135" s="246" t="s">
        <v>190</v>
      </c>
      <c r="E2135" s="257" t="s">
        <v>1</v>
      </c>
      <c r="F2135" s="258" t="s">
        <v>2280</v>
      </c>
      <c r="G2135" s="256"/>
      <c r="H2135" s="259">
        <v>61.599999999999994</v>
      </c>
      <c r="I2135" s="260"/>
      <c r="J2135" s="256"/>
      <c r="K2135" s="256"/>
      <c r="L2135" s="261"/>
      <c r="M2135" s="262"/>
      <c r="N2135" s="263"/>
      <c r="O2135" s="263"/>
      <c r="P2135" s="263"/>
      <c r="Q2135" s="263"/>
      <c r="R2135" s="263"/>
      <c r="S2135" s="263"/>
      <c r="T2135" s="264"/>
      <c r="U2135" s="14"/>
      <c r="V2135" s="14"/>
      <c r="W2135" s="14"/>
      <c r="X2135" s="14"/>
      <c r="Y2135" s="14"/>
      <c r="Z2135" s="14"/>
      <c r="AA2135" s="14"/>
      <c r="AB2135" s="14"/>
      <c r="AC2135" s="14"/>
      <c r="AD2135" s="14"/>
      <c r="AE2135" s="14"/>
      <c r="AT2135" s="265" t="s">
        <v>190</v>
      </c>
      <c r="AU2135" s="265" t="s">
        <v>85</v>
      </c>
      <c r="AV2135" s="14" t="s">
        <v>85</v>
      </c>
      <c r="AW2135" s="14" t="s">
        <v>34</v>
      </c>
      <c r="AX2135" s="14" t="s">
        <v>76</v>
      </c>
      <c r="AY2135" s="265" t="s">
        <v>178</v>
      </c>
    </row>
    <row r="2136" s="14" customFormat="1">
      <c r="A2136" s="14"/>
      <c r="B2136" s="255"/>
      <c r="C2136" s="256"/>
      <c r="D2136" s="246" t="s">
        <v>190</v>
      </c>
      <c r="E2136" s="257" t="s">
        <v>1</v>
      </c>
      <c r="F2136" s="258" t="s">
        <v>2281</v>
      </c>
      <c r="G2136" s="256"/>
      <c r="H2136" s="259">
        <v>5.4000000000000004</v>
      </c>
      <c r="I2136" s="260"/>
      <c r="J2136" s="256"/>
      <c r="K2136" s="256"/>
      <c r="L2136" s="261"/>
      <c r="M2136" s="262"/>
      <c r="N2136" s="263"/>
      <c r="O2136" s="263"/>
      <c r="P2136" s="263"/>
      <c r="Q2136" s="263"/>
      <c r="R2136" s="263"/>
      <c r="S2136" s="263"/>
      <c r="T2136" s="264"/>
      <c r="U2136" s="14"/>
      <c r="V2136" s="14"/>
      <c r="W2136" s="14"/>
      <c r="X2136" s="14"/>
      <c r="Y2136" s="14"/>
      <c r="Z2136" s="14"/>
      <c r="AA2136" s="14"/>
      <c r="AB2136" s="14"/>
      <c r="AC2136" s="14"/>
      <c r="AD2136" s="14"/>
      <c r="AE2136" s="14"/>
      <c r="AT2136" s="265" t="s">
        <v>190</v>
      </c>
      <c r="AU2136" s="265" t="s">
        <v>85</v>
      </c>
      <c r="AV2136" s="14" t="s">
        <v>85</v>
      </c>
      <c r="AW2136" s="14" t="s">
        <v>34</v>
      </c>
      <c r="AX2136" s="14" t="s">
        <v>76</v>
      </c>
      <c r="AY2136" s="265" t="s">
        <v>178</v>
      </c>
    </row>
    <row r="2137" s="14" customFormat="1">
      <c r="A2137" s="14"/>
      <c r="B2137" s="255"/>
      <c r="C2137" s="256"/>
      <c r="D2137" s="246" t="s">
        <v>190</v>
      </c>
      <c r="E2137" s="257" t="s">
        <v>1</v>
      </c>
      <c r="F2137" s="258" t="s">
        <v>2282</v>
      </c>
      <c r="G2137" s="256"/>
      <c r="H2137" s="259">
        <v>6.1000000000000005</v>
      </c>
      <c r="I2137" s="260"/>
      <c r="J2137" s="256"/>
      <c r="K2137" s="256"/>
      <c r="L2137" s="261"/>
      <c r="M2137" s="262"/>
      <c r="N2137" s="263"/>
      <c r="O2137" s="263"/>
      <c r="P2137" s="263"/>
      <c r="Q2137" s="263"/>
      <c r="R2137" s="263"/>
      <c r="S2137" s="263"/>
      <c r="T2137" s="264"/>
      <c r="U2137" s="14"/>
      <c r="V2137" s="14"/>
      <c r="W2137" s="14"/>
      <c r="X2137" s="14"/>
      <c r="Y2137" s="14"/>
      <c r="Z2137" s="14"/>
      <c r="AA2137" s="14"/>
      <c r="AB2137" s="14"/>
      <c r="AC2137" s="14"/>
      <c r="AD2137" s="14"/>
      <c r="AE2137" s="14"/>
      <c r="AT2137" s="265" t="s">
        <v>190</v>
      </c>
      <c r="AU2137" s="265" t="s">
        <v>85</v>
      </c>
      <c r="AV2137" s="14" t="s">
        <v>85</v>
      </c>
      <c r="AW2137" s="14" t="s">
        <v>34</v>
      </c>
      <c r="AX2137" s="14" t="s">
        <v>76</v>
      </c>
      <c r="AY2137" s="265" t="s">
        <v>178</v>
      </c>
    </row>
    <row r="2138" s="14" customFormat="1">
      <c r="A2138" s="14"/>
      <c r="B2138" s="255"/>
      <c r="C2138" s="256"/>
      <c r="D2138" s="246" t="s">
        <v>190</v>
      </c>
      <c r="E2138" s="257" t="s">
        <v>1</v>
      </c>
      <c r="F2138" s="258" t="s">
        <v>2283</v>
      </c>
      <c r="G2138" s="256"/>
      <c r="H2138" s="259">
        <v>12</v>
      </c>
      <c r="I2138" s="260"/>
      <c r="J2138" s="256"/>
      <c r="K2138" s="256"/>
      <c r="L2138" s="261"/>
      <c r="M2138" s="262"/>
      <c r="N2138" s="263"/>
      <c r="O2138" s="263"/>
      <c r="P2138" s="263"/>
      <c r="Q2138" s="263"/>
      <c r="R2138" s="263"/>
      <c r="S2138" s="263"/>
      <c r="T2138" s="264"/>
      <c r="U2138" s="14"/>
      <c r="V2138" s="14"/>
      <c r="W2138" s="14"/>
      <c r="X2138" s="14"/>
      <c r="Y2138" s="14"/>
      <c r="Z2138" s="14"/>
      <c r="AA2138" s="14"/>
      <c r="AB2138" s="14"/>
      <c r="AC2138" s="14"/>
      <c r="AD2138" s="14"/>
      <c r="AE2138" s="14"/>
      <c r="AT2138" s="265" t="s">
        <v>190</v>
      </c>
      <c r="AU2138" s="265" t="s">
        <v>85</v>
      </c>
      <c r="AV2138" s="14" t="s">
        <v>85</v>
      </c>
      <c r="AW2138" s="14" t="s">
        <v>34</v>
      </c>
      <c r="AX2138" s="14" t="s">
        <v>76</v>
      </c>
      <c r="AY2138" s="265" t="s">
        <v>178</v>
      </c>
    </row>
    <row r="2139" s="14" customFormat="1">
      <c r="A2139" s="14"/>
      <c r="B2139" s="255"/>
      <c r="C2139" s="256"/>
      <c r="D2139" s="246" t="s">
        <v>190</v>
      </c>
      <c r="E2139" s="257" t="s">
        <v>1</v>
      </c>
      <c r="F2139" s="258" t="s">
        <v>2284</v>
      </c>
      <c r="G2139" s="256"/>
      <c r="H2139" s="259">
        <v>6</v>
      </c>
      <c r="I2139" s="260"/>
      <c r="J2139" s="256"/>
      <c r="K2139" s="256"/>
      <c r="L2139" s="261"/>
      <c r="M2139" s="262"/>
      <c r="N2139" s="263"/>
      <c r="O2139" s="263"/>
      <c r="P2139" s="263"/>
      <c r="Q2139" s="263"/>
      <c r="R2139" s="263"/>
      <c r="S2139" s="263"/>
      <c r="T2139" s="264"/>
      <c r="U2139" s="14"/>
      <c r="V2139" s="14"/>
      <c r="W2139" s="14"/>
      <c r="X2139" s="14"/>
      <c r="Y2139" s="14"/>
      <c r="Z2139" s="14"/>
      <c r="AA2139" s="14"/>
      <c r="AB2139" s="14"/>
      <c r="AC2139" s="14"/>
      <c r="AD2139" s="14"/>
      <c r="AE2139" s="14"/>
      <c r="AT2139" s="265" t="s">
        <v>190</v>
      </c>
      <c r="AU2139" s="265" t="s">
        <v>85</v>
      </c>
      <c r="AV2139" s="14" t="s">
        <v>85</v>
      </c>
      <c r="AW2139" s="14" t="s">
        <v>34</v>
      </c>
      <c r="AX2139" s="14" t="s">
        <v>76</v>
      </c>
      <c r="AY2139" s="265" t="s">
        <v>178</v>
      </c>
    </row>
    <row r="2140" s="14" customFormat="1">
      <c r="A2140" s="14"/>
      <c r="B2140" s="255"/>
      <c r="C2140" s="256"/>
      <c r="D2140" s="246" t="s">
        <v>190</v>
      </c>
      <c r="E2140" s="257" t="s">
        <v>1</v>
      </c>
      <c r="F2140" s="258" t="s">
        <v>2285</v>
      </c>
      <c r="G2140" s="256"/>
      <c r="H2140" s="259">
        <v>6.1000000000000005</v>
      </c>
      <c r="I2140" s="260"/>
      <c r="J2140" s="256"/>
      <c r="K2140" s="256"/>
      <c r="L2140" s="261"/>
      <c r="M2140" s="262"/>
      <c r="N2140" s="263"/>
      <c r="O2140" s="263"/>
      <c r="P2140" s="263"/>
      <c r="Q2140" s="263"/>
      <c r="R2140" s="263"/>
      <c r="S2140" s="263"/>
      <c r="T2140" s="264"/>
      <c r="U2140" s="14"/>
      <c r="V2140" s="14"/>
      <c r="W2140" s="14"/>
      <c r="X2140" s="14"/>
      <c r="Y2140" s="14"/>
      <c r="Z2140" s="14"/>
      <c r="AA2140" s="14"/>
      <c r="AB2140" s="14"/>
      <c r="AC2140" s="14"/>
      <c r="AD2140" s="14"/>
      <c r="AE2140" s="14"/>
      <c r="AT2140" s="265" t="s">
        <v>190</v>
      </c>
      <c r="AU2140" s="265" t="s">
        <v>85</v>
      </c>
      <c r="AV2140" s="14" t="s">
        <v>85</v>
      </c>
      <c r="AW2140" s="14" t="s">
        <v>34</v>
      </c>
      <c r="AX2140" s="14" t="s">
        <v>76</v>
      </c>
      <c r="AY2140" s="265" t="s">
        <v>178</v>
      </c>
    </row>
    <row r="2141" s="14" customFormat="1">
      <c r="A2141" s="14"/>
      <c r="B2141" s="255"/>
      <c r="C2141" s="256"/>
      <c r="D2141" s="246" t="s">
        <v>190</v>
      </c>
      <c r="E2141" s="257" t="s">
        <v>1</v>
      </c>
      <c r="F2141" s="258" t="s">
        <v>2286</v>
      </c>
      <c r="G2141" s="256"/>
      <c r="H2141" s="259">
        <v>7.4000000000000004</v>
      </c>
      <c r="I2141" s="260"/>
      <c r="J2141" s="256"/>
      <c r="K2141" s="256"/>
      <c r="L2141" s="261"/>
      <c r="M2141" s="262"/>
      <c r="N2141" s="263"/>
      <c r="O2141" s="263"/>
      <c r="P2141" s="263"/>
      <c r="Q2141" s="263"/>
      <c r="R2141" s="263"/>
      <c r="S2141" s="263"/>
      <c r="T2141" s="264"/>
      <c r="U2141" s="14"/>
      <c r="V2141" s="14"/>
      <c r="W2141" s="14"/>
      <c r="X2141" s="14"/>
      <c r="Y2141" s="14"/>
      <c r="Z2141" s="14"/>
      <c r="AA2141" s="14"/>
      <c r="AB2141" s="14"/>
      <c r="AC2141" s="14"/>
      <c r="AD2141" s="14"/>
      <c r="AE2141" s="14"/>
      <c r="AT2141" s="265" t="s">
        <v>190</v>
      </c>
      <c r="AU2141" s="265" t="s">
        <v>85</v>
      </c>
      <c r="AV2141" s="14" t="s">
        <v>85</v>
      </c>
      <c r="AW2141" s="14" t="s">
        <v>34</v>
      </c>
      <c r="AX2141" s="14" t="s">
        <v>76</v>
      </c>
      <c r="AY2141" s="265" t="s">
        <v>178</v>
      </c>
    </row>
    <row r="2142" s="14" customFormat="1">
      <c r="A2142" s="14"/>
      <c r="B2142" s="255"/>
      <c r="C2142" s="256"/>
      <c r="D2142" s="246" t="s">
        <v>190</v>
      </c>
      <c r="E2142" s="257" t="s">
        <v>1</v>
      </c>
      <c r="F2142" s="258" t="s">
        <v>2287</v>
      </c>
      <c r="G2142" s="256"/>
      <c r="H2142" s="259">
        <v>7.4000000000000004</v>
      </c>
      <c r="I2142" s="260"/>
      <c r="J2142" s="256"/>
      <c r="K2142" s="256"/>
      <c r="L2142" s="261"/>
      <c r="M2142" s="262"/>
      <c r="N2142" s="263"/>
      <c r="O2142" s="263"/>
      <c r="P2142" s="263"/>
      <c r="Q2142" s="263"/>
      <c r="R2142" s="263"/>
      <c r="S2142" s="263"/>
      <c r="T2142" s="264"/>
      <c r="U2142" s="14"/>
      <c r="V2142" s="14"/>
      <c r="W2142" s="14"/>
      <c r="X2142" s="14"/>
      <c r="Y2142" s="14"/>
      <c r="Z2142" s="14"/>
      <c r="AA2142" s="14"/>
      <c r="AB2142" s="14"/>
      <c r="AC2142" s="14"/>
      <c r="AD2142" s="14"/>
      <c r="AE2142" s="14"/>
      <c r="AT2142" s="265" t="s">
        <v>190</v>
      </c>
      <c r="AU2142" s="265" t="s">
        <v>85</v>
      </c>
      <c r="AV2142" s="14" t="s">
        <v>85</v>
      </c>
      <c r="AW2142" s="14" t="s">
        <v>34</v>
      </c>
      <c r="AX2142" s="14" t="s">
        <v>76</v>
      </c>
      <c r="AY2142" s="265" t="s">
        <v>178</v>
      </c>
    </row>
    <row r="2143" s="14" customFormat="1">
      <c r="A2143" s="14"/>
      <c r="B2143" s="255"/>
      <c r="C2143" s="256"/>
      <c r="D2143" s="246" t="s">
        <v>190</v>
      </c>
      <c r="E2143" s="257" t="s">
        <v>1</v>
      </c>
      <c r="F2143" s="258" t="s">
        <v>2288</v>
      </c>
      <c r="G2143" s="256"/>
      <c r="H2143" s="259">
        <v>13.199999999999999</v>
      </c>
      <c r="I2143" s="260"/>
      <c r="J2143" s="256"/>
      <c r="K2143" s="256"/>
      <c r="L2143" s="261"/>
      <c r="M2143" s="262"/>
      <c r="N2143" s="263"/>
      <c r="O2143" s="263"/>
      <c r="P2143" s="263"/>
      <c r="Q2143" s="263"/>
      <c r="R2143" s="263"/>
      <c r="S2143" s="263"/>
      <c r="T2143" s="264"/>
      <c r="U2143" s="14"/>
      <c r="V2143" s="14"/>
      <c r="W2143" s="14"/>
      <c r="X2143" s="14"/>
      <c r="Y2143" s="14"/>
      <c r="Z2143" s="14"/>
      <c r="AA2143" s="14"/>
      <c r="AB2143" s="14"/>
      <c r="AC2143" s="14"/>
      <c r="AD2143" s="14"/>
      <c r="AE2143" s="14"/>
      <c r="AT2143" s="265" t="s">
        <v>190</v>
      </c>
      <c r="AU2143" s="265" t="s">
        <v>85</v>
      </c>
      <c r="AV2143" s="14" t="s">
        <v>85</v>
      </c>
      <c r="AW2143" s="14" t="s">
        <v>34</v>
      </c>
      <c r="AX2143" s="14" t="s">
        <v>76</v>
      </c>
      <c r="AY2143" s="265" t="s">
        <v>178</v>
      </c>
    </row>
    <row r="2144" s="14" customFormat="1">
      <c r="A2144" s="14"/>
      <c r="B2144" s="255"/>
      <c r="C2144" s="256"/>
      <c r="D2144" s="246" t="s">
        <v>190</v>
      </c>
      <c r="E2144" s="257" t="s">
        <v>1</v>
      </c>
      <c r="F2144" s="258" t="s">
        <v>2289</v>
      </c>
      <c r="G2144" s="256"/>
      <c r="H2144" s="259">
        <v>7.4000000000000004</v>
      </c>
      <c r="I2144" s="260"/>
      <c r="J2144" s="256"/>
      <c r="K2144" s="256"/>
      <c r="L2144" s="261"/>
      <c r="M2144" s="262"/>
      <c r="N2144" s="263"/>
      <c r="O2144" s="263"/>
      <c r="P2144" s="263"/>
      <c r="Q2144" s="263"/>
      <c r="R2144" s="263"/>
      <c r="S2144" s="263"/>
      <c r="T2144" s="264"/>
      <c r="U2144" s="14"/>
      <c r="V2144" s="14"/>
      <c r="W2144" s="14"/>
      <c r="X2144" s="14"/>
      <c r="Y2144" s="14"/>
      <c r="Z2144" s="14"/>
      <c r="AA2144" s="14"/>
      <c r="AB2144" s="14"/>
      <c r="AC2144" s="14"/>
      <c r="AD2144" s="14"/>
      <c r="AE2144" s="14"/>
      <c r="AT2144" s="265" t="s">
        <v>190</v>
      </c>
      <c r="AU2144" s="265" t="s">
        <v>85</v>
      </c>
      <c r="AV2144" s="14" t="s">
        <v>85</v>
      </c>
      <c r="AW2144" s="14" t="s">
        <v>34</v>
      </c>
      <c r="AX2144" s="14" t="s">
        <v>76</v>
      </c>
      <c r="AY2144" s="265" t="s">
        <v>178</v>
      </c>
    </row>
    <row r="2145" s="14" customFormat="1">
      <c r="A2145" s="14"/>
      <c r="B2145" s="255"/>
      <c r="C2145" s="256"/>
      <c r="D2145" s="246" t="s">
        <v>190</v>
      </c>
      <c r="E2145" s="257" t="s">
        <v>1</v>
      </c>
      <c r="F2145" s="258" t="s">
        <v>2221</v>
      </c>
      <c r="G2145" s="256"/>
      <c r="H2145" s="259">
        <v>3</v>
      </c>
      <c r="I2145" s="260"/>
      <c r="J2145" s="256"/>
      <c r="K2145" s="256"/>
      <c r="L2145" s="261"/>
      <c r="M2145" s="262"/>
      <c r="N2145" s="263"/>
      <c r="O2145" s="263"/>
      <c r="P2145" s="263"/>
      <c r="Q2145" s="263"/>
      <c r="R2145" s="263"/>
      <c r="S2145" s="263"/>
      <c r="T2145" s="264"/>
      <c r="U2145" s="14"/>
      <c r="V2145" s="14"/>
      <c r="W2145" s="14"/>
      <c r="X2145" s="14"/>
      <c r="Y2145" s="14"/>
      <c r="Z2145" s="14"/>
      <c r="AA2145" s="14"/>
      <c r="AB2145" s="14"/>
      <c r="AC2145" s="14"/>
      <c r="AD2145" s="14"/>
      <c r="AE2145" s="14"/>
      <c r="AT2145" s="265" t="s">
        <v>190</v>
      </c>
      <c r="AU2145" s="265" t="s">
        <v>85</v>
      </c>
      <c r="AV2145" s="14" t="s">
        <v>85</v>
      </c>
      <c r="AW2145" s="14" t="s">
        <v>34</v>
      </c>
      <c r="AX2145" s="14" t="s">
        <v>76</v>
      </c>
      <c r="AY2145" s="265" t="s">
        <v>178</v>
      </c>
    </row>
    <row r="2146" s="14" customFormat="1">
      <c r="A2146" s="14"/>
      <c r="B2146" s="255"/>
      <c r="C2146" s="256"/>
      <c r="D2146" s="246" t="s">
        <v>190</v>
      </c>
      <c r="E2146" s="257" t="s">
        <v>1</v>
      </c>
      <c r="F2146" s="258" t="s">
        <v>2290</v>
      </c>
      <c r="G2146" s="256"/>
      <c r="H2146" s="259">
        <v>2.2000000000000002</v>
      </c>
      <c r="I2146" s="260"/>
      <c r="J2146" s="256"/>
      <c r="K2146" s="256"/>
      <c r="L2146" s="261"/>
      <c r="M2146" s="262"/>
      <c r="N2146" s="263"/>
      <c r="O2146" s="263"/>
      <c r="P2146" s="263"/>
      <c r="Q2146" s="263"/>
      <c r="R2146" s="263"/>
      <c r="S2146" s="263"/>
      <c r="T2146" s="264"/>
      <c r="U2146" s="14"/>
      <c r="V2146" s="14"/>
      <c r="W2146" s="14"/>
      <c r="X2146" s="14"/>
      <c r="Y2146" s="14"/>
      <c r="Z2146" s="14"/>
      <c r="AA2146" s="14"/>
      <c r="AB2146" s="14"/>
      <c r="AC2146" s="14"/>
      <c r="AD2146" s="14"/>
      <c r="AE2146" s="14"/>
      <c r="AT2146" s="265" t="s">
        <v>190</v>
      </c>
      <c r="AU2146" s="265" t="s">
        <v>85</v>
      </c>
      <c r="AV2146" s="14" t="s">
        <v>85</v>
      </c>
      <c r="AW2146" s="14" t="s">
        <v>34</v>
      </c>
      <c r="AX2146" s="14" t="s">
        <v>76</v>
      </c>
      <c r="AY2146" s="265" t="s">
        <v>178</v>
      </c>
    </row>
    <row r="2147" s="14" customFormat="1">
      <c r="A2147" s="14"/>
      <c r="B2147" s="255"/>
      <c r="C2147" s="256"/>
      <c r="D2147" s="246" t="s">
        <v>190</v>
      </c>
      <c r="E2147" s="257" t="s">
        <v>1</v>
      </c>
      <c r="F2147" s="258" t="s">
        <v>2291</v>
      </c>
      <c r="G2147" s="256"/>
      <c r="H2147" s="259">
        <v>6.5999999999999996</v>
      </c>
      <c r="I2147" s="260"/>
      <c r="J2147" s="256"/>
      <c r="K2147" s="256"/>
      <c r="L2147" s="261"/>
      <c r="M2147" s="262"/>
      <c r="N2147" s="263"/>
      <c r="O2147" s="263"/>
      <c r="P2147" s="263"/>
      <c r="Q2147" s="263"/>
      <c r="R2147" s="263"/>
      <c r="S2147" s="263"/>
      <c r="T2147" s="264"/>
      <c r="U2147" s="14"/>
      <c r="V2147" s="14"/>
      <c r="W2147" s="14"/>
      <c r="X2147" s="14"/>
      <c r="Y2147" s="14"/>
      <c r="Z2147" s="14"/>
      <c r="AA2147" s="14"/>
      <c r="AB2147" s="14"/>
      <c r="AC2147" s="14"/>
      <c r="AD2147" s="14"/>
      <c r="AE2147" s="14"/>
      <c r="AT2147" s="265" t="s">
        <v>190</v>
      </c>
      <c r="AU2147" s="265" t="s">
        <v>85</v>
      </c>
      <c r="AV2147" s="14" t="s">
        <v>85</v>
      </c>
      <c r="AW2147" s="14" t="s">
        <v>34</v>
      </c>
      <c r="AX2147" s="14" t="s">
        <v>76</v>
      </c>
      <c r="AY2147" s="265" t="s">
        <v>178</v>
      </c>
    </row>
    <row r="2148" s="14" customFormat="1">
      <c r="A2148" s="14"/>
      <c r="B2148" s="255"/>
      <c r="C2148" s="256"/>
      <c r="D2148" s="246" t="s">
        <v>190</v>
      </c>
      <c r="E2148" s="257" t="s">
        <v>1</v>
      </c>
      <c r="F2148" s="258" t="s">
        <v>2292</v>
      </c>
      <c r="G2148" s="256"/>
      <c r="H2148" s="259">
        <v>8.4000000000000004</v>
      </c>
      <c r="I2148" s="260"/>
      <c r="J2148" s="256"/>
      <c r="K2148" s="256"/>
      <c r="L2148" s="261"/>
      <c r="M2148" s="262"/>
      <c r="N2148" s="263"/>
      <c r="O2148" s="263"/>
      <c r="P2148" s="263"/>
      <c r="Q2148" s="263"/>
      <c r="R2148" s="263"/>
      <c r="S2148" s="263"/>
      <c r="T2148" s="264"/>
      <c r="U2148" s="14"/>
      <c r="V2148" s="14"/>
      <c r="W2148" s="14"/>
      <c r="X2148" s="14"/>
      <c r="Y2148" s="14"/>
      <c r="Z2148" s="14"/>
      <c r="AA2148" s="14"/>
      <c r="AB2148" s="14"/>
      <c r="AC2148" s="14"/>
      <c r="AD2148" s="14"/>
      <c r="AE2148" s="14"/>
      <c r="AT2148" s="265" t="s">
        <v>190</v>
      </c>
      <c r="AU2148" s="265" t="s">
        <v>85</v>
      </c>
      <c r="AV2148" s="14" t="s">
        <v>85</v>
      </c>
      <c r="AW2148" s="14" t="s">
        <v>34</v>
      </c>
      <c r="AX2148" s="14" t="s">
        <v>76</v>
      </c>
      <c r="AY2148" s="265" t="s">
        <v>178</v>
      </c>
    </row>
    <row r="2149" s="2" customFormat="1" ht="16.5" customHeight="1">
      <c r="A2149" s="38"/>
      <c r="B2149" s="39"/>
      <c r="C2149" s="267" t="s">
        <v>2293</v>
      </c>
      <c r="D2149" s="267" t="s">
        <v>406</v>
      </c>
      <c r="E2149" s="268" t="s">
        <v>2294</v>
      </c>
      <c r="F2149" s="269" t="s">
        <v>2295</v>
      </c>
      <c r="G2149" s="270" t="s">
        <v>267</v>
      </c>
      <c r="H2149" s="271">
        <v>213</v>
      </c>
      <c r="I2149" s="272"/>
      <c r="J2149" s="273">
        <f>ROUND(I2149*H2149,2)</f>
        <v>0</v>
      </c>
      <c r="K2149" s="269" t="s">
        <v>185</v>
      </c>
      <c r="L2149" s="274"/>
      <c r="M2149" s="275" t="s">
        <v>1</v>
      </c>
      <c r="N2149" s="276" t="s">
        <v>41</v>
      </c>
      <c r="O2149" s="91"/>
      <c r="P2149" s="235">
        <f>O2149*H2149</f>
        <v>0</v>
      </c>
      <c r="Q2149" s="235">
        <v>0.00029999999999999997</v>
      </c>
      <c r="R2149" s="235">
        <f>Q2149*H2149</f>
        <v>0.063899999999999998</v>
      </c>
      <c r="S2149" s="235">
        <v>0</v>
      </c>
      <c r="T2149" s="236">
        <f>S2149*H2149</f>
        <v>0</v>
      </c>
      <c r="U2149" s="38"/>
      <c r="V2149" s="38"/>
      <c r="W2149" s="38"/>
      <c r="X2149" s="38"/>
      <c r="Y2149" s="38"/>
      <c r="Z2149" s="38"/>
      <c r="AA2149" s="38"/>
      <c r="AB2149" s="38"/>
      <c r="AC2149" s="38"/>
      <c r="AD2149" s="38"/>
      <c r="AE2149" s="38"/>
      <c r="AR2149" s="237" t="s">
        <v>472</v>
      </c>
      <c r="AT2149" s="237" t="s">
        <v>406</v>
      </c>
      <c r="AU2149" s="237" t="s">
        <v>85</v>
      </c>
      <c r="AY2149" s="17" t="s">
        <v>178</v>
      </c>
      <c r="BE2149" s="238">
        <f>IF(N2149="základní",J2149,0)</f>
        <v>0</v>
      </c>
      <c r="BF2149" s="238">
        <f>IF(N2149="snížená",J2149,0)</f>
        <v>0</v>
      </c>
      <c r="BG2149" s="238">
        <f>IF(N2149="zákl. přenesená",J2149,0)</f>
        <v>0</v>
      </c>
      <c r="BH2149" s="238">
        <f>IF(N2149="sníž. přenesená",J2149,0)</f>
        <v>0</v>
      </c>
      <c r="BI2149" s="238">
        <f>IF(N2149="nulová",J2149,0)</f>
        <v>0</v>
      </c>
      <c r="BJ2149" s="17" t="s">
        <v>83</v>
      </c>
      <c r="BK2149" s="238">
        <f>ROUND(I2149*H2149,2)</f>
        <v>0</v>
      </c>
      <c r="BL2149" s="17" t="s">
        <v>362</v>
      </c>
      <c r="BM2149" s="237" t="s">
        <v>2296</v>
      </c>
    </row>
    <row r="2150" s="14" customFormat="1">
      <c r="A2150" s="14"/>
      <c r="B2150" s="255"/>
      <c r="C2150" s="256"/>
      <c r="D2150" s="246" t="s">
        <v>190</v>
      </c>
      <c r="E2150" s="256"/>
      <c r="F2150" s="258" t="s">
        <v>2297</v>
      </c>
      <c r="G2150" s="256"/>
      <c r="H2150" s="259">
        <v>213</v>
      </c>
      <c r="I2150" s="260"/>
      <c r="J2150" s="256"/>
      <c r="K2150" s="256"/>
      <c r="L2150" s="261"/>
      <c r="M2150" s="262"/>
      <c r="N2150" s="263"/>
      <c r="O2150" s="263"/>
      <c r="P2150" s="263"/>
      <c r="Q2150" s="263"/>
      <c r="R2150" s="263"/>
      <c r="S2150" s="263"/>
      <c r="T2150" s="264"/>
      <c r="U2150" s="14"/>
      <c r="V2150" s="14"/>
      <c r="W2150" s="14"/>
      <c r="X2150" s="14"/>
      <c r="Y2150" s="14"/>
      <c r="Z2150" s="14"/>
      <c r="AA2150" s="14"/>
      <c r="AB2150" s="14"/>
      <c r="AC2150" s="14"/>
      <c r="AD2150" s="14"/>
      <c r="AE2150" s="14"/>
      <c r="AT2150" s="265" t="s">
        <v>190</v>
      </c>
      <c r="AU2150" s="265" t="s">
        <v>85</v>
      </c>
      <c r="AV2150" s="14" t="s">
        <v>85</v>
      </c>
      <c r="AW2150" s="14" t="s">
        <v>4</v>
      </c>
      <c r="AX2150" s="14" t="s">
        <v>83</v>
      </c>
      <c r="AY2150" s="265" t="s">
        <v>178</v>
      </c>
    </row>
    <row r="2151" s="2" customFormat="1" ht="16.5" customHeight="1">
      <c r="A2151" s="38"/>
      <c r="B2151" s="39"/>
      <c r="C2151" s="226" t="s">
        <v>2298</v>
      </c>
      <c r="D2151" s="226" t="s">
        <v>181</v>
      </c>
      <c r="E2151" s="227" t="s">
        <v>2299</v>
      </c>
      <c r="F2151" s="228" t="s">
        <v>2300</v>
      </c>
      <c r="G2151" s="229" t="s">
        <v>258</v>
      </c>
      <c r="H2151" s="230">
        <v>806.85299999999995</v>
      </c>
      <c r="I2151" s="231"/>
      <c r="J2151" s="232">
        <f>ROUND(I2151*H2151,2)</f>
        <v>0</v>
      </c>
      <c r="K2151" s="228" t="s">
        <v>185</v>
      </c>
      <c r="L2151" s="44"/>
      <c r="M2151" s="233" t="s">
        <v>1</v>
      </c>
      <c r="N2151" s="234" t="s">
        <v>41</v>
      </c>
      <c r="O2151" s="91"/>
      <c r="P2151" s="235">
        <f>O2151*H2151</f>
        <v>0</v>
      </c>
      <c r="Q2151" s="235">
        <v>0.00029999999999999997</v>
      </c>
      <c r="R2151" s="235">
        <f>Q2151*H2151</f>
        <v>0.24205589999999996</v>
      </c>
      <c r="S2151" s="235">
        <v>0</v>
      </c>
      <c r="T2151" s="236">
        <f>S2151*H2151</f>
        <v>0</v>
      </c>
      <c r="U2151" s="38"/>
      <c r="V2151" s="38"/>
      <c r="W2151" s="38"/>
      <c r="X2151" s="38"/>
      <c r="Y2151" s="38"/>
      <c r="Z2151" s="38"/>
      <c r="AA2151" s="38"/>
      <c r="AB2151" s="38"/>
      <c r="AC2151" s="38"/>
      <c r="AD2151" s="38"/>
      <c r="AE2151" s="38"/>
      <c r="AR2151" s="237" t="s">
        <v>362</v>
      </c>
      <c r="AT2151" s="237" t="s">
        <v>181</v>
      </c>
      <c r="AU2151" s="237" t="s">
        <v>85</v>
      </c>
      <c r="AY2151" s="17" t="s">
        <v>178</v>
      </c>
      <c r="BE2151" s="238">
        <f>IF(N2151="základní",J2151,0)</f>
        <v>0</v>
      </c>
      <c r="BF2151" s="238">
        <f>IF(N2151="snížená",J2151,0)</f>
        <v>0</v>
      </c>
      <c r="BG2151" s="238">
        <f>IF(N2151="zákl. přenesená",J2151,0)</f>
        <v>0</v>
      </c>
      <c r="BH2151" s="238">
        <f>IF(N2151="sníž. přenesená",J2151,0)</f>
        <v>0</v>
      </c>
      <c r="BI2151" s="238">
        <f>IF(N2151="nulová",J2151,0)</f>
        <v>0</v>
      </c>
      <c r="BJ2151" s="17" t="s">
        <v>83</v>
      </c>
      <c r="BK2151" s="238">
        <f>ROUND(I2151*H2151,2)</f>
        <v>0</v>
      </c>
      <c r="BL2151" s="17" t="s">
        <v>362</v>
      </c>
      <c r="BM2151" s="237" t="s">
        <v>2301</v>
      </c>
    </row>
    <row r="2152" s="2" customFormat="1">
      <c r="A2152" s="38"/>
      <c r="B2152" s="39"/>
      <c r="C2152" s="40"/>
      <c r="D2152" s="239" t="s">
        <v>188</v>
      </c>
      <c r="E2152" s="40"/>
      <c r="F2152" s="240" t="s">
        <v>2302</v>
      </c>
      <c r="G2152" s="40"/>
      <c r="H2152" s="40"/>
      <c r="I2152" s="241"/>
      <c r="J2152" s="40"/>
      <c r="K2152" s="40"/>
      <c r="L2152" s="44"/>
      <c r="M2152" s="242"/>
      <c r="N2152" s="243"/>
      <c r="O2152" s="91"/>
      <c r="P2152" s="91"/>
      <c r="Q2152" s="91"/>
      <c r="R2152" s="91"/>
      <c r="S2152" s="91"/>
      <c r="T2152" s="92"/>
      <c r="U2152" s="38"/>
      <c r="V2152" s="38"/>
      <c r="W2152" s="38"/>
      <c r="X2152" s="38"/>
      <c r="Y2152" s="38"/>
      <c r="Z2152" s="38"/>
      <c r="AA2152" s="38"/>
      <c r="AB2152" s="38"/>
      <c r="AC2152" s="38"/>
      <c r="AD2152" s="38"/>
      <c r="AE2152" s="38"/>
      <c r="AT2152" s="17" t="s">
        <v>188</v>
      </c>
      <c r="AU2152" s="17" t="s">
        <v>85</v>
      </c>
    </row>
    <row r="2153" s="13" customFormat="1">
      <c r="A2153" s="13"/>
      <c r="B2153" s="244"/>
      <c r="C2153" s="245"/>
      <c r="D2153" s="246" t="s">
        <v>190</v>
      </c>
      <c r="E2153" s="247" t="s">
        <v>1</v>
      </c>
      <c r="F2153" s="248" t="s">
        <v>191</v>
      </c>
      <c r="G2153" s="245"/>
      <c r="H2153" s="247" t="s">
        <v>1</v>
      </c>
      <c r="I2153" s="249"/>
      <c r="J2153" s="245"/>
      <c r="K2153" s="245"/>
      <c r="L2153" s="250"/>
      <c r="M2153" s="251"/>
      <c r="N2153" s="252"/>
      <c r="O2153" s="252"/>
      <c r="P2153" s="252"/>
      <c r="Q2153" s="252"/>
      <c r="R2153" s="252"/>
      <c r="S2153" s="252"/>
      <c r="T2153" s="253"/>
      <c r="U2153" s="13"/>
      <c r="V2153" s="13"/>
      <c r="W2153" s="13"/>
      <c r="X2153" s="13"/>
      <c r="Y2153" s="13"/>
      <c r="Z2153" s="13"/>
      <c r="AA2153" s="13"/>
      <c r="AB2153" s="13"/>
      <c r="AC2153" s="13"/>
      <c r="AD2153" s="13"/>
      <c r="AE2153" s="13"/>
      <c r="AT2153" s="254" t="s">
        <v>190</v>
      </c>
      <c r="AU2153" s="254" t="s">
        <v>85</v>
      </c>
      <c r="AV2153" s="13" t="s">
        <v>83</v>
      </c>
      <c r="AW2153" s="13" t="s">
        <v>34</v>
      </c>
      <c r="AX2153" s="13" t="s">
        <v>76</v>
      </c>
      <c r="AY2153" s="254" t="s">
        <v>178</v>
      </c>
    </row>
    <row r="2154" s="13" customFormat="1">
      <c r="A2154" s="13"/>
      <c r="B2154" s="244"/>
      <c r="C2154" s="245"/>
      <c r="D2154" s="246" t="s">
        <v>190</v>
      </c>
      <c r="E2154" s="247" t="s">
        <v>1</v>
      </c>
      <c r="F2154" s="248" t="s">
        <v>192</v>
      </c>
      <c r="G2154" s="245"/>
      <c r="H2154" s="247" t="s">
        <v>1</v>
      </c>
      <c r="I2154" s="249"/>
      <c r="J2154" s="245"/>
      <c r="K2154" s="245"/>
      <c r="L2154" s="250"/>
      <c r="M2154" s="251"/>
      <c r="N2154" s="252"/>
      <c r="O2154" s="252"/>
      <c r="P2154" s="252"/>
      <c r="Q2154" s="252"/>
      <c r="R2154" s="252"/>
      <c r="S2154" s="252"/>
      <c r="T2154" s="253"/>
      <c r="U2154" s="13"/>
      <c r="V2154" s="13"/>
      <c r="W2154" s="13"/>
      <c r="X2154" s="13"/>
      <c r="Y2154" s="13"/>
      <c r="Z2154" s="13"/>
      <c r="AA2154" s="13"/>
      <c r="AB2154" s="13"/>
      <c r="AC2154" s="13"/>
      <c r="AD2154" s="13"/>
      <c r="AE2154" s="13"/>
      <c r="AT2154" s="254" t="s">
        <v>190</v>
      </c>
      <c r="AU2154" s="254" t="s">
        <v>85</v>
      </c>
      <c r="AV2154" s="13" t="s">
        <v>83</v>
      </c>
      <c r="AW2154" s="13" t="s">
        <v>34</v>
      </c>
      <c r="AX2154" s="13" t="s">
        <v>76</v>
      </c>
      <c r="AY2154" s="254" t="s">
        <v>178</v>
      </c>
    </row>
    <row r="2155" s="14" customFormat="1">
      <c r="A2155" s="14"/>
      <c r="B2155" s="255"/>
      <c r="C2155" s="256"/>
      <c r="D2155" s="246" t="s">
        <v>190</v>
      </c>
      <c r="E2155" s="257" t="s">
        <v>1</v>
      </c>
      <c r="F2155" s="258" t="s">
        <v>2303</v>
      </c>
      <c r="G2155" s="256"/>
      <c r="H2155" s="259">
        <v>796.78800000000001</v>
      </c>
      <c r="I2155" s="260"/>
      <c r="J2155" s="256"/>
      <c r="K2155" s="256"/>
      <c r="L2155" s="261"/>
      <c r="M2155" s="262"/>
      <c r="N2155" s="263"/>
      <c r="O2155" s="263"/>
      <c r="P2155" s="263"/>
      <c r="Q2155" s="263"/>
      <c r="R2155" s="263"/>
      <c r="S2155" s="263"/>
      <c r="T2155" s="264"/>
      <c r="U2155" s="14"/>
      <c r="V2155" s="14"/>
      <c r="W2155" s="14"/>
      <c r="X2155" s="14"/>
      <c r="Y2155" s="14"/>
      <c r="Z2155" s="14"/>
      <c r="AA2155" s="14"/>
      <c r="AB2155" s="14"/>
      <c r="AC2155" s="14"/>
      <c r="AD2155" s="14"/>
      <c r="AE2155" s="14"/>
      <c r="AT2155" s="265" t="s">
        <v>190</v>
      </c>
      <c r="AU2155" s="265" t="s">
        <v>85</v>
      </c>
      <c r="AV2155" s="14" t="s">
        <v>85</v>
      </c>
      <c r="AW2155" s="14" t="s">
        <v>34</v>
      </c>
      <c r="AX2155" s="14" t="s">
        <v>76</v>
      </c>
      <c r="AY2155" s="265" t="s">
        <v>178</v>
      </c>
    </row>
    <row r="2156" s="14" customFormat="1">
      <c r="A2156" s="14"/>
      <c r="B2156" s="255"/>
      <c r="C2156" s="256"/>
      <c r="D2156" s="246" t="s">
        <v>190</v>
      </c>
      <c r="E2156" s="257" t="s">
        <v>1</v>
      </c>
      <c r="F2156" s="258" t="s">
        <v>2304</v>
      </c>
      <c r="G2156" s="256"/>
      <c r="H2156" s="259">
        <v>10.065</v>
      </c>
      <c r="I2156" s="260"/>
      <c r="J2156" s="256"/>
      <c r="K2156" s="256"/>
      <c r="L2156" s="261"/>
      <c r="M2156" s="262"/>
      <c r="N2156" s="263"/>
      <c r="O2156" s="263"/>
      <c r="P2156" s="263"/>
      <c r="Q2156" s="263"/>
      <c r="R2156" s="263"/>
      <c r="S2156" s="263"/>
      <c r="T2156" s="264"/>
      <c r="U2156" s="14"/>
      <c r="V2156" s="14"/>
      <c r="W2156" s="14"/>
      <c r="X2156" s="14"/>
      <c r="Y2156" s="14"/>
      <c r="Z2156" s="14"/>
      <c r="AA2156" s="14"/>
      <c r="AB2156" s="14"/>
      <c r="AC2156" s="14"/>
      <c r="AD2156" s="14"/>
      <c r="AE2156" s="14"/>
      <c r="AT2156" s="265" t="s">
        <v>190</v>
      </c>
      <c r="AU2156" s="265" t="s">
        <v>85</v>
      </c>
      <c r="AV2156" s="14" t="s">
        <v>85</v>
      </c>
      <c r="AW2156" s="14" t="s">
        <v>34</v>
      </c>
      <c r="AX2156" s="14" t="s">
        <v>76</v>
      </c>
      <c r="AY2156" s="265" t="s">
        <v>178</v>
      </c>
    </row>
    <row r="2157" s="2" customFormat="1" ht="37.8" customHeight="1">
      <c r="A2157" s="38"/>
      <c r="B2157" s="39"/>
      <c r="C2157" s="226" t="s">
        <v>2305</v>
      </c>
      <c r="D2157" s="226" t="s">
        <v>181</v>
      </c>
      <c r="E2157" s="227" t="s">
        <v>2306</v>
      </c>
      <c r="F2157" s="228" t="s">
        <v>2307</v>
      </c>
      <c r="G2157" s="229" t="s">
        <v>267</v>
      </c>
      <c r="H2157" s="230">
        <v>6.5999999999999996</v>
      </c>
      <c r="I2157" s="231"/>
      <c r="J2157" s="232">
        <f>ROUND(I2157*H2157,2)</f>
        <v>0</v>
      </c>
      <c r="K2157" s="228" t="s">
        <v>1</v>
      </c>
      <c r="L2157" s="44"/>
      <c r="M2157" s="233" t="s">
        <v>1</v>
      </c>
      <c r="N2157" s="234" t="s">
        <v>41</v>
      </c>
      <c r="O2157" s="91"/>
      <c r="P2157" s="235">
        <f>O2157*H2157</f>
        <v>0</v>
      </c>
      <c r="Q2157" s="235">
        <v>0.00031</v>
      </c>
      <c r="R2157" s="235">
        <f>Q2157*H2157</f>
        <v>0.0020460000000000001</v>
      </c>
      <c r="S2157" s="235">
        <v>0</v>
      </c>
      <c r="T2157" s="236">
        <f>S2157*H2157</f>
        <v>0</v>
      </c>
      <c r="U2157" s="38"/>
      <c r="V2157" s="38"/>
      <c r="W2157" s="38"/>
      <c r="X2157" s="38"/>
      <c r="Y2157" s="38"/>
      <c r="Z2157" s="38"/>
      <c r="AA2157" s="38"/>
      <c r="AB2157" s="38"/>
      <c r="AC2157" s="38"/>
      <c r="AD2157" s="38"/>
      <c r="AE2157" s="38"/>
      <c r="AR2157" s="237" t="s">
        <v>362</v>
      </c>
      <c r="AT2157" s="237" t="s">
        <v>181</v>
      </c>
      <c r="AU2157" s="237" t="s">
        <v>85</v>
      </c>
      <c r="AY2157" s="17" t="s">
        <v>178</v>
      </c>
      <c r="BE2157" s="238">
        <f>IF(N2157="základní",J2157,0)</f>
        <v>0</v>
      </c>
      <c r="BF2157" s="238">
        <f>IF(N2157="snížená",J2157,0)</f>
        <v>0</v>
      </c>
      <c r="BG2157" s="238">
        <f>IF(N2157="zákl. přenesená",J2157,0)</f>
        <v>0</v>
      </c>
      <c r="BH2157" s="238">
        <f>IF(N2157="sníž. přenesená",J2157,0)</f>
        <v>0</v>
      </c>
      <c r="BI2157" s="238">
        <f>IF(N2157="nulová",J2157,0)</f>
        <v>0</v>
      </c>
      <c r="BJ2157" s="17" t="s">
        <v>83</v>
      </c>
      <c r="BK2157" s="238">
        <f>ROUND(I2157*H2157,2)</f>
        <v>0</v>
      </c>
      <c r="BL2157" s="17" t="s">
        <v>362</v>
      </c>
      <c r="BM2157" s="237" t="s">
        <v>2308</v>
      </c>
    </row>
    <row r="2158" s="13" customFormat="1">
      <c r="A2158" s="13"/>
      <c r="B2158" s="244"/>
      <c r="C2158" s="245"/>
      <c r="D2158" s="246" t="s">
        <v>190</v>
      </c>
      <c r="E2158" s="247" t="s">
        <v>1</v>
      </c>
      <c r="F2158" s="248" t="s">
        <v>191</v>
      </c>
      <c r="G2158" s="245"/>
      <c r="H2158" s="247" t="s">
        <v>1</v>
      </c>
      <c r="I2158" s="249"/>
      <c r="J2158" s="245"/>
      <c r="K2158" s="245"/>
      <c r="L2158" s="250"/>
      <c r="M2158" s="251"/>
      <c r="N2158" s="252"/>
      <c r="O2158" s="252"/>
      <c r="P2158" s="252"/>
      <c r="Q2158" s="252"/>
      <c r="R2158" s="252"/>
      <c r="S2158" s="252"/>
      <c r="T2158" s="253"/>
      <c r="U2158" s="13"/>
      <c r="V2158" s="13"/>
      <c r="W2158" s="13"/>
      <c r="X2158" s="13"/>
      <c r="Y2158" s="13"/>
      <c r="Z2158" s="13"/>
      <c r="AA2158" s="13"/>
      <c r="AB2158" s="13"/>
      <c r="AC2158" s="13"/>
      <c r="AD2158" s="13"/>
      <c r="AE2158" s="13"/>
      <c r="AT2158" s="254" t="s">
        <v>190</v>
      </c>
      <c r="AU2158" s="254" t="s">
        <v>85</v>
      </c>
      <c r="AV2158" s="13" t="s">
        <v>83</v>
      </c>
      <c r="AW2158" s="13" t="s">
        <v>34</v>
      </c>
      <c r="AX2158" s="13" t="s">
        <v>76</v>
      </c>
      <c r="AY2158" s="254" t="s">
        <v>178</v>
      </c>
    </row>
    <row r="2159" s="13" customFormat="1">
      <c r="A2159" s="13"/>
      <c r="B2159" s="244"/>
      <c r="C2159" s="245"/>
      <c r="D2159" s="246" t="s">
        <v>190</v>
      </c>
      <c r="E2159" s="247" t="s">
        <v>1</v>
      </c>
      <c r="F2159" s="248" t="s">
        <v>192</v>
      </c>
      <c r="G2159" s="245"/>
      <c r="H2159" s="247" t="s">
        <v>1</v>
      </c>
      <c r="I2159" s="249"/>
      <c r="J2159" s="245"/>
      <c r="K2159" s="245"/>
      <c r="L2159" s="250"/>
      <c r="M2159" s="251"/>
      <c r="N2159" s="252"/>
      <c r="O2159" s="252"/>
      <c r="P2159" s="252"/>
      <c r="Q2159" s="252"/>
      <c r="R2159" s="252"/>
      <c r="S2159" s="252"/>
      <c r="T2159" s="253"/>
      <c r="U2159" s="13"/>
      <c r="V2159" s="13"/>
      <c r="W2159" s="13"/>
      <c r="X2159" s="13"/>
      <c r="Y2159" s="13"/>
      <c r="Z2159" s="13"/>
      <c r="AA2159" s="13"/>
      <c r="AB2159" s="13"/>
      <c r="AC2159" s="13"/>
      <c r="AD2159" s="13"/>
      <c r="AE2159" s="13"/>
      <c r="AT2159" s="254" t="s">
        <v>190</v>
      </c>
      <c r="AU2159" s="254" t="s">
        <v>85</v>
      </c>
      <c r="AV2159" s="13" t="s">
        <v>83</v>
      </c>
      <c r="AW2159" s="13" t="s">
        <v>34</v>
      </c>
      <c r="AX2159" s="13" t="s">
        <v>76</v>
      </c>
      <c r="AY2159" s="254" t="s">
        <v>178</v>
      </c>
    </row>
    <row r="2160" s="14" customFormat="1">
      <c r="A2160" s="14"/>
      <c r="B2160" s="255"/>
      <c r="C2160" s="256"/>
      <c r="D2160" s="246" t="s">
        <v>190</v>
      </c>
      <c r="E2160" s="257" t="s">
        <v>1</v>
      </c>
      <c r="F2160" s="258" t="s">
        <v>2309</v>
      </c>
      <c r="G2160" s="256"/>
      <c r="H2160" s="259">
        <v>6.5999999999999996</v>
      </c>
      <c r="I2160" s="260"/>
      <c r="J2160" s="256"/>
      <c r="K2160" s="256"/>
      <c r="L2160" s="261"/>
      <c r="M2160" s="262"/>
      <c r="N2160" s="263"/>
      <c r="O2160" s="263"/>
      <c r="P2160" s="263"/>
      <c r="Q2160" s="263"/>
      <c r="R2160" s="263"/>
      <c r="S2160" s="263"/>
      <c r="T2160" s="264"/>
      <c r="U2160" s="14"/>
      <c r="V2160" s="14"/>
      <c r="W2160" s="14"/>
      <c r="X2160" s="14"/>
      <c r="Y2160" s="14"/>
      <c r="Z2160" s="14"/>
      <c r="AA2160" s="14"/>
      <c r="AB2160" s="14"/>
      <c r="AC2160" s="14"/>
      <c r="AD2160" s="14"/>
      <c r="AE2160" s="14"/>
      <c r="AT2160" s="265" t="s">
        <v>190</v>
      </c>
      <c r="AU2160" s="265" t="s">
        <v>85</v>
      </c>
      <c r="AV2160" s="14" t="s">
        <v>85</v>
      </c>
      <c r="AW2160" s="14" t="s">
        <v>34</v>
      </c>
      <c r="AX2160" s="14" t="s">
        <v>76</v>
      </c>
      <c r="AY2160" s="265" t="s">
        <v>178</v>
      </c>
    </row>
    <row r="2161" s="2" customFormat="1" ht="16.5" customHeight="1">
      <c r="A2161" s="38"/>
      <c r="B2161" s="39"/>
      <c r="C2161" s="226" t="s">
        <v>2310</v>
      </c>
      <c r="D2161" s="226" t="s">
        <v>181</v>
      </c>
      <c r="E2161" s="227" t="s">
        <v>2311</v>
      </c>
      <c r="F2161" s="228" t="s">
        <v>2312</v>
      </c>
      <c r="G2161" s="229" t="s">
        <v>267</v>
      </c>
      <c r="H2161" s="230">
        <v>336.07999999999998</v>
      </c>
      <c r="I2161" s="231"/>
      <c r="J2161" s="232">
        <f>ROUND(I2161*H2161,2)</f>
        <v>0</v>
      </c>
      <c r="K2161" s="228" t="s">
        <v>185</v>
      </c>
      <c r="L2161" s="44"/>
      <c r="M2161" s="233" t="s">
        <v>1</v>
      </c>
      <c r="N2161" s="234" t="s">
        <v>41</v>
      </c>
      <c r="O2161" s="91"/>
      <c r="P2161" s="235">
        <f>O2161*H2161</f>
        <v>0</v>
      </c>
      <c r="Q2161" s="235">
        <v>9.0000000000000006E-05</v>
      </c>
      <c r="R2161" s="235">
        <f>Q2161*H2161</f>
        <v>0.030247200000000002</v>
      </c>
      <c r="S2161" s="235">
        <v>0</v>
      </c>
      <c r="T2161" s="236">
        <f>S2161*H2161</f>
        <v>0</v>
      </c>
      <c r="U2161" s="38"/>
      <c r="V2161" s="38"/>
      <c r="W2161" s="38"/>
      <c r="X2161" s="38"/>
      <c r="Y2161" s="38"/>
      <c r="Z2161" s="38"/>
      <c r="AA2161" s="38"/>
      <c r="AB2161" s="38"/>
      <c r="AC2161" s="38"/>
      <c r="AD2161" s="38"/>
      <c r="AE2161" s="38"/>
      <c r="AR2161" s="237" t="s">
        <v>362</v>
      </c>
      <c r="AT2161" s="237" t="s">
        <v>181</v>
      </c>
      <c r="AU2161" s="237" t="s">
        <v>85</v>
      </c>
      <c r="AY2161" s="17" t="s">
        <v>178</v>
      </c>
      <c r="BE2161" s="238">
        <f>IF(N2161="základní",J2161,0)</f>
        <v>0</v>
      </c>
      <c r="BF2161" s="238">
        <f>IF(N2161="snížená",J2161,0)</f>
        <v>0</v>
      </c>
      <c r="BG2161" s="238">
        <f>IF(N2161="zákl. přenesená",J2161,0)</f>
        <v>0</v>
      </c>
      <c r="BH2161" s="238">
        <f>IF(N2161="sníž. přenesená",J2161,0)</f>
        <v>0</v>
      </c>
      <c r="BI2161" s="238">
        <f>IF(N2161="nulová",J2161,0)</f>
        <v>0</v>
      </c>
      <c r="BJ2161" s="17" t="s">
        <v>83</v>
      </c>
      <c r="BK2161" s="238">
        <f>ROUND(I2161*H2161,2)</f>
        <v>0</v>
      </c>
      <c r="BL2161" s="17" t="s">
        <v>362</v>
      </c>
      <c r="BM2161" s="237" t="s">
        <v>2313</v>
      </c>
    </row>
    <row r="2162" s="2" customFormat="1">
      <c r="A2162" s="38"/>
      <c r="B2162" s="39"/>
      <c r="C2162" s="40"/>
      <c r="D2162" s="239" t="s">
        <v>188</v>
      </c>
      <c r="E2162" s="40"/>
      <c r="F2162" s="240" t="s">
        <v>2314</v>
      </c>
      <c r="G2162" s="40"/>
      <c r="H2162" s="40"/>
      <c r="I2162" s="241"/>
      <c r="J2162" s="40"/>
      <c r="K2162" s="40"/>
      <c r="L2162" s="44"/>
      <c r="M2162" s="242"/>
      <c r="N2162" s="243"/>
      <c r="O2162" s="91"/>
      <c r="P2162" s="91"/>
      <c r="Q2162" s="91"/>
      <c r="R2162" s="91"/>
      <c r="S2162" s="91"/>
      <c r="T2162" s="92"/>
      <c r="U2162" s="38"/>
      <c r="V2162" s="38"/>
      <c r="W2162" s="38"/>
      <c r="X2162" s="38"/>
      <c r="Y2162" s="38"/>
      <c r="Z2162" s="38"/>
      <c r="AA2162" s="38"/>
      <c r="AB2162" s="38"/>
      <c r="AC2162" s="38"/>
      <c r="AD2162" s="38"/>
      <c r="AE2162" s="38"/>
      <c r="AT2162" s="17" t="s">
        <v>188</v>
      </c>
      <c r="AU2162" s="17" t="s">
        <v>85</v>
      </c>
    </row>
    <row r="2163" s="13" customFormat="1">
      <c r="A2163" s="13"/>
      <c r="B2163" s="244"/>
      <c r="C2163" s="245"/>
      <c r="D2163" s="246" t="s">
        <v>190</v>
      </c>
      <c r="E2163" s="247" t="s">
        <v>1</v>
      </c>
      <c r="F2163" s="248" t="s">
        <v>191</v>
      </c>
      <c r="G2163" s="245"/>
      <c r="H2163" s="247" t="s">
        <v>1</v>
      </c>
      <c r="I2163" s="249"/>
      <c r="J2163" s="245"/>
      <c r="K2163" s="245"/>
      <c r="L2163" s="250"/>
      <c r="M2163" s="251"/>
      <c r="N2163" s="252"/>
      <c r="O2163" s="252"/>
      <c r="P2163" s="252"/>
      <c r="Q2163" s="252"/>
      <c r="R2163" s="252"/>
      <c r="S2163" s="252"/>
      <c r="T2163" s="253"/>
      <c r="U2163" s="13"/>
      <c r="V2163" s="13"/>
      <c r="W2163" s="13"/>
      <c r="X2163" s="13"/>
      <c r="Y2163" s="13"/>
      <c r="Z2163" s="13"/>
      <c r="AA2163" s="13"/>
      <c r="AB2163" s="13"/>
      <c r="AC2163" s="13"/>
      <c r="AD2163" s="13"/>
      <c r="AE2163" s="13"/>
      <c r="AT2163" s="254" t="s">
        <v>190</v>
      </c>
      <c r="AU2163" s="254" t="s">
        <v>85</v>
      </c>
      <c r="AV2163" s="13" t="s">
        <v>83</v>
      </c>
      <c r="AW2163" s="13" t="s">
        <v>34</v>
      </c>
      <c r="AX2163" s="13" t="s">
        <v>76</v>
      </c>
      <c r="AY2163" s="254" t="s">
        <v>178</v>
      </c>
    </row>
    <row r="2164" s="13" customFormat="1">
      <c r="A2164" s="13"/>
      <c r="B2164" s="244"/>
      <c r="C2164" s="245"/>
      <c r="D2164" s="246" t="s">
        <v>190</v>
      </c>
      <c r="E2164" s="247" t="s">
        <v>1</v>
      </c>
      <c r="F2164" s="248" t="s">
        <v>192</v>
      </c>
      <c r="G2164" s="245"/>
      <c r="H2164" s="247" t="s">
        <v>1</v>
      </c>
      <c r="I2164" s="249"/>
      <c r="J2164" s="245"/>
      <c r="K2164" s="245"/>
      <c r="L2164" s="250"/>
      <c r="M2164" s="251"/>
      <c r="N2164" s="252"/>
      <c r="O2164" s="252"/>
      <c r="P2164" s="252"/>
      <c r="Q2164" s="252"/>
      <c r="R2164" s="252"/>
      <c r="S2164" s="252"/>
      <c r="T2164" s="253"/>
      <c r="U2164" s="13"/>
      <c r="V2164" s="13"/>
      <c r="W2164" s="13"/>
      <c r="X2164" s="13"/>
      <c r="Y2164" s="13"/>
      <c r="Z2164" s="13"/>
      <c r="AA2164" s="13"/>
      <c r="AB2164" s="13"/>
      <c r="AC2164" s="13"/>
      <c r="AD2164" s="13"/>
      <c r="AE2164" s="13"/>
      <c r="AT2164" s="254" t="s">
        <v>190</v>
      </c>
      <c r="AU2164" s="254" t="s">
        <v>85</v>
      </c>
      <c r="AV2164" s="13" t="s">
        <v>83</v>
      </c>
      <c r="AW2164" s="13" t="s">
        <v>34</v>
      </c>
      <c r="AX2164" s="13" t="s">
        <v>76</v>
      </c>
      <c r="AY2164" s="254" t="s">
        <v>178</v>
      </c>
    </row>
    <row r="2165" s="14" customFormat="1">
      <c r="A2165" s="14"/>
      <c r="B2165" s="255"/>
      <c r="C2165" s="256"/>
      <c r="D2165" s="246" t="s">
        <v>190</v>
      </c>
      <c r="E2165" s="257" t="s">
        <v>1</v>
      </c>
      <c r="F2165" s="258" t="s">
        <v>2019</v>
      </c>
      <c r="G2165" s="256"/>
      <c r="H2165" s="259">
        <v>10.1</v>
      </c>
      <c r="I2165" s="260"/>
      <c r="J2165" s="256"/>
      <c r="K2165" s="256"/>
      <c r="L2165" s="261"/>
      <c r="M2165" s="262"/>
      <c r="N2165" s="263"/>
      <c r="O2165" s="263"/>
      <c r="P2165" s="263"/>
      <c r="Q2165" s="263"/>
      <c r="R2165" s="263"/>
      <c r="S2165" s="263"/>
      <c r="T2165" s="264"/>
      <c r="U2165" s="14"/>
      <c r="V2165" s="14"/>
      <c r="W2165" s="14"/>
      <c r="X2165" s="14"/>
      <c r="Y2165" s="14"/>
      <c r="Z2165" s="14"/>
      <c r="AA2165" s="14"/>
      <c r="AB2165" s="14"/>
      <c r="AC2165" s="14"/>
      <c r="AD2165" s="14"/>
      <c r="AE2165" s="14"/>
      <c r="AT2165" s="265" t="s">
        <v>190</v>
      </c>
      <c r="AU2165" s="265" t="s">
        <v>85</v>
      </c>
      <c r="AV2165" s="14" t="s">
        <v>85</v>
      </c>
      <c r="AW2165" s="14" t="s">
        <v>34</v>
      </c>
      <c r="AX2165" s="14" t="s">
        <v>76</v>
      </c>
      <c r="AY2165" s="265" t="s">
        <v>178</v>
      </c>
    </row>
    <row r="2166" s="14" customFormat="1">
      <c r="A2166" s="14"/>
      <c r="B2166" s="255"/>
      <c r="C2166" s="256"/>
      <c r="D2166" s="246" t="s">
        <v>190</v>
      </c>
      <c r="E2166" s="257" t="s">
        <v>1</v>
      </c>
      <c r="F2166" s="258" t="s">
        <v>2030</v>
      </c>
      <c r="G2166" s="256"/>
      <c r="H2166" s="259">
        <v>6.7999999999999998</v>
      </c>
      <c r="I2166" s="260"/>
      <c r="J2166" s="256"/>
      <c r="K2166" s="256"/>
      <c r="L2166" s="261"/>
      <c r="M2166" s="262"/>
      <c r="N2166" s="263"/>
      <c r="O2166" s="263"/>
      <c r="P2166" s="263"/>
      <c r="Q2166" s="263"/>
      <c r="R2166" s="263"/>
      <c r="S2166" s="263"/>
      <c r="T2166" s="264"/>
      <c r="U2166" s="14"/>
      <c r="V2166" s="14"/>
      <c r="W2166" s="14"/>
      <c r="X2166" s="14"/>
      <c r="Y2166" s="14"/>
      <c r="Z2166" s="14"/>
      <c r="AA2166" s="14"/>
      <c r="AB2166" s="14"/>
      <c r="AC2166" s="14"/>
      <c r="AD2166" s="14"/>
      <c r="AE2166" s="14"/>
      <c r="AT2166" s="265" t="s">
        <v>190</v>
      </c>
      <c r="AU2166" s="265" t="s">
        <v>85</v>
      </c>
      <c r="AV2166" s="14" t="s">
        <v>85</v>
      </c>
      <c r="AW2166" s="14" t="s">
        <v>34</v>
      </c>
      <c r="AX2166" s="14" t="s">
        <v>76</v>
      </c>
      <c r="AY2166" s="265" t="s">
        <v>178</v>
      </c>
    </row>
    <row r="2167" s="14" customFormat="1">
      <c r="A2167" s="14"/>
      <c r="B2167" s="255"/>
      <c r="C2167" s="256"/>
      <c r="D2167" s="246" t="s">
        <v>190</v>
      </c>
      <c r="E2167" s="257" t="s">
        <v>1</v>
      </c>
      <c r="F2167" s="258" t="s">
        <v>1930</v>
      </c>
      <c r="G2167" s="256"/>
      <c r="H2167" s="259">
        <v>12.800000000000001</v>
      </c>
      <c r="I2167" s="260"/>
      <c r="J2167" s="256"/>
      <c r="K2167" s="256"/>
      <c r="L2167" s="261"/>
      <c r="M2167" s="262"/>
      <c r="N2167" s="263"/>
      <c r="O2167" s="263"/>
      <c r="P2167" s="263"/>
      <c r="Q2167" s="263"/>
      <c r="R2167" s="263"/>
      <c r="S2167" s="263"/>
      <c r="T2167" s="264"/>
      <c r="U2167" s="14"/>
      <c r="V2167" s="14"/>
      <c r="W2167" s="14"/>
      <c r="X2167" s="14"/>
      <c r="Y2167" s="14"/>
      <c r="Z2167" s="14"/>
      <c r="AA2167" s="14"/>
      <c r="AB2167" s="14"/>
      <c r="AC2167" s="14"/>
      <c r="AD2167" s="14"/>
      <c r="AE2167" s="14"/>
      <c r="AT2167" s="265" t="s">
        <v>190</v>
      </c>
      <c r="AU2167" s="265" t="s">
        <v>85</v>
      </c>
      <c r="AV2167" s="14" t="s">
        <v>85</v>
      </c>
      <c r="AW2167" s="14" t="s">
        <v>34</v>
      </c>
      <c r="AX2167" s="14" t="s">
        <v>76</v>
      </c>
      <c r="AY2167" s="265" t="s">
        <v>178</v>
      </c>
    </row>
    <row r="2168" s="14" customFormat="1">
      <c r="A2168" s="14"/>
      <c r="B2168" s="255"/>
      <c r="C2168" s="256"/>
      <c r="D2168" s="246" t="s">
        <v>190</v>
      </c>
      <c r="E2168" s="257" t="s">
        <v>1</v>
      </c>
      <c r="F2168" s="258" t="s">
        <v>1931</v>
      </c>
      <c r="G2168" s="256"/>
      <c r="H2168" s="259">
        <v>10.199999999999999</v>
      </c>
      <c r="I2168" s="260"/>
      <c r="J2168" s="256"/>
      <c r="K2168" s="256"/>
      <c r="L2168" s="261"/>
      <c r="M2168" s="262"/>
      <c r="N2168" s="263"/>
      <c r="O2168" s="263"/>
      <c r="P2168" s="263"/>
      <c r="Q2168" s="263"/>
      <c r="R2168" s="263"/>
      <c r="S2168" s="263"/>
      <c r="T2168" s="264"/>
      <c r="U2168" s="14"/>
      <c r="V2168" s="14"/>
      <c r="W2168" s="14"/>
      <c r="X2168" s="14"/>
      <c r="Y2168" s="14"/>
      <c r="Z2168" s="14"/>
      <c r="AA2168" s="14"/>
      <c r="AB2168" s="14"/>
      <c r="AC2168" s="14"/>
      <c r="AD2168" s="14"/>
      <c r="AE2168" s="14"/>
      <c r="AT2168" s="265" t="s">
        <v>190</v>
      </c>
      <c r="AU2168" s="265" t="s">
        <v>85</v>
      </c>
      <c r="AV2168" s="14" t="s">
        <v>85</v>
      </c>
      <c r="AW2168" s="14" t="s">
        <v>34</v>
      </c>
      <c r="AX2168" s="14" t="s">
        <v>76</v>
      </c>
      <c r="AY2168" s="265" t="s">
        <v>178</v>
      </c>
    </row>
    <row r="2169" s="14" customFormat="1">
      <c r="A2169" s="14"/>
      <c r="B2169" s="255"/>
      <c r="C2169" s="256"/>
      <c r="D2169" s="246" t="s">
        <v>190</v>
      </c>
      <c r="E2169" s="257" t="s">
        <v>1</v>
      </c>
      <c r="F2169" s="258" t="s">
        <v>1932</v>
      </c>
      <c r="G2169" s="256"/>
      <c r="H2169" s="259">
        <v>8.5999999999999996</v>
      </c>
      <c r="I2169" s="260"/>
      <c r="J2169" s="256"/>
      <c r="K2169" s="256"/>
      <c r="L2169" s="261"/>
      <c r="M2169" s="262"/>
      <c r="N2169" s="263"/>
      <c r="O2169" s="263"/>
      <c r="P2169" s="263"/>
      <c r="Q2169" s="263"/>
      <c r="R2169" s="263"/>
      <c r="S2169" s="263"/>
      <c r="T2169" s="264"/>
      <c r="U2169" s="14"/>
      <c r="V2169" s="14"/>
      <c r="W2169" s="14"/>
      <c r="X2169" s="14"/>
      <c r="Y2169" s="14"/>
      <c r="Z2169" s="14"/>
      <c r="AA2169" s="14"/>
      <c r="AB2169" s="14"/>
      <c r="AC2169" s="14"/>
      <c r="AD2169" s="14"/>
      <c r="AE2169" s="14"/>
      <c r="AT2169" s="265" t="s">
        <v>190</v>
      </c>
      <c r="AU2169" s="265" t="s">
        <v>85</v>
      </c>
      <c r="AV2169" s="14" t="s">
        <v>85</v>
      </c>
      <c r="AW2169" s="14" t="s">
        <v>34</v>
      </c>
      <c r="AX2169" s="14" t="s">
        <v>76</v>
      </c>
      <c r="AY2169" s="265" t="s">
        <v>178</v>
      </c>
    </row>
    <row r="2170" s="14" customFormat="1">
      <c r="A2170" s="14"/>
      <c r="B2170" s="255"/>
      <c r="C2170" s="256"/>
      <c r="D2170" s="246" t="s">
        <v>190</v>
      </c>
      <c r="E2170" s="257" t="s">
        <v>1</v>
      </c>
      <c r="F2170" s="258" t="s">
        <v>1933</v>
      </c>
      <c r="G2170" s="256"/>
      <c r="H2170" s="259">
        <v>14.399999999999999</v>
      </c>
      <c r="I2170" s="260"/>
      <c r="J2170" s="256"/>
      <c r="K2170" s="256"/>
      <c r="L2170" s="261"/>
      <c r="M2170" s="262"/>
      <c r="N2170" s="263"/>
      <c r="O2170" s="263"/>
      <c r="P2170" s="263"/>
      <c r="Q2170" s="263"/>
      <c r="R2170" s="263"/>
      <c r="S2170" s="263"/>
      <c r="T2170" s="264"/>
      <c r="U2170" s="14"/>
      <c r="V2170" s="14"/>
      <c r="W2170" s="14"/>
      <c r="X2170" s="14"/>
      <c r="Y2170" s="14"/>
      <c r="Z2170" s="14"/>
      <c r="AA2170" s="14"/>
      <c r="AB2170" s="14"/>
      <c r="AC2170" s="14"/>
      <c r="AD2170" s="14"/>
      <c r="AE2170" s="14"/>
      <c r="AT2170" s="265" t="s">
        <v>190</v>
      </c>
      <c r="AU2170" s="265" t="s">
        <v>85</v>
      </c>
      <c r="AV2170" s="14" t="s">
        <v>85</v>
      </c>
      <c r="AW2170" s="14" t="s">
        <v>34</v>
      </c>
      <c r="AX2170" s="14" t="s">
        <v>76</v>
      </c>
      <c r="AY2170" s="265" t="s">
        <v>178</v>
      </c>
    </row>
    <row r="2171" s="14" customFormat="1">
      <c r="A2171" s="14"/>
      <c r="B2171" s="255"/>
      <c r="C2171" s="256"/>
      <c r="D2171" s="246" t="s">
        <v>190</v>
      </c>
      <c r="E2171" s="257" t="s">
        <v>1</v>
      </c>
      <c r="F2171" s="258" t="s">
        <v>1934</v>
      </c>
      <c r="G2171" s="256"/>
      <c r="H2171" s="259">
        <v>9</v>
      </c>
      <c r="I2171" s="260"/>
      <c r="J2171" s="256"/>
      <c r="K2171" s="256"/>
      <c r="L2171" s="261"/>
      <c r="M2171" s="262"/>
      <c r="N2171" s="263"/>
      <c r="O2171" s="263"/>
      <c r="P2171" s="263"/>
      <c r="Q2171" s="263"/>
      <c r="R2171" s="263"/>
      <c r="S2171" s="263"/>
      <c r="T2171" s="264"/>
      <c r="U2171" s="14"/>
      <c r="V2171" s="14"/>
      <c r="W2171" s="14"/>
      <c r="X2171" s="14"/>
      <c r="Y2171" s="14"/>
      <c r="Z2171" s="14"/>
      <c r="AA2171" s="14"/>
      <c r="AB2171" s="14"/>
      <c r="AC2171" s="14"/>
      <c r="AD2171" s="14"/>
      <c r="AE2171" s="14"/>
      <c r="AT2171" s="265" t="s">
        <v>190</v>
      </c>
      <c r="AU2171" s="265" t="s">
        <v>85</v>
      </c>
      <c r="AV2171" s="14" t="s">
        <v>85</v>
      </c>
      <c r="AW2171" s="14" t="s">
        <v>34</v>
      </c>
      <c r="AX2171" s="14" t="s">
        <v>76</v>
      </c>
      <c r="AY2171" s="265" t="s">
        <v>178</v>
      </c>
    </row>
    <row r="2172" s="14" customFormat="1">
      <c r="A2172" s="14"/>
      <c r="B2172" s="255"/>
      <c r="C2172" s="256"/>
      <c r="D2172" s="246" t="s">
        <v>190</v>
      </c>
      <c r="E2172" s="257" t="s">
        <v>1</v>
      </c>
      <c r="F2172" s="258" t="s">
        <v>1935</v>
      </c>
      <c r="G2172" s="256"/>
      <c r="H2172" s="259">
        <v>8.4000000000000004</v>
      </c>
      <c r="I2172" s="260"/>
      <c r="J2172" s="256"/>
      <c r="K2172" s="256"/>
      <c r="L2172" s="261"/>
      <c r="M2172" s="262"/>
      <c r="N2172" s="263"/>
      <c r="O2172" s="263"/>
      <c r="P2172" s="263"/>
      <c r="Q2172" s="263"/>
      <c r="R2172" s="263"/>
      <c r="S2172" s="263"/>
      <c r="T2172" s="264"/>
      <c r="U2172" s="14"/>
      <c r="V2172" s="14"/>
      <c r="W2172" s="14"/>
      <c r="X2172" s="14"/>
      <c r="Y2172" s="14"/>
      <c r="Z2172" s="14"/>
      <c r="AA2172" s="14"/>
      <c r="AB2172" s="14"/>
      <c r="AC2172" s="14"/>
      <c r="AD2172" s="14"/>
      <c r="AE2172" s="14"/>
      <c r="AT2172" s="265" t="s">
        <v>190</v>
      </c>
      <c r="AU2172" s="265" t="s">
        <v>85</v>
      </c>
      <c r="AV2172" s="14" t="s">
        <v>85</v>
      </c>
      <c r="AW2172" s="14" t="s">
        <v>34</v>
      </c>
      <c r="AX2172" s="14" t="s">
        <v>76</v>
      </c>
      <c r="AY2172" s="265" t="s">
        <v>178</v>
      </c>
    </row>
    <row r="2173" s="14" customFormat="1">
      <c r="A2173" s="14"/>
      <c r="B2173" s="255"/>
      <c r="C2173" s="256"/>
      <c r="D2173" s="246" t="s">
        <v>190</v>
      </c>
      <c r="E2173" s="257" t="s">
        <v>1</v>
      </c>
      <c r="F2173" s="258" t="s">
        <v>1936</v>
      </c>
      <c r="G2173" s="256"/>
      <c r="H2173" s="259">
        <v>20.599999999999998</v>
      </c>
      <c r="I2173" s="260"/>
      <c r="J2173" s="256"/>
      <c r="K2173" s="256"/>
      <c r="L2173" s="261"/>
      <c r="M2173" s="262"/>
      <c r="N2173" s="263"/>
      <c r="O2173" s="263"/>
      <c r="P2173" s="263"/>
      <c r="Q2173" s="263"/>
      <c r="R2173" s="263"/>
      <c r="S2173" s="263"/>
      <c r="T2173" s="264"/>
      <c r="U2173" s="14"/>
      <c r="V2173" s="14"/>
      <c r="W2173" s="14"/>
      <c r="X2173" s="14"/>
      <c r="Y2173" s="14"/>
      <c r="Z2173" s="14"/>
      <c r="AA2173" s="14"/>
      <c r="AB2173" s="14"/>
      <c r="AC2173" s="14"/>
      <c r="AD2173" s="14"/>
      <c r="AE2173" s="14"/>
      <c r="AT2173" s="265" t="s">
        <v>190</v>
      </c>
      <c r="AU2173" s="265" t="s">
        <v>85</v>
      </c>
      <c r="AV2173" s="14" t="s">
        <v>85</v>
      </c>
      <c r="AW2173" s="14" t="s">
        <v>34</v>
      </c>
      <c r="AX2173" s="14" t="s">
        <v>76</v>
      </c>
      <c r="AY2173" s="265" t="s">
        <v>178</v>
      </c>
    </row>
    <row r="2174" s="14" customFormat="1">
      <c r="A2174" s="14"/>
      <c r="B2174" s="255"/>
      <c r="C2174" s="256"/>
      <c r="D2174" s="246" t="s">
        <v>190</v>
      </c>
      <c r="E2174" s="257" t="s">
        <v>1</v>
      </c>
      <c r="F2174" s="258" t="s">
        <v>2081</v>
      </c>
      <c r="G2174" s="256"/>
      <c r="H2174" s="259">
        <v>13.799999999999999</v>
      </c>
      <c r="I2174" s="260"/>
      <c r="J2174" s="256"/>
      <c r="K2174" s="256"/>
      <c r="L2174" s="261"/>
      <c r="M2174" s="262"/>
      <c r="N2174" s="263"/>
      <c r="O2174" s="263"/>
      <c r="P2174" s="263"/>
      <c r="Q2174" s="263"/>
      <c r="R2174" s="263"/>
      <c r="S2174" s="263"/>
      <c r="T2174" s="264"/>
      <c r="U2174" s="14"/>
      <c r="V2174" s="14"/>
      <c r="W2174" s="14"/>
      <c r="X2174" s="14"/>
      <c r="Y2174" s="14"/>
      <c r="Z2174" s="14"/>
      <c r="AA2174" s="14"/>
      <c r="AB2174" s="14"/>
      <c r="AC2174" s="14"/>
      <c r="AD2174" s="14"/>
      <c r="AE2174" s="14"/>
      <c r="AT2174" s="265" t="s">
        <v>190</v>
      </c>
      <c r="AU2174" s="265" t="s">
        <v>85</v>
      </c>
      <c r="AV2174" s="14" t="s">
        <v>85</v>
      </c>
      <c r="AW2174" s="14" t="s">
        <v>34</v>
      </c>
      <c r="AX2174" s="14" t="s">
        <v>76</v>
      </c>
      <c r="AY2174" s="265" t="s">
        <v>178</v>
      </c>
    </row>
    <row r="2175" s="14" customFormat="1">
      <c r="A2175" s="14"/>
      <c r="B2175" s="255"/>
      <c r="C2175" s="256"/>
      <c r="D2175" s="246" t="s">
        <v>190</v>
      </c>
      <c r="E2175" s="257" t="s">
        <v>1</v>
      </c>
      <c r="F2175" s="258" t="s">
        <v>2235</v>
      </c>
      <c r="G2175" s="256"/>
      <c r="H2175" s="259">
        <v>50.890000000000015</v>
      </c>
      <c r="I2175" s="260"/>
      <c r="J2175" s="256"/>
      <c r="K2175" s="256"/>
      <c r="L2175" s="261"/>
      <c r="M2175" s="262"/>
      <c r="N2175" s="263"/>
      <c r="O2175" s="263"/>
      <c r="P2175" s="263"/>
      <c r="Q2175" s="263"/>
      <c r="R2175" s="263"/>
      <c r="S2175" s="263"/>
      <c r="T2175" s="264"/>
      <c r="U2175" s="14"/>
      <c r="V2175" s="14"/>
      <c r="W2175" s="14"/>
      <c r="X2175" s="14"/>
      <c r="Y2175" s="14"/>
      <c r="Z2175" s="14"/>
      <c r="AA2175" s="14"/>
      <c r="AB2175" s="14"/>
      <c r="AC2175" s="14"/>
      <c r="AD2175" s="14"/>
      <c r="AE2175" s="14"/>
      <c r="AT2175" s="265" t="s">
        <v>190</v>
      </c>
      <c r="AU2175" s="265" t="s">
        <v>85</v>
      </c>
      <c r="AV2175" s="14" t="s">
        <v>85</v>
      </c>
      <c r="AW2175" s="14" t="s">
        <v>34</v>
      </c>
      <c r="AX2175" s="14" t="s">
        <v>76</v>
      </c>
      <c r="AY2175" s="265" t="s">
        <v>178</v>
      </c>
    </row>
    <row r="2176" s="14" customFormat="1">
      <c r="A2176" s="14"/>
      <c r="B2176" s="255"/>
      <c r="C2176" s="256"/>
      <c r="D2176" s="246" t="s">
        <v>190</v>
      </c>
      <c r="E2176" s="257" t="s">
        <v>1</v>
      </c>
      <c r="F2176" s="258" t="s">
        <v>2236</v>
      </c>
      <c r="G2176" s="256"/>
      <c r="H2176" s="259">
        <v>27.299999999999997</v>
      </c>
      <c r="I2176" s="260"/>
      <c r="J2176" s="256"/>
      <c r="K2176" s="256"/>
      <c r="L2176" s="261"/>
      <c r="M2176" s="262"/>
      <c r="N2176" s="263"/>
      <c r="O2176" s="263"/>
      <c r="P2176" s="263"/>
      <c r="Q2176" s="263"/>
      <c r="R2176" s="263"/>
      <c r="S2176" s="263"/>
      <c r="T2176" s="264"/>
      <c r="U2176" s="14"/>
      <c r="V2176" s="14"/>
      <c r="W2176" s="14"/>
      <c r="X2176" s="14"/>
      <c r="Y2176" s="14"/>
      <c r="Z2176" s="14"/>
      <c r="AA2176" s="14"/>
      <c r="AB2176" s="14"/>
      <c r="AC2176" s="14"/>
      <c r="AD2176" s="14"/>
      <c r="AE2176" s="14"/>
      <c r="AT2176" s="265" t="s">
        <v>190</v>
      </c>
      <c r="AU2176" s="265" t="s">
        <v>85</v>
      </c>
      <c r="AV2176" s="14" t="s">
        <v>85</v>
      </c>
      <c r="AW2176" s="14" t="s">
        <v>34</v>
      </c>
      <c r="AX2176" s="14" t="s">
        <v>76</v>
      </c>
      <c r="AY2176" s="265" t="s">
        <v>178</v>
      </c>
    </row>
    <row r="2177" s="14" customFormat="1">
      <c r="A2177" s="14"/>
      <c r="B2177" s="255"/>
      <c r="C2177" s="256"/>
      <c r="D2177" s="246" t="s">
        <v>190</v>
      </c>
      <c r="E2177" s="257" t="s">
        <v>1</v>
      </c>
      <c r="F2177" s="258" t="s">
        <v>2237</v>
      </c>
      <c r="G2177" s="256"/>
      <c r="H2177" s="259">
        <v>14.750000000000002</v>
      </c>
      <c r="I2177" s="260"/>
      <c r="J2177" s="256"/>
      <c r="K2177" s="256"/>
      <c r="L2177" s="261"/>
      <c r="M2177" s="262"/>
      <c r="N2177" s="263"/>
      <c r="O2177" s="263"/>
      <c r="P2177" s="263"/>
      <c r="Q2177" s="263"/>
      <c r="R2177" s="263"/>
      <c r="S2177" s="263"/>
      <c r="T2177" s="264"/>
      <c r="U2177" s="14"/>
      <c r="V2177" s="14"/>
      <c r="W2177" s="14"/>
      <c r="X2177" s="14"/>
      <c r="Y2177" s="14"/>
      <c r="Z2177" s="14"/>
      <c r="AA2177" s="14"/>
      <c r="AB2177" s="14"/>
      <c r="AC2177" s="14"/>
      <c r="AD2177" s="14"/>
      <c r="AE2177" s="14"/>
      <c r="AT2177" s="265" t="s">
        <v>190</v>
      </c>
      <c r="AU2177" s="265" t="s">
        <v>85</v>
      </c>
      <c r="AV2177" s="14" t="s">
        <v>85</v>
      </c>
      <c r="AW2177" s="14" t="s">
        <v>34</v>
      </c>
      <c r="AX2177" s="14" t="s">
        <v>76</v>
      </c>
      <c r="AY2177" s="265" t="s">
        <v>178</v>
      </c>
    </row>
    <row r="2178" s="14" customFormat="1">
      <c r="A2178" s="14"/>
      <c r="B2178" s="255"/>
      <c r="C2178" s="256"/>
      <c r="D2178" s="246" t="s">
        <v>190</v>
      </c>
      <c r="E2178" s="257" t="s">
        <v>1</v>
      </c>
      <c r="F2178" s="258" t="s">
        <v>2315</v>
      </c>
      <c r="G2178" s="256"/>
      <c r="H2178" s="259">
        <v>42.600000000000009</v>
      </c>
      <c r="I2178" s="260"/>
      <c r="J2178" s="256"/>
      <c r="K2178" s="256"/>
      <c r="L2178" s="261"/>
      <c r="M2178" s="262"/>
      <c r="N2178" s="263"/>
      <c r="O2178" s="263"/>
      <c r="P2178" s="263"/>
      <c r="Q2178" s="263"/>
      <c r="R2178" s="263"/>
      <c r="S2178" s="263"/>
      <c r="T2178" s="264"/>
      <c r="U2178" s="14"/>
      <c r="V2178" s="14"/>
      <c r="W2178" s="14"/>
      <c r="X2178" s="14"/>
      <c r="Y2178" s="14"/>
      <c r="Z2178" s="14"/>
      <c r="AA2178" s="14"/>
      <c r="AB2178" s="14"/>
      <c r="AC2178" s="14"/>
      <c r="AD2178" s="14"/>
      <c r="AE2178" s="14"/>
      <c r="AT2178" s="265" t="s">
        <v>190</v>
      </c>
      <c r="AU2178" s="265" t="s">
        <v>85</v>
      </c>
      <c r="AV2178" s="14" t="s">
        <v>85</v>
      </c>
      <c r="AW2178" s="14" t="s">
        <v>34</v>
      </c>
      <c r="AX2178" s="14" t="s">
        <v>76</v>
      </c>
      <c r="AY2178" s="265" t="s">
        <v>178</v>
      </c>
    </row>
    <row r="2179" s="14" customFormat="1">
      <c r="A2179" s="14"/>
      <c r="B2179" s="255"/>
      <c r="C2179" s="256"/>
      <c r="D2179" s="246" t="s">
        <v>190</v>
      </c>
      <c r="E2179" s="257" t="s">
        <v>1</v>
      </c>
      <c r="F2179" s="258" t="s">
        <v>1928</v>
      </c>
      <c r="G2179" s="256"/>
      <c r="H2179" s="259">
        <v>32.180000000000007</v>
      </c>
      <c r="I2179" s="260"/>
      <c r="J2179" s="256"/>
      <c r="K2179" s="256"/>
      <c r="L2179" s="261"/>
      <c r="M2179" s="262"/>
      <c r="N2179" s="263"/>
      <c r="O2179" s="263"/>
      <c r="P2179" s="263"/>
      <c r="Q2179" s="263"/>
      <c r="R2179" s="263"/>
      <c r="S2179" s="263"/>
      <c r="T2179" s="264"/>
      <c r="U2179" s="14"/>
      <c r="V2179" s="14"/>
      <c r="W2179" s="14"/>
      <c r="X2179" s="14"/>
      <c r="Y2179" s="14"/>
      <c r="Z2179" s="14"/>
      <c r="AA2179" s="14"/>
      <c r="AB2179" s="14"/>
      <c r="AC2179" s="14"/>
      <c r="AD2179" s="14"/>
      <c r="AE2179" s="14"/>
      <c r="AT2179" s="265" t="s">
        <v>190</v>
      </c>
      <c r="AU2179" s="265" t="s">
        <v>85</v>
      </c>
      <c r="AV2179" s="14" t="s">
        <v>85</v>
      </c>
      <c r="AW2179" s="14" t="s">
        <v>34</v>
      </c>
      <c r="AX2179" s="14" t="s">
        <v>76</v>
      </c>
      <c r="AY2179" s="265" t="s">
        <v>178</v>
      </c>
    </row>
    <row r="2180" s="14" customFormat="1">
      <c r="A2180" s="14"/>
      <c r="B2180" s="255"/>
      <c r="C2180" s="256"/>
      <c r="D2180" s="246" t="s">
        <v>190</v>
      </c>
      <c r="E2180" s="257" t="s">
        <v>1</v>
      </c>
      <c r="F2180" s="258" t="s">
        <v>2031</v>
      </c>
      <c r="G2180" s="256"/>
      <c r="H2180" s="259">
        <v>10.699999999999999</v>
      </c>
      <c r="I2180" s="260"/>
      <c r="J2180" s="256"/>
      <c r="K2180" s="256"/>
      <c r="L2180" s="261"/>
      <c r="M2180" s="262"/>
      <c r="N2180" s="263"/>
      <c r="O2180" s="263"/>
      <c r="P2180" s="263"/>
      <c r="Q2180" s="263"/>
      <c r="R2180" s="263"/>
      <c r="S2180" s="263"/>
      <c r="T2180" s="264"/>
      <c r="U2180" s="14"/>
      <c r="V2180" s="14"/>
      <c r="W2180" s="14"/>
      <c r="X2180" s="14"/>
      <c r="Y2180" s="14"/>
      <c r="Z2180" s="14"/>
      <c r="AA2180" s="14"/>
      <c r="AB2180" s="14"/>
      <c r="AC2180" s="14"/>
      <c r="AD2180" s="14"/>
      <c r="AE2180" s="14"/>
      <c r="AT2180" s="265" t="s">
        <v>190</v>
      </c>
      <c r="AU2180" s="265" t="s">
        <v>85</v>
      </c>
      <c r="AV2180" s="14" t="s">
        <v>85</v>
      </c>
      <c r="AW2180" s="14" t="s">
        <v>34</v>
      </c>
      <c r="AX2180" s="14" t="s">
        <v>76</v>
      </c>
      <c r="AY2180" s="265" t="s">
        <v>178</v>
      </c>
    </row>
    <row r="2181" s="14" customFormat="1">
      <c r="A2181" s="14"/>
      <c r="B2181" s="255"/>
      <c r="C2181" s="256"/>
      <c r="D2181" s="246" t="s">
        <v>190</v>
      </c>
      <c r="E2181" s="257" t="s">
        <v>1</v>
      </c>
      <c r="F2181" s="258" t="s">
        <v>2316</v>
      </c>
      <c r="G2181" s="256"/>
      <c r="H2181" s="259">
        <v>16.740000000000002</v>
      </c>
      <c r="I2181" s="260"/>
      <c r="J2181" s="256"/>
      <c r="K2181" s="256"/>
      <c r="L2181" s="261"/>
      <c r="M2181" s="262"/>
      <c r="N2181" s="263"/>
      <c r="O2181" s="263"/>
      <c r="P2181" s="263"/>
      <c r="Q2181" s="263"/>
      <c r="R2181" s="263"/>
      <c r="S2181" s="263"/>
      <c r="T2181" s="264"/>
      <c r="U2181" s="14"/>
      <c r="V2181" s="14"/>
      <c r="W2181" s="14"/>
      <c r="X2181" s="14"/>
      <c r="Y2181" s="14"/>
      <c r="Z2181" s="14"/>
      <c r="AA2181" s="14"/>
      <c r="AB2181" s="14"/>
      <c r="AC2181" s="14"/>
      <c r="AD2181" s="14"/>
      <c r="AE2181" s="14"/>
      <c r="AT2181" s="265" t="s">
        <v>190</v>
      </c>
      <c r="AU2181" s="265" t="s">
        <v>85</v>
      </c>
      <c r="AV2181" s="14" t="s">
        <v>85</v>
      </c>
      <c r="AW2181" s="14" t="s">
        <v>34</v>
      </c>
      <c r="AX2181" s="14" t="s">
        <v>76</v>
      </c>
      <c r="AY2181" s="265" t="s">
        <v>178</v>
      </c>
    </row>
    <row r="2182" s="14" customFormat="1">
      <c r="A2182" s="14"/>
      <c r="B2182" s="255"/>
      <c r="C2182" s="256"/>
      <c r="D2182" s="246" t="s">
        <v>190</v>
      </c>
      <c r="E2182" s="257" t="s">
        <v>1</v>
      </c>
      <c r="F2182" s="258" t="s">
        <v>2239</v>
      </c>
      <c r="G2182" s="256"/>
      <c r="H2182" s="259">
        <v>17.969999999999999</v>
      </c>
      <c r="I2182" s="260"/>
      <c r="J2182" s="256"/>
      <c r="K2182" s="256"/>
      <c r="L2182" s="261"/>
      <c r="M2182" s="262"/>
      <c r="N2182" s="263"/>
      <c r="O2182" s="263"/>
      <c r="P2182" s="263"/>
      <c r="Q2182" s="263"/>
      <c r="R2182" s="263"/>
      <c r="S2182" s="263"/>
      <c r="T2182" s="264"/>
      <c r="U2182" s="14"/>
      <c r="V2182" s="14"/>
      <c r="W2182" s="14"/>
      <c r="X2182" s="14"/>
      <c r="Y2182" s="14"/>
      <c r="Z2182" s="14"/>
      <c r="AA2182" s="14"/>
      <c r="AB2182" s="14"/>
      <c r="AC2182" s="14"/>
      <c r="AD2182" s="14"/>
      <c r="AE2182" s="14"/>
      <c r="AT2182" s="265" t="s">
        <v>190</v>
      </c>
      <c r="AU2182" s="265" t="s">
        <v>85</v>
      </c>
      <c r="AV2182" s="14" t="s">
        <v>85</v>
      </c>
      <c r="AW2182" s="14" t="s">
        <v>34</v>
      </c>
      <c r="AX2182" s="14" t="s">
        <v>76</v>
      </c>
      <c r="AY2182" s="265" t="s">
        <v>178</v>
      </c>
    </row>
    <row r="2183" s="14" customFormat="1">
      <c r="A2183" s="14"/>
      <c r="B2183" s="255"/>
      <c r="C2183" s="256"/>
      <c r="D2183" s="246" t="s">
        <v>190</v>
      </c>
      <c r="E2183" s="257" t="s">
        <v>1</v>
      </c>
      <c r="F2183" s="258" t="s">
        <v>2032</v>
      </c>
      <c r="G2183" s="256"/>
      <c r="H2183" s="259">
        <v>8.25</v>
      </c>
      <c r="I2183" s="260"/>
      <c r="J2183" s="256"/>
      <c r="K2183" s="256"/>
      <c r="L2183" s="261"/>
      <c r="M2183" s="262"/>
      <c r="N2183" s="263"/>
      <c r="O2183" s="263"/>
      <c r="P2183" s="263"/>
      <c r="Q2183" s="263"/>
      <c r="R2183" s="263"/>
      <c r="S2183" s="263"/>
      <c r="T2183" s="264"/>
      <c r="U2183" s="14"/>
      <c r="V2183" s="14"/>
      <c r="W2183" s="14"/>
      <c r="X2183" s="14"/>
      <c r="Y2183" s="14"/>
      <c r="Z2183" s="14"/>
      <c r="AA2183" s="14"/>
      <c r="AB2183" s="14"/>
      <c r="AC2183" s="14"/>
      <c r="AD2183" s="14"/>
      <c r="AE2183" s="14"/>
      <c r="AT2183" s="265" t="s">
        <v>190</v>
      </c>
      <c r="AU2183" s="265" t="s">
        <v>85</v>
      </c>
      <c r="AV2183" s="14" t="s">
        <v>85</v>
      </c>
      <c r="AW2183" s="14" t="s">
        <v>34</v>
      </c>
      <c r="AX2183" s="14" t="s">
        <v>76</v>
      </c>
      <c r="AY2183" s="265" t="s">
        <v>178</v>
      </c>
    </row>
    <row r="2184" s="2" customFormat="1" ht="24.15" customHeight="1">
      <c r="A2184" s="38"/>
      <c r="B2184" s="39"/>
      <c r="C2184" s="226" t="s">
        <v>2317</v>
      </c>
      <c r="D2184" s="226" t="s">
        <v>181</v>
      </c>
      <c r="E2184" s="227" t="s">
        <v>2318</v>
      </c>
      <c r="F2184" s="228" t="s">
        <v>2319</v>
      </c>
      <c r="G2184" s="229" t="s">
        <v>203</v>
      </c>
      <c r="H2184" s="230">
        <v>48</v>
      </c>
      <c r="I2184" s="231"/>
      <c r="J2184" s="232">
        <f>ROUND(I2184*H2184,2)</f>
        <v>0</v>
      </c>
      <c r="K2184" s="228" t="s">
        <v>185</v>
      </c>
      <c r="L2184" s="44"/>
      <c r="M2184" s="233" t="s">
        <v>1</v>
      </c>
      <c r="N2184" s="234" t="s">
        <v>41</v>
      </c>
      <c r="O2184" s="91"/>
      <c r="P2184" s="235">
        <f>O2184*H2184</f>
        <v>0</v>
      </c>
      <c r="Q2184" s="235">
        <v>0.00024000000000000001</v>
      </c>
      <c r="R2184" s="235">
        <f>Q2184*H2184</f>
        <v>0.011520000000000001</v>
      </c>
      <c r="S2184" s="235">
        <v>0.00088999999999999995</v>
      </c>
      <c r="T2184" s="236">
        <f>S2184*H2184</f>
        <v>0.042719999999999994</v>
      </c>
      <c r="U2184" s="38"/>
      <c r="V2184" s="38"/>
      <c r="W2184" s="38"/>
      <c r="X2184" s="38"/>
      <c r="Y2184" s="38"/>
      <c r="Z2184" s="38"/>
      <c r="AA2184" s="38"/>
      <c r="AB2184" s="38"/>
      <c r="AC2184" s="38"/>
      <c r="AD2184" s="38"/>
      <c r="AE2184" s="38"/>
      <c r="AR2184" s="237" t="s">
        <v>362</v>
      </c>
      <c r="AT2184" s="237" t="s">
        <v>181</v>
      </c>
      <c r="AU2184" s="237" t="s">
        <v>85</v>
      </c>
      <c r="AY2184" s="17" t="s">
        <v>178</v>
      </c>
      <c r="BE2184" s="238">
        <f>IF(N2184="základní",J2184,0)</f>
        <v>0</v>
      </c>
      <c r="BF2184" s="238">
        <f>IF(N2184="snížená",J2184,0)</f>
        <v>0</v>
      </c>
      <c r="BG2184" s="238">
        <f>IF(N2184="zákl. přenesená",J2184,0)</f>
        <v>0</v>
      </c>
      <c r="BH2184" s="238">
        <f>IF(N2184="sníž. přenesená",J2184,0)</f>
        <v>0</v>
      </c>
      <c r="BI2184" s="238">
        <f>IF(N2184="nulová",J2184,0)</f>
        <v>0</v>
      </c>
      <c r="BJ2184" s="17" t="s">
        <v>83</v>
      </c>
      <c r="BK2184" s="238">
        <f>ROUND(I2184*H2184,2)</f>
        <v>0</v>
      </c>
      <c r="BL2184" s="17" t="s">
        <v>362</v>
      </c>
      <c r="BM2184" s="237" t="s">
        <v>2320</v>
      </c>
    </row>
    <row r="2185" s="2" customFormat="1">
      <c r="A2185" s="38"/>
      <c r="B2185" s="39"/>
      <c r="C2185" s="40"/>
      <c r="D2185" s="239" t="s">
        <v>188</v>
      </c>
      <c r="E2185" s="40"/>
      <c r="F2185" s="240" t="s">
        <v>2321</v>
      </c>
      <c r="G2185" s="40"/>
      <c r="H2185" s="40"/>
      <c r="I2185" s="241"/>
      <c r="J2185" s="40"/>
      <c r="K2185" s="40"/>
      <c r="L2185" s="44"/>
      <c r="M2185" s="242"/>
      <c r="N2185" s="243"/>
      <c r="O2185" s="91"/>
      <c r="P2185" s="91"/>
      <c r="Q2185" s="91"/>
      <c r="R2185" s="91"/>
      <c r="S2185" s="91"/>
      <c r="T2185" s="92"/>
      <c r="U2185" s="38"/>
      <c r="V2185" s="38"/>
      <c r="W2185" s="38"/>
      <c r="X2185" s="38"/>
      <c r="Y2185" s="38"/>
      <c r="Z2185" s="38"/>
      <c r="AA2185" s="38"/>
      <c r="AB2185" s="38"/>
      <c r="AC2185" s="38"/>
      <c r="AD2185" s="38"/>
      <c r="AE2185" s="38"/>
      <c r="AT2185" s="17" t="s">
        <v>188</v>
      </c>
      <c r="AU2185" s="17" t="s">
        <v>85</v>
      </c>
    </row>
    <row r="2186" s="13" customFormat="1">
      <c r="A2186" s="13"/>
      <c r="B2186" s="244"/>
      <c r="C2186" s="245"/>
      <c r="D2186" s="246" t="s">
        <v>190</v>
      </c>
      <c r="E2186" s="247" t="s">
        <v>1</v>
      </c>
      <c r="F2186" s="248" t="s">
        <v>191</v>
      </c>
      <c r="G2186" s="245"/>
      <c r="H2186" s="247" t="s">
        <v>1</v>
      </c>
      <c r="I2186" s="249"/>
      <c r="J2186" s="245"/>
      <c r="K2186" s="245"/>
      <c r="L2186" s="250"/>
      <c r="M2186" s="251"/>
      <c r="N2186" s="252"/>
      <c r="O2186" s="252"/>
      <c r="P2186" s="252"/>
      <c r="Q2186" s="252"/>
      <c r="R2186" s="252"/>
      <c r="S2186" s="252"/>
      <c r="T2186" s="253"/>
      <c r="U2186" s="13"/>
      <c r="V2186" s="13"/>
      <c r="W2186" s="13"/>
      <c r="X2186" s="13"/>
      <c r="Y2186" s="13"/>
      <c r="Z2186" s="13"/>
      <c r="AA2186" s="13"/>
      <c r="AB2186" s="13"/>
      <c r="AC2186" s="13"/>
      <c r="AD2186" s="13"/>
      <c r="AE2186" s="13"/>
      <c r="AT2186" s="254" t="s">
        <v>190</v>
      </c>
      <c r="AU2186" s="254" t="s">
        <v>85</v>
      </c>
      <c r="AV2186" s="13" t="s">
        <v>83</v>
      </c>
      <c r="AW2186" s="13" t="s">
        <v>34</v>
      </c>
      <c r="AX2186" s="13" t="s">
        <v>76</v>
      </c>
      <c r="AY2186" s="254" t="s">
        <v>178</v>
      </c>
    </row>
    <row r="2187" s="13" customFormat="1">
      <c r="A2187" s="13"/>
      <c r="B2187" s="244"/>
      <c r="C2187" s="245"/>
      <c r="D2187" s="246" t="s">
        <v>190</v>
      </c>
      <c r="E2187" s="247" t="s">
        <v>1</v>
      </c>
      <c r="F2187" s="248" t="s">
        <v>192</v>
      </c>
      <c r="G2187" s="245"/>
      <c r="H2187" s="247" t="s">
        <v>1</v>
      </c>
      <c r="I2187" s="249"/>
      <c r="J2187" s="245"/>
      <c r="K2187" s="245"/>
      <c r="L2187" s="250"/>
      <c r="M2187" s="251"/>
      <c r="N2187" s="252"/>
      <c r="O2187" s="252"/>
      <c r="P2187" s="252"/>
      <c r="Q2187" s="252"/>
      <c r="R2187" s="252"/>
      <c r="S2187" s="252"/>
      <c r="T2187" s="253"/>
      <c r="U2187" s="13"/>
      <c r="V2187" s="13"/>
      <c r="W2187" s="13"/>
      <c r="X2187" s="13"/>
      <c r="Y2187" s="13"/>
      <c r="Z2187" s="13"/>
      <c r="AA2187" s="13"/>
      <c r="AB2187" s="13"/>
      <c r="AC2187" s="13"/>
      <c r="AD2187" s="13"/>
      <c r="AE2187" s="13"/>
      <c r="AT2187" s="254" t="s">
        <v>190</v>
      </c>
      <c r="AU2187" s="254" t="s">
        <v>85</v>
      </c>
      <c r="AV2187" s="13" t="s">
        <v>83</v>
      </c>
      <c r="AW2187" s="13" t="s">
        <v>34</v>
      </c>
      <c r="AX2187" s="13" t="s">
        <v>76</v>
      </c>
      <c r="AY2187" s="254" t="s">
        <v>178</v>
      </c>
    </row>
    <row r="2188" s="14" customFormat="1">
      <c r="A2188" s="14"/>
      <c r="B2188" s="255"/>
      <c r="C2188" s="256"/>
      <c r="D2188" s="246" t="s">
        <v>190</v>
      </c>
      <c r="E2188" s="257" t="s">
        <v>1</v>
      </c>
      <c r="F2188" s="258" t="s">
        <v>2322</v>
      </c>
      <c r="G2188" s="256"/>
      <c r="H2188" s="259">
        <v>16</v>
      </c>
      <c r="I2188" s="260"/>
      <c r="J2188" s="256"/>
      <c r="K2188" s="256"/>
      <c r="L2188" s="261"/>
      <c r="M2188" s="262"/>
      <c r="N2188" s="263"/>
      <c r="O2188" s="263"/>
      <c r="P2188" s="263"/>
      <c r="Q2188" s="263"/>
      <c r="R2188" s="263"/>
      <c r="S2188" s="263"/>
      <c r="T2188" s="264"/>
      <c r="U2188" s="14"/>
      <c r="V2188" s="14"/>
      <c r="W2188" s="14"/>
      <c r="X2188" s="14"/>
      <c r="Y2188" s="14"/>
      <c r="Z2188" s="14"/>
      <c r="AA2188" s="14"/>
      <c r="AB2188" s="14"/>
      <c r="AC2188" s="14"/>
      <c r="AD2188" s="14"/>
      <c r="AE2188" s="14"/>
      <c r="AT2188" s="265" t="s">
        <v>190</v>
      </c>
      <c r="AU2188" s="265" t="s">
        <v>85</v>
      </c>
      <c r="AV2188" s="14" t="s">
        <v>85</v>
      </c>
      <c r="AW2188" s="14" t="s">
        <v>34</v>
      </c>
      <c r="AX2188" s="14" t="s">
        <v>76</v>
      </c>
      <c r="AY2188" s="265" t="s">
        <v>178</v>
      </c>
    </row>
    <row r="2189" s="14" customFormat="1">
      <c r="A2189" s="14"/>
      <c r="B2189" s="255"/>
      <c r="C2189" s="256"/>
      <c r="D2189" s="246" t="s">
        <v>190</v>
      </c>
      <c r="E2189" s="257" t="s">
        <v>1</v>
      </c>
      <c r="F2189" s="258" t="s">
        <v>2323</v>
      </c>
      <c r="G2189" s="256"/>
      <c r="H2189" s="259">
        <v>16</v>
      </c>
      <c r="I2189" s="260"/>
      <c r="J2189" s="256"/>
      <c r="K2189" s="256"/>
      <c r="L2189" s="261"/>
      <c r="M2189" s="262"/>
      <c r="N2189" s="263"/>
      <c r="O2189" s="263"/>
      <c r="P2189" s="263"/>
      <c r="Q2189" s="263"/>
      <c r="R2189" s="263"/>
      <c r="S2189" s="263"/>
      <c r="T2189" s="264"/>
      <c r="U2189" s="14"/>
      <c r="V2189" s="14"/>
      <c r="W2189" s="14"/>
      <c r="X2189" s="14"/>
      <c r="Y2189" s="14"/>
      <c r="Z2189" s="14"/>
      <c r="AA2189" s="14"/>
      <c r="AB2189" s="14"/>
      <c r="AC2189" s="14"/>
      <c r="AD2189" s="14"/>
      <c r="AE2189" s="14"/>
      <c r="AT2189" s="265" t="s">
        <v>190</v>
      </c>
      <c r="AU2189" s="265" t="s">
        <v>85</v>
      </c>
      <c r="AV2189" s="14" t="s">
        <v>85</v>
      </c>
      <c r="AW2189" s="14" t="s">
        <v>34</v>
      </c>
      <c r="AX2189" s="14" t="s">
        <v>76</v>
      </c>
      <c r="AY2189" s="265" t="s">
        <v>178</v>
      </c>
    </row>
    <row r="2190" s="14" customFormat="1">
      <c r="A2190" s="14"/>
      <c r="B2190" s="255"/>
      <c r="C2190" s="256"/>
      <c r="D2190" s="246" t="s">
        <v>190</v>
      </c>
      <c r="E2190" s="257" t="s">
        <v>1</v>
      </c>
      <c r="F2190" s="258" t="s">
        <v>2324</v>
      </c>
      <c r="G2190" s="256"/>
      <c r="H2190" s="259">
        <v>16</v>
      </c>
      <c r="I2190" s="260"/>
      <c r="J2190" s="256"/>
      <c r="K2190" s="256"/>
      <c r="L2190" s="261"/>
      <c r="M2190" s="262"/>
      <c r="N2190" s="263"/>
      <c r="O2190" s="263"/>
      <c r="P2190" s="263"/>
      <c r="Q2190" s="263"/>
      <c r="R2190" s="263"/>
      <c r="S2190" s="263"/>
      <c r="T2190" s="264"/>
      <c r="U2190" s="14"/>
      <c r="V2190" s="14"/>
      <c r="W2190" s="14"/>
      <c r="X2190" s="14"/>
      <c r="Y2190" s="14"/>
      <c r="Z2190" s="14"/>
      <c r="AA2190" s="14"/>
      <c r="AB2190" s="14"/>
      <c r="AC2190" s="14"/>
      <c r="AD2190" s="14"/>
      <c r="AE2190" s="14"/>
      <c r="AT2190" s="265" t="s">
        <v>190</v>
      </c>
      <c r="AU2190" s="265" t="s">
        <v>85</v>
      </c>
      <c r="AV2190" s="14" t="s">
        <v>85</v>
      </c>
      <c r="AW2190" s="14" t="s">
        <v>34</v>
      </c>
      <c r="AX2190" s="14" t="s">
        <v>76</v>
      </c>
      <c r="AY2190" s="265" t="s">
        <v>178</v>
      </c>
    </row>
    <row r="2191" s="2" customFormat="1" ht="24.15" customHeight="1">
      <c r="A2191" s="38"/>
      <c r="B2191" s="39"/>
      <c r="C2191" s="267" t="s">
        <v>2325</v>
      </c>
      <c r="D2191" s="267" t="s">
        <v>406</v>
      </c>
      <c r="E2191" s="268" t="s">
        <v>2326</v>
      </c>
      <c r="F2191" s="269" t="s">
        <v>2327</v>
      </c>
      <c r="G2191" s="270" t="s">
        <v>258</v>
      </c>
      <c r="H2191" s="271">
        <v>2.3999999999999999</v>
      </c>
      <c r="I2191" s="272"/>
      <c r="J2191" s="273">
        <f>ROUND(I2191*H2191,2)</f>
        <v>0</v>
      </c>
      <c r="K2191" s="269" t="s">
        <v>185</v>
      </c>
      <c r="L2191" s="274"/>
      <c r="M2191" s="275" t="s">
        <v>1</v>
      </c>
      <c r="N2191" s="276" t="s">
        <v>41</v>
      </c>
      <c r="O2191" s="91"/>
      <c r="P2191" s="235">
        <f>O2191*H2191</f>
        <v>0</v>
      </c>
      <c r="Q2191" s="235">
        <v>0.016</v>
      </c>
      <c r="R2191" s="235">
        <f>Q2191*H2191</f>
        <v>0.038399999999999997</v>
      </c>
      <c r="S2191" s="235">
        <v>0</v>
      </c>
      <c r="T2191" s="236">
        <f>S2191*H2191</f>
        <v>0</v>
      </c>
      <c r="U2191" s="38"/>
      <c r="V2191" s="38"/>
      <c r="W2191" s="38"/>
      <c r="X2191" s="38"/>
      <c r="Y2191" s="38"/>
      <c r="Z2191" s="38"/>
      <c r="AA2191" s="38"/>
      <c r="AB2191" s="38"/>
      <c r="AC2191" s="38"/>
      <c r="AD2191" s="38"/>
      <c r="AE2191" s="38"/>
      <c r="AR2191" s="237" t="s">
        <v>472</v>
      </c>
      <c r="AT2191" s="237" t="s">
        <v>406</v>
      </c>
      <c r="AU2191" s="237" t="s">
        <v>85</v>
      </c>
      <c r="AY2191" s="17" t="s">
        <v>178</v>
      </c>
      <c r="BE2191" s="238">
        <f>IF(N2191="základní",J2191,0)</f>
        <v>0</v>
      </c>
      <c r="BF2191" s="238">
        <f>IF(N2191="snížená",J2191,0)</f>
        <v>0</v>
      </c>
      <c r="BG2191" s="238">
        <f>IF(N2191="zákl. přenesená",J2191,0)</f>
        <v>0</v>
      </c>
      <c r="BH2191" s="238">
        <f>IF(N2191="sníž. přenesená",J2191,0)</f>
        <v>0</v>
      </c>
      <c r="BI2191" s="238">
        <f>IF(N2191="nulová",J2191,0)</f>
        <v>0</v>
      </c>
      <c r="BJ2191" s="17" t="s">
        <v>83</v>
      </c>
      <c r="BK2191" s="238">
        <f>ROUND(I2191*H2191,2)</f>
        <v>0</v>
      </c>
      <c r="BL2191" s="17" t="s">
        <v>362</v>
      </c>
      <c r="BM2191" s="237" t="s">
        <v>2328</v>
      </c>
    </row>
    <row r="2192" s="13" customFormat="1">
      <c r="A2192" s="13"/>
      <c r="B2192" s="244"/>
      <c r="C2192" s="245"/>
      <c r="D2192" s="246" t="s">
        <v>190</v>
      </c>
      <c r="E2192" s="247" t="s">
        <v>1</v>
      </c>
      <c r="F2192" s="248" t="s">
        <v>191</v>
      </c>
      <c r="G2192" s="245"/>
      <c r="H2192" s="247" t="s">
        <v>1</v>
      </c>
      <c r="I2192" s="249"/>
      <c r="J2192" s="245"/>
      <c r="K2192" s="245"/>
      <c r="L2192" s="250"/>
      <c r="M2192" s="251"/>
      <c r="N2192" s="252"/>
      <c r="O2192" s="252"/>
      <c r="P2192" s="252"/>
      <c r="Q2192" s="252"/>
      <c r="R2192" s="252"/>
      <c r="S2192" s="252"/>
      <c r="T2192" s="253"/>
      <c r="U2192" s="13"/>
      <c r="V2192" s="13"/>
      <c r="W2192" s="13"/>
      <c r="X2192" s="13"/>
      <c r="Y2192" s="13"/>
      <c r="Z2192" s="13"/>
      <c r="AA2192" s="13"/>
      <c r="AB2192" s="13"/>
      <c r="AC2192" s="13"/>
      <c r="AD2192" s="13"/>
      <c r="AE2192" s="13"/>
      <c r="AT2192" s="254" t="s">
        <v>190</v>
      </c>
      <c r="AU2192" s="254" t="s">
        <v>85</v>
      </c>
      <c r="AV2192" s="13" t="s">
        <v>83</v>
      </c>
      <c r="AW2192" s="13" t="s">
        <v>34</v>
      </c>
      <c r="AX2192" s="13" t="s">
        <v>76</v>
      </c>
      <c r="AY2192" s="254" t="s">
        <v>178</v>
      </c>
    </row>
    <row r="2193" s="13" customFormat="1">
      <c r="A2193" s="13"/>
      <c r="B2193" s="244"/>
      <c r="C2193" s="245"/>
      <c r="D2193" s="246" t="s">
        <v>190</v>
      </c>
      <c r="E2193" s="247" t="s">
        <v>1</v>
      </c>
      <c r="F2193" s="248" t="s">
        <v>192</v>
      </c>
      <c r="G2193" s="245"/>
      <c r="H2193" s="247" t="s">
        <v>1</v>
      </c>
      <c r="I2193" s="249"/>
      <c r="J2193" s="245"/>
      <c r="K2193" s="245"/>
      <c r="L2193" s="250"/>
      <c r="M2193" s="251"/>
      <c r="N2193" s="252"/>
      <c r="O2193" s="252"/>
      <c r="P2193" s="252"/>
      <c r="Q2193" s="252"/>
      <c r="R2193" s="252"/>
      <c r="S2193" s="252"/>
      <c r="T2193" s="253"/>
      <c r="U2193" s="13"/>
      <c r="V2193" s="13"/>
      <c r="W2193" s="13"/>
      <c r="X2193" s="13"/>
      <c r="Y2193" s="13"/>
      <c r="Z2193" s="13"/>
      <c r="AA2193" s="13"/>
      <c r="AB2193" s="13"/>
      <c r="AC2193" s="13"/>
      <c r="AD2193" s="13"/>
      <c r="AE2193" s="13"/>
      <c r="AT2193" s="254" t="s">
        <v>190</v>
      </c>
      <c r="AU2193" s="254" t="s">
        <v>85</v>
      </c>
      <c r="AV2193" s="13" t="s">
        <v>83</v>
      </c>
      <c r="AW2193" s="13" t="s">
        <v>34</v>
      </c>
      <c r="AX2193" s="13" t="s">
        <v>76</v>
      </c>
      <c r="AY2193" s="254" t="s">
        <v>178</v>
      </c>
    </row>
    <row r="2194" s="14" customFormat="1">
      <c r="A2194" s="14"/>
      <c r="B2194" s="255"/>
      <c r="C2194" s="256"/>
      <c r="D2194" s="246" t="s">
        <v>190</v>
      </c>
      <c r="E2194" s="257" t="s">
        <v>1</v>
      </c>
      <c r="F2194" s="258" t="s">
        <v>979</v>
      </c>
      <c r="G2194" s="256"/>
      <c r="H2194" s="259">
        <v>0.80000000000000004</v>
      </c>
      <c r="I2194" s="260"/>
      <c r="J2194" s="256"/>
      <c r="K2194" s="256"/>
      <c r="L2194" s="261"/>
      <c r="M2194" s="262"/>
      <c r="N2194" s="263"/>
      <c r="O2194" s="263"/>
      <c r="P2194" s="263"/>
      <c r="Q2194" s="263"/>
      <c r="R2194" s="263"/>
      <c r="S2194" s="263"/>
      <c r="T2194" s="264"/>
      <c r="U2194" s="14"/>
      <c r="V2194" s="14"/>
      <c r="W2194" s="14"/>
      <c r="X2194" s="14"/>
      <c r="Y2194" s="14"/>
      <c r="Z2194" s="14"/>
      <c r="AA2194" s="14"/>
      <c r="AB2194" s="14"/>
      <c r="AC2194" s="14"/>
      <c r="AD2194" s="14"/>
      <c r="AE2194" s="14"/>
      <c r="AT2194" s="265" t="s">
        <v>190</v>
      </c>
      <c r="AU2194" s="265" t="s">
        <v>85</v>
      </c>
      <c r="AV2194" s="14" t="s">
        <v>85</v>
      </c>
      <c r="AW2194" s="14" t="s">
        <v>34</v>
      </c>
      <c r="AX2194" s="14" t="s">
        <v>76</v>
      </c>
      <c r="AY2194" s="265" t="s">
        <v>178</v>
      </c>
    </row>
    <row r="2195" s="14" customFormat="1">
      <c r="A2195" s="14"/>
      <c r="B2195" s="255"/>
      <c r="C2195" s="256"/>
      <c r="D2195" s="246" t="s">
        <v>190</v>
      </c>
      <c r="E2195" s="257" t="s">
        <v>1</v>
      </c>
      <c r="F2195" s="258" t="s">
        <v>980</v>
      </c>
      <c r="G2195" s="256"/>
      <c r="H2195" s="259">
        <v>0.80000000000000004</v>
      </c>
      <c r="I2195" s="260"/>
      <c r="J2195" s="256"/>
      <c r="K2195" s="256"/>
      <c r="L2195" s="261"/>
      <c r="M2195" s="262"/>
      <c r="N2195" s="263"/>
      <c r="O2195" s="263"/>
      <c r="P2195" s="263"/>
      <c r="Q2195" s="263"/>
      <c r="R2195" s="263"/>
      <c r="S2195" s="263"/>
      <c r="T2195" s="264"/>
      <c r="U2195" s="14"/>
      <c r="V2195" s="14"/>
      <c r="W2195" s="14"/>
      <c r="X2195" s="14"/>
      <c r="Y2195" s="14"/>
      <c r="Z2195" s="14"/>
      <c r="AA2195" s="14"/>
      <c r="AB2195" s="14"/>
      <c r="AC2195" s="14"/>
      <c r="AD2195" s="14"/>
      <c r="AE2195" s="14"/>
      <c r="AT2195" s="265" t="s">
        <v>190</v>
      </c>
      <c r="AU2195" s="265" t="s">
        <v>85</v>
      </c>
      <c r="AV2195" s="14" t="s">
        <v>85</v>
      </c>
      <c r="AW2195" s="14" t="s">
        <v>34</v>
      </c>
      <c r="AX2195" s="14" t="s">
        <v>76</v>
      </c>
      <c r="AY2195" s="265" t="s">
        <v>178</v>
      </c>
    </row>
    <row r="2196" s="14" customFormat="1">
      <c r="A2196" s="14"/>
      <c r="B2196" s="255"/>
      <c r="C2196" s="256"/>
      <c r="D2196" s="246" t="s">
        <v>190</v>
      </c>
      <c r="E2196" s="257" t="s">
        <v>1</v>
      </c>
      <c r="F2196" s="258" t="s">
        <v>981</v>
      </c>
      <c r="G2196" s="256"/>
      <c r="H2196" s="259">
        <v>0.80000000000000004</v>
      </c>
      <c r="I2196" s="260"/>
      <c r="J2196" s="256"/>
      <c r="K2196" s="256"/>
      <c r="L2196" s="261"/>
      <c r="M2196" s="262"/>
      <c r="N2196" s="263"/>
      <c r="O2196" s="263"/>
      <c r="P2196" s="263"/>
      <c r="Q2196" s="263"/>
      <c r="R2196" s="263"/>
      <c r="S2196" s="263"/>
      <c r="T2196" s="264"/>
      <c r="U2196" s="14"/>
      <c r="V2196" s="14"/>
      <c r="W2196" s="14"/>
      <c r="X2196" s="14"/>
      <c r="Y2196" s="14"/>
      <c r="Z2196" s="14"/>
      <c r="AA2196" s="14"/>
      <c r="AB2196" s="14"/>
      <c r="AC2196" s="14"/>
      <c r="AD2196" s="14"/>
      <c r="AE2196" s="14"/>
      <c r="AT2196" s="265" t="s">
        <v>190</v>
      </c>
      <c r="AU2196" s="265" t="s">
        <v>85</v>
      </c>
      <c r="AV2196" s="14" t="s">
        <v>85</v>
      </c>
      <c r="AW2196" s="14" t="s">
        <v>34</v>
      </c>
      <c r="AX2196" s="14" t="s">
        <v>76</v>
      </c>
      <c r="AY2196" s="265" t="s">
        <v>178</v>
      </c>
    </row>
    <row r="2197" s="2" customFormat="1" ht="24.15" customHeight="1">
      <c r="A2197" s="38"/>
      <c r="B2197" s="39"/>
      <c r="C2197" s="226" t="s">
        <v>2329</v>
      </c>
      <c r="D2197" s="226" t="s">
        <v>181</v>
      </c>
      <c r="E2197" s="227" t="s">
        <v>2330</v>
      </c>
      <c r="F2197" s="228" t="s">
        <v>2331</v>
      </c>
      <c r="G2197" s="229" t="s">
        <v>229</v>
      </c>
      <c r="H2197" s="230">
        <v>27.523</v>
      </c>
      <c r="I2197" s="231"/>
      <c r="J2197" s="232">
        <f>ROUND(I2197*H2197,2)</f>
        <v>0</v>
      </c>
      <c r="K2197" s="228" t="s">
        <v>185</v>
      </c>
      <c r="L2197" s="44"/>
      <c r="M2197" s="233" t="s">
        <v>1</v>
      </c>
      <c r="N2197" s="234" t="s">
        <v>41</v>
      </c>
      <c r="O2197" s="91"/>
      <c r="P2197" s="235">
        <f>O2197*H2197</f>
        <v>0</v>
      </c>
      <c r="Q2197" s="235">
        <v>0</v>
      </c>
      <c r="R2197" s="235">
        <f>Q2197*H2197</f>
        <v>0</v>
      </c>
      <c r="S2197" s="235">
        <v>0</v>
      </c>
      <c r="T2197" s="236">
        <f>S2197*H2197</f>
        <v>0</v>
      </c>
      <c r="U2197" s="38"/>
      <c r="V2197" s="38"/>
      <c r="W2197" s="38"/>
      <c r="X2197" s="38"/>
      <c r="Y2197" s="38"/>
      <c r="Z2197" s="38"/>
      <c r="AA2197" s="38"/>
      <c r="AB2197" s="38"/>
      <c r="AC2197" s="38"/>
      <c r="AD2197" s="38"/>
      <c r="AE2197" s="38"/>
      <c r="AR2197" s="237" t="s">
        <v>362</v>
      </c>
      <c r="AT2197" s="237" t="s">
        <v>181</v>
      </c>
      <c r="AU2197" s="237" t="s">
        <v>85</v>
      </c>
      <c r="AY2197" s="17" t="s">
        <v>178</v>
      </c>
      <c r="BE2197" s="238">
        <f>IF(N2197="základní",J2197,0)</f>
        <v>0</v>
      </c>
      <c r="BF2197" s="238">
        <f>IF(N2197="snížená",J2197,0)</f>
        <v>0</v>
      </c>
      <c r="BG2197" s="238">
        <f>IF(N2197="zákl. přenesená",J2197,0)</f>
        <v>0</v>
      </c>
      <c r="BH2197" s="238">
        <f>IF(N2197="sníž. přenesená",J2197,0)</f>
        <v>0</v>
      </c>
      <c r="BI2197" s="238">
        <f>IF(N2197="nulová",J2197,0)</f>
        <v>0</v>
      </c>
      <c r="BJ2197" s="17" t="s">
        <v>83</v>
      </c>
      <c r="BK2197" s="238">
        <f>ROUND(I2197*H2197,2)</f>
        <v>0</v>
      </c>
      <c r="BL2197" s="17" t="s">
        <v>362</v>
      </c>
      <c r="BM2197" s="237" t="s">
        <v>2332</v>
      </c>
    </row>
    <row r="2198" s="2" customFormat="1">
      <c r="A2198" s="38"/>
      <c r="B2198" s="39"/>
      <c r="C2198" s="40"/>
      <c r="D2198" s="239" t="s">
        <v>188</v>
      </c>
      <c r="E2198" s="40"/>
      <c r="F2198" s="240" t="s">
        <v>2333</v>
      </c>
      <c r="G2198" s="40"/>
      <c r="H2198" s="40"/>
      <c r="I2198" s="241"/>
      <c r="J2198" s="40"/>
      <c r="K2198" s="40"/>
      <c r="L2198" s="44"/>
      <c r="M2198" s="242"/>
      <c r="N2198" s="243"/>
      <c r="O2198" s="91"/>
      <c r="P2198" s="91"/>
      <c r="Q2198" s="91"/>
      <c r="R2198" s="91"/>
      <c r="S2198" s="91"/>
      <c r="T2198" s="92"/>
      <c r="U2198" s="38"/>
      <c r="V2198" s="38"/>
      <c r="W2198" s="38"/>
      <c r="X2198" s="38"/>
      <c r="Y2198" s="38"/>
      <c r="Z2198" s="38"/>
      <c r="AA2198" s="38"/>
      <c r="AB2198" s="38"/>
      <c r="AC2198" s="38"/>
      <c r="AD2198" s="38"/>
      <c r="AE2198" s="38"/>
      <c r="AT2198" s="17" t="s">
        <v>188</v>
      </c>
      <c r="AU2198" s="17" t="s">
        <v>85</v>
      </c>
    </row>
    <row r="2199" s="12" customFormat="1" ht="22.8" customHeight="1">
      <c r="A2199" s="12"/>
      <c r="B2199" s="210"/>
      <c r="C2199" s="211"/>
      <c r="D2199" s="212" t="s">
        <v>75</v>
      </c>
      <c r="E2199" s="224" t="s">
        <v>2334</v>
      </c>
      <c r="F2199" s="224" t="s">
        <v>2335</v>
      </c>
      <c r="G2199" s="211"/>
      <c r="H2199" s="211"/>
      <c r="I2199" s="214"/>
      <c r="J2199" s="225">
        <f>BK2199</f>
        <v>0</v>
      </c>
      <c r="K2199" s="211"/>
      <c r="L2199" s="216"/>
      <c r="M2199" s="217"/>
      <c r="N2199" s="218"/>
      <c r="O2199" s="218"/>
      <c r="P2199" s="219">
        <f>SUM(P2200:P2229)</f>
        <v>0</v>
      </c>
      <c r="Q2199" s="218"/>
      <c r="R2199" s="219">
        <f>SUM(R2200:R2229)</f>
        <v>0.37006815999999998</v>
      </c>
      <c r="S2199" s="218"/>
      <c r="T2199" s="220">
        <f>SUM(T2200:T2229)</f>
        <v>0</v>
      </c>
      <c r="U2199" s="12"/>
      <c r="V2199" s="12"/>
      <c r="W2199" s="12"/>
      <c r="X2199" s="12"/>
      <c r="Y2199" s="12"/>
      <c r="Z2199" s="12"/>
      <c r="AA2199" s="12"/>
      <c r="AB2199" s="12"/>
      <c r="AC2199" s="12"/>
      <c r="AD2199" s="12"/>
      <c r="AE2199" s="12"/>
      <c r="AR2199" s="221" t="s">
        <v>85</v>
      </c>
      <c r="AT2199" s="222" t="s">
        <v>75</v>
      </c>
      <c r="AU2199" s="222" t="s">
        <v>83</v>
      </c>
      <c r="AY2199" s="221" t="s">
        <v>178</v>
      </c>
      <c r="BK2199" s="223">
        <f>SUM(BK2200:BK2229)</f>
        <v>0</v>
      </c>
    </row>
    <row r="2200" s="2" customFormat="1" ht="37.8" customHeight="1">
      <c r="A2200" s="38"/>
      <c r="B2200" s="39"/>
      <c r="C2200" s="226" t="s">
        <v>2336</v>
      </c>
      <c r="D2200" s="226" t="s">
        <v>181</v>
      </c>
      <c r="E2200" s="227" t="s">
        <v>2337</v>
      </c>
      <c r="F2200" s="228" t="s">
        <v>2338</v>
      </c>
      <c r="G2200" s="229" t="s">
        <v>258</v>
      </c>
      <c r="H2200" s="230">
        <v>102.25700000000001</v>
      </c>
      <c r="I2200" s="231"/>
      <c r="J2200" s="232">
        <f>ROUND(I2200*H2200,2)</f>
        <v>0</v>
      </c>
      <c r="K2200" s="228" t="s">
        <v>185</v>
      </c>
      <c r="L2200" s="44"/>
      <c r="M2200" s="233" t="s">
        <v>1</v>
      </c>
      <c r="N2200" s="234" t="s">
        <v>41</v>
      </c>
      <c r="O2200" s="91"/>
      <c r="P2200" s="235">
        <f>O2200*H2200</f>
        <v>0</v>
      </c>
      <c r="Q2200" s="235">
        <v>1.0000000000000001E-05</v>
      </c>
      <c r="R2200" s="235">
        <f>Q2200*H2200</f>
        <v>0.0010225700000000002</v>
      </c>
      <c r="S2200" s="235">
        <v>0</v>
      </c>
      <c r="T2200" s="236">
        <f>S2200*H2200</f>
        <v>0</v>
      </c>
      <c r="U2200" s="38"/>
      <c r="V2200" s="38"/>
      <c r="W2200" s="38"/>
      <c r="X2200" s="38"/>
      <c r="Y2200" s="38"/>
      <c r="Z2200" s="38"/>
      <c r="AA2200" s="38"/>
      <c r="AB2200" s="38"/>
      <c r="AC2200" s="38"/>
      <c r="AD2200" s="38"/>
      <c r="AE2200" s="38"/>
      <c r="AR2200" s="237" t="s">
        <v>362</v>
      </c>
      <c r="AT2200" s="237" t="s">
        <v>181</v>
      </c>
      <c r="AU2200" s="237" t="s">
        <v>85</v>
      </c>
      <c r="AY2200" s="17" t="s">
        <v>178</v>
      </c>
      <c r="BE2200" s="238">
        <f>IF(N2200="základní",J2200,0)</f>
        <v>0</v>
      </c>
      <c r="BF2200" s="238">
        <f>IF(N2200="snížená",J2200,0)</f>
        <v>0</v>
      </c>
      <c r="BG2200" s="238">
        <f>IF(N2200="zákl. přenesená",J2200,0)</f>
        <v>0</v>
      </c>
      <c r="BH2200" s="238">
        <f>IF(N2200="sníž. přenesená",J2200,0)</f>
        <v>0</v>
      </c>
      <c r="BI2200" s="238">
        <f>IF(N2200="nulová",J2200,0)</f>
        <v>0</v>
      </c>
      <c r="BJ2200" s="17" t="s">
        <v>83</v>
      </c>
      <c r="BK2200" s="238">
        <f>ROUND(I2200*H2200,2)</f>
        <v>0</v>
      </c>
      <c r="BL2200" s="17" t="s">
        <v>362</v>
      </c>
      <c r="BM2200" s="237" t="s">
        <v>2339</v>
      </c>
    </row>
    <row r="2201" s="2" customFormat="1">
      <c r="A2201" s="38"/>
      <c r="B2201" s="39"/>
      <c r="C2201" s="40"/>
      <c r="D2201" s="239" t="s">
        <v>188</v>
      </c>
      <c r="E2201" s="40"/>
      <c r="F2201" s="240" t="s">
        <v>2340</v>
      </c>
      <c r="G2201" s="40"/>
      <c r="H2201" s="40"/>
      <c r="I2201" s="241"/>
      <c r="J2201" s="40"/>
      <c r="K2201" s="40"/>
      <c r="L2201" s="44"/>
      <c r="M2201" s="242"/>
      <c r="N2201" s="243"/>
      <c r="O2201" s="91"/>
      <c r="P2201" s="91"/>
      <c r="Q2201" s="91"/>
      <c r="R2201" s="91"/>
      <c r="S2201" s="91"/>
      <c r="T2201" s="92"/>
      <c r="U2201" s="38"/>
      <c r="V2201" s="38"/>
      <c r="W2201" s="38"/>
      <c r="X2201" s="38"/>
      <c r="Y2201" s="38"/>
      <c r="Z2201" s="38"/>
      <c r="AA2201" s="38"/>
      <c r="AB2201" s="38"/>
      <c r="AC2201" s="38"/>
      <c r="AD2201" s="38"/>
      <c r="AE2201" s="38"/>
      <c r="AT2201" s="17" t="s">
        <v>188</v>
      </c>
      <c r="AU2201" s="17" t="s">
        <v>85</v>
      </c>
    </row>
    <row r="2202" s="13" customFormat="1">
      <c r="A2202" s="13"/>
      <c r="B2202" s="244"/>
      <c r="C2202" s="245"/>
      <c r="D2202" s="246" t="s">
        <v>190</v>
      </c>
      <c r="E2202" s="247" t="s">
        <v>1</v>
      </c>
      <c r="F2202" s="248" t="s">
        <v>191</v>
      </c>
      <c r="G2202" s="245"/>
      <c r="H2202" s="247" t="s">
        <v>1</v>
      </c>
      <c r="I2202" s="249"/>
      <c r="J2202" s="245"/>
      <c r="K2202" s="245"/>
      <c r="L2202" s="250"/>
      <c r="M2202" s="251"/>
      <c r="N2202" s="252"/>
      <c r="O2202" s="252"/>
      <c r="P2202" s="252"/>
      <c r="Q2202" s="252"/>
      <c r="R2202" s="252"/>
      <c r="S2202" s="252"/>
      <c r="T2202" s="253"/>
      <c r="U2202" s="13"/>
      <c r="V2202" s="13"/>
      <c r="W2202" s="13"/>
      <c r="X2202" s="13"/>
      <c r="Y2202" s="13"/>
      <c r="Z2202" s="13"/>
      <c r="AA2202" s="13"/>
      <c r="AB2202" s="13"/>
      <c r="AC2202" s="13"/>
      <c r="AD2202" s="13"/>
      <c r="AE2202" s="13"/>
      <c r="AT2202" s="254" t="s">
        <v>190</v>
      </c>
      <c r="AU2202" s="254" t="s">
        <v>85</v>
      </c>
      <c r="AV2202" s="13" t="s">
        <v>83</v>
      </c>
      <c r="AW2202" s="13" t="s">
        <v>34</v>
      </c>
      <c r="AX2202" s="13" t="s">
        <v>76</v>
      </c>
      <c r="AY2202" s="254" t="s">
        <v>178</v>
      </c>
    </row>
    <row r="2203" s="13" customFormat="1">
      <c r="A2203" s="13"/>
      <c r="B2203" s="244"/>
      <c r="C2203" s="245"/>
      <c r="D2203" s="246" t="s">
        <v>190</v>
      </c>
      <c r="E2203" s="247" t="s">
        <v>1</v>
      </c>
      <c r="F2203" s="248" t="s">
        <v>192</v>
      </c>
      <c r="G2203" s="245"/>
      <c r="H2203" s="247" t="s">
        <v>1</v>
      </c>
      <c r="I2203" s="249"/>
      <c r="J2203" s="245"/>
      <c r="K2203" s="245"/>
      <c r="L2203" s="250"/>
      <c r="M2203" s="251"/>
      <c r="N2203" s="252"/>
      <c r="O2203" s="252"/>
      <c r="P2203" s="252"/>
      <c r="Q2203" s="252"/>
      <c r="R2203" s="252"/>
      <c r="S2203" s="252"/>
      <c r="T2203" s="253"/>
      <c r="U2203" s="13"/>
      <c r="V2203" s="13"/>
      <c r="W2203" s="13"/>
      <c r="X2203" s="13"/>
      <c r="Y2203" s="13"/>
      <c r="Z2203" s="13"/>
      <c r="AA2203" s="13"/>
      <c r="AB2203" s="13"/>
      <c r="AC2203" s="13"/>
      <c r="AD2203" s="13"/>
      <c r="AE2203" s="13"/>
      <c r="AT2203" s="254" t="s">
        <v>190</v>
      </c>
      <c r="AU2203" s="254" t="s">
        <v>85</v>
      </c>
      <c r="AV2203" s="13" t="s">
        <v>83</v>
      </c>
      <c r="AW2203" s="13" t="s">
        <v>34</v>
      </c>
      <c r="AX2203" s="13" t="s">
        <v>76</v>
      </c>
      <c r="AY2203" s="254" t="s">
        <v>178</v>
      </c>
    </row>
    <row r="2204" s="14" customFormat="1">
      <c r="A2204" s="14"/>
      <c r="B2204" s="255"/>
      <c r="C2204" s="256"/>
      <c r="D2204" s="246" t="s">
        <v>190</v>
      </c>
      <c r="E2204" s="257" t="s">
        <v>1</v>
      </c>
      <c r="F2204" s="258" t="s">
        <v>2341</v>
      </c>
      <c r="G2204" s="256"/>
      <c r="H2204" s="259">
        <v>13.859999999999999</v>
      </c>
      <c r="I2204" s="260"/>
      <c r="J2204" s="256"/>
      <c r="K2204" s="256"/>
      <c r="L2204" s="261"/>
      <c r="M2204" s="262"/>
      <c r="N2204" s="263"/>
      <c r="O2204" s="263"/>
      <c r="P2204" s="263"/>
      <c r="Q2204" s="263"/>
      <c r="R2204" s="263"/>
      <c r="S2204" s="263"/>
      <c r="T2204" s="264"/>
      <c r="U2204" s="14"/>
      <c r="V2204" s="14"/>
      <c r="W2204" s="14"/>
      <c r="X2204" s="14"/>
      <c r="Y2204" s="14"/>
      <c r="Z2204" s="14"/>
      <c r="AA2204" s="14"/>
      <c r="AB2204" s="14"/>
      <c r="AC2204" s="14"/>
      <c r="AD2204" s="14"/>
      <c r="AE2204" s="14"/>
      <c r="AT2204" s="265" t="s">
        <v>190</v>
      </c>
      <c r="AU2204" s="265" t="s">
        <v>85</v>
      </c>
      <c r="AV2204" s="14" t="s">
        <v>85</v>
      </c>
      <c r="AW2204" s="14" t="s">
        <v>34</v>
      </c>
      <c r="AX2204" s="14" t="s">
        <v>76</v>
      </c>
      <c r="AY2204" s="265" t="s">
        <v>178</v>
      </c>
    </row>
    <row r="2205" s="14" customFormat="1">
      <c r="A2205" s="14"/>
      <c r="B2205" s="255"/>
      <c r="C2205" s="256"/>
      <c r="D2205" s="246" t="s">
        <v>190</v>
      </c>
      <c r="E2205" s="257" t="s">
        <v>1</v>
      </c>
      <c r="F2205" s="258" t="s">
        <v>2342</v>
      </c>
      <c r="G2205" s="256"/>
      <c r="H2205" s="259">
        <v>8.9924999999999997</v>
      </c>
      <c r="I2205" s="260"/>
      <c r="J2205" s="256"/>
      <c r="K2205" s="256"/>
      <c r="L2205" s="261"/>
      <c r="M2205" s="262"/>
      <c r="N2205" s="263"/>
      <c r="O2205" s="263"/>
      <c r="P2205" s="263"/>
      <c r="Q2205" s="263"/>
      <c r="R2205" s="263"/>
      <c r="S2205" s="263"/>
      <c r="T2205" s="264"/>
      <c r="U2205" s="14"/>
      <c r="V2205" s="14"/>
      <c r="W2205" s="14"/>
      <c r="X2205" s="14"/>
      <c r="Y2205" s="14"/>
      <c r="Z2205" s="14"/>
      <c r="AA2205" s="14"/>
      <c r="AB2205" s="14"/>
      <c r="AC2205" s="14"/>
      <c r="AD2205" s="14"/>
      <c r="AE2205" s="14"/>
      <c r="AT2205" s="265" t="s">
        <v>190</v>
      </c>
      <c r="AU2205" s="265" t="s">
        <v>85</v>
      </c>
      <c r="AV2205" s="14" t="s">
        <v>85</v>
      </c>
      <c r="AW2205" s="14" t="s">
        <v>34</v>
      </c>
      <c r="AX2205" s="14" t="s">
        <v>76</v>
      </c>
      <c r="AY2205" s="265" t="s">
        <v>178</v>
      </c>
    </row>
    <row r="2206" s="14" customFormat="1">
      <c r="A2206" s="14"/>
      <c r="B2206" s="255"/>
      <c r="C2206" s="256"/>
      <c r="D2206" s="246" t="s">
        <v>190</v>
      </c>
      <c r="E2206" s="257" t="s">
        <v>1</v>
      </c>
      <c r="F2206" s="258" t="s">
        <v>2343</v>
      </c>
      <c r="G2206" s="256"/>
      <c r="H2206" s="259">
        <v>46.364999999999995</v>
      </c>
      <c r="I2206" s="260"/>
      <c r="J2206" s="256"/>
      <c r="K2206" s="256"/>
      <c r="L2206" s="261"/>
      <c r="M2206" s="262"/>
      <c r="N2206" s="263"/>
      <c r="O2206" s="263"/>
      <c r="P2206" s="263"/>
      <c r="Q2206" s="263"/>
      <c r="R2206" s="263"/>
      <c r="S2206" s="263"/>
      <c r="T2206" s="264"/>
      <c r="U2206" s="14"/>
      <c r="V2206" s="14"/>
      <c r="W2206" s="14"/>
      <c r="X2206" s="14"/>
      <c r="Y2206" s="14"/>
      <c r="Z2206" s="14"/>
      <c r="AA2206" s="14"/>
      <c r="AB2206" s="14"/>
      <c r="AC2206" s="14"/>
      <c r="AD2206" s="14"/>
      <c r="AE2206" s="14"/>
      <c r="AT2206" s="265" t="s">
        <v>190</v>
      </c>
      <c r="AU2206" s="265" t="s">
        <v>85</v>
      </c>
      <c r="AV2206" s="14" t="s">
        <v>85</v>
      </c>
      <c r="AW2206" s="14" t="s">
        <v>34</v>
      </c>
      <c r="AX2206" s="14" t="s">
        <v>76</v>
      </c>
      <c r="AY2206" s="265" t="s">
        <v>178</v>
      </c>
    </row>
    <row r="2207" s="14" customFormat="1">
      <c r="A2207" s="14"/>
      <c r="B2207" s="255"/>
      <c r="C2207" s="256"/>
      <c r="D2207" s="246" t="s">
        <v>190</v>
      </c>
      <c r="E2207" s="257" t="s">
        <v>1</v>
      </c>
      <c r="F2207" s="258" t="s">
        <v>2344</v>
      </c>
      <c r="G2207" s="256"/>
      <c r="H2207" s="259">
        <v>33.038999999999994</v>
      </c>
      <c r="I2207" s="260"/>
      <c r="J2207" s="256"/>
      <c r="K2207" s="256"/>
      <c r="L2207" s="261"/>
      <c r="M2207" s="262"/>
      <c r="N2207" s="263"/>
      <c r="O2207" s="263"/>
      <c r="P2207" s="263"/>
      <c r="Q2207" s="263"/>
      <c r="R2207" s="263"/>
      <c r="S2207" s="263"/>
      <c r="T2207" s="264"/>
      <c r="U2207" s="14"/>
      <c r="V2207" s="14"/>
      <c r="W2207" s="14"/>
      <c r="X2207" s="14"/>
      <c r="Y2207" s="14"/>
      <c r="Z2207" s="14"/>
      <c r="AA2207" s="14"/>
      <c r="AB2207" s="14"/>
      <c r="AC2207" s="14"/>
      <c r="AD2207" s="14"/>
      <c r="AE2207" s="14"/>
      <c r="AT2207" s="265" t="s">
        <v>190</v>
      </c>
      <c r="AU2207" s="265" t="s">
        <v>85</v>
      </c>
      <c r="AV2207" s="14" t="s">
        <v>85</v>
      </c>
      <c r="AW2207" s="14" t="s">
        <v>34</v>
      </c>
      <c r="AX2207" s="14" t="s">
        <v>76</v>
      </c>
      <c r="AY2207" s="265" t="s">
        <v>178</v>
      </c>
    </row>
    <row r="2208" s="2" customFormat="1" ht="44.25" customHeight="1">
      <c r="A2208" s="38"/>
      <c r="B2208" s="39"/>
      <c r="C2208" s="226" t="s">
        <v>2345</v>
      </c>
      <c r="D2208" s="226" t="s">
        <v>181</v>
      </c>
      <c r="E2208" s="227" t="s">
        <v>2346</v>
      </c>
      <c r="F2208" s="228" t="s">
        <v>2347</v>
      </c>
      <c r="G2208" s="229" t="s">
        <v>258</v>
      </c>
      <c r="H2208" s="230">
        <v>1272.5709999999999</v>
      </c>
      <c r="I2208" s="231"/>
      <c r="J2208" s="232">
        <f>ROUND(I2208*H2208,2)</f>
        <v>0</v>
      </c>
      <c r="K2208" s="228" t="s">
        <v>1</v>
      </c>
      <c r="L2208" s="44"/>
      <c r="M2208" s="233" t="s">
        <v>1</v>
      </c>
      <c r="N2208" s="234" t="s">
        <v>41</v>
      </c>
      <c r="O2208" s="91"/>
      <c r="P2208" s="235">
        <f>O2208*H2208</f>
        <v>0</v>
      </c>
      <c r="Q2208" s="235">
        <v>0.00029</v>
      </c>
      <c r="R2208" s="235">
        <f>Q2208*H2208</f>
        <v>0.36904558999999998</v>
      </c>
      <c r="S2208" s="235">
        <v>0</v>
      </c>
      <c r="T2208" s="236">
        <f>S2208*H2208</f>
        <v>0</v>
      </c>
      <c r="U2208" s="38"/>
      <c r="V2208" s="38"/>
      <c r="W2208" s="38"/>
      <c r="X2208" s="38"/>
      <c r="Y2208" s="38"/>
      <c r="Z2208" s="38"/>
      <c r="AA2208" s="38"/>
      <c r="AB2208" s="38"/>
      <c r="AC2208" s="38"/>
      <c r="AD2208" s="38"/>
      <c r="AE2208" s="38"/>
      <c r="AR2208" s="237" t="s">
        <v>362</v>
      </c>
      <c r="AT2208" s="237" t="s">
        <v>181</v>
      </c>
      <c r="AU2208" s="237" t="s">
        <v>85</v>
      </c>
      <c r="AY2208" s="17" t="s">
        <v>178</v>
      </c>
      <c r="BE2208" s="238">
        <f>IF(N2208="základní",J2208,0)</f>
        <v>0</v>
      </c>
      <c r="BF2208" s="238">
        <f>IF(N2208="snížená",J2208,0)</f>
        <v>0</v>
      </c>
      <c r="BG2208" s="238">
        <f>IF(N2208="zákl. přenesená",J2208,0)</f>
        <v>0</v>
      </c>
      <c r="BH2208" s="238">
        <f>IF(N2208="sníž. přenesená",J2208,0)</f>
        <v>0</v>
      </c>
      <c r="BI2208" s="238">
        <f>IF(N2208="nulová",J2208,0)</f>
        <v>0</v>
      </c>
      <c r="BJ2208" s="17" t="s">
        <v>83</v>
      </c>
      <c r="BK2208" s="238">
        <f>ROUND(I2208*H2208,2)</f>
        <v>0</v>
      </c>
      <c r="BL2208" s="17" t="s">
        <v>362</v>
      </c>
      <c r="BM2208" s="237" t="s">
        <v>2348</v>
      </c>
    </row>
    <row r="2209" s="13" customFormat="1">
      <c r="A2209" s="13"/>
      <c r="B2209" s="244"/>
      <c r="C2209" s="245"/>
      <c r="D2209" s="246" t="s">
        <v>190</v>
      </c>
      <c r="E2209" s="247" t="s">
        <v>1</v>
      </c>
      <c r="F2209" s="248" t="s">
        <v>191</v>
      </c>
      <c r="G2209" s="245"/>
      <c r="H2209" s="247" t="s">
        <v>1</v>
      </c>
      <c r="I2209" s="249"/>
      <c r="J2209" s="245"/>
      <c r="K2209" s="245"/>
      <c r="L2209" s="250"/>
      <c r="M2209" s="251"/>
      <c r="N2209" s="252"/>
      <c r="O2209" s="252"/>
      <c r="P2209" s="252"/>
      <c r="Q2209" s="252"/>
      <c r="R2209" s="252"/>
      <c r="S2209" s="252"/>
      <c r="T2209" s="253"/>
      <c r="U2209" s="13"/>
      <c r="V2209" s="13"/>
      <c r="W2209" s="13"/>
      <c r="X2209" s="13"/>
      <c r="Y2209" s="13"/>
      <c r="Z2209" s="13"/>
      <c r="AA2209" s="13"/>
      <c r="AB2209" s="13"/>
      <c r="AC2209" s="13"/>
      <c r="AD2209" s="13"/>
      <c r="AE2209" s="13"/>
      <c r="AT2209" s="254" t="s">
        <v>190</v>
      </c>
      <c r="AU2209" s="254" t="s">
        <v>85</v>
      </c>
      <c r="AV2209" s="13" t="s">
        <v>83</v>
      </c>
      <c r="AW2209" s="13" t="s">
        <v>34</v>
      </c>
      <c r="AX2209" s="13" t="s">
        <v>76</v>
      </c>
      <c r="AY2209" s="254" t="s">
        <v>178</v>
      </c>
    </row>
    <row r="2210" s="13" customFormat="1">
      <c r="A2210" s="13"/>
      <c r="B2210" s="244"/>
      <c r="C2210" s="245"/>
      <c r="D2210" s="246" t="s">
        <v>190</v>
      </c>
      <c r="E2210" s="247" t="s">
        <v>1</v>
      </c>
      <c r="F2210" s="248" t="s">
        <v>192</v>
      </c>
      <c r="G2210" s="245"/>
      <c r="H2210" s="247" t="s">
        <v>1</v>
      </c>
      <c r="I2210" s="249"/>
      <c r="J2210" s="245"/>
      <c r="K2210" s="245"/>
      <c r="L2210" s="250"/>
      <c r="M2210" s="251"/>
      <c r="N2210" s="252"/>
      <c r="O2210" s="252"/>
      <c r="P2210" s="252"/>
      <c r="Q2210" s="252"/>
      <c r="R2210" s="252"/>
      <c r="S2210" s="252"/>
      <c r="T2210" s="253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T2210" s="254" t="s">
        <v>190</v>
      </c>
      <c r="AU2210" s="254" t="s">
        <v>85</v>
      </c>
      <c r="AV2210" s="13" t="s">
        <v>83</v>
      </c>
      <c r="AW2210" s="13" t="s">
        <v>34</v>
      </c>
      <c r="AX2210" s="13" t="s">
        <v>76</v>
      </c>
      <c r="AY2210" s="254" t="s">
        <v>178</v>
      </c>
    </row>
    <row r="2211" s="13" customFormat="1">
      <c r="A2211" s="13"/>
      <c r="B2211" s="244"/>
      <c r="C2211" s="245"/>
      <c r="D2211" s="246" t="s">
        <v>190</v>
      </c>
      <c r="E2211" s="247" t="s">
        <v>1</v>
      </c>
      <c r="F2211" s="248" t="s">
        <v>2349</v>
      </c>
      <c r="G2211" s="245"/>
      <c r="H2211" s="247" t="s">
        <v>1</v>
      </c>
      <c r="I2211" s="249"/>
      <c r="J2211" s="245"/>
      <c r="K2211" s="245"/>
      <c r="L2211" s="250"/>
      <c r="M2211" s="251"/>
      <c r="N2211" s="252"/>
      <c r="O2211" s="252"/>
      <c r="P2211" s="252"/>
      <c r="Q2211" s="252"/>
      <c r="R2211" s="252"/>
      <c r="S2211" s="252"/>
      <c r="T2211" s="253"/>
      <c r="U2211" s="13"/>
      <c r="V2211" s="13"/>
      <c r="W2211" s="13"/>
      <c r="X2211" s="13"/>
      <c r="Y2211" s="13"/>
      <c r="Z2211" s="13"/>
      <c r="AA2211" s="13"/>
      <c r="AB2211" s="13"/>
      <c r="AC2211" s="13"/>
      <c r="AD2211" s="13"/>
      <c r="AE2211" s="13"/>
      <c r="AT2211" s="254" t="s">
        <v>190</v>
      </c>
      <c r="AU2211" s="254" t="s">
        <v>85</v>
      </c>
      <c r="AV2211" s="13" t="s">
        <v>83</v>
      </c>
      <c r="AW2211" s="13" t="s">
        <v>34</v>
      </c>
      <c r="AX2211" s="13" t="s">
        <v>76</v>
      </c>
      <c r="AY2211" s="254" t="s">
        <v>178</v>
      </c>
    </row>
    <row r="2212" s="14" customFormat="1">
      <c r="A2212" s="14"/>
      <c r="B2212" s="255"/>
      <c r="C2212" s="256"/>
      <c r="D2212" s="246" t="s">
        <v>190</v>
      </c>
      <c r="E2212" s="257" t="s">
        <v>1</v>
      </c>
      <c r="F2212" s="258" t="s">
        <v>310</v>
      </c>
      <c r="G2212" s="256"/>
      <c r="H2212" s="259">
        <v>1486.0889999999999</v>
      </c>
      <c r="I2212" s="260"/>
      <c r="J2212" s="256"/>
      <c r="K2212" s="256"/>
      <c r="L2212" s="261"/>
      <c r="M2212" s="262"/>
      <c r="N2212" s="263"/>
      <c r="O2212" s="263"/>
      <c r="P2212" s="263"/>
      <c r="Q2212" s="263"/>
      <c r="R2212" s="263"/>
      <c r="S2212" s="263"/>
      <c r="T2212" s="264"/>
      <c r="U2212" s="14"/>
      <c r="V2212" s="14"/>
      <c r="W2212" s="14"/>
      <c r="X2212" s="14"/>
      <c r="Y2212" s="14"/>
      <c r="Z2212" s="14"/>
      <c r="AA2212" s="14"/>
      <c r="AB2212" s="14"/>
      <c r="AC2212" s="14"/>
      <c r="AD2212" s="14"/>
      <c r="AE2212" s="14"/>
      <c r="AT2212" s="265" t="s">
        <v>190</v>
      </c>
      <c r="AU2212" s="265" t="s">
        <v>85</v>
      </c>
      <c r="AV2212" s="14" t="s">
        <v>85</v>
      </c>
      <c r="AW2212" s="14" t="s">
        <v>34</v>
      </c>
      <c r="AX2212" s="14" t="s">
        <v>76</v>
      </c>
      <c r="AY2212" s="265" t="s">
        <v>178</v>
      </c>
    </row>
    <row r="2213" s="13" customFormat="1">
      <c r="A2213" s="13"/>
      <c r="B2213" s="244"/>
      <c r="C2213" s="245"/>
      <c r="D2213" s="246" t="s">
        <v>190</v>
      </c>
      <c r="E2213" s="247" t="s">
        <v>1</v>
      </c>
      <c r="F2213" s="248" t="s">
        <v>192</v>
      </c>
      <c r="G2213" s="245"/>
      <c r="H2213" s="247" t="s">
        <v>1</v>
      </c>
      <c r="I2213" s="249"/>
      <c r="J2213" s="245"/>
      <c r="K2213" s="245"/>
      <c r="L2213" s="250"/>
      <c r="M2213" s="251"/>
      <c r="N2213" s="252"/>
      <c r="O2213" s="252"/>
      <c r="P2213" s="252"/>
      <c r="Q2213" s="252"/>
      <c r="R2213" s="252"/>
      <c r="S2213" s="252"/>
      <c r="T2213" s="253"/>
      <c r="U2213" s="13"/>
      <c r="V2213" s="13"/>
      <c r="W2213" s="13"/>
      <c r="X2213" s="13"/>
      <c r="Y2213" s="13"/>
      <c r="Z2213" s="13"/>
      <c r="AA2213" s="13"/>
      <c r="AB2213" s="13"/>
      <c r="AC2213" s="13"/>
      <c r="AD2213" s="13"/>
      <c r="AE2213" s="13"/>
      <c r="AT2213" s="254" t="s">
        <v>190</v>
      </c>
      <c r="AU2213" s="254" t="s">
        <v>85</v>
      </c>
      <c r="AV2213" s="13" t="s">
        <v>83</v>
      </c>
      <c r="AW2213" s="13" t="s">
        <v>34</v>
      </c>
      <c r="AX2213" s="13" t="s">
        <v>76</v>
      </c>
      <c r="AY2213" s="254" t="s">
        <v>178</v>
      </c>
    </row>
    <row r="2214" s="13" customFormat="1">
      <c r="A2214" s="13"/>
      <c r="B2214" s="244"/>
      <c r="C2214" s="245"/>
      <c r="D2214" s="246" t="s">
        <v>190</v>
      </c>
      <c r="E2214" s="247" t="s">
        <v>1</v>
      </c>
      <c r="F2214" s="248" t="s">
        <v>2350</v>
      </c>
      <c r="G2214" s="245"/>
      <c r="H2214" s="247" t="s">
        <v>1</v>
      </c>
      <c r="I2214" s="249"/>
      <c r="J2214" s="245"/>
      <c r="K2214" s="245"/>
      <c r="L2214" s="250"/>
      <c r="M2214" s="251"/>
      <c r="N2214" s="252"/>
      <c r="O2214" s="252"/>
      <c r="P2214" s="252"/>
      <c r="Q2214" s="252"/>
      <c r="R2214" s="252"/>
      <c r="S2214" s="252"/>
      <c r="T2214" s="253"/>
      <c r="U2214" s="13"/>
      <c r="V2214" s="13"/>
      <c r="W2214" s="13"/>
      <c r="X2214" s="13"/>
      <c r="Y2214" s="13"/>
      <c r="Z2214" s="13"/>
      <c r="AA2214" s="13"/>
      <c r="AB2214" s="13"/>
      <c r="AC2214" s="13"/>
      <c r="AD2214" s="13"/>
      <c r="AE2214" s="13"/>
      <c r="AT2214" s="254" t="s">
        <v>190</v>
      </c>
      <c r="AU2214" s="254" t="s">
        <v>85</v>
      </c>
      <c r="AV2214" s="13" t="s">
        <v>83</v>
      </c>
      <c r="AW2214" s="13" t="s">
        <v>34</v>
      </c>
      <c r="AX2214" s="13" t="s">
        <v>76</v>
      </c>
      <c r="AY2214" s="254" t="s">
        <v>178</v>
      </c>
    </row>
    <row r="2215" s="14" customFormat="1">
      <c r="A2215" s="14"/>
      <c r="B2215" s="255"/>
      <c r="C2215" s="256"/>
      <c r="D2215" s="246" t="s">
        <v>190</v>
      </c>
      <c r="E2215" s="257" t="s">
        <v>1</v>
      </c>
      <c r="F2215" s="258" t="s">
        <v>2351</v>
      </c>
      <c r="G2215" s="256"/>
      <c r="H2215" s="259">
        <v>747.57600000000002</v>
      </c>
      <c r="I2215" s="260"/>
      <c r="J2215" s="256"/>
      <c r="K2215" s="256"/>
      <c r="L2215" s="261"/>
      <c r="M2215" s="262"/>
      <c r="N2215" s="263"/>
      <c r="O2215" s="263"/>
      <c r="P2215" s="263"/>
      <c r="Q2215" s="263"/>
      <c r="R2215" s="263"/>
      <c r="S2215" s="263"/>
      <c r="T2215" s="264"/>
      <c r="U2215" s="14"/>
      <c r="V2215" s="14"/>
      <c r="W2215" s="14"/>
      <c r="X2215" s="14"/>
      <c r="Y2215" s="14"/>
      <c r="Z2215" s="14"/>
      <c r="AA2215" s="14"/>
      <c r="AB2215" s="14"/>
      <c r="AC2215" s="14"/>
      <c r="AD2215" s="14"/>
      <c r="AE2215" s="14"/>
      <c r="AT2215" s="265" t="s">
        <v>190</v>
      </c>
      <c r="AU2215" s="265" t="s">
        <v>85</v>
      </c>
      <c r="AV2215" s="14" t="s">
        <v>85</v>
      </c>
      <c r="AW2215" s="14" t="s">
        <v>34</v>
      </c>
      <c r="AX2215" s="14" t="s">
        <v>76</v>
      </c>
      <c r="AY2215" s="265" t="s">
        <v>178</v>
      </c>
    </row>
    <row r="2216" s="14" customFormat="1">
      <c r="A2216" s="14"/>
      <c r="B2216" s="255"/>
      <c r="C2216" s="256"/>
      <c r="D2216" s="246" t="s">
        <v>190</v>
      </c>
      <c r="E2216" s="257" t="s">
        <v>1</v>
      </c>
      <c r="F2216" s="258" t="s">
        <v>2352</v>
      </c>
      <c r="G2216" s="256"/>
      <c r="H2216" s="259">
        <v>63.945999999999998</v>
      </c>
      <c r="I2216" s="260"/>
      <c r="J2216" s="256"/>
      <c r="K2216" s="256"/>
      <c r="L2216" s="261"/>
      <c r="M2216" s="262"/>
      <c r="N2216" s="263"/>
      <c r="O2216" s="263"/>
      <c r="P2216" s="263"/>
      <c r="Q2216" s="263"/>
      <c r="R2216" s="263"/>
      <c r="S2216" s="263"/>
      <c r="T2216" s="264"/>
      <c r="U2216" s="14"/>
      <c r="V2216" s="14"/>
      <c r="W2216" s="14"/>
      <c r="X2216" s="14"/>
      <c r="Y2216" s="14"/>
      <c r="Z2216" s="14"/>
      <c r="AA2216" s="14"/>
      <c r="AB2216" s="14"/>
      <c r="AC2216" s="14"/>
      <c r="AD2216" s="14"/>
      <c r="AE2216" s="14"/>
      <c r="AT2216" s="265" t="s">
        <v>190</v>
      </c>
      <c r="AU2216" s="265" t="s">
        <v>85</v>
      </c>
      <c r="AV2216" s="14" t="s">
        <v>85</v>
      </c>
      <c r="AW2216" s="14" t="s">
        <v>34</v>
      </c>
      <c r="AX2216" s="14" t="s">
        <v>76</v>
      </c>
      <c r="AY2216" s="265" t="s">
        <v>178</v>
      </c>
    </row>
    <row r="2217" s="13" customFormat="1">
      <c r="A2217" s="13"/>
      <c r="B2217" s="244"/>
      <c r="C2217" s="245"/>
      <c r="D2217" s="246" t="s">
        <v>190</v>
      </c>
      <c r="E2217" s="247" t="s">
        <v>1</v>
      </c>
      <c r="F2217" s="248" t="s">
        <v>192</v>
      </c>
      <c r="G2217" s="245"/>
      <c r="H2217" s="247" t="s">
        <v>1</v>
      </c>
      <c r="I2217" s="249"/>
      <c r="J2217" s="245"/>
      <c r="K2217" s="245"/>
      <c r="L2217" s="250"/>
      <c r="M2217" s="251"/>
      <c r="N2217" s="252"/>
      <c r="O2217" s="252"/>
      <c r="P2217" s="252"/>
      <c r="Q2217" s="252"/>
      <c r="R2217" s="252"/>
      <c r="S2217" s="252"/>
      <c r="T2217" s="253"/>
      <c r="U2217" s="13"/>
      <c r="V2217" s="13"/>
      <c r="W2217" s="13"/>
      <c r="X2217" s="13"/>
      <c r="Y2217" s="13"/>
      <c r="Z2217" s="13"/>
      <c r="AA2217" s="13"/>
      <c r="AB2217" s="13"/>
      <c r="AC2217" s="13"/>
      <c r="AD2217" s="13"/>
      <c r="AE2217" s="13"/>
      <c r="AT2217" s="254" t="s">
        <v>190</v>
      </c>
      <c r="AU2217" s="254" t="s">
        <v>85</v>
      </c>
      <c r="AV2217" s="13" t="s">
        <v>83</v>
      </c>
      <c r="AW2217" s="13" t="s">
        <v>34</v>
      </c>
      <c r="AX2217" s="13" t="s">
        <v>76</v>
      </c>
      <c r="AY2217" s="254" t="s">
        <v>178</v>
      </c>
    </row>
    <row r="2218" s="13" customFormat="1">
      <c r="A2218" s="13"/>
      <c r="B2218" s="244"/>
      <c r="C2218" s="245"/>
      <c r="D2218" s="246" t="s">
        <v>190</v>
      </c>
      <c r="E2218" s="247" t="s">
        <v>1</v>
      </c>
      <c r="F2218" s="248" t="s">
        <v>2353</v>
      </c>
      <c r="G2218" s="245"/>
      <c r="H2218" s="247" t="s">
        <v>1</v>
      </c>
      <c r="I2218" s="249"/>
      <c r="J2218" s="245"/>
      <c r="K2218" s="245"/>
      <c r="L2218" s="250"/>
      <c r="M2218" s="251"/>
      <c r="N2218" s="252"/>
      <c r="O2218" s="252"/>
      <c r="P2218" s="252"/>
      <c r="Q2218" s="252"/>
      <c r="R2218" s="252"/>
      <c r="S2218" s="252"/>
      <c r="T2218" s="253"/>
      <c r="U2218" s="13"/>
      <c r="V2218" s="13"/>
      <c r="W2218" s="13"/>
      <c r="X2218" s="13"/>
      <c r="Y2218" s="13"/>
      <c r="Z2218" s="13"/>
      <c r="AA2218" s="13"/>
      <c r="AB2218" s="13"/>
      <c r="AC2218" s="13"/>
      <c r="AD2218" s="13"/>
      <c r="AE2218" s="13"/>
      <c r="AT2218" s="254" t="s">
        <v>190</v>
      </c>
      <c r="AU2218" s="254" t="s">
        <v>85</v>
      </c>
      <c r="AV2218" s="13" t="s">
        <v>83</v>
      </c>
      <c r="AW2218" s="13" t="s">
        <v>34</v>
      </c>
      <c r="AX2218" s="13" t="s">
        <v>76</v>
      </c>
      <c r="AY2218" s="254" t="s">
        <v>178</v>
      </c>
    </row>
    <row r="2219" s="14" customFormat="1">
      <c r="A2219" s="14"/>
      <c r="B2219" s="255"/>
      <c r="C2219" s="256"/>
      <c r="D2219" s="246" t="s">
        <v>190</v>
      </c>
      <c r="E2219" s="257" t="s">
        <v>1</v>
      </c>
      <c r="F2219" s="258" t="s">
        <v>2354</v>
      </c>
      <c r="G2219" s="256"/>
      <c r="H2219" s="259">
        <v>-238.06200000000001</v>
      </c>
      <c r="I2219" s="260"/>
      <c r="J2219" s="256"/>
      <c r="K2219" s="256"/>
      <c r="L2219" s="261"/>
      <c r="M2219" s="262"/>
      <c r="N2219" s="263"/>
      <c r="O2219" s="263"/>
      <c r="P2219" s="263"/>
      <c r="Q2219" s="263"/>
      <c r="R2219" s="263"/>
      <c r="S2219" s="263"/>
      <c r="T2219" s="264"/>
      <c r="U2219" s="14"/>
      <c r="V2219" s="14"/>
      <c r="W2219" s="14"/>
      <c r="X2219" s="14"/>
      <c r="Y2219" s="14"/>
      <c r="Z2219" s="14"/>
      <c r="AA2219" s="14"/>
      <c r="AB2219" s="14"/>
      <c r="AC2219" s="14"/>
      <c r="AD2219" s="14"/>
      <c r="AE2219" s="14"/>
      <c r="AT2219" s="265" t="s">
        <v>190</v>
      </c>
      <c r="AU2219" s="265" t="s">
        <v>85</v>
      </c>
      <c r="AV2219" s="14" t="s">
        <v>85</v>
      </c>
      <c r="AW2219" s="14" t="s">
        <v>34</v>
      </c>
      <c r="AX2219" s="14" t="s">
        <v>76</v>
      </c>
      <c r="AY2219" s="265" t="s">
        <v>178</v>
      </c>
    </row>
    <row r="2220" s="13" customFormat="1">
      <c r="A2220" s="13"/>
      <c r="B2220" s="244"/>
      <c r="C2220" s="245"/>
      <c r="D2220" s="246" t="s">
        <v>190</v>
      </c>
      <c r="E2220" s="247" t="s">
        <v>1</v>
      </c>
      <c r="F2220" s="248" t="s">
        <v>192</v>
      </c>
      <c r="G2220" s="245"/>
      <c r="H2220" s="247" t="s">
        <v>1</v>
      </c>
      <c r="I2220" s="249"/>
      <c r="J2220" s="245"/>
      <c r="K2220" s="245"/>
      <c r="L2220" s="250"/>
      <c r="M2220" s="251"/>
      <c r="N2220" s="252"/>
      <c r="O2220" s="252"/>
      <c r="P2220" s="252"/>
      <c r="Q2220" s="252"/>
      <c r="R2220" s="252"/>
      <c r="S2220" s="252"/>
      <c r="T2220" s="253"/>
      <c r="U2220" s="13"/>
      <c r="V2220" s="13"/>
      <c r="W2220" s="13"/>
      <c r="X2220" s="13"/>
      <c r="Y2220" s="13"/>
      <c r="Z2220" s="13"/>
      <c r="AA2220" s="13"/>
      <c r="AB2220" s="13"/>
      <c r="AC2220" s="13"/>
      <c r="AD2220" s="13"/>
      <c r="AE2220" s="13"/>
      <c r="AT2220" s="254" t="s">
        <v>190</v>
      </c>
      <c r="AU2220" s="254" t="s">
        <v>85</v>
      </c>
      <c r="AV2220" s="13" t="s">
        <v>83</v>
      </c>
      <c r="AW2220" s="13" t="s">
        <v>34</v>
      </c>
      <c r="AX2220" s="13" t="s">
        <v>76</v>
      </c>
      <c r="AY2220" s="254" t="s">
        <v>178</v>
      </c>
    </row>
    <row r="2221" s="13" customFormat="1">
      <c r="A2221" s="13"/>
      <c r="B2221" s="244"/>
      <c r="C2221" s="245"/>
      <c r="D2221" s="246" t="s">
        <v>190</v>
      </c>
      <c r="E2221" s="247" t="s">
        <v>1</v>
      </c>
      <c r="F2221" s="248" t="s">
        <v>2355</v>
      </c>
      <c r="G2221" s="245"/>
      <c r="H2221" s="247" t="s">
        <v>1</v>
      </c>
      <c r="I2221" s="249"/>
      <c r="J2221" s="245"/>
      <c r="K2221" s="245"/>
      <c r="L2221" s="250"/>
      <c r="M2221" s="251"/>
      <c r="N2221" s="252"/>
      <c r="O2221" s="252"/>
      <c r="P2221" s="252"/>
      <c r="Q2221" s="252"/>
      <c r="R2221" s="252"/>
      <c r="S2221" s="252"/>
      <c r="T2221" s="253"/>
      <c r="U2221" s="13"/>
      <c r="V2221" s="13"/>
      <c r="W2221" s="13"/>
      <c r="X2221" s="13"/>
      <c r="Y2221" s="13"/>
      <c r="Z2221" s="13"/>
      <c r="AA2221" s="13"/>
      <c r="AB2221" s="13"/>
      <c r="AC2221" s="13"/>
      <c r="AD2221" s="13"/>
      <c r="AE2221" s="13"/>
      <c r="AT2221" s="254" t="s">
        <v>190</v>
      </c>
      <c r="AU2221" s="254" t="s">
        <v>85</v>
      </c>
      <c r="AV2221" s="13" t="s">
        <v>83</v>
      </c>
      <c r="AW2221" s="13" t="s">
        <v>34</v>
      </c>
      <c r="AX2221" s="13" t="s">
        <v>76</v>
      </c>
      <c r="AY2221" s="254" t="s">
        <v>178</v>
      </c>
    </row>
    <row r="2222" s="14" customFormat="1">
      <c r="A2222" s="14"/>
      <c r="B2222" s="255"/>
      <c r="C2222" s="256"/>
      <c r="D2222" s="246" t="s">
        <v>190</v>
      </c>
      <c r="E2222" s="257" t="s">
        <v>1</v>
      </c>
      <c r="F2222" s="258" t="s">
        <v>2356</v>
      </c>
      <c r="G2222" s="256"/>
      <c r="H2222" s="259">
        <v>-786.97799999999995</v>
      </c>
      <c r="I2222" s="260"/>
      <c r="J2222" s="256"/>
      <c r="K2222" s="256"/>
      <c r="L2222" s="261"/>
      <c r="M2222" s="262"/>
      <c r="N2222" s="263"/>
      <c r="O2222" s="263"/>
      <c r="P2222" s="263"/>
      <c r="Q2222" s="263"/>
      <c r="R2222" s="263"/>
      <c r="S2222" s="263"/>
      <c r="T2222" s="264"/>
      <c r="U2222" s="14"/>
      <c r="V2222" s="14"/>
      <c r="W2222" s="14"/>
      <c r="X2222" s="14"/>
      <c r="Y2222" s="14"/>
      <c r="Z2222" s="14"/>
      <c r="AA2222" s="14"/>
      <c r="AB2222" s="14"/>
      <c r="AC2222" s="14"/>
      <c r="AD2222" s="14"/>
      <c r="AE2222" s="14"/>
      <c r="AT2222" s="265" t="s">
        <v>190</v>
      </c>
      <c r="AU2222" s="265" t="s">
        <v>85</v>
      </c>
      <c r="AV2222" s="14" t="s">
        <v>85</v>
      </c>
      <c r="AW2222" s="14" t="s">
        <v>34</v>
      </c>
      <c r="AX2222" s="14" t="s">
        <v>76</v>
      </c>
      <c r="AY2222" s="265" t="s">
        <v>178</v>
      </c>
    </row>
    <row r="2223" s="2" customFormat="1" ht="66.75" customHeight="1">
      <c r="A2223" s="38"/>
      <c r="B2223" s="39"/>
      <c r="C2223" s="226" t="s">
        <v>2357</v>
      </c>
      <c r="D2223" s="226" t="s">
        <v>181</v>
      </c>
      <c r="E2223" s="227" t="s">
        <v>2358</v>
      </c>
      <c r="F2223" s="228" t="s">
        <v>2359</v>
      </c>
      <c r="G2223" s="229" t="s">
        <v>258</v>
      </c>
      <c r="H2223" s="230">
        <v>238.06200000000001</v>
      </c>
      <c r="I2223" s="231"/>
      <c r="J2223" s="232">
        <f>ROUND(I2223*H2223,2)</f>
        <v>0</v>
      </c>
      <c r="K2223" s="228" t="s">
        <v>1</v>
      </c>
      <c r="L2223" s="44"/>
      <c r="M2223" s="233" t="s">
        <v>1</v>
      </c>
      <c r="N2223" s="234" t="s">
        <v>41</v>
      </c>
      <c r="O2223" s="91"/>
      <c r="P2223" s="235">
        <f>O2223*H2223</f>
        <v>0</v>
      </c>
      <c r="Q2223" s="235">
        <v>0</v>
      </c>
      <c r="R2223" s="235">
        <f>Q2223*H2223</f>
        <v>0</v>
      </c>
      <c r="S2223" s="235">
        <v>0</v>
      </c>
      <c r="T2223" s="236">
        <f>S2223*H2223</f>
        <v>0</v>
      </c>
      <c r="U2223" s="38"/>
      <c r="V2223" s="38"/>
      <c r="W2223" s="38"/>
      <c r="X2223" s="38"/>
      <c r="Y2223" s="38"/>
      <c r="Z2223" s="38"/>
      <c r="AA2223" s="38"/>
      <c r="AB2223" s="38"/>
      <c r="AC2223" s="38"/>
      <c r="AD2223" s="38"/>
      <c r="AE2223" s="38"/>
      <c r="AR2223" s="237" t="s">
        <v>362</v>
      </c>
      <c r="AT2223" s="237" t="s">
        <v>181</v>
      </c>
      <c r="AU2223" s="237" t="s">
        <v>85</v>
      </c>
      <c r="AY2223" s="17" t="s">
        <v>178</v>
      </c>
      <c r="BE2223" s="238">
        <f>IF(N2223="základní",J2223,0)</f>
        <v>0</v>
      </c>
      <c r="BF2223" s="238">
        <f>IF(N2223="snížená",J2223,0)</f>
        <v>0</v>
      </c>
      <c r="BG2223" s="238">
        <f>IF(N2223="zákl. přenesená",J2223,0)</f>
        <v>0</v>
      </c>
      <c r="BH2223" s="238">
        <f>IF(N2223="sníž. přenesená",J2223,0)</f>
        <v>0</v>
      </c>
      <c r="BI2223" s="238">
        <f>IF(N2223="nulová",J2223,0)</f>
        <v>0</v>
      </c>
      <c r="BJ2223" s="17" t="s">
        <v>83</v>
      </c>
      <c r="BK2223" s="238">
        <f>ROUND(I2223*H2223,2)</f>
        <v>0</v>
      </c>
      <c r="BL2223" s="17" t="s">
        <v>362</v>
      </c>
      <c r="BM2223" s="237" t="s">
        <v>2360</v>
      </c>
    </row>
    <row r="2224" s="13" customFormat="1">
      <c r="A2224" s="13"/>
      <c r="B2224" s="244"/>
      <c r="C2224" s="245"/>
      <c r="D2224" s="246" t="s">
        <v>190</v>
      </c>
      <c r="E2224" s="247" t="s">
        <v>1</v>
      </c>
      <c r="F2224" s="248" t="s">
        <v>191</v>
      </c>
      <c r="G2224" s="245"/>
      <c r="H2224" s="247" t="s">
        <v>1</v>
      </c>
      <c r="I2224" s="249"/>
      <c r="J2224" s="245"/>
      <c r="K2224" s="245"/>
      <c r="L2224" s="250"/>
      <c r="M2224" s="251"/>
      <c r="N2224" s="252"/>
      <c r="O2224" s="252"/>
      <c r="P2224" s="252"/>
      <c r="Q2224" s="252"/>
      <c r="R2224" s="252"/>
      <c r="S2224" s="252"/>
      <c r="T2224" s="253"/>
      <c r="U2224" s="13"/>
      <c r="V2224" s="13"/>
      <c r="W2224" s="13"/>
      <c r="X2224" s="13"/>
      <c r="Y2224" s="13"/>
      <c r="Z2224" s="13"/>
      <c r="AA2224" s="13"/>
      <c r="AB2224" s="13"/>
      <c r="AC2224" s="13"/>
      <c r="AD2224" s="13"/>
      <c r="AE2224" s="13"/>
      <c r="AT2224" s="254" t="s">
        <v>190</v>
      </c>
      <c r="AU2224" s="254" t="s">
        <v>85</v>
      </c>
      <c r="AV2224" s="13" t="s">
        <v>83</v>
      </c>
      <c r="AW2224" s="13" t="s">
        <v>34</v>
      </c>
      <c r="AX2224" s="13" t="s">
        <v>76</v>
      </c>
      <c r="AY2224" s="254" t="s">
        <v>178</v>
      </c>
    </row>
    <row r="2225" s="13" customFormat="1">
      <c r="A2225" s="13"/>
      <c r="B2225" s="244"/>
      <c r="C2225" s="245"/>
      <c r="D2225" s="246" t="s">
        <v>190</v>
      </c>
      <c r="E2225" s="247" t="s">
        <v>1</v>
      </c>
      <c r="F2225" s="248" t="s">
        <v>192</v>
      </c>
      <c r="G2225" s="245"/>
      <c r="H2225" s="247" t="s">
        <v>1</v>
      </c>
      <c r="I2225" s="249"/>
      <c r="J2225" s="245"/>
      <c r="K2225" s="245"/>
      <c r="L2225" s="250"/>
      <c r="M2225" s="251"/>
      <c r="N2225" s="252"/>
      <c r="O2225" s="252"/>
      <c r="P2225" s="252"/>
      <c r="Q2225" s="252"/>
      <c r="R2225" s="252"/>
      <c r="S2225" s="252"/>
      <c r="T2225" s="253"/>
      <c r="U2225" s="13"/>
      <c r="V2225" s="13"/>
      <c r="W2225" s="13"/>
      <c r="X2225" s="13"/>
      <c r="Y2225" s="13"/>
      <c r="Z2225" s="13"/>
      <c r="AA2225" s="13"/>
      <c r="AB2225" s="13"/>
      <c r="AC2225" s="13"/>
      <c r="AD2225" s="13"/>
      <c r="AE2225" s="13"/>
      <c r="AT2225" s="254" t="s">
        <v>190</v>
      </c>
      <c r="AU2225" s="254" t="s">
        <v>85</v>
      </c>
      <c r="AV2225" s="13" t="s">
        <v>83</v>
      </c>
      <c r="AW2225" s="13" t="s">
        <v>34</v>
      </c>
      <c r="AX2225" s="13" t="s">
        <v>76</v>
      </c>
      <c r="AY2225" s="254" t="s">
        <v>178</v>
      </c>
    </row>
    <row r="2226" s="14" customFormat="1">
      <c r="A2226" s="14"/>
      <c r="B2226" s="255"/>
      <c r="C2226" s="256"/>
      <c r="D2226" s="246" t="s">
        <v>190</v>
      </c>
      <c r="E2226" s="257" t="s">
        <v>1</v>
      </c>
      <c r="F2226" s="258" t="s">
        <v>2361</v>
      </c>
      <c r="G2226" s="256"/>
      <c r="H2226" s="259">
        <v>60.027000000000001</v>
      </c>
      <c r="I2226" s="260"/>
      <c r="J2226" s="256"/>
      <c r="K2226" s="256"/>
      <c r="L2226" s="261"/>
      <c r="M2226" s="262"/>
      <c r="N2226" s="263"/>
      <c r="O2226" s="263"/>
      <c r="P2226" s="263"/>
      <c r="Q2226" s="263"/>
      <c r="R2226" s="263"/>
      <c r="S2226" s="263"/>
      <c r="T2226" s="264"/>
      <c r="U2226" s="14"/>
      <c r="V2226" s="14"/>
      <c r="W2226" s="14"/>
      <c r="X2226" s="14"/>
      <c r="Y2226" s="14"/>
      <c r="Z2226" s="14"/>
      <c r="AA2226" s="14"/>
      <c r="AB2226" s="14"/>
      <c r="AC2226" s="14"/>
      <c r="AD2226" s="14"/>
      <c r="AE2226" s="14"/>
      <c r="AT2226" s="265" t="s">
        <v>190</v>
      </c>
      <c r="AU2226" s="265" t="s">
        <v>85</v>
      </c>
      <c r="AV2226" s="14" t="s">
        <v>85</v>
      </c>
      <c r="AW2226" s="14" t="s">
        <v>34</v>
      </c>
      <c r="AX2226" s="14" t="s">
        <v>76</v>
      </c>
      <c r="AY2226" s="265" t="s">
        <v>178</v>
      </c>
    </row>
    <row r="2227" s="14" customFormat="1">
      <c r="A2227" s="14"/>
      <c r="B2227" s="255"/>
      <c r="C2227" s="256"/>
      <c r="D2227" s="246" t="s">
        <v>190</v>
      </c>
      <c r="E2227" s="257" t="s">
        <v>1</v>
      </c>
      <c r="F2227" s="258" t="s">
        <v>2362</v>
      </c>
      <c r="G2227" s="256"/>
      <c r="H2227" s="259">
        <v>65.669999999999987</v>
      </c>
      <c r="I2227" s="260"/>
      <c r="J2227" s="256"/>
      <c r="K2227" s="256"/>
      <c r="L2227" s="261"/>
      <c r="M2227" s="262"/>
      <c r="N2227" s="263"/>
      <c r="O2227" s="263"/>
      <c r="P2227" s="263"/>
      <c r="Q2227" s="263"/>
      <c r="R2227" s="263"/>
      <c r="S2227" s="263"/>
      <c r="T2227" s="264"/>
      <c r="U2227" s="14"/>
      <c r="V2227" s="14"/>
      <c r="W2227" s="14"/>
      <c r="X2227" s="14"/>
      <c r="Y2227" s="14"/>
      <c r="Z2227" s="14"/>
      <c r="AA2227" s="14"/>
      <c r="AB2227" s="14"/>
      <c r="AC2227" s="14"/>
      <c r="AD2227" s="14"/>
      <c r="AE2227" s="14"/>
      <c r="AT2227" s="265" t="s">
        <v>190</v>
      </c>
      <c r="AU2227" s="265" t="s">
        <v>85</v>
      </c>
      <c r="AV2227" s="14" t="s">
        <v>85</v>
      </c>
      <c r="AW2227" s="14" t="s">
        <v>34</v>
      </c>
      <c r="AX2227" s="14" t="s">
        <v>76</v>
      </c>
      <c r="AY2227" s="265" t="s">
        <v>178</v>
      </c>
    </row>
    <row r="2228" s="14" customFormat="1">
      <c r="A2228" s="14"/>
      <c r="B2228" s="255"/>
      <c r="C2228" s="256"/>
      <c r="D2228" s="246" t="s">
        <v>190</v>
      </c>
      <c r="E2228" s="257" t="s">
        <v>1</v>
      </c>
      <c r="F2228" s="258" t="s">
        <v>2363</v>
      </c>
      <c r="G2228" s="256"/>
      <c r="H2228" s="259">
        <v>55.769999999999989</v>
      </c>
      <c r="I2228" s="260"/>
      <c r="J2228" s="256"/>
      <c r="K2228" s="256"/>
      <c r="L2228" s="261"/>
      <c r="M2228" s="262"/>
      <c r="N2228" s="263"/>
      <c r="O2228" s="263"/>
      <c r="P2228" s="263"/>
      <c r="Q2228" s="263"/>
      <c r="R2228" s="263"/>
      <c r="S2228" s="263"/>
      <c r="T2228" s="264"/>
      <c r="U2228" s="14"/>
      <c r="V2228" s="14"/>
      <c r="W2228" s="14"/>
      <c r="X2228" s="14"/>
      <c r="Y2228" s="14"/>
      <c r="Z2228" s="14"/>
      <c r="AA2228" s="14"/>
      <c r="AB2228" s="14"/>
      <c r="AC2228" s="14"/>
      <c r="AD2228" s="14"/>
      <c r="AE2228" s="14"/>
      <c r="AT2228" s="265" t="s">
        <v>190</v>
      </c>
      <c r="AU2228" s="265" t="s">
        <v>85</v>
      </c>
      <c r="AV2228" s="14" t="s">
        <v>85</v>
      </c>
      <c r="AW2228" s="14" t="s">
        <v>34</v>
      </c>
      <c r="AX2228" s="14" t="s">
        <v>76</v>
      </c>
      <c r="AY2228" s="265" t="s">
        <v>178</v>
      </c>
    </row>
    <row r="2229" s="14" customFormat="1">
      <c r="A2229" s="14"/>
      <c r="B2229" s="255"/>
      <c r="C2229" s="256"/>
      <c r="D2229" s="246" t="s">
        <v>190</v>
      </c>
      <c r="E2229" s="257" t="s">
        <v>1</v>
      </c>
      <c r="F2229" s="258" t="s">
        <v>2364</v>
      </c>
      <c r="G2229" s="256"/>
      <c r="H2229" s="259">
        <v>56.594999999999992</v>
      </c>
      <c r="I2229" s="260"/>
      <c r="J2229" s="256"/>
      <c r="K2229" s="256"/>
      <c r="L2229" s="261"/>
      <c r="M2229" s="262"/>
      <c r="N2229" s="263"/>
      <c r="O2229" s="263"/>
      <c r="P2229" s="263"/>
      <c r="Q2229" s="263"/>
      <c r="R2229" s="263"/>
      <c r="S2229" s="263"/>
      <c r="T2229" s="264"/>
      <c r="U2229" s="14"/>
      <c r="V2229" s="14"/>
      <c r="W2229" s="14"/>
      <c r="X2229" s="14"/>
      <c r="Y2229" s="14"/>
      <c r="Z2229" s="14"/>
      <c r="AA2229" s="14"/>
      <c r="AB2229" s="14"/>
      <c r="AC2229" s="14"/>
      <c r="AD2229" s="14"/>
      <c r="AE2229" s="14"/>
      <c r="AT2229" s="265" t="s">
        <v>190</v>
      </c>
      <c r="AU2229" s="265" t="s">
        <v>85</v>
      </c>
      <c r="AV2229" s="14" t="s">
        <v>85</v>
      </c>
      <c r="AW2229" s="14" t="s">
        <v>34</v>
      </c>
      <c r="AX2229" s="14" t="s">
        <v>76</v>
      </c>
      <c r="AY2229" s="265" t="s">
        <v>178</v>
      </c>
    </row>
    <row r="2230" s="12" customFormat="1" ht="25.92" customHeight="1">
      <c r="A2230" s="12"/>
      <c r="B2230" s="210"/>
      <c r="C2230" s="211"/>
      <c r="D2230" s="212" t="s">
        <v>75</v>
      </c>
      <c r="E2230" s="213" t="s">
        <v>2365</v>
      </c>
      <c r="F2230" s="213" t="s">
        <v>2366</v>
      </c>
      <c r="G2230" s="211"/>
      <c r="H2230" s="211"/>
      <c r="I2230" s="214"/>
      <c r="J2230" s="215">
        <f>BK2230</f>
        <v>0</v>
      </c>
      <c r="K2230" s="211"/>
      <c r="L2230" s="216"/>
      <c r="M2230" s="217"/>
      <c r="N2230" s="218"/>
      <c r="O2230" s="218"/>
      <c r="P2230" s="219">
        <f>P2231</f>
        <v>0</v>
      </c>
      <c r="Q2230" s="218"/>
      <c r="R2230" s="219">
        <f>R2231</f>
        <v>9.9220800000000011</v>
      </c>
      <c r="S2230" s="218"/>
      <c r="T2230" s="220">
        <f>T2231</f>
        <v>6.2518500000000001</v>
      </c>
      <c r="U2230" s="12"/>
      <c r="V2230" s="12"/>
      <c r="W2230" s="12"/>
      <c r="X2230" s="12"/>
      <c r="Y2230" s="12"/>
      <c r="Z2230" s="12"/>
      <c r="AA2230" s="12"/>
      <c r="AB2230" s="12"/>
      <c r="AC2230" s="12"/>
      <c r="AD2230" s="12"/>
      <c r="AE2230" s="12"/>
      <c r="AR2230" s="221" t="s">
        <v>186</v>
      </c>
      <c r="AT2230" s="222" t="s">
        <v>75</v>
      </c>
      <c r="AU2230" s="222" t="s">
        <v>76</v>
      </c>
      <c r="AY2230" s="221" t="s">
        <v>178</v>
      </c>
      <c r="BK2230" s="223">
        <f>BK2231</f>
        <v>0</v>
      </c>
    </row>
    <row r="2231" s="12" customFormat="1" ht="22.8" customHeight="1">
      <c r="A2231" s="12"/>
      <c r="B2231" s="210"/>
      <c r="C2231" s="211"/>
      <c r="D2231" s="212" t="s">
        <v>75</v>
      </c>
      <c r="E2231" s="224" t="s">
        <v>2367</v>
      </c>
      <c r="F2231" s="224" t="s">
        <v>2368</v>
      </c>
      <c r="G2231" s="211"/>
      <c r="H2231" s="211"/>
      <c r="I2231" s="214"/>
      <c r="J2231" s="225">
        <f>BK2231</f>
        <v>0</v>
      </c>
      <c r="K2231" s="211"/>
      <c r="L2231" s="216"/>
      <c r="M2231" s="217"/>
      <c r="N2231" s="218"/>
      <c r="O2231" s="218"/>
      <c r="P2231" s="219">
        <f>SUM(P2232:P2279)</f>
        <v>0</v>
      </c>
      <c r="Q2231" s="218"/>
      <c r="R2231" s="219">
        <f>SUM(R2232:R2279)</f>
        <v>9.9220800000000011</v>
      </c>
      <c r="S2231" s="218"/>
      <c r="T2231" s="220">
        <f>SUM(T2232:T2279)</f>
        <v>6.2518500000000001</v>
      </c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R2231" s="221" t="s">
        <v>186</v>
      </c>
      <c r="AT2231" s="222" t="s">
        <v>75</v>
      </c>
      <c r="AU2231" s="222" t="s">
        <v>83</v>
      </c>
      <c r="AY2231" s="221" t="s">
        <v>178</v>
      </c>
      <c r="BK2231" s="223">
        <f>SUM(BK2232:BK2279)</f>
        <v>0</v>
      </c>
    </row>
    <row r="2232" s="2" customFormat="1" ht="24.15" customHeight="1">
      <c r="A2232" s="38"/>
      <c r="B2232" s="39"/>
      <c r="C2232" s="226" t="s">
        <v>2369</v>
      </c>
      <c r="D2232" s="226" t="s">
        <v>181</v>
      </c>
      <c r="E2232" s="227" t="s">
        <v>2370</v>
      </c>
      <c r="F2232" s="228" t="s">
        <v>2371</v>
      </c>
      <c r="G2232" s="229" t="s">
        <v>1560</v>
      </c>
      <c r="H2232" s="230">
        <v>1</v>
      </c>
      <c r="I2232" s="231"/>
      <c r="J2232" s="232">
        <f>ROUND(I2232*H2232,2)</f>
        <v>0</v>
      </c>
      <c r="K2232" s="228" t="s">
        <v>1</v>
      </c>
      <c r="L2232" s="44"/>
      <c r="M2232" s="233" t="s">
        <v>1</v>
      </c>
      <c r="N2232" s="234" t="s">
        <v>41</v>
      </c>
      <c r="O2232" s="91"/>
      <c r="P2232" s="235">
        <f>O2232*H2232</f>
        <v>0</v>
      </c>
      <c r="Q2232" s="235">
        <v>0.051330000000000001</v>
      </c>
      <c r="R2232" s="235">
        <f>Q2232*H2232</f>
        <v>0.051330000000000001</v>
      </c>
      <c r="S2232" s="235">
        <v>0</v>
      </c>
      <c r="T2232" s="236">
        <f>S2232*H2232</f>
        <v>0</v>
      </c>
      <c r="U2232" s="38"/>
      <c r="V2232" s="38"/>
      <c r="W2232" s="38"/>
      <c r="X2232" s="38"/>
      <c r="Y2232" s="38"/>
      <c r="Z2232" s="38"/>
      <c r="AA2232" s="38"/>
      <c r="AB2232" s="38"/>
      <c r="AC2232" s="38"/>
      <c r="AD2232" s="38"/>
      <c r="AE2232" s="38"/>
      <c r="AR2232" s="237" t="s">
        <v>362</v>
      </c>
      <c r="AT2232" s="237" t="s">
        <v>181</v>
      </c>
      <c r="AU2232" s="237" t="s">
        <v>85</v>
      </c>
      <c r="AY2232" s="17" t="s">
        <v>178</v>
      </c>
      <c r="BE2232" s="238">
        <f>IF(N2232="základní",J2232,0)</f>
        <v>0</v>
      </c>
      <c r="BF2232" s="238">
        <f>IF(N2232="snížená",J2232,0)</f>
        <v>0</v>
      </c>
      <c r="BG2232" s="238">
        <f>IF(N2232="zákl. přenesená",J2232,0)</f>
        <v>0</v>
      </c>
      <c r="BH2232" s="238">
        <f>IF(N2232="sníž. přenesená",J2232,0)</f>
        <v>0</v>
      </c>
      <c r="BI2232" s="238">
        <f>IF(N2232="nulová",J2232,0)</f>
        <v>0</v>
      </c>
      <c r="BJ2232" s="17" t="s">
        <v>83</v>
      </c>
      <c r="BK2232" s="238">
        <f>ROUND(I2232*H2232,2)</f>
        <v>0</v>
      </c>
      <c r="BL2232" s="17" t="s">
        <v>362</v>
      </c>
      <c r="BM2232" s="237" t="s">
        <v>2372</v>
      </c>
    </row>
    <row r="2233" s="13" customFormat="1">
      <c r="A2233" s="13"/>
      <c r="B2233" s="244"/>
      <c r="C2233" s="245"/>
      <c r="D2233" s="246" t="s">
        <v>190</v>
      </c>
      <c r="E2233" s="247" t="s">
        <v>1</v>
      </c>
      <c r="F2233" s="248" t="s">
        <v>1815</v>
      </c>
      <c r="G2233" s="245"/>
      <c r="H2233" s="247" t="s">
        <v>1</v>
      </c>
      <c r="I2233" s="249"/>
      <c r="J2233" s="245"/>
      <c r="K2233" s="245"/>
      <c r="L2233" s="250"/>
      <c r="M2233" s="251"/>
      <c r="N2233" s="252"/>
      <c r="O2233" s="252"/>
      <c r="P2233" s="252"/>
      <c r="Q2233" s="252"/>
      <c r="R2233" s="252"/>
      <c r="S2233" s="252"/>
      <c r="T2233" s="253"/>
      <c r="U2233" s="13"/>
      <c r="V2233" s="13"/>
      <c r="W2233" s="13"/>
      <c r="X2233" s="13"/>
      <c r="Y2233" s="13"/>
      <c r="Z2233" s="13"/>
      <c r="AA2233" s="13"/>
      <c r="AB2233" s="13"/>
      <c r="AC2233" s="13"/>
      <c r="AD2233" s="13"/>
      <c r="AE2233" s="13"/>
      <c r="AT2233" s="254" t="s">
        <v>190</v>
      </c>
      <c r="AU2233" s="254" t="s">
        <v>85</v>
      </c>
      <c r="AV2233" s="13" t="s">
        <v>83</v>
      </c>
      <c r="AW2233" s="13" t="s">
        <v>34</v>
      </c>
      <c r="AX2233" s="13" t="s">
        <v>76</v>
      </c>
      <c r="AY2233" s="254" t="s">
        <v>178</v>
      </c>
    </row>
    <row r="2234" s="13" customFormat="1">
      <c r="A2234" s="13"/>
      <c r="B2234" s="244"/>
      <c r="C2234" s="245"/>
      <c r="D2234" s="246" t="s">
        <v>190</v>
      </c>
      <c r="E2234" s="247" t="s">
        <v>1</v>
      </c>
      <c r="F2234" s="248" t="s">
        <v>192</v>
      </c>
      <c r="G2234" s="245"/>
      <c r="H2234" s="247" t="s">
        <v>1</v>
      </c>
      <c r="I2234" s="249"/>
      <c r="J2234" s="245"/>
      <c r="K2234" s="245"/>
      <c r="L2234" s="250"/>
      <c r="M2234" s="251"/>
      <c r="N2234" s="252"/>
      <c r="O2234" s="252"/>
      <c r="P2234" s="252"/>
      <c r="Q2234" s="252"/>
      <c r="R2234" s="252"/>
      <c r="S2234" s="252"/>
      <c r="T2234" s="253"/>
      <c r="U2234" s="13"/>
      <c r="V2234" s="13"/>
      <c r="W2234" s="13"/>
      <c r="X2234" s="13"/>
      <c r="Y2234" s="13"/>
      <c r="Z2234" s="13"/>
      <c r="AA2234" s="13"/>
      <c r="AB2234" s="13"/>
      <c r="AC2234" s="13"/>
      <c r="AD2234" s="13"/>
      <c r="AE2234" s="13"/>
      <c r="AT2234" s="254" t="s">
        <v>190</v>
      </c>
      <c r="AU2234" s="254" t="s">
        <v>85</v>
      </c>
      <c r="AV2234" s="13" t="s">
        <v>83</v>
      </c>
      <c r="AW2234" s="13" t="s">
        <v>34</v>
      </c>
      <c r="AX2234" s="13" t="s">
        <v>76</v>
      </c>
      <c r="AY2234" s="254" t="s">
        <v>178</v>
      </c>
    </row>
    <row r="2235" s="13" customFormat="1">
      <c r="A2235" s="13"/>
      <c r="B2235" s="244"/>
      <c r="C2235" s="245"/>
      <c r="D2235" s="246" t="s">
        <v>190</v>
      </c>
      <c r="E2235" s="247" t="s">
        <v>1</v>
      </c>
      <c r="F2235" s="248" t="s">
        <v>2373</v>
      </c>
      <c r="G2235" s="245"/>
      <c r="H2235" s="247" t="s">
        <v>1</v>
      </c>
      <c r="I2235" s="249"/>
      <c r="J2235" s="245"/>
      <c r="K2235" s="245"/>
      <c r="L2235" s="250"/>
      <c r="M2235" s="251"/>
      <c r="N2235" s="252"/>
      <c r="O2235" s="252"/>
      <c r="P2235" s="252"/>
      <c r="Q2235" s="252"/>
      <c r="R2235" s="252"/>
      <c r="S2235" s="252"/>
      <c r="T2235" s="253"/>
      <c r="U2235" s="13"/>
      <c r="V2235" s="13"/>
      <c r="W2235" s="13"/>
      <c r="X2235" s="13"/>
      <c r="Y2235" s="13"/>
      <c r="Z2235" s="13"/>
      <c r="AA2235" s="13"/>
      <c r="AB2235" s="13"/>
      <c r="AC2235" s="13"/>
      <c r="AD2235" s="13"/>
      <c r="AE2235" s="13"/>
      <c r="AT2235" s="254" t="s">
        <v>190</v>
      </c>
      <c r="AU2235" s="254" t="s">
        <v>85</v>
      </c>
      <c r="AV2235" s="13" t="s">
        <v>83</v>
      </c>
      <c r="AW2235" s="13" t="s">
        <v>34</v>
      </c>
      <c r="AX2235" s="13" t="s">
        <v>76</v>
      </c>
      <c r="AY2235" s="254" t="s">
        <v>178</v>
      </c>
    </row>
    <row r="2236" s="13" customFormat="1">
      <c r="A2236" s="13"/>
      <c r="B2236" s="244"/>
      <c r="C2236" s="245"/>
      <c r="D2236" s="246" t="s">
        <v>190</v>
      </c>
      <c r="E2236" s="247" t="s">
        <v>1</v>
      </c>
      <c r="F2236" s="248" t="s">
        <v>2374</v>
      </c>
      <c r="G2236" s="245"/>
      <c r="H2236" s="247" t="s">
        <v>1</v>
      </c>
      <c r="I2236" s="249"/>
      <c r="J2236" s="245"/>
      <c r="K2236" s="245"/>
      <c r="L2236" s="250"/>
      <c r="M2236" s="251"/>
      <c r="N2236" s="252"/>
      <c r="O2236" s="252"/>
      <c r="P2236" s="252"/>
      <c r="Q2236" s="252"/>
      <c r="R2236" s="252"/>
      <c r="S2236" s="252"/>
      <c r="T2236" s="253"/>
      <c r="U2236" s="13"/>
      <c r="V2236" s="13"/>
      <c r="W2236" s="13"/>
      <c r="X2236" s="13"/>
      <c r="Y2236" s="13"/>
      <c r="Z2236" s="13"/>
      <c r="AA2236" s="13"/>
      <c r="AB2236" s="13"/>
      <c r="AC2236" s="13"/>
      <c r="AD2236" s="13"/>
      <c r="AE2236" s="13"/>
      <c r="AT2236" s="254" t="s">
        <v>190</v>
      </c>
      <c r="AU2236" s="254" t="s">
        <v>85</v>
      </c>
      <c r="AV2236" s="13" t="s">
        <v>83</v>
      </c>
      <c r="AW2236" s="13" t="s">
        <v>34</v>
      </c>
      <c r="AX2236" s="13" t="s">
        <v>76</v>
      </c>
      <c r="AY2236" s="254" t="s">
        <v>178</v>
      </c>
    </row>
    <row r="2237" s="14" customFormat="1">
      <c r="A2237" s="14"/>
      <c r="B2237" s="255"/>
      <c r="C2237" s="256"/>
      <c r="D2237" s="246" t="s">
        <v>190</v>
      </c>
      <c r="E2237" s="257" t="s">
        <v>1</v>
      </c>
      <c r="F2237" s="258" t="s">
        <v>83</v>
      </c>
      <c r="G2237" s="256"/>
      <c r="H2237" s="259">
        <v>1</v>
      </c>
      <c r="I2237" s="260"/>
      <c r="J2237" s="256"/>
      <c r="K2237" s="256"/>
      <c r="L2237" s="261"/>
      <c r="M2237" s="262"/>
      <c r="N2237" s="263"/>
      <c r="O2237" s="263"/>
      <c r="P2237" s="263"/>
      <c r="Q2237" s="263"/>
      <c r="R2237" s="263"/>
      <c r="S2237" s="263"/>
      <c r="T2237" s="264"/>
      <c r="U2237" s="14"/>
      <c r="V2237" s="14"/>
      <c r="W2237" s="14"/>
      <c r="X2237" s="14"/>
      <c r="Y2237" s="14"/>
      <c r="Z2237" s="14"/>
      <c r="AA2237" s="14"/>
      <c r="AB2237" s="14"/>
      <c r="AC2237" s="14"/>
      <c r="AD2237" s="14"/>
      <c r="AE2237" s="14"/>
      <c r="AT2237" s="265" t="s">
        <v>190</v>
      </c>
      <c r="AU2237" s="265" t="s">
        <v>85</v>
      </c>
      <c r="AV2237" s="14" t="s">
        <v>85</v>
      </c>
      <c r="AW2237" s="14" t="s">
        <v>34</v>
      </c>
      <c r="AX2237" s="14" t="s">
        <v>76</v>
      </c>
      <c r="AY2237" s="265" t="s">
        <v>178</v>
      </c>
    </row>
    <row r="2238" s="2" customFormat="1" ht="49.05" customHeight="1">
      <c r="A2238" s="38"/>
      <c r="B2238" s="39"/>
      <c r="C2238" s="226" t="s">
        <v>2375</v>
      </c>
      <c r="D2238" s="226" t="s">
        <v>181</v>
      </c>
      <c r="E2238" s="227" t="s">
        <v>2376</v>
      </c>
      <c r="F2238" s="228" t="s">
        <v>2377</v>
      </c>
      <c r="G2238" s="229" t="s">
        <v>258</v>
      </c>
      <c r="H2238" s="230">
        <v>191</v>
      </c>
      <c r="I2238" s="231"/>
      <c r="J2238" s="232">
        <f>ROUND(I2238*H2238,2)</f>
        <v>0</v>
      </c>
      <c r="K2238" s="228" t="s">
        <v>1</v>
      </c>
      <c r="L2238" s="44"/>
      <c r="M2238" s="233" t="s">
        <v>1</v>
      </c>
      <c r="N2238" s="234" t="s">
        <v>41</v>
      </c>
      <c r="O2238" s="91"/>
      <c r="P2238" s="235">
        <f>O2238*H2238</f>
        <v>0</v>
      </c>
      <c r="Q2238" s="235">
        <v>0.051330000000000001</v>
      </c>
      <c r="R2238" s="235">
        <f>Q2238*H2238</f>
        <v>9.8040300000000009</v>
      </c>
      <c r="S2238" s="235">
        <v>0</v>
      </c>
      <c r="T2238" s="236">
        <f>S2238*H2238</f>
        <v>0</v>
      </c>
      <c r="U2238" s="38"/>
      <c r="V2238" s="38"/>
      <c r="W2238" s="38"/>
      <c r="X2238" s="38"/>
      <c r="Y2238" s="38"/>
      <c r="Z2238" s="38"/>
      <c r="AA2238" s="38"/>
      <c r="AB2238" s="38"/>
      <c r="AC2238" s="38"/>
      <c r="AD2238" s="38"/>
      <c r="AE2238" s="38"/>
      <c r="AR2238" s="237" t="s">
        <v>362</v>
      </c>
      <c r="AT2238" s="237" t="s">
        <v>181</v>
      </c>
      <c r="AU2238" s="237" t="s">
        <v>85</v>
      </c>
      <c r="AY2238" s="17" t="s">
        <v>178</v>
      </c>
      <c r="BE2238" s="238">
        <f>IF(N2238="základní",J2238,0)</f>
        <v>0</v>
      </c>
      <c r="BF2238" s="238">
        <f>IF(N2238="snížená",J2238,0)</f>
        <v>0</v>
      </c>
      <c r="BG2238" s="238">
        <f>IF(N2238="zákl. přenesená",J2238,0)</f>
        <v>0</v>
      </c>
      <c r="BH2238" s="238">
        <f>IF(N2238="sníž. přenesená",J2238,0)</f>
        <v>0</v>
      </c>
      <c r="BI2238" s="238">
        <f>IF(N2238="nulová",J2238,0)</f>
        <v>0</v>
      </c>
      <c r="BJ2238" s="17" t="s">
        <v>83</v>
      </c>
      <c r="BK2238" s="238">
        <f>ROUND(I2238*H2238,2)</f>
        <v>0</v>
      </c>
      <c r="BL2238" s="17" t="s">
        <v>362</v>
      </c>
      <c r="BM2238" s="237" t="s">
        <v>2378</v>
      </c>
    </row>
    <row r="2239" s="13" customFormat="1">
      <c r="A2239" s="13"/>
      <c r="B2239" s="244"/>
      <c r="C2239" s="245"/>
      <c r="D2239" s="246" t="s">
        <v>190</v>
      </c>
      <c r="E2239" s="247" t="s">
        <v>1</v>
      </c>
      <c r="F2239" s="248" t="s">
        <v>1815</v>
      </c>
      <c r="G2239" s="245"/>
      <c r="H2239" s="247" t="s">
        <v>1</v>
      </c>
      <c r="I2239" s="249"/>
      <c r="J2239" s="245"/>
      <c r="K2239" s="245"/>
      <c r="L2239" s="250"/>
      <c r="M2239" s="251"/>
      <c r="N2239" s="252"/>
      <c r="O2239" s="252"/>
      <c r="P2239" s="252"/>
      <c r="Q2239" s="252"/>
      <c r="R2239" s="252"/>
      <c r="S2239" s="252"/>
      <c r="T2239" s="253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T2239" s="254" t="s">
        <v>190</v>
      </c>
      <c r="AU2239" s="254" t="s">
        <v>85</v>
      </c>
      <c r="AV2239" s="13" t="s">
        <v>83</v>
      </c>
      <c r="AW2239" s="13" t="s">
        <v>34</v>
      </c>
      <c r="AX2239" s="13" t="s">
        <v>76</v>
      </c>
      <c r="AY2239" s="254" t="s">
        <v>178</v>
      </c>
    </row>
    <row r="2240" s="13" customFormat="1">
      <c r="A2240" s="13"/>
      <c r="B2240" s="244"/>
      <c r="C2240" s="245"/>
      <c r="D2240" s="246" t="s">
        <v>190</v>
      </c>
      <c r="E2240" s="247" t="s">
        <v>1</v>
      </c>
      <c r="F2240" s="248" t="s">
        <v>192</v>
      </c>
      <c r="G2240" s="245"/>
      <c r="H2240" s="247" t="s">
        <v>1</v>
      </c>
      <c r="I2240" s="249"/>
      <c r="J2240" s="245"/>
      <c r="K2240" s="245"/>
      <c r="L2240" s="250"/>
      <c r="M2240" s="251"/>
      <c r="N2240" s="252"/>
      <c r="O2240" s="252"/>
      <c r="P2240" s="252"/>
      <c r="Q2240" s="252"/>
      <c r="R2240" s="252"/>
      <c r="S2240" s="252"/>
      <c r="T2240" s="253"/>
      <c r="U2240" s="13"/>
      <c r="V2240" s="13"/>
      <c r="W2240" s="13"/>
      <c r="X2240" s="13"/>
      <c r="Y2240" s="13"/>
      <c r="Z2240" s="13"/>
      <c r="AA2240" s="13"/>
      <c r="AB2240" s="13"/>
      <c r="AC2240" s="13"/>
      <c r="AD2240" s="13"/>
      <c r="AE2240" s="13"/>
      <c r="AT2240" s="254" t="s">
        <v>190</v>
      </c>
      <c r="AU2240" s="254" t="s">
        <v>85</v>
      </c>
      <c r="AV2240" s="13" t="s">
        <v>83</v>
      </c>
      <c r="AW2240" s="13" t="s">
        <v>34</v>
      </c>
      <c r="AX2240" s="13" t="s">
        <v>76</v>
      </c>
      <c r="AY2240" s="254" t="s">
        <v>178</v>
      </c>
    </row>
    <row r="2241" s="13" customFormat="1">
      <c r="A2241" s="13"/>
      <c r="B2241" s="244"/>
      <c r="C2241" s="245"/>
      <c r="D2241" s="246" t="s">
        <v>190</v>
      </c>
      <c r="E2241" s="247" t="s">
        <v>1</v>
      </c>
      <c r="F2241" s="248" t="s">
        <v>2379</v>
      </c>
      <c r="G2241" s="245"/>
      <c r="H2241" s="247" t="s">
        <v>1</v>
      </c>
      <c r="I2241" s="249"/>
      <c r="J2241" s="245"/>
      <c r="K2241" s="245"/>
      <c r="L2241" s="250"/>
      <c r="M2241" s="251"/>
      <c r="N2241" s="252"/>
      <c r="O2241" s="252"/>
      <c r="P2241" s="252"/>
      <c r="Q2241" s="252"/>
      <c r="R2241" s="252"/>
      <c r="S2241" s="252"/>
      <c r="T2241" s="253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T2241" s="254" t="s">
        <v>190</v>
      </c>
      <c r="AU2241" s="254" t="s">
        <v>85</v>
      </c>
      <c r="AV2241" s="13" t="s">
        <v>83</v>
      </c>
      <c r="AW2241" s="13" t="s">
        <v>34</v>
      </c>
      <c r="AX2241" s="13" t="s">
        <v>76</v>
      </c>
      <c r="AY2241" s="254" t="s">
        <v>178</v>
      </c>
    </row>
    <row r="2242" s="13" customFormat="1">
      <c r="A2242" s="13"/>
      <c r="B2242" s="244"/>
      <c r="C2242" s="245"/>
      <c r="D2242" s="246" t="s">
        <v>190</v>
      </c>
      <c r="E2242" s="247" t="s">
        <v>1</v>
      </c>
      <c r="F2242" s="248" t="s">
        <v>2380</v>
      </c>
      <c r="G2242" s="245"/>
      <c r="H2242" s="247" t="s">
        <v>1</v>
      </c>
      <c r="I2242" s="249"/>
      <c r="J2242" s="245"/>
      <c r="K2242" s="245"/>
      <c r="L2242" s="250"/>
      <c r="M2242" s="251"/>
      <c r="N2242" s="252"/>
      <c r="O2242" s="252"/>
      <c r="P2242" s="252"/>
      <c r="Q2242" s="252"/>
      <c r="R2242" s="252"/>
      <c r="S2242" s="252"/>
      <c r="T2242" s="253"/>
      <c r="U2242" s="13"/>
      <c r="V2242" s="13"/>
      <c r="W2242" s="13"/>
      <c r="X2242" s="13"/>
      <c r="Y2242" s="13"/>
      <c r="Z2242" s="13"/>
      <c r="AA2242" s="13"/>
      <c r="AB2242" s="13"/>
      <c r="AC2242" s="13"/>
      <c r="AD2242" s="13"/>
      <c r="AE2242" s="13"/>
      <c r="AT2242" s="254" t="s">
        <v>190</v>
      </c>
      <c r="AU2242" s="254" t="s">
        <v>85</v>
      </c>
      <c r="AV2242" s="13" t="s">
        <v>83</v>
      </c>
      <c r="AW2242" s="13" t="s">
        <v>34</v>
      </c>
      <c r="AX2242" s="13" t="s">
        <v>76</v>
      </c>
      <c r="AY2242" s="254" t="s">
        <v>178</v>
      </c>
    </row>
    <row r="2243" s="13" customFormat="1">
      <c r="A2243" s="13"/>
      <c r="B2243" s="244"/>
      <c r="C2243" s="245"/>
      <c r="D2243" s="246" t="s">
        <v>190</v>
      </c>
      <c r="E2243" s="247" t="s">
        <v>1</v>
      </c>
      <c r="F2243" s="248" t="s">
        <v>2381</v>
      </c>
      <c r="G2243" s="245"/>
      <c r="H2243" s="247" t="s">
        <v>1</v>
      </c>
      <c r="I2243" s="249"/>
      <c r="J2243" s="245"/>
      <c r="K2243" s="245"/>
      <c r="L2243" s="250"/>
      <c r="M2243" s="251"/>
      <c r="N2243" s="252"/>
      <c r="O2243" s="252"/>
      <c r="P2243" s="252"/>
      <c r="Q2243" s="252"/>
      <c r="R2243" s="252"/>
      <c r="S2243" s="252"/>
      <c r="T2243" s="253"/>
      <c r="U2243" s="13"/>
      <c r="V2243" s="13"/>
      <c r="W2243" s="13"/>
      <c r="X2243" s="13"/>
      <c r="Y2243" s="13"/>
      <c r="Z2243" s="13"/>
      <c r="AA2243" s="13"/>
      <c r="AB2243" s="13"/>
      <c r="AC2243" s="13"/>
      <c r="AD2243" s="13"/>
      <c r="AE2243" s="13"/>
      <c r="AT2243" s="254" t="s">
        <v>190</v>
      </c>
      <c r="AU2243" s="254" t="s">
        <v>85</v>
      </c>
      <c r="AV2243" s="13" t="s">
        <v>83</v>
      </c>
      <c r="AW2243" s="13" t="s">
        <v>34</v>
      </c>
      <c r="AX2243" s="13" t="s">
        <v>76</v>
      </c>
      <c r="AY2243" s="254" t="s">
        <v>178</v>
      </c>
    </row>
    <row r="2244" s="13" customFormat="1">
      <c r="A2244" s="13"/>
      <c r="B2244" s="244"/>
      <c r="C2244" s="245"/>
      <c r="D2244" s="246" t="s">
        <v>190</v>
      </c>
      <c r="E2244" s="247" t="s">
        <v>1</v>
      </c>
      <c r="F2244" s="248" t="s">
        <v>192</v>
      </c>
      <c r="G2244" s="245"/>
      <c r="H2244" s="247" t="s">
        <v>1</v>
      </c>
      <c r="I2244" s="249"/>
      <c r="J2244" s="245"/>
      <c r="K2244" s="245"/>
      <c r="L2244" s="250"/>
      <c r="M2244" s="251"/>
      <c r="N2244" s="252"/>
      <c r="O2244" s="252"/>
      <c r="P2244" s="252"/>
      <c r="Q2244" s="252"/>
      <c r="R2244" s="252"/>
      <c r="S2244" s="252"/>
      <c r="T2244" s="253"/>
      <c r="U2244" s="13"/>
      <c r="V2244" s="13"/>
      <c r="W2244" s="13"/>
      <c r="X2244" s="13"/>
      <c r="Y2244" s="13"/>
      <c r="Z2244" s="13"/>
      <c r="AA2244" s="13"/>
      <c r="AB2244" s="13"/>
      <c r="AC2244" s="13"/>
      <c r="AD2244" s="13"/>
      <c r="AE2244" s="13"/>
      <c r="AT2244" s="254" t="s">
        <v>190</v>
      </c>
      <c r="AU2244" s="254" t="s">
        <v>85</v>
      </c>
      <c r="AV2244" s="13" t="s">
        <v>83</v>
      </c>
      <c r="AW2244" s="13" t="s">
        <v>34</v>
      </c>
      <c r="AX2244" s="13" t="s">
        <v>76</v>
      </c>
      <c r="AY2244" s="254" t="s">
        <v>178</v>
      </c>
    </row>
    <row r="2245" s="14" customFormat="1">
      <c r="A2245" s="14"/>
      <c r="B2245" s="255"/>
      <c r="C2245" s="256"/>
      <c r="D2245" s="246" t="s">
        <v>190</v>
      </c>
      <c r="E2245" s="257" t="s">
        <v>1</v>
      </c>
      <c r="F2245" s="258" t="s">
        <v>2382</v>
      </c>
      <c r="G2245" s="256"/>
      <c r="H2245" s="259">
        <v>191</v>
      </c>
      <c r="I2245" s="260"/>
      <c r="J2245" s="256"/>
      <c r="K2245" s="256"/>
      <c r="L2245" s="261"/>
      <c r="M2245" s="262"/>
      <c r="N2245" s="263"/>
      <c r="O2245" s="263"/>
      <c r="P2245" s="263"/>
      <c r="Q2245" s="263"/>
      <c r="R2245" s="263"/>
      <c r="S2245" s="263"/>
      <c r="T2245" s="264"/>
      <c r="U2245" s="14"/>
      <c r="V2245" s="14"/>
      <c r="W2245" s="14"/>
      <c r="X2245" s="14"/>
      <c r="Y2245" s="14"/>
      <c r="Z2245" s="14"/>
      <c r="AA2245" s="14"/>
      <c r="AB2245" s="14"/>
      <c r="AC2245" s="14"/>
      <c r="AD2245" s="14"/>
      <c r="AE2245" s="14"/>
      <c r="AT2245" s="265" t="s">
        <v>190</v>
      </c>
      <c r="AU2245" s="265" t="s">
        <v>85</v>
      </c>
      <c r="AV2245" s="14" t="s">
        <v>85</v>
      </c>
      <c r="AW2245" s="14" t="s">
        <v>34</v>
      </c>
      <c r="AX2245" s="14" t="s">
        <v>76</v>
      </c>
      <c r="AY2245" s="265" t="s">
        <v>178</v>
      </c>
    </row>
    <row r="2246" s="2" customFormat="1" ht="24.15" customHeight="1">
      <c r="A2246" s="38"/>
      <c r="B2246" s="39"/>
      <c r="C2246" s="226" t="s">
        <v>2383</v>
      </c>
      <c r="D2246" s="226" t="s">
        <v>181</v>
      </c>
      <c r="E2246" s="227" t="s">
        <v>2384</v>
      </c>
      <c r="F2246" s="228" t="s">
        <v>2385</v>
      </c>
      <c r="G2246" s="229" t="s">
        <v>258</v>
      </c>
      <c r="H2246" s="230">
        <v>191</v>
      </c>
      <c r="I2246" s="231"/>
      <c r="J2246" s="232">
        <f>ROUND(I2246*H2246,2)</f>
        <v>0</v>
      </c>
      <c r="K2246" s="228" t="s">
        <v>185</v>
      </c>
      <c r="L2246" s="44"/>
      <c r="M2246" s="233" t="s">
        <v>1</v>
      </c>
      <c r="N2246" s="234" t="s">
        <v>41</v>
      </c>
      <c r="O2246" s="91"/>
      <c r="P2246" s="235">
        <f>O2246*H2246</f>
        <v>0</v>
      </c>
      <c r="Q2246" s="235">
        <v>0</v>
      </c>
      <c r="R2246" s="235">
        <f>Q2246*H2246</f>
        <v>0</v>
      </c>
      <c r="S2246" s="235">
        <v>0.03175</v>
      </c>
      <c r="T2246" s="236">
        <f>S2246*H2246</f>
        <v>6.0642500000000004</v>
      </c>
      <c r="U2246" s="38"/>
      <c r="V2246" s="38"/>
      <c r="W2246" s="38"/>
      <c r="X2246" s="38"/>
      <c r="Y2246" s="38"/>
      <c r="Z2246" s="38"/>
      <c r="AA2246" s="38"/>
      <c r="AB2246" s="38"/>
      <c r="AC2246" s="38"/>
      <c r="AD2246" s="38"/>
      <c r="AE2246" s="38"/>
      <c r="AR2246" s="237" t="s">
        <v>362</v>
      </c>
      <c r="AT2246" s="237" t="s">
        <v>181</v>
      </c>
      <c r="AU2246" s="237" t="s">
        <v>85</v>
      </c>
      <c r="AY2246" s="17" t="s">
        <v>178</v>
      </c>
      <c r="BE2246" s="238">
        <f>IF(N2246="základní",J2246,0)</f>
        <v>0</v>
      </c>
      <c r="BF2246" s="238">
        <f>IF(N2246="snížená",J2246,0)</f>
        <v>0</v>
      </c>
      <c r="BG2246" s="238">
        <f>IF(N2246="zákl. přenesená",J2246,0)</f>
        <v>0</v>
      </c>
      <c r="BH2246" s="238">
        <f>IF(N2246="sníž. přenesená",J2246,0)</f>
        <v>0</v>
      </c>
      <c r="BI2246" s="238">
        <f>IF(N2246="nulová",J2246,0)</f>
        <v>0</v>
      </c>
      <c r="BJ2246" s="17" t="s">
        <v>83</v>
      </c>
      <c r="BK2246" s="238">
        <f>ROUND(I2246*H2246,2)</f>
        <v>0</v>
      </c>
      <c r="BL2246" s="17" t="s">
        <v>362</v>
      </c>
      <c r="BM2246" s="237" t="s">
        <v>2386</v>
      </c>
    </row>
    <row r="2247" s="2" customFormat="1">
      <c r="A2247" s="38"/>
      <c r="B2247" s="39"/>
      <c r="C2247" s="40"/>
      <c r="D2247" s="239" t="s">
        <v>188</v>
      </c>
      <c r="E2247" s="40"/>
      <c r="F2247" s="240" t="s">
        <v>2387</v>
      </c>
      <c r="G2247" s="40"/>
      <c r="H2247" s="40"/>
      <c r="I2247" s="241"/>
      <c r="J2247" s="40"/>
      <c r="K2247" s="40"/>
      <c r="L2247" s="44"/>
      <c r="M2247" s="242"/>
      <c r="N2247" s="243"/>
      <c r="O2247" s="91"/>
      <c r="P2247" s="91"/>
      <c r="Q2247" s="91"/>
      <c r="R2247" s="91"/>
      <c r="S2247" s="91"/>
      <c r="T2247" s="92"/>
      <c r="U2247" s="38"/>
      <c r="V2247" s="38"/>
      <c r="W2247" s="38"/>
      <c r="X2247" s="38"/>
      <c r="Y2247" s="38"/>
      <c r="Z2247" s="38"/>
      <c r="AA2247" s="38"/>
      <c r="AB2247" s="38"/>
      <c r="AC2247" s="38"/>
      <c r="AD2247" s="38"/>
      <c r="AE2247" s="38"/>
      <c r="AT2247" s="17" t="s">
        <v>188</v>
      </c>
      <c r="AU2247" s="17" t="s">
        <v>85</v>
      </c>
    </row>
    <row r="2248" s="13" customFormat="1">
      <c r="A2248" s="13"/>
      <c r="B2248" s="244"/>
      <c r="C2248" s="245"/>
      <c r="D2248" s="246" t="s">
        <v>190</v>
      </c>
      <c r="E2248" s="247" t="s">
        <v>1</v>
      </c>
      <c r="F2248" s="248" t="s">
        <v>1815</v>
      </c>
      <c r="G2248" s="245"/>
      <c r="H2248" s="247" t="s">
        <v>1</v>
      </c>
      <c r="I2248" s="249"/>
      <c r="J2248" s="245"/>
      <c r="K2248" s="245"/>
      <c r="L2248" s="250"/>
      <c r="M2248" s="251"/>
      <c r="N2248" s="252"/>
      <c r="O2248" s="252"/>
      <c r="P2248" s="252"/>
      <c r="Q2248" s="252"/>
      <c r="R2248" s="252"/>
      <c r="S2248" s="252"/>
      <c r="T2248" s="253"/>
      <c r="U2248" s="13"/>
      <c r="V2248" s="13"/>
      <c r="W2248" s="13"/>
      <c r="X2248" s="13"/>
      <c r="Y2248" s="13"/>
      <c r="Z2248" s="13"/>
      <c r="AA2248" s="13"/>
      <c r="AB2248" s="13"/>
      <c r="AC2248" s="13"/>
      <c r="AD2248" s="13"/>
      <c r="AE2248" s="13"/>
      <c r="AT2248" s="254" t="s">
        <v>190</v>
      </c>
      <c r="AU2248" s="254" t="s">
        <v>85</v>
      </c>
      <c r="AV2248" s="13" t="s">
        <v>83</v>
      </c>
      <c r="AW2248" s="13" t="s">
        <v>34</v>
      </c>
      <c r="AX2248" s="13" t="s">
        <v>76</v>
      </c>
      <c r="AY2248" s="254" t="s">
        <v>178</v>
      </c>
    </row>
    <row r="2249" s="13" customFormat="1">
      <c r="A2249" s="13"/>
      <c r="B2249" s="244"/>
      <c r="C2249" s="245"/>
      <c r="D2249" s="246" t="s">
        <v>190</v>
      </c>
      <c r="E2249" s="247" t="s">
        <v>1</v>
      </c>
      <c r="F2249" s="248" t="s">
        <v>192</v>
      </c>
      <c r="G2249" s="245"/>
      <c r="H2249" s="247" t="s">
        <v>1</v>
      </c>
      <c r="I2249" s="249"/>
      <c r="J2249" s="245"/>
      <c r="K2249" s="245"/>
      <c r="L2249" s="250"/>
      <c r="M2249" s="251"/>
      <c r="N2249" s="252"/>
      <c r="O2249" s="252"/>
      <c r="P2249" s="252"/>
      <c r="Q2249" s="252"/>
      <c r="R2249" s="252"/>
      <c r="S2249" s="252"/>
      <c r="T2249" s="253"/>
      <c r="U2249" s="13"/>
      <c r="V2249" s="13"/>
      <c r="W2249" s="13"/>
      <c r="X2249" s="13"/>
      <c r="Y2249" s="13"/>
      <c r="Z2249" s="13"/>
      <c r="AA2249" s="13"/>
      <c r="AB2249" s="13"/>
      <c r="AC2249" s="13"/>
      <c r="AD2249" s="13"/>
      <c r="AE2249" s="13"/>
      <c r="AT2249" s="254" t="s">
        <v>190</v>
      </c>
      <c r="AU2249" s="254" t="s">
        <v>85</v>
      </c>
      <c r="AV2249" s="13" t="s">
        <v>83</v>
      </c>
      <c r="AW2249" s="13" t="s">
        <v>34</v>
      </c>
      <c r="AX2249" s="13" t="s">
        <v>76</v>
      </c>
      <c r="AY2249" s="254" t="s">
        <v>178</v>
      </c>
    </row>
    <row r="2250" s="13" customFormat="1">
      <c r="A2250" s="13"/>
      <c r="B2250" s="244"/>
      <c r="C2250" s="245"/>
      <c r="D2250" s="246" t="s">
        <v>190</v>
      </c>
      <c r="E2250" s="247" t="s">
        <v>1</v>
      </c>
      <c r="F2250" s="248" t="s">
        <v>2379</v>
      </c>
      <c r="G2250" s="245"/>
      <c r="H2250" s="247" t="s">
        <v>1</v>
      </c>
      <c r="I2250" s="249"/>
      <c r="J2250" s="245"/>
      <c r="K2250" s="245"/>
      <c r="L2250" s="250"/>
      <c r="M2250" s="251"/>
      <c r="N2250" s="252"/>
      <c r="O2250" s="252"/>
      <c r="P2250" s="252"/>
      <c r="Q2250" s="252"/>
      <c r="R2250" s="252"/>
      <c r="S2250" s="252"/>
      <c r="T2250" s="253"/>
      <c r="U2250" s="13"/>
      <c r="V2250" s="13"/>
      <c r="W2250" s="13"/>
      <c r="X2250" s="13"/>
      <c r="Y2250" s="13"/>
      <c r="Z2250" s="13"/>
      <c r="AA2250" s="13"/>
      <c r="AB2250" s="13"/>
      <c r="AC2250" s="13"/>
      <c r="AD2250" s="13"/>
      <c r="AE2250" s="13"/>
      <c r="AT2250" s="254" t="s">
        <v>190</v>
      </c>
      <c r="AU2250" s="254" t="s">
        <v>85</v>
      </c>
      <c r="AV2250" s="13" t="s">
        <v>83</v>
      </c>
      <c r="AW2250" s="13" t="s">
        <v>34</v>
      </c>
      <c r="AX2250" s="13" t="s">
        <v>76</v>
      </c>
      <c r="AY2250" s="254" t="s">
        <v>178</v>
      </c>
    </row>
    <row r="2251" s="14" customFormat="1">
      <c r="A2251" s="14"/>
      <c r="B2251" s="255"/>
      <c r="C2251" s="256"/>
      <c r="D2251" s="246" t="s">
        <v>190</v>
      </c>
      <c r="E2251" s="257" t="s">
        <v>1</v>
      </c>
      <c r="F2251" s="258" t="s">
        <v>2382</v>
      </c>
      <c r="G2251" s="256"/>
      <c r="H2251" s="259">
        <v>191</v>
      </c>
      <c r="I2251" s="260"/>
      <c r="J2251" s="256"/>
      <c r="K2251" s="256"/>
      <c r="L2251" s="261"/>
      <c r="M2251" s="262"/>
      <c r="N2251" s="263"/>
      <c r="O2251" s="263"/>
      <c r="P2251" s="263"/>
      <c r="Q2251" s="263"/>
      <c r="R2251" s="263"/>
      <c r="S2251" s="263"/>
      <c r="T2251" s="264"/>
      <c r="U2251" s="14"/>
      <c r="V2251" s="14"/>
      <c r="W2251" s="14"/>
      <c r="X2251" s="14"/>
      <c r="Y2251" s="14"/>
      <c r="Z2251" s="14"/>
      <c r="AA2251" s="14"/>
      <c r="AB2251" s="14"/>
      <c r="AC2251" s="14"/>
      <c r="AD2251" s="14"/>
      <c r="AE2251" s="14"/>
      <c r="AT2251" s="265" t="s">
        <v>190</v>
      </c>
      <c r="AU2251" s="265" t="s">
        <v>85</v>
      </c>
      <c r="AV2251" s="14" t="s">
        <v>85</v>
      </c>
      <c r="AW2251" s="14" t="s">
        <v>34</v>
      </c>
      <c r="AX2251" s="14" t="s">
        <v>76</v>
      </c>
      <c r="AY2251" s="265" t="s">
        <v>178</v>
      </c>
    </row>
    <row r="2252" s="2" customFormat="1" ht="21.75" customHeight="1">
      <c r="A2252" s="38"/>
      <c r="B2252" s="39"/>
      <c r="C2252" s="226" t="s">
        <v>2388</v>
      </c>
      <c r="D2252" s="226" t="s">
        <v>181</v>
      </c>
      <c r="E2252" s="227" t="s">
        <v>2389</v>
      </c>
      <c r="F2252" s="228" t="s">
        <v>2390</v>
      </c>
      <c r="G2252" s="229" t="s">
        <v>203</v>
      </c>
      <c r="H2252" s="230">
        <v>4</v>
      </c>
      <c r="I2252" s="231"/>
      <c r="J2252" s="232">
        <f>ROUND(I2252*H2252,2)</f>
        <v>0</v>
      </c>
      <c r="K2252" s="228" t="s">
        <v>185</v>
      </c>
      <c r="L2252" s="44"/>
      <c r="M2252" s="233" t="s">
        <v>1</v>
      </c>
      <c r="N2252" s="234" t="s">
        <v>41</v>
      </c>
      <c r="O2252" s="91"/>
      <c r="P2252" s="235">
        <f>O2252*H2252</f>
        <v>0</v>
      </c>
      <c r="Q2252" s="235">
        <v>0.00022000000000000001</v>
      </c>
      <c r="R2252" s="235">
        <f>Q2252*H2252</f>
        <v>0.00088000000000000003</v>
      </c>
      <c r="S2252" s="235">
        <v>0</v>
      </c>
      <c r="T2252" s="236">
        <f>S2252*H2252</f>
        <v>0</v>
      </c>
      <c r="U2252" s="38"/>
      <c r="V2252" s="38"/>
      <c r="W2252" s="38"/>
      <c r="X2252" s="38"/>
      <c r="Y2252" s="38"/>
      <c r="Z2252" s="38"/>
      <c r="AA2252" s="38"/>
      <c r="AB2252" s="38"/>
      <c r="AC2252" s="38"/>
      <c r="AD2252" s="38"/>
      <c r="AE2252" s="38"/>
      <c r="AR2252" s="237" t="s">
        <v>362</v>
      </c>
      <c r="AT2252" s="237" t="s">
        <v>181</v>
      </c>
      <c r="AU2252" s="237" t="s">
        <v>85</v>
      </c>
      <c r="AY2252" s="17" t="s">
        <v>178</v>
      </c>
      <c r="BE2252" s="238">
        <f>IF(N2252="základní",J2252,0)</f>
        <v>0</v>
      </c>
      <c r="BF2252" s="238">
        <f>IF(N2252="snížená",J2252,0)</f>
        <v>0</v>
      </c>
      <c r="BG2252" s="238">
        <f>IF(N2252="zákl. přenesená",J2252,0)</f>
        <v>0</v>
      </c>
      <c r="BH2252" s="238">
        <f>IF(N2252="sníž. přenesená",J2252,0)</f>
        <v>0</v>
      </c>
      <c r="BI2252" s="238">
        <f>IF(N2252="nulová",J2252,0)</f>
        <v>0</v>
      </c>
      <c r="BJ2252" s="17" t="s">
        <v>83</v>
      </c>
      <c r="BK2252" s="238">
        <f>ROUND(I2252*H2252,2)</f>
        <v>0</v>
      </c>
      <c r="BL2252" s="17" t="s">
        <v>362</v>
      </c>
      <c r="BM2252" s="237" t="s">
        <v>2391</v>
      </c>
    </row>
    <row r="2253" s="2" customFormat="1">
      <c r="A2253" s="38"/>
      <c r="B2253" s="39"/>
      <c r="C2253" s="40"/>
      <c r="D2253" s="239" t="s">
        <v>188</v>
      </c>
      <c r="E2253" s="40"/>
      <c r="F2253" s="240" t="s">
        <v>2392</v>
      </c>
      <c r="G2253" s="40"/>
      <c r="H2253" s="40"/>
      <c r="I2253" s="241"/>
      <c r="J2253" s="40"/>
      <c r="K2253" s="40"/>
      <c r="L2253" s="44"/>
      <c r="M2253" s="242"/>
      <c r="N2253" s="243"/>
      <c r="O2253" s="91"/>
      <c r="P2253" s="91"/>
      <c r="Q2253" s="91"/>
      <c r="R2253" s="91"/>
      <c r="S2253" s="91"/>
      <c r="T2253" s="92"/>
      <c r="U2253" s="38"/>
      <c r="V2253" s="38"/>
      <c r="W2253" s="38"/>
      <c r="X2253" s="38"/>
      <c r="Y2253" s="38"/>
      <c r="Z2253" s="38"/>
      <c r="AA2253" s="38"/>
      <c r="AB2253" s="38"/>
      <c r="AC2253" s="38"/>
      <c r="AD2253" s="38"/>
      <c r="AE2253" s="38"/>
      <c r="AT2253" s="17" t="s">
        <v>188</v>
      </c>
      <c r="AU2253" s="17" t="s">
        <v>85</v>
      </c>
    </row>
    <row r="2254" s="13" customFormat="1">
      <c r="A2254" s="13"/>
      <c r="B2254" s="244"/>
      <c r="C2254" s="245"/>
      <c r="D2254" s="246" t="s">
        <v>190</v>
      </c>
      <c r="E2254" s="247" t="s">
        <v>1</v>
      </c>
      <c r="F2254" s="248" t="s">
        <v>1815</v>
      </c>
      <c r="G2254" s="245"/>
      <c r="H2254" s="247" t="s">
        <v>1</v>
      </c>
      <c r="I2254" s="249"/>
      <c r="J2254" s="245"/>
      <c r="K2254" s="245"/>
      <c r="L2254" s="250"/>
      <c r="M2254" s="251"/>
      <c r="N2254" s="252"/>
      <c r="O2254" s="252"/>
      <c r="P2254" s="252"/>
      <c r="Q2254" s="252"/>
      <c r="R2254" s="252"/>
      <c r="S2254" s="252"/>
      <c r="T2254" s="253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T2254" s="254" t="s">
        <v>190</v>
      </c>
      <c r="AU2254" s="254" t="s">
        <v>85</v>
      </c>
      <c r="AV2254" s="13" t="s">
        <v>83</v>
      </c>
      <c r="AW2254" s="13" t="s">
        <v>34</v>
      </c>
      <c r="AX2254" s="13" t="s">
        <v>76</v>
      </c>
      <c r="AY2254" s="254" t="s">
        <v>178</v>
      </c>
    </row>
    <row r="2255" s="13" customFormat="1">
      <c r="A2255" s="13"/>
      <c r="B2255" s="244"/>
      <c r="C2255" s="245"/>
      <c r="D2255" s="246" t="s">
        <v>190</v>
      </c>
      <c r="E2255" s="247" t="s">
        <v>1</v>
      </c>
      <c r="F2255" s="248" t="s">
        <v>192</v>
      </c>
      <c r="G2255" s="245"/>
      <c r="H2255" s="247" t="s">
        <v>1</v>
      </c>
      <c r="I2255" s="249"/>
      <c r="J2255" s="245"/>
      <c r="K2255" s="245"/>
      <c r="L2255" s="250"/>
      <c r="M2255" s="251"/>
      <c r="N2255" s="252"/>
      <c r="O2255" s="252"/>
      <c r="P2255" s="252"/>
      <c r="Q2255" s="252"/>
      <c r="R2255" s="252"/>
      <c r="S2255" s="252"/>
      <c r="T2255" s="253"/>
      <c r="U2255" s="13"/>
      <c r="V2255" s="13"/>
      <c r="W2255" s="13"/>
      <c r="X2255" s="13"/>
      <c r="Y2255" s="13"/>
      <c r="Z2255" s="13"/>
      <c r="AA2255" s="13"/>
      <c r="AB2255" s="13"/>
      <c r="AC2255" s="13"/>
      <c r="AD2255" s="13"/>
      <c r="AE2255" s="13"/>
      <c r="AT2255" s="254" t="s">
        <v>190</v>
      </c>
      <c r="AU2255" s="254" t="s">
        <v>85</v>
      </c>
      <c r="AV2255" s="13" t="s">
        <v>83</v>
      </c>
      <c r="AW2255" s="13" t="s">
        <v>34</v>
      </c>
      <c r="AX2255" s="13" t="s">
        <v>76</v>
      </c>
      <c r="AY2255" s="254" t="s">
        <v>178</v>
      </c>
    </row>
    <row r="2256" s="13" customFormat="1">
      <c r="A2256" s="13"/>
      <c r="B2256" s="244"/>
      <c r="C2256" s="245"/>
      <c r="D2256" s="246" t="s">
        <v>190</v>
      </c>
      <c r="E2256" s="247" t="s">
        <v>1</v>
      </c>
      <c r="F2256" s="248" t="s">
        <v>2379</v>
      </c>
      <c r="G2256" s="245"/>
      <c r="H2256" s="247" t="s">
        <v>1</v>
      </c>
      <c r="I2256" s="249"/>
      <c r="J2256" s="245"/>
      <c r="K2256" s="245"/>
      <c r="L2256" s="250"/>
      <c r="M2256" s="251"/>
      <c r="N2256" s="252"/>
      <c r="O2256" s="252"/>
      <c r="P2256" s="252"/>
      <c r="Q2256" s="252"/>
      <c r="R2256" s="252"/>
      <c r="S2256" s="252"/>
      <c r="T2256" s="253"/>
      <c r="U2256" s="13"/>
      <c r="V2256" s="13"/>
      <c r="W2256" s="13"/>
      <c r="X2256" s="13"/>
      <c r="Y2256" s="13"/>
      <c r="Z2256" s="13"/>
      <c r="AA2256" s="13"/>
      <c r="AB2256" s="13"/>
      <c r="AC2256" s="13"/>
      <c r="AD2256" s="13"/>
      <c r="AE2256" s="13"/>
      <c r="AT2256" s="254" t="s">
        <v>190</v>
      </c>
      <c r="AU2256" s="254" t="s">
        <v>85</v>
      </c>
      <c r="AV2256" s="13" t="s">
        <v>83</v>
      </c>
      <c r="AW2256" s="13" t="s">
        <v>34</v>
      </c>
      <c r="AX2256" s="13" t="s">
        <v>76</v>
      </c>
      <c r="AY2256" s="254" t="s">
        <v>178</v>
      </c>
    </row>
    <row r="2257" s="14" customFormat="1">
      <c r="A2257" s="14"/>
      <c r="B2257" s="255"/>
      <c r="C2257" s="256"/>
      <c r="D2257" s="246" t="s">
        <v>190</v>
      </c>
      <c r="E2257" s="257" t="s">
        <v>1</v>
      </c>
      <c r="F2257" s="258" t="s">
        <v>2393</v>
      </c>
      <c r="G2257" s="256"/>
      <c r="H2257" s="259">
        <v>4</v>
      </c>
      <c r="I2257" s="260"/>
      <c r="J2257" s="256"/>
      <c r="K2257" s="256"/>
      <c r="L2257" s="261"/>
      <c r="M2257" s="262"/>
      <c r="N2257" s="263"/>
      <c r="O2257" s="263"/>
      <c r="P2257" s="263"/>
      <c r="Q2257" s="263"/>
      <c r="R2257" s="263"/>
      <c r="S2257" s="263"/>
      <c r="T2257" s="264"/>
      <c r="U2257" s="14"/>
      <c r="V2257" s="14"/>
      <c r="W2257" s="14"/>
      <c r="X2257" s="14"/>
      <c r="Y2257" s="14"/>
      <c r="Z2257" s="14"/>
      <c r="AA2257" s="14"/>
      <c r="AB2257" s="14"/>
      <c r="AC2257" s="14"/>
      <c r="AD2257" s="14"/>
      <c r="AE2257" s="14"/>
      <c r="AT2257" s="265" t="s">
        <v>190</v>
      </c>
      <c r="AU2257" s="265" t="s">
        <v>85</v>
      </c>
      <c r="AV2257" s="14" t="s">
        <v>85</v>
      </c>
      <c r="AW2257" s="14" t="s">
        <v>34</v>
      </c>
      <c r="AX2257" s="14" t="s">
        <v>76</v>
      </c>
      <c r="AY2257" s="265" t="s">
        <v>178</v>
      </c>
    </row>
    <row r="2258" s="2" customFormat="1" ht="37.8" customHeight="1">
      <c r="A2258" s="38"/>
      <c r="B2258" s="39"/>
      <c r="C2258" s="267" t="s">
        <v>2394</v>
      </c>
      <c r="D2258" s="267" t="s">
        <v>406</v>
      </c>
      <c r="E2258" s="268" t="s">
        <v>2395</v>
      </c>
      <c r="F2258" s="269" t="s">
        <v>2396</v>
      </c>
      <c r="G2258" s="270" t="s">
        <v>203</v>
      </c>
      <c r="H2258" s="271">
        <v>4</v>
      </c>
      <c r="I2258" s="272"/>
      <c r="J2258" s="273">
        <f>ROUND(I2258*H2258,2)</f>
        <v>0</v>
      </c>
      <c r="K2258" s="269" t="s">
        <v>1</v>
      </c>
      <c r="L2258" s="274"/>
      <c r="M2258" s="275" t="s">
        <v>1</v>
      </c>
      <c r="N2258" s="276" t="s">
        <v>41</v>
      </c>
      <c r="O2258" s="91"/>
      <c r="P2258" s="235">
        <f>O2258*H2258</f>
        <v>0</v>
      </c>
      <c r="Q2258" s="235">
        <v>0.016240000000000001</v>
      </c>
      <c r="R2258" s="235">
        <f>Q2258*H2258</f>
        <v>0.064960000000000004</v>
      </c>
      <c r="S2258" s="235">
        <v>0</v>
      </c>
      <c r="T2258" s="236">
        <f>S2258*H2258</f>
        <v>0</v>
      </c>
      <c r="U2258" s="38"/>
      <c r="V2258" s="38"/>
      <c r="W2258" s="38"/>
      <c r="X2258" s="38"/>
      <c r="Y2258" s="38"/>
      <c r="Z2258" s="38"/>
      <c r="AA2258" s="38"/>
      <c r="AB2258" s="38"/>
      <c r="AC2258" s="38"/>
      <c r="AD2258" s="38"/>
      <c r="AE2258" s="38"/>
      <c r="AR2258" s="237" t="s">
        <v>472</v>
      </c>
      <c r="AT2258" s="237" t="s">
        <v>406</v>
      </c>
      <c r="AU2258" s="237" t="s">
        <v>85</v>
      </c>
      <c r="AY2258" s="17" t="s">
        <v>178</v>
      </c>
      <c r="BE2258" s="238">
        <f>IF(N2258="základní",J2258,0)</f>
        <v>0</v>
      </c>
      <c r="BF2258" s="238">
        <f>IF(N2258="snížená",J2258,0)</f>
        <v>0</v>
      </c>
      <c r="BG2258" s="238">
        <f>IF(N2258="zákl. přenesená",J2258,0)</f>
        <v>0</v>
      </c>
      <c r="BH2258" s="238">
        <f>IF(N2258="sníž. přenesená",J2258,0)</f>
        <v>0</v>
      </c>
      <c r="BI2258" s="238">
        <f>IF(N2258="nulová",J2258,0)</f>
        <v>0</v>
      </c>
      <c r="BJ2258" s="17" t="s">
        <v>83</v>
      </c>
      <c r="BK2258" s="238">
        <f>ROUND(I2258*H2258,2)</f>
        <v>0</v>
      </c>
      <c r="BL2258" s="17" t="s">
        <v>362</v>
      </c>
      <c r="BM2258" s="237" t="s">
        <v>2397</v>
      </c>
    </row>
    <row r="2259" s="2" customFormat="1" ht="24.15" customHeight="1">
      <c r="A2259" s="38"/>
      <c r="B2259" s="39"/>
      <c r="C2259" s="226" t="s">
        <v>2398</v>
      </c>
      <c r="D2259" s="226" t="s">
        <v>181</v>
      </c>
      <c r="E2259" s="227" t="s">
        <v>2399</v>
      </c>
      <c r="F2259" s="228" t="s">
        <v>2400</v>
      </c>
      <c r="G2259" s="229" t="s">
        <v>203</v>
      </c>
      <c r="H2259" s="230">
        <v>4</v>
      </c>
      <c r="I2259" s="231"/>
      <c r="J2259" s="232">
        <f>ROUND(I2259*H2259,2)</f>
        <v>0</v>
      </c>
      <c r="K2259" s="228" t="s">
        <v>1</v>
      </c>
      <c r="L2259" s="44"/>
      <c r="M2259" s="233" t="s">
        <v>1</v>
      </c>
      <c r="N2259" s="234" t="s">
        <v>41</v>
      </c>
      <c r="O2259" s="91"/>
      <c r="P2259" s="235">
        <f>O2259*H2259</f>
        <v>0</v>
      </c>
      <c r="Q2259" s="235">
        <v>0.00022000000000000001</v>
      </c>
      <c r="R2259" s="235">
        <f>Q2259*H2259</f>
        <v>0.00088000000000000003</v>
      </c>
      <c r="S2259" s="235">
        <v>0</v>
      </c>
      <c r="T2259" s="236">
        <f>S2259*H2259</f>
        <v>0</v>
      </c>
      <c r="U2259" s="38"/>
      <c r="V2259" s="38"/>
      <c r="W2259" s="38"/>
      <c r="X2259" s="38"/>
      <c r="Y2259" s="38"/>
      <c r="Z2259" s="38"/>
      <c r="AA2259" s="38"/>
      <c r="AB2259" s="38"/>
      <c r="AC2259" s="38"/>
      <c r="AD2259" s="38"/>
      <c r="AE2259" s="38"/>
      <c r="AR2259" s="237" t="s">
        <v>362</v>
      </c>
      <c r="AT2259" s="237" t="s">
        <v>181</v>
      </c>
      <c r="AU2259" s="237" t="s">
        <v>85</v>
      </c>
      <c r="AY2259" s="17" t="s">
        <v>178</v>
      </c>
      <c r="BE2259" s="238">
        <f>IF(N2259="základní",J2259,0)</f>
        <v>0</v>
      </c>
      <c r="BF2259" s="238">
        <f>IF(N2259="snížená",J2259,0)</f>
        <v>0</v>
      </c>
      <c r="BG2259" s="238">
        <f>IF(N2259="zákl. přenesená",J2259,0)</f>
        <v>0</v>
      </c>
      <c r="BH2259" s="238">
        <f>IF(N2259="sníž. přenesená",J2259,0)</f>
        <v>0</v>
      </c>
      <c r="BI2259" s="238">
        <f>IF(N2259="nulová",J2259,0)</f>
        <v>0</v>
      </c>
      <c r="BJ2259" s="17" t="s">
        <v>83</v>
      </c>
      <c r="BK2259" s="238">
        <f>ROUND(I2259*H2259,2)</f>
        <v>0</v>
      </c>
      <c r="BL2259" s="17" t="s">
        <v>362</v>
      </c>
      <c r="BM2259" s="237" t="s">
        <v>2401</v>
      </c>
    </row>
    <row r="2260" s="13" customFormat="1">
      <c r="A2260" s="13"/>
      <c r="B2260" s="244"/>
      <c r="C2260" s="245"/>
      <c r="D2260" s="246" t="s">
        <v>190</v>
      </c>
      <c r="E2260" s="247" t="s">
        <v>1</v>
      </c>
      <c r="F2260" s="248" t="s">
        <v>2402</v>
      </c>
      <c r="G2260" s="245"/>
      <c r="H2260" s="247" t="s">
        <v>1</v>
      </c>
      <c r="I2260" s="249"/>
      <c r="J2260" s="245"/>
      <c r="K2260" s="245"/>
      <c r="L2260" s="250"/>
      <c r="M2260" s="251"/>
      <c r="N2260" s="252"/>
      <c r="O2260" s="252"/>
      <c r="P2260" s="252"/>
      <c r="Q2260" s="252"/>
      <c r="R2260" s="252"/>
      <c r="S2260" s="252"/>
      <c r="T2260" s="253"/>
      <c r="U2260" s="13"/>
      <c r="V2260" s="13"/>
      <c r="W2260" s="13"/>
      <c r="X2260" s="13"/>
      <c r="Y2260" s="13"/>
      <c r="Z2260" s="13"/>
      <c r="AA2260" s="13"/>
      <c r="AB2260" s="13"/>
      <c r="AC2260" s="13"/>
      <c r="AD2260" s="13"/>
      <c r="AE2260" s="13"/>
      <c r="AT2260" s="254" t="s">
        <v>190</v>
      </c>
      <c r="AU2260" s="254" t="s">
        <v>85</v>
      </c>
      <c r="AV2260" s="13" t="s">
        <v>83</v>
      </c>
      <c r="AW2260" s="13" t="s">
        <v>34</v>
      </c>
      <c r="AX2260" s="13" t="s">
        <v>76</v>
      </c>
      <c r="AY2260" s="254" t="s">
        <v>178</v>
      </c>
    </row>
    <row r="2261" s="13" customFormat="1">
      <c r="A2261" s="13"/>
      <c r="B2261" s="244"/>
      <c r="C2261" s="245"/>
      <c r="D2261" s="246" t="s">
        <v>190</v>
      </c>
      <c r="E2261" s="247" t="s">
        <v>1</v>
      </c>
      <c r="F2261" s="248" t="s">
        <v>192</v>
      </c>
      <c r="G2261" s="245"/>
      <c r="H2261" s="247" t="s">
        <v>1</v>
      </c>
      <c r="I2261" s="249"/>
      <c r="J2261" s="245"/>
      <c r="K2261" s="245"/>
      <c r="L2261" s="250"/>
      <c r="M2261" s="251"/>
      <c r="N2261" s="252"/>
      <c r="O2261" s="252"/>
      <c r="P2261" s="252"/>
      <c r="Q2261" s="252"/>
      <c r="R2261" s="252"/>
      <c r="S2261" s="252"/>
      <c r="T2261" s="253"/>
      <c r="U2261" s="13"/>
      <c r="V2261" s="13"/>
      <c r="W2261" s="13"/>
      <c r="X2261" s="13"/>
      <c r="Y2261" s="13"/>
      <c r="Z2261" s="13"/>
      <c r="AA2261" s="13"/>
      <c r="AB2261" s="13"/>
      <c r="AC2261" s="13"/>
      <c r="AD2261" s="13"/>
      <c r="AE2261" s="13"/>
      <c r="AT2261" s="254" t="s">
        <v>190</v>
      </c>
      <c r="AU2261" s="254" t="s">
        <v>85</v>
      </c>
      <c r="AV2261" s="13" t="s">
        <v>83</v>
      </c>
      <c r="AW2261" s="13" t="s">
        <v>34</v>
      </c>
      <c r="AX2261" s="13" t="s">
        <v>76</v>
      </c>
      <c r="AY2261" s="254" t="s">
        <v>178</v>
      </c>
    </row>
    <row r="2262" s="13" customFormat="1">
      <c r="A2262" s="13"/>
      <c r="B2262" s="244"/>
      <c r="C2262" s="245"/>
      <c r="D2262" s="246" t="s">
        <v>190</v>
      </c>
      <c r="E2262" s="247" t="s">
        <v>1</v>
      </c>
      <c r="F2262" s="248" t="s">
        <v>2403</v>
      </c>
      <c r="G2262" s="245"/>
      <c r="H2262" s="247" t="s">
        <v>1</v>
      </c>
      <c r="I2262" s="249"/>
      <c r="J2262" s="245"/>
      <c r="K2262" s="245"/>
      <c r="L2262" s="250"/>
      <c r="M2262" s="251"/>
      <c r="N2262" s="252"/>
      <c r="O2262" s="252"/>
      <c r="P2262" s="252"/>
      <c r="Q2262" s="252"/>
      <c r="R2262" s="252"/>
      <c r="S2262" s="252"/>
      <c r="T2262" s="253"/>
      <c r="U2262" s="13"/>
      <c r="V2262" s="13"/>
      <c r="W2262" s="13"/>
      <c r="X2262" s="13"/>
      <c r="Y2262" s="13"/>
      <c r="Z2262" s="13"/>
      <c r="AA2262" s="13"/>
      <c r="AB2262" s="13"/>
      <c r="AC2262" s="13"/>
      <c r="AD2262" s="13"/>
      <c r="AE2262" s="13"/>
      <c r="AT2262" s="254" t="s">
        <v>190</v>
      </c>
      <c r="AU2262" s="254" t="s">
        <v>85</v>
      </c>
      <c r="AV2262" s="13" t="s">
        <v>83</v>
      </c>
      <c r="AW2262" s="13" t="s">
        <v>34</v>
      </c>
      <c r="AX2262" s="13" t="s">
        <v>76</v>
      </c>
      <c r="AY2262" s="254" t="s">
        <v>178</v>
      </c>
    </row>
    <row r="2263" s="13" customFormat="1">
      <c r="A2263" s="13"/>
      <c r="B2263" s="244"/>
      <c r="C2263" s="245"/>
      <c r="D2263" s="246" t="s">
        <v>190</v>
      </c>
      <c r="E2263" s="247" t="s">
        <v>1</v>
      </c>
      <c r="F2263" s="248" t="s">
        <v>2404</v>
      </c>
      <c r="G2263" s="245"/>
      <c r="H2263" s="247" t="s">
        <v>1</v>
      </c>
      <c r="I2263" s="249"/>
      <c r="J2263" s="245"/>
      <c r="K2263" s="245"/>
      <c r="L2263" s="250"/>
      <c r="M2263" s="251"/>
      <c r="N2263" s="252"/>
      <c r="O2263" s="252"/>
      <c r="P2263" s="252"/>
      <c r="Q2263" s="252"/>
      <c r="R2263" s="252"/>
      <c r="S2263" s="252"/>
      <c r="T2263" s="253"/>
      <c r="U2263" s="13"/>
      <c r="V2263" s="13"/>
      <c r="W2263" s="13"/>
      <c r="X2263" s="13"/>
      <c r="Y2263" s="13"/>
      <c r="Z2263" s="13"/>
      <c r="AA2263" s="13"/>
      <c r="AB2263" s="13"/>
      <c r="AC2263" s="13"/>
      <c r="AD2263" s="13"/>
      <c r="AE2263" s="13"/>
      <c r="AT2263" s="254" t="s">
        <v>190</v>
      </c>
      <c r="AU2263" s="254" t="s">
        <v>85</v>
      </c>
      <c r="AV2263" s="13" t="s">
        <v>83</v>
      </c>
      <c r="AW2263" s="13" t="s">
        <v>34</v>
      </c>
      <c r="AX2263" s="13" t="s">
        <v>76</v>
      </c>
      <c r="AY2263" s="254" t="s">
        <v>178</v>
      </c>
    </row>
    <row r="2264" s="14" customFormat="1">
      <c r="A2264" s="14"/>
      <c r="B2264" s="255"/>
      <c r="C2264" s="256"/>
      <c r="D2264" s="246" t="s">
        <v>190</v>
      </c>
      <c r="E2264" s="257" t="s">
        <v>1</v>
      </c>
      <c r="F2264" s="258" t="s">
        <v>186</v>
      </c>
      <c r="G2264" s="256"/>
      <c r="H2264" s="259">
        <v>4</v>
      </c>
      <c r="I2264" s="260"/>
      <c r="J2264" s="256"/>
      <c r="K2264" s="256"/>
      <c r="L2264" s="261"/>
      <c r="M2264" s="262"/>
      <c r="N2264" s="263"/>
      <c r="O2264" s="263"/>
      <c r="P2264" s="263"/>
      <c r="Q2264" s="263"/>
      <c r="R2264" s="263"/>
      <c r="S2264" s="263"/>
      <c r="T2264" s="264"/>
      <c r="U2264" s="14"/>
      <c r="V2264" s="14"/>
      <c r="W2264" s="14"/>
      <c r="X2264" s="14"/>
      <c r="Y2264" s="14"/>
      <c r="Z2264" s="14"/>
      <c r="AA2264" s="14"/>
      <c r="AB2264" s="14"/>
      <c r="AC2264" s="14"/>
      <c r="AD2264" s="14"/>
      <c r="AE2264" s="14"/>
      <c r="AT2264" s="265" t="s">
        <v>190</v>
      </c>
      <c r="AU2264" s="265" t="s">
        <v>85</v>
      </c>
      <c r="AV2264" s="14" t="s">
        <v>85</v>
      </c>
      <c r="AW2264" s="14" t="s">
        <v>34</v>
      </c>
      <c r="AX2264" s="14" t="s">
        <v>76</v>
      </c>
      <c r="AY2264" s="265" t="s">
        <v>178</v>
      </c>
    </row>
    <row r="2265" s="2" customFormat="1" ht="24.15" customHeight="1">
      <c r="A2265" s="38"/>
      <c r="B2265" s="39"/>
      <c r="C2265" s="226" t="s">
        <v>2405</v>
      </c>
      <c r="D2265" s="226" t="s">
        <v>181</v>
      </c>
      <c r="E2265" s="227" t="s">
        <v>2406</v>
      </c>
      <c r="F2265" s="228" t="s">
        <v>2407</v>
      </c>
      <c r="G2265" s="229" t="s">
        <v>203</v>
      </c>
      <c r="H2265" s="230">
        <v>4</v>
      </c>
      <c r="I2265" s="231"/>
      <c r="J2265" s="232">
        <f>ROUND(I2265*H2265,2)</f>
        <v>0</v>
      </c>
      <c r="K2265" s="228" t="s">
        <v>185</v>
      </c>
      <c r="L2265" s="44"/>
      <c r="M2265" s="233" t="s">
        <v>1</v>
      </c>
      <c r="N2265" s="234" t="s">
        <v>41</v>
      </c>
      <c r="O2265" s="91"/>
      <c r="P2265" s="235">
        <f>O2265*H2265</f>
        <v>0</v>
      </c>
      <c r="Q2265" s="235">
        <v>0</v>
      </c>
      <c r="R2265" s="235">
        <f>Q2265*H2265</f>
        <v>0</v>
      </c>
      <c r="S2265" s="235">
        <v>0.016899999999999998</v>
      </c>
      <c r="T2265" s="236">
        <f>S2265*H2265</f>
        <v>0.067599999999999993</v>
      </c>
      <c r="U2265" s="38"/>
      <c r="V2265" s="38"/>
      <c r="W2265" s="38"/>
      <c r="X2265" s="38"/>
      <c r="Y2265" s="38"/>
      <c r="Z2265" s="38"/>
      <c r="AA2265" s="38"/>
      <c r="AB2265" s="38"/>
      <c r="AC2265" s="38"/>
      <c r="AD2265" s="38"/>
      <c r="AE2265" s="38"/>
      <c r="AR2265" s="237" t="s">
        <v>362</v>
      </c>
      <c r="AT2265" s="237" t="s">
        <v>181</v>
      </c>
      <c r="AU2265" s="237" t="s">
        <v>85</v>
      </c>
      <c r="AY2265" s="17" t="s">
        <v>178</v>
      </c>
      <c r="BE2265" s="238">
        <f>IF(N2265="základní",J2265,0)</f>
        <v>0</v>
      </c>
      <c r="BF2265" s="238">
        <f>IF(N2265="snížená",J2265,0)</f>
        <v>0</v>
      </c>
      <c r="BG2265" s="238">
        <f>IF(N2265="zákl. přenesená",J2265,0)</f>
        <v>0</v>
      </c>
      <c r="BH2265" s="238">
        <f>IF(N2265="sníž. přenesená",J2265,0)</f>
        <v>0</v>
      </c>
      <c r="BI2265" s="238">
        <f>IF(N2265="nulová",J2265,0)</f>
        <v>0</v>
      </c>
      <c r="BJ2265" s="17" t="s">
        <v>83</v>
      </c>
      <c r="BK2265" s="238">
        <f>ROUND(I2265*H2265,2)</f>
        <v>0</v>
      </c>
      <c r="BL2265" s="17" t="s">
        <v>362</v>
      </c>
      <c r="BM2265" s="237" t="s">
        <v>2408</v>
      </c>
    </row>
    <row r="2266" s="2" customFormat="1">
      <c r="A2266" s="38"/>
      <c r="B2266" s="39"/>
      <c r="C2266" s="40"/>
      <c r="D2266" s="239" t="s">
        <v>188</v>
      </c>
      <c r="E2266" s="40"/>
      <c r="F2266" s="240" t="s">
        <v>2409</v>
      </c>
      <c r="G2266" s="40"/>
      <c r="H2266" s="40"/>
      <c r="I2266" s="241"/>
      <c r="J2266" s="40"/>
      <c r="K2266" s="40"/>
      <c r="L2266" s="44"/>
      <c r="M2266" s="242"/>
      <c r="N2266" s="243"/>
      <c r="O2266" s="91"/>
      <c r="P2266" s="91"/>
      <c r="Q2266" s="91"/>
      <c r="R2266" s="91"/>
      <c r="S2266" s="91"/>
      <c r="T2266" s="92"/>
      <c r="U2266" s="38"/>
      <c r="V2266" s="38"/>
      <c r="W2266" s="38"/>
      <c r="X2266" s="38"/>
      <c r="Y2266" s="38"/>
      <c r="Z2266" s="38"/>
      <c r="AA2266" s="38"/>
      <c r="AB2266" s="38"/>
      <c r="AC2266" s="38"/>
      <c r="AD2266" s="38"/>
      <c r="AE2266" s="38"/>
      <c r="AT2266" s="17" t="s">
        <v>188</v>
      </c>
      <c r="AU2266" s="17" t="s">
        <v>85</v>
      </c>
    </row>
    <row r="2267" s="13" customFormat="1">
      <c r="A2267" s="13"/>
      <c r="B2267" s="244"/>
      <c r="C2267" s="245"/>
      <c r="D2267" s="246" t="s">
        <v>190</v>
      </c>
      <c r="E2267" s="247" t="s">
        <v>1</v>
      </c>
      <c r="F2267" s="248" t="s">
        <v>2402</v>
      </c>
      <c r="G2267" s="245"/>
      <c r="H2267" s="247" t="s">
        <v>1</v>
      </c>
      <c r="I2267" s="249"/>
      <c r="J2267" s="245"/>
      <c r="K2267" s="245"/>
      <c r="L2267" s="250"/>
      <c r="M2267" s="251"/>
      <c r="N2267" s="252"/>
      <c r="O2267" s="252"/>
      <c r="P2267" s="252"/>
      <c r="Q2267" s="252"/>
      <c r="R2267" s="252"/>
      <c r="S2267" s="252"/>
      <c r="T2267" s="253"/>
      <c r="U2267" s="13"/>
      <c r="V2267" s="13"/>
      <c r="W2267" s="13"/>
      <c r="X2267" s="13"/>
      <c r="Y2267" s="13"/>
      <c r="Z2267" s="13"/>
      <c r="AA2267" s="13"/>
      <c r="AB2267" s="13"/>
      <c r="AC2267" s="13"/>
      <c r="AD2267" s="13"/>
      <c r="AE2267" s="13"/>
      <c r="AT2267" s="254" t="s">
        <v>190</v>
      </c>
      <c r="AU2267" s="254" t="s">
        <v>85</v>
      </c>
      <c r="AV2267" s="13" t="s">
        <v>83</v>
      </c>
      <c r="AW2267" s="13" t="s">
        <v>34</v>
      </c>
      <c r="AX2267" s="13" t="s">
        <v>76</v>
      </c>
      <c r="AY2267" s="254" t="s">
        <v>178</v>
      </c>
    </row>
    <row r="2268" s="13" customFormat="1">
      <c r="A2268" s="13"/>
      <c r="B2268" s="244"/>
      <c r="C2268" s="245"/>
      <c r="D2268" s="246" t="s">
        <v>190</v>
      </c>
      <c r="E2268" s="247" t="s">
        <v>1</v>
      </c>
      <c r="F2268" s="248" t="s">
        <v>192</v>
      </c>
      <c r="G2268" s="245"/>
      <c r="H2268" s="247" t="s">
        <v>1</v>
      </c>
      <c r="I2268" s="249"/>
      <c r="J2268" s="245"/>
      <c r="K2268" s="245"/>
      <c r="L2268" s="250"/>
      <c r="M2268" s="251"/>
      <c r="N2268" s="252"/>
      <c r="O2268" s="252"/>
      <c r="P2268" s="252"/>
      <c r="Q2268" s="252"/>
      <c r="R2268" s="252"/>
      <c r="S2268" s="252"/>
      <c r="T2268" s="253"/>
      <c r="U2268" s="13"/>
      <c r="V2268" s="13"/>
      <c r="W2268" s="13"/>
      <c r="X2268" s="13"/>
      <c r="Y2268" s="13"/>
      <c r="Z2268" s="13"/>
      <c r="AA2268" s="13"/>
      <c r="AB2268" s="13"/>
      <c r="AC2268" s="13"/>
      <c r="AD2268" s="13"/>
      <c r="AE2268" s="13"/>
      <c r="AT2268" s="254" t="s">
        <v>190</v>
      </c>
      <c r="AU2268" s="254" t="s">
        <v>85</v>
      </c>
      <c r="AV2268" s="13" t="s">
        <v>83</v>
      </c>
      <c r="AW2268" s="13" t="s">
        <v>34</v>
      </c>
      <c r="AX2268" s="13" t="s">
        <v>76</v>
      </c>
      <c r="AY2268" s="254" t="s">
        <v>178</v>
      </c>
    </row>
    <row r="2269" s="14" customFormat="1">
      <c r="A2269" s="14"/>
      <c r="B2269" s="255"/>
      <c r="C2269" s="256"/>
      <c r="D2269" s="246" t="s">
        <v>190</v>
      </c>
      <c r="E2269" s="257" t="s">
        <v>1</v>
      </c>
      <c r="F2269" s="258" t="s">
        <v>186</v>
      </c>
      <c r="G2269" s="256"/>
      <c r="H2269" s="259">
        <v>4</v>
      </c>
      <c r="I2269" s="260"/>
      <c r="J2269" s="256"/>
      <c r="K2269" s="256"/>
      <c r="L2269" s="261"/>
      <c r="M2269" s="262"/>
      <c r="N2269" s="263"/>
      <c r="O2269" s="263"/>
      <c r="P2269" s="263"/>
      <c r="Q2269" s="263"/>
      <c r="R2269" s="263"/>
      <c r="S2269" s="263"/>
      <c r="T2269" s="264"/>
      <c r="U2269" s="14"/>
      <c r="V2269" s="14"/>
      <c r="W2269" s="14"/>
      <c r="X2269" s="14"/>
      <c r="Y2269" s="14"/>
      <c r="Z2269" s="14"/>
      <c r="AA2269" s="14"/>
      <c r="AB2269" s="14"/>
      <c r="AC2269" s="14"/>
      <c r="AD2269" s="14"/>
      <c r="AE2269" s="14"/>
      <c r="AT2269" s="265" t="s">
        <v>190</v>
      </c>
      <c r="AU2269" s="265" t="s">
        <v>85</v>
      </c>
      <c r="AV2269" s="14" t="s">
        <v>85</v>
      </c>
      <c r="AW2269" s="14" t="s">
        <v>34</v>
      </c>
      <c r="AX2269" s="14" t="s">
        <v>76</v>
      </c>
      <c r="AY2269" s="265" t="s">
        <v>178</v>
      </c>
    </row>
    <row r="2270" s="2" customFormat="1" ht="37.8" customHeight="1">
      <c r="A2270" s="38"/>
      <c r="B2270" s="39"/>
      <c r="C2270" s="226" t="s">
        <v>2410</v>
      </c>
      <c r="D2270" s="226" t="s">
        <v>181</v>
      </c>
      <c r="E2270" s="227" t="s">
        <v>2411</v>
      </c>
      <c r="F2270" s="228" t="s">
        <v>2412</v>
      </c>
      <c r="G2270" s="229" t="s">
        <v>1341</v>
      </c>
      <c r="H2270" s="230">
        <v>4</v>
      </c>
      <c r="I2270" s="231"/>
      <c r="J2270" s="232">
        <f>ROUND(I2270*H2270,2)</f>
        <v>0</v>
      </c>
      <c r="K2270" s="228" t="s">
        <v>1</v>
      </c>
      <c r="L2270" s="44"/>
      <c r="M2270" s="233" t="s">
        <v>1</v>
      </c>
      <c r="N2270" s="234" t="s">
        <v>41</v>
      </c>
      <c r="O2270" s="91"/>
      <c r="P2270" s="235">
        <f>O2270*H2270</f>
        <v>0</v>
      </c>
      <c r="Q2270" s="235">
        <v>0</v>
      </c>
      <c r="R2270" s="235">
        <f>Q2270*H2270</f>
        <v>0</v>
      </c>
      <c r="S2270" s="235">
        <v>0</v>
      </c>
      <c r="T2270" s="236">
        <f>S2270*H2270</f>
        <v>0</v>
      </c>
      <c r="U2270" s="38"/>
      <c r="V2270" s="38"/>
      <c r="W2270" s="38"/>
      <c r="X2270" s="38"/>
      <c r="Y2270" s="38"/>
      <c r="Z2270" s="38"/>
      <c r="AA2270" s="38"/>
      <c r="AB2270" s="38"/>
      <c r="AC2270" s="38"/>
      <c r="AD2270" s="38"/>
      <c r="AE2270" s="38"/>
      <c r="AR2270" s="237" t="s">
        <v>362</v>
      </c>
      <c r="AT2270" s="237" t="s">
        <v>181</v>
      </c>
      <c r="AU2270" s="237" t="s">
        <v>85</v>
      </c>
      <c r="AY2270" s="17" t="s">
        <v>178</v>
      </c>
      <c r="BE2270" s="238">
        <f>IF(N2270="základní",J2270,0)</f>
        <v>0</v>
      </c>
      <c r="BF2270" s="238">
        <f>IF(N2270="snížená",J2270,0)</f>
        <v>0</v>
      </c>
      <c r="BG2270" s="238">
        <f>IF(N2270="zákl. přenesená",J2270,0)</f>
        <v>0</v>
      </c>
      <c r="BH2270" s="238">
        <f>IF(N2270="sníž. přenesená",J2270,0)</f>
        <v>0</v>
      </c>
      <c r="BI2270" s="238">
        <f>IF(N2270="nulová",J2270,0)</f>
        <v>0</v>
      </c>
      <c r="BJ2270" s="17" t="s">
        <v>83</v>
      </c>
      <c r="BK2270" s="238">
        <f>ROUND(I2270*H2270,2)</f>
        <v>0</v>
      </c>
      <c r="BL2270" s="17" t="s">
        <v>362</v>
      </c>
      <c r="BM2270" s="237" t="s">
        <v>2413</v>
      </c>
    </row>
    <row r="2271" s="13" customFormat="1">
      <c r="A2271" s="13"/>
      <c r="B2271" s="244"/>
      <c r="C2271" s="245"/>
      <c r="D2271" s="246" t="s">
        <v>190</v>
      </c>
      <c r="E2271" s="247" t="s">
        <v>1</v>
      </c>
      <c r="F2271" s="248" t="s">
        <v>2402</v>
      </c>
      <c r="G2271" s="245"/>
      <c r="H2271" s="247" t="s">
        <v>1</v>
      </c>
      <c r="I2271" s="249"/>
      <c r="J2271" s="245"/>
      <c r="K2271" s="245"/>
      <c r="L2271" s="250"/>
      <c r="M2271" s="251"/>
      <c r="N2271" s="252"/>
      <c r="O2271" s="252"/>
      <c r="P2271" s="252"/>
      <c r="Q2271" s="252"/>
      <c r="R2271" s="252"/>
      <c r="S2271" s="252"/>
      <c r="T2271" s="253"/>
      <c r="U2271" s="13"/>
      <c r="V2271" s="13"/>
      <c r="W2271" s="13"/>
      <c r="X2271" s="13"/>
      <c r="Y2271" s="13"/>
      <c r="Z2271" s="13"/>
      <c r="AA2271" s="13"/>
      <c r="AB2271" s="13"/>
      <c r="AC2271" s="13"/>
      <c r="AD2271" s="13"/>
      <c r="AE2271" s="13"/>
      <c r="AT2271" s="254" t="s">
        <v>190</v>
      </c>
      <c r="AU2271" s="254" t="s">
        <v>85</v>
      </c>
      <c r="AV2271" s="13" t="s">
        <v>83</v>
      </c>
      <c r="AW2271" s="13" t="s">
        <v>34</v>
      </c>
      <c r="AX2271" s="13" t="s">
        <v>76</v>
      </c>
      <c r="AY2271" s="254" t="s">
        <v>178</v>
      </c>
    </row>
    <row r="2272" s="13" customFormat="1">
      <c r="A2272" s="13"/>
      <c r="B2272" s="244"/>
      <c r="C2272" s="245"/>
      <c r="D2272" s="246" t="s">
        <v>190</v>
      </c>
      <c r="E2272" s="247" t="s">
        <v>1</v>
      </c>
      <c r="F2272" s="248" t="s">
        <v>192</v>
      </c>
      <c r="G2272" s="245"/>
      <c r="H2272" s="247" t="s">
        <v>1</v>
      </c>
      <c r="I2272" s="249"/>
      <c r="J2272" s="245"/>
      <c r="K2272" s="245"/>
      <c r="L2272" s="250"/>
      <c r="M2272" s="251"/>
      <c r="N2272" s="252"/>
      <c r="O2272" s="252"/>
      <c r="P2272" s="252"/>
      <c r="Q2272" s="252"/>
      <c r="R2272" s="252"/>
      <c r="S2272" s="252"/>
      <c r="T2272" s="253"/>
      <c r="U2272" s="13"/>
      <c r="V2272" s="13"/>
      <c r="W2272" s="13"/>
      <c r="X2272" s="13"/>
      <c r="Y2272" s="13"/>
      <c r="Z2272" s="13"/>
      <c r="AA2272" s="13"/>
      <c r="AB2272" s="13"/>
      <c r="AC2272" s="13"/>
      <c r="AD2272" s="13"/>
      <c r="AE2272" s="13"/>
      <c r="AT2272" s="254" t="s">
        <v>190</v>
      </c>
      <c r="AU2272" s="254" t="s">
        <v>85</v>
      </c>
      <c r="AV2272" s="13" t="s">
        <v>83</v>
      </c>
      <c r="AW2272" s="13" t="s">
        <v>34</v>
      </c>
      <c r="AX2272" s="13" t="s">
        <v>76</v>
      </c>
      <c r="AY2272" s="254" t="s">
        <v>178</v>
      </c>
    </row>
    <row r="2273" s="13" customFormat="1">
      <c r="A2273" s="13"/>
      <c r="B2273" s="244"/>
      <c r="C2273" s="245"/>
      <c r="D2273" s="246" t="s">
        <v>190</v>
      </c>
      <c r="E2273" s="247" t="s">
        <v>1</v>
      </c>
      <c r="F2273" s="248" t="s">
        <v>2414</v>
      </c>
      <c r="G2273" s="245"/>
      <c r="H2273" s="247" t="s">
        <v>1</v>
      </c>
      <c r="I2273" s="249"/>
      <c r="J2273" s="245"/>
      <c r="K2273" s="245"/>
      <c r="L2273" s="250"/>
      <c r="M2273" s="251"/>
      <c r="N2273" s="252"/>
      <c r="O2273" s="252"/>
      <c r="P2273" s="252"/>
      <c r="Q2273" s="252"/>
      <c r="R2273" s="252"/>
      <c r="S2273" s="252"/>
      <c r="T2273" s="253"/>
      <c r="U2273" s="13"/>
      <c r="V2273" s="13"/>
      <c r="W2273" s="13"/>
      <c r="X2273" s="13"/>
      <c r="Y2273" s="13"/>
      <c r="Z2273" s="13"/>
      <c r="AA2273" s="13"/>
      <c r="AB2273" s="13"/>
      <c r="AC2273" s="13"/>
      <c r="AD2273" s="13"/>
      <c r="AE2273" s="13"/>
      <c r="AT2273" s="254" t="s">
        <v>190</v>
      </c>
      <c r="AU2273" s="254" t="s">
        <v>85</v>
      </c>
      <c r="AV2273" s="13" t="s">
        <v>83</v>
      </c>
      <c r="AW2273" s="13" t="s">
        <v>34</v>
      </c>
      <c r="AX2273" s="13" t="s">
        <v>76</v>
      </c>
      <c r="AY2273" s="254" t="s">
        <v>178</v>
      </c>
    </row>
    <row r="2274" s="14" customFormat="1">
      <c r="A2274" s="14"/>
      <c r="B2274" s="255"/>
      <c r="C2274" s="256"/>
      <c r="D2274" s="246" t="s">
        <v>190</v>
      </c>
      <c r="E2274" s="257" t="s">
        <v>1</v>
      </c>
      <c r="F2274" s="258" t="s">
        <v>186</v>
      </c>
      <c r="G2274" s="256"/>
      <c r="H2274" s="259">
        <v>4</v>
      </c>
      <c r="I2274" s="260"/>
      <c r="J2274" s="256"/>
      <c r="K2274" s="256"/>
      <c r="L2274" s="261"/>
      <c r="M2274" s="262"/>
      <c r="N2274" s="263"/>
      <c r="O2274" s="263"/>
      <c r="P2274" s="263"/>
      <c r="Q2274" s="263"/>
      <c r="R2274" s="263"/>
      <c r="S2274" s="263"/>
      <c r="T2274" s="264"/>
      <c r="U2274" s="14"/>
      <c r="V2274" s="14"/>
      <c r="W2274" s="14"/>
      <c r="X2274" s="14"/>
      <c r="Y2274" s="14"/>
      <c r="Z2274" s="14"/>
      <c r="AA2274" s="14"/>
      <c r="AB2274" s="14"/>
      <c r="AC2274" s="14"/>
      <c r="AD2274" s="14"/>
      <c r="AE2274" s="14"/>
      <c r="AT2274" s="265" t="s">
        <v>190</v>
      </c>
      <c r="AU2274" s="265" t="s">
        <v>85</v>
      </c>
      <c r="AV2274" s="14" t="s">
        <v>85</v>
      </c>
      <c r="AW2274" s="14" t="s">
        <v>34</v>
      </c>
      <c r="AX2274" s="14" t="s">
        <v>76</v>
      </c>
      <c r="AY2274" s="265" t="s">
        <v>178</v>
      </c>
    </row>
    <row r="2275" s="2" customFormat="1" ht="16.5" customHeight="1">
      <c r="A2275" s="38"/>
      <c r="B2275" s="39"/>
      <c r="C2275" s="226" t="s">
        <v>2415</v>
      </c>
      <c r="D2275" s="226" t="s">
        <v>181</v>
      </c>
      <c r="E2275" s="227" t="s">
        <v>2416</v>
      </c>
      <c r="F2275" s="228" t="s">
        <v>2417</v>
      </c>
      <c r="G2275" s="229" t="s">
        <v>1341</v>
      </c>
      <c r="H2275" s="230">
        <v>4</v>
      </c>
      <c r="I2275" s="231"/>
      <c r="J2275" s="232">
        <f>ROUND(I2275*H2275,2)</f>
        <v>0</v>
      </c>
      <c r="K2275" s="228" t="s">
        <v>1</v>
      </c>
      <c r="L2275" s="44"/>
      <c r="M2275" s="233" t="s">
        <v>1</v>
      </c>
      <c r="N2275" s="234" t="s">
        <v>41</v>
      </c>
      <c r="O2275" s="91"/>
      <c r="P2275" s="235">
        <f>O2275*H2275</f>
        <v>0</v>
      </c>
      <c r="Q2275" s="235">
        <v>0</v>
      </c>
      <c r="R2275" s="235">
        <f>Q2275*H2275</f>
        <v>0</v>
      </c>
      <c r="S2275" s="235">
        <v>0.029999999999999999</v>
      </c>
      <c r="T2275" s="236">
        <f>S2275*H2275</f>
        <v>0.12</v>
      </c>
      <c r="U2275" s="38"/>
      <c r="V2275" s="38"/>
      <c r="W2275" s="38"/>
      <c r="X2275" s="38"/>
      <c r="Y2275" s="38"/>
      <c r="Z2275" s="38"/>
      <c r="AA2275" s="38"/>
      <c r="AB2275" s="38"/>
      <c r="AC2275" s="38"/>
      <c r="AD2275" s="38"/>
      <c r="AE2275" s="38"/>
      <c r="AR2275" s="237" t="s">
        <v>362</v>
      </c>
      <c r="AT2275" s="237" t="s">
        <v>181</v>
      </c>
      <c r="AU2275" s="237" t="s">
        <v>85</v>
      </c>
      <c r="AY2275" s="17" t="s">
        <v>178</v>
      </c>
      <c r="BE2275" s="238">
        <f>IF(N2275="základní",J2275,0)</f>
        <v>0</v>
      </c>
      <c r="BF2275" s="238">
        <f>IF(N2275="snížená",J2275,0)</f>
        <v>0</v>
      </c>
      <c r="BG2275" s="238">
        <f>IF(N2275="zákl. přenesená",J2275,0)</f>
        <v>0</v>
      </c>
      <c r="BH2275" s="238">
        <f>IF(N2275="sníž. přenesená",J2275,0)</f>
        <v>0</v>
      </c>
      <c r="BI2275" s="238">
        <f>IF(N2275="nulová",J2275,0)</f>
        <v>0</v>
      </c>
      <c r="BJ2275" s="17" t="s">
        <v>83</v>
      </c>
      <c r="BK2275" s="238">
        <f>ROUND(I2275*H2275,2)</f>
        <v>0</v>
      </c>
      <c r="BL2275" s="17" t="s">
        <v>362</v>
      </c>
      <c r="BM2275" s="237" t="s">
        <v>2418</v>
      </c>
    </row>
    <row r="2276" s="13" customFormat="1">
      <c r="A2276" s="13"/>
      <c r="B2276" s="244"/>
      <c r="C2276" s="245"/>
      <c r="D2276" s="246" t="s">
        <v>190</v>
      </c>
      <c r="E2276" s="247" t="s">
        <v>1</v>
      </c>
      <c r="F2276" s="248" t="s">
        <v>2402</v>
      </c>
      <c r="G2276" s="245"/>
      <c r="H2276" s="247" t="s">
        <v>1</v>
      </c>
      <c r="I2276" s="249"/>
      <c r="J2276" s="245"/>
      <c r="K2276" s="245"/>
      <c r="L2276" s="250"/>
      <c r="M2276" s="251"/>
      <c r="N2276" s="252"/>
      <c r="O2276" s="252"/>
      <c r="P2276" s="252"/>
      <c r="Q2276" s="252"/>
      <c r="R2276" s="252"/>
      <c r="S2276" s="252"/>
      <c r="T2276" s="253"/>
      <c r="U2276" s="13"/>
      <c r="V2276" s="13"/>
      <c r="W2276" s="13"/>
      <c r="X2276" s="13"/>
      <c r="Y2276" s="13"/>
      <c r="Z2276" s="13"/>
      <c r="AA2276" s="13"/>
      <c r="AB2276" s="13"/>
      <c r="AC2276" s="13"/>
      <c r="AD2276" s="13"/>
      <c r="AE2276" s="13"/>
      <c r="AT2276" s="254" t="s">
        <v>190</v>
      </c>
      <c r="AU2276" s="254" t="s">
        <v>85</v>
      </c>
      <c r="AV2276" s="13" t="s">
        <v>83</v>
      </c>
      <c r="AW2276" s="13" t="s">
        <v>34</v>
      </c>
      <c r="AX2276" s="13" t="s">
        <v>76</v>
      </c>
      <c r="AY2276" s="254" t="s">
        <v>178</v>
      </c>
    </row>
    <row r="2277" s="13" customFormat="1">
      <c r="A2277" s="13"/>
      <c r="B2277" s="244"/>
      <c r="C2277" s="245"/>
      <c r="D2277" s="246" t="s">
        <v>190</v>
      </c>
      <c r="E2277" s="247" t="s">
        <v>1</v>
      </c>
      <c r="F2277" s="248" t="s">
        <v>192</v>
      </c>
      <c r="G2277" s="245"/>
      <c r="H2277" s="247" t="s">
        <v>1</v>
      </c>
      <c r="I2277" s="249"/>
      <c r="J2277" s="245"/>
      <c r="K2277" s="245"/>
      <c r="L2277" s="250"/>
      <c r="M2277" s="251"/>
      <c r="N2277" s="252"/>
      <c r="O2277" s="252"/>
      <c r="P2277" s="252"/>
      <c r="Q2277" s="252"/>
      <c r="R2277" s="252"/>
      <c r="S2277" s="252"/>
      <c r="T2277" s="253"/>
      <c r="U2277" s="13"/>
      <c r="V2277" s="13"/>
      <c r="W2277" s="13"/>
      <c r="X2277" s="13"/>
      <c r="Y2277" s="13"/>
      <c r="Z2277" s="13"/>
      <c r="AA2277" s="13"/>
      <c r="AB2277" s="13"/>
      <c r="AC2277" s="13"/>
      <c r="AD2277" s="13"/>
      <c r="AE2277" s="13"/>
      <c r="AT2277" s="254" t="s">
        <v>190</v>
      </c>
      <c r="AU2277" s="254" t="s">
        <v>85</v>
      </c>
      <c r="AV2277" s="13" t="s">
        <v>83</v>
      </c>
      <c r="AW2277" s="13" t="s">
        <v>34</v>
      </c>
      <c r="AX2277" s="13" t="s">
        <v>76</v>
      </c>
      <c r="AY2277" s="254" t="s">
        <v>178</v>
      </c>
    </row>
    <row r="2278" s="14" customFormat="1">
      <c r="A2278" s="14"/>
      <c r="B2278" s="255"/>
      <c r="C2278" s="256"/>
      <c r="D2278" s="246" t="s">
        <v>190</v>
      </c>
      <c r="E2278" s="257" t="s">
        <v>1</v>
      </c>
      <c r="F2278" s="258" t="s">
        <v>186</v>
      </c>
      <c r="G2278" s="256"/>
      <c r="H2278" s="259">
        <v>4</v>
      </c>
      <c r="I2278" s="260"/>
      <c r="J2278" s="256"/>
      <c r="K2278" s="256"/>
      <c r="L2278" s="261"/>
      <c r="M2278" s="262"/>
      <c r="N2278" s="263"/>
      <c r="O2278" s="263"/>
      <c r="P2278" s="263"/>
      <c r="Q2278" s="263"/>
      <c r="R2278" s="263"/>
      <c r="S2278" s="263"/>
      <c r="T2278" s="264"/>
      <c r="U2278" s="14"/>
      <c r="V2278" s="14"/>
      <c r="W2278" s="14"/>
      <c r="X2278" s="14"/>
      <c r="Y2278" s="14"/>
      <c r="Z2278" s="14"/>
      <c r="AA2278" s="14"/>
      <c r="AB2278" s="14"/>
      <c r="AC2278" s="14"/>
      <c r="AD2278" s="14"/>
      <c r="AE2278" s="14"/>
      <c r="AT2278" s="265" t="s">
        <v>190</v>
      </c>
      <c r="AU2278" s="265" t="s">
        <v>85</v>
      </c>
      <c r="AV2278" s="14" t="s">
        <v>85</v>
      </c>
      <c r="AW2278" s="14" t="s">
        <v>34</v>
      </c>
      <c r="AX2278" s="14" t="s">
        <v>76</v>
      </c>
      <c r="AY2278" s="265" t="s">
        <v>178</v>
      </c>
    </row>
    <row r="2279" s="2" customFormat="1" ht="24.15" customHeight="1">
      <c r="A2279" s="38"/>
      <c r="B2279" s="39"/>
      <c r="C2279" s="226" t="s">
        <v>2419</v>
      </c>
      <c r="D2279" s="226" t="s">
        <v>181</v>
      </c>
      <c r="E2279" s="227" t="s">
        <v>2420</v>
      </c>
      <c r="F2279" s="228" t="s">
        <v>2421</v>
      </c>
      <c r="G2279" s="229" t="s">
        <v>1560</v>
      </c>
      <c r="H2279" s="230">
        <v>1</v>
      </c>
      <c r="I2279" s="231"/>
      <c r="J2279" s="232">
        <f>ROUND(I2279*H2279,2)</f>
        <v>0</v>
      </c>
      <c r="K2279" s="228" t="s">
        <v>1</v>
      </c>
      <c r="L2279" s="44"/>
      <c r="M2279" s="278" t="s">
        <v>1</v>
      </c>
      <c r="N2279" s="279" t="s">
        <v>41</v>
      </c>
      <c r="O2279" s="280"/>
      <c r="P2279" s="281">
        <f>O2279*H2279</f>
        <v>0</v>
      </c>
      <c r="Q2279" s="281">
        <v>0</v>
      </c>
      <c r="R2279" s="281">
        <f>Q2279*H2279</f>
        <v>0</v>
      </c>
      <c r="S2279" s="281">
        <v>0</v>
      </c>
      <c r="T2279" s="282">
        <f>S2279*H2279</f>
        <v>0</v>
      </c>
      <c r="U2279" s="38"/>
      <c r="V2279" s="38"/>
      <c r="W2279" s="38"/>
      <c r="X2279" s="38"/>
      <c r="Y2279" s="38"/>
      <c r="Z2279" s="38"/>
      <c r="AA2279" s="38"/>
      <c r="AB2279" s="38"/>
      <c r="AC2279" s="38"/>
      <c r="AD2279" s="38"/>
      <c r="AE2279" s="38"/>
      <c r="AR2279" s="237" t="s">
        <v>362</v>
      </c>
      <c r="AT2279" s="237" t="s">
        <v>181</v>
      </c>
      <c r="AU2279" s="237" t="s">
        <v>85</v>
      </c>
      <c r="AY2279" s="17" t="s">
        <v>178</v>
      </c>
      <c r="BE2279" s="238">
        <f>IF(N2279="základní",J2279,0)</f>
        <v>0</v>
      </c>
      <c r="BF2279" s="238">
        <f>IF(N2279="snížená",J2279,0)</f>
        <v>0</v>
      </c>
      <c r="BG2279" s="238">
        <f>IF(N2279="zákl. přenesená",J2279,0)</f>
        <v>0</v>
      </c>
      <c r="BH2279" s="238">
        <f>IF(N2279="sníž. přenesená",J2279,0)</f>
        <v>0</v>
      </c>
      <c r="BI2279" s="238">
        <f>IF(N2279="nulová",J2279,0)</f>
        <v>0</v>
      </c>
      <c r="BJ2279" s="17" t="s">
        <v>83</v>
      </c>
      <c r="BK2279" s="238">
        <f>ROUND(I2279*H2279,2)</f>
        <v>0</v>
      </c>
      <c r="BL2279" s="17" t="s">
        <v>362</v>
      </c>
      <c r="BM2279" s="237" t="s">
        <v>2422</v>
      </c>
    </row>
    <row r="2280" s="2" customFormat="1" ht="6.96" customHeight="1">
      <c r="A2280" s="38"/>
      <c r="B2280" s="66"/>
      <c r="C2280" s="67"/>
      <c r="D2280" s="67"/>
      <c r="E2280" s="67"/>
      <c r="F2280" s="67"/>
      <c r="G2280" s="67"/>
      <c r="H2280" s="67"/>
      <c r="I2280" s="67"/>
      <c r="J2280" s="67"/>
      <c r="K2280" s="67"/>
      <c r="L2280" s="44"/>
      <c r="M2280" s="38"/>
      <c r="O2280" s="38"/>
      <c r="P2280" s="38"/>
      <c r="Q2280" s="38"/>
      <c r="R2280" s="38"/>
      <c r="S2280" s="38"/>
      <c r="T2280" s="38"/>
      <c r="U2280" s="38"/>
      <c r="V2280" s="38"/>
      <c r="W2280" s="38"/>
      <c r="X2280" s="38"/>
      <c r="Y2280" s="38"/>
      <c r="Z2280" s="38"/>
      <c r="AA2280" s="38"/>
      <c r="AB2280" s="38"/>
      <c r="AC2280" s="38"/>
      <c r="AD2280" s="38"/>
      <c r="AE2280" s="38"/>
    </row>
  </sheetData>
  <sheetProtection sheet="1" autoFilter="0" formatColumns="0" formatRows="0" objects="1" scenarios="1" spinCount="100000" saltValue="t5gJEGCK2mRyHG1uq+0ZQVZCnSmxOrZT2mozTsYnvZCYd8PHN0UnzVcrBdl1edppBwx3mTXPLBfnD+rjPDyD3A==" hashValue="dgv6iqjjybZwuXegvSXBBSB/E9Tw7yZIaY81+RwHH3qKag/A5WpJjqP5OESfdDT0DZt3kTQMj0WELHmg17DDVA==" algorithmName="SHA-512" password="C76A"/>
  <autoFilter ref="C148:K22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7:H137"/>
    <mergeCell ref="E139:H139"/>
    <mergeCell ref="E141:H141"/>
    <mergeCell ref="L2:V2"/>
  </mergeCells>
  <hyperlinks>
    <hyperlink ref="F153" r:id="rId1" display="https://podminky.urs.cz/item/CS_URS_2025_02/310239211"/>
    <hyperlink ref="F158" r:id="rId2" display="https://podminky.urs.cz/item/CS_URS_2025_02/311231126"/>
    <hyperlink ref="F165" r:id="rId3" display="https://podminky.urs.cz/item/CS_URS_2025_02/317168024"/>
    <hyperlink ref="F170" r:id="rId4" display="https://podminky.urs.cz/item/CS_URS_2025_02/317234410"/>
    <hyperlink ref="F191" r:id="rId5" display="https://podminky.urs.cz/item/CS_URS_2025_02/317944323"/>
    <hyperlink ref="F205" r:id="rId6" display="https://podminky.urs.cz/item/CS_URS_2025_02/317944325"/>
    <hyperlink ref="F219" r:id="rId7" display="https://podminky.urs.cz/item/CS_URS_2025_02/342244221"/>
    <hyperlink ref="F226" r:id="rId8" display="https://podminky.urs.cz/item/CS_URS_2025_02/342291112"/>
    <hyperlink ref="F231" r:id="rId9" display="https://podminky.urs.cz/item/CS_URS_2025_02/342291121"/>
    <hyperlink ref="F236" r:id="rId10" display="https://podminky.urs.cz/item/CS_URS_2025_02/346244382"/>
    <hyperlink ref="F257" r:id="rId11" display="https://podminky.urs.cz/item/CS_URS_2025_02/349231811"/>
    <hyperlink ref="F265" r:id="rId12" display="https://podminky.urs.cz/item/CS_URS_2025_02/612131321"/>
    <hyperlink ref="F270" r:id="rId13" display="https://podminky.urs.cz/item/CS_URS_2025_02/612131101"/>
    <hyperlink ref="F280" r:id="rId14" display="https://podminky.urs.cz/item/CS_URS_2025_02/612321141"/>
    <hyperlink ref="F282" r:id="rId15" display="https://podminky.urs.cz/item/CS_URS_2025_02/612325416"/>
    <hyperlink ref="F323" r:id="rId16" display="https://podminky.urs.cz/item/CS_URS_2025_02/612142001"/>
    <hyperlink ref="F329" r:id="rId17" display="https://podminky.urs.cz/item/CS_URS_2025_02/612135101"/>
    <hyperlink ref="F337" r:id="rId18" display="https://podminky.urs.cz/item/CS_URS_2025_02/612315201"/>
    <hyperlink ref="F342" r:id="rId19" display="https://podminky.urs.cz/item/CS_URS_2025_02/619991005"/>
    <hyperlink ref="F351" r:id="rId20" display="https://podminky.urs.cz/item/CS_URS_2025_02/622143003"/>
    <hyperlink ref="F359" r:id="rId21" display="https://podminky.urs.cz/item/CS_URS_2025_02/622151021"/>
    <hyperlink ref="F364" r:id="rId22" display="https://podminky.urs.cz/item/CS_URS_2025_02/622511112"/>
    <hyperlink ref="F371" r:id="rId23" display="https://podminky.urs.cz/item/CS_URS_2025_02/985422121"/>
    <hyperlink ref="F377" r:id="rId24" display="https://podminky.urs.cz/item/CS_URS_2025_02/631311121"/>
    <hyperlink ref="F383" r:id="rId25" display="https://podminky.urs.cz/item/CS_URS_2025_02/631312141"/>
    <hyperlink ref="F389" r:id="rId26" display="https://podminky.urs.cz/item/CS_URS_2025_02/632683113"/>
    <hyperlink ref="F403" r:id="rId27" display="https://podminky.urs.cz/item/CS_URS_2025_02/941311111"/>
    <hyperlink ref="F408" r:id="rId28" display="https://podminky.urs.cz/item/CS_URS_2025_02/941311211"/>
    <hyperlink ref="F411" r:id="rId29" display="https://podminky.urs.cz/item/CS_URS_2025_02/941311811"/>
    <hyperlink ref="F413" r:id="rId30" display="https://podminky.urs.cz/item/CS_URS_2025_02/949101111"/>
    <hyperlink ref="F427" r:id="rId31" display="https://podminky.urs.cz/item/CS_URS_2025_02/952901114"/>
    <hyperlink ref="F436" r:id="rId32" display="https://podminky.urs.cz/item/CS_URS_2025_02/763132811"/>
    <hyperlink ref="F446" r:id="rId33" display="https://podminky.urs.cz/item/CS_URS_2025_02/763431802"/>
    <hyperlink ref="F471" r:id="rId34" display="https://podminky.urs.cz/item/CS_URS_2025_02/763431871"/>
    <hyperlink ref="F479" r:id="rId35" display="https://podminky.urs.cz/item/CS_URS_2025_02/766691915"/>
    <hyperlink ref="F484" r:id="rId36" display="https://podminky.urs.cz/item/CS_URS_2025_02/766812820"/>
    <hyperlink ref="F489" r:id="rId37" display="https://podminky.urs.cz/item/CS_URS_2025_02/766812830"/>
    <hyperlink ref="F494" r:id="rId38" display="https://podminky.urs.cz/item/CS_URS_2025_02/766812840"/>
    <hyperlink ref="F499" r:id="rId39" display="https://podminky.urs.cz/item/CS_URS_2025_02/767114811"/>
    <hyperlink ref="F504" r:id="rId40" display="https://podminky.urs.cz/item/CS_URS_2025_02/767531811"/>
    <hyperlink ref="F509" r:id="rId41" display="https://podminky.urs.cz/item/CS_URS_2025_02/767632811"/>
    <hyperlink ref="F514" r:id="rId42" display="https://podminky.urs.cz/item/CS_URS_2025_02/776201811"/>
    <hyperlink ref="F530" r:id="rId43" display="https://podminky.urs.cz/item/CS_URS_2025_02/776201812"/>
    <hyperlink ref="F542" r:id="rId44" display="https://podminky.urs.cz/item/CS_URS_2025_02/776410811"/>
    <hyperlink ref="F566" r:id="rId45" display="https://podminky.urs.cz/item/CS_URS_2025_02/962031133"/>
    <hyperlink ref="F571" r:id="rId46" display="https://podminky.urs.cz/item/CS_URS_2025_02/962032231"/>
    <hyperlink ref="F580" r:id="rId47" display="https://podminky.urs.cz/item/CS_URS_2025_02/964011211"/>
    <hyperlink ref="F586" r:id="rId48" display="https://podminky.urs.cz/item/CS_URS_2025_02/965046111"/>
    <hyperlink ref="F611" r:id="rId49" display="https://podminky.urs.cz/item/CS_URS_2025_02/965081213"/>
    <hyperlink ref="F622" r:id="rId50" display="https://podminky.urs.cz/item/CS_URS_2025_02/965081611"/>
    <hyperlink ref="F628" r:id="rId51" display="https://podminky.urs.cz/item/CS_URS_2025_02/968072455"/>
    <hyperlink ref="F633" r:id="rId52" display="https://podminky.urs.cz/item/CS_URS_2025_02/968072456"/>
    <hyperlink ref="F638" r:id="rId53" display="https://podminky.urs.cz/item/CS_URS_2025_02/968082017"/>
    <hyperlink ref="F643" r:id="rId54" display="https://podminky.urs.cz/item/CS_URS_2025_02/977312112"/>
    <hyperlink ref="F649" r:id="rId55" display="https://podminky.urs.cz/item/CS_URS_2025_02/977211121"/>
    <hyperlink ref="F655" r:id="rId56" display="https://podminky.urs.cz/item/CS_URS_2025_02/977211122"/>
    <hyperlink ref="F663" r:id="rId57" display="https://podminky.urs.cz/item/CS_URS_2025_02/977211123"/>
    <hyperlink ref="F673" r:id="rId58" display="https://podminky.urs.cz/item/CS_URS_2025_02/975022441"/>
    <hyperlink ref="F679" r:id="rId59" display="https://podminky.urs.cz/item/CS_URS_2025_02/975022461"/>
    <hyperlink ref="F684" r:id="rId60" display="https://podminky.urs.cz/item/CS_URS_2025_02/971033261"/>
    <hyperlink ref="F690" r:id="rId61" display="https://podminky.urs.cz/item/CS_URS_2025_02/971033481"/>
    <hyperlink ref="F695" r:id="rId62" display="https://podminky.urs.cz/item/CS_URS_2025_02/971033641"/>
    <hyperlink ref="F700" r:id="rId63" display="https://podminky.urs.cz/item/CS_URS_2025_02/971033651"/>
    <hyperlink ref="F708" r:id="rId64" display="https://podminky.urs.cz/item/CS_URS_2025_02/971033681"/>
    <hyperlink ref="F713" r:id="rId65" display="https://podminky.urs.cz/item/CS_URS_2025_02/971052231"/>
    <hyperlink ref="F719" r:id="rId66" display="https://podminky.urs.cz/item/CS_URS_2025_02/971052331"/>
    <hyperlink ref="F725" r:id="rId67" display="https://podminky.urs.cz/item/CS_URS_2025_02/971052431"/>
    <hyperlink ref="F731" r:id="rId68" display="https://podminky.urs.cz/item/CS_URS_2025_02/971052241"/>
    <hyperlink ref="F737" r:id="rId69" display="https://podminky.urs.cz/item/CS_URS_2025_02/971052341"/>
    <hyperlink ref="F743" r:id="rId70" display="https://podminky.urs.cz/item/CS_URS_2025_02/971052441"/>
    <hyperlink ref="F749" r:id="rId71" display="https://podminky.urs.cz/item/CS_URS_2025_02/468101211"/>
    <hyperlink ref="F755" r:id="rId72" display="https://podminky.urs.cz/item/CS_URS_2025_02/973031151"/>
    <hyperlink ref="F760" r:id="rId73" display="https://podminky.urs.cz/item/CS_URS_2025_02/974031121"/>
    <hyperlink ref="F766" r:id="rId74" display="https://podminky.urs.cz/item/CS_URS_2025_02/974031133"/>
    <hyperlink ref="F772" r:id="rId75" display="https://podminky.urs.cz/item/CS_URS_2025_02/974031142"/>
    <hyperlink ref="F778" r:id="rId76" display="https://podminky.urs.cz/item/CS_URS_2025_02/974031144"/>
    <hyperlink ref="F784" r:id="rId77" display="https://podminky.urs.cz/item/CS_URS_2025_02/974031154"/>
    <hyperlink ref="F790" r:id="rId78" display="https://podminky.urs.cz/item/CS_URS_2025_02/974031155"/>
    <hyperlink ref="F796" r:id="rId79" display="https://podminky.urs.cz/item/CS_URS_2025_02/974031666"/>
    <hyperlink ref="F817" r:id="rId80" display="https://podminky.urs.cz/item/CS_URS_2025_02/974042553"/>
    <hyperlink ref="F823" r:id="rId81" display="https://podminky.urs.cz/item/CS_URS_2025_02/974042554"/>
    <hyperlink ref="F829" r:id="rId82" display="https://podminky.urs.cz/item/CS_URS_2025_02/977151113"/>
    <hyperlink ref="F835" r:id="rId83" display="https://podminky.urs.cz/item/CS_URS_2025_02/977151118"/>
    <hyperlink ref="F843" r:id="rId84" display="https://podminky.urs.cz/item/CS_URS_2025_02/977151122"/>
    <hyperlink ref="F849" r:id="rId85" display="https://podminky.urs.cz/item/CS_URS_2025_02/977151123"/>
    <hyperlink ref="F855" r:id="rId86" display="https://podminky.urs.cz/item/CS_URS_2025_02/977151124"/>
    <hyperlink ref="F861" r:id="rId87" display="https://podminky.urs.cz/item/CS_URS_2025_02/977151126"/>
    <hyperlink ref="F867" r:id="rId88" display="https://podminky.urs.cz/item/CS_URS_2025_02/977151127"/>
    <hyperlink ref="F873" r:id="rId89" display="https://podminky.urs.cz/item/CS_URS_2025_02/977151128"/>
    <hyperlink ref="F879" r:id="rId90" display="https://podminky.urs.cz/item/CS_URS_2025_02/977151218"/>
    <hyperlink ref="F885" r:id="rId91" display="https://podminky.urs.cz/item/CS_URS_2025_02/977151222"/>
    <hyperlink ref="F891" r:id="rId92" display="https://podminky.urs.cz/item/CS_URS_2025_02/977151223"/>
    <hyperlink ref="F897" r:id="rId93" display="https://podminky.urs.cz/item/CS_URS_2025_02/978035117"/>
    <hyperlink ref="F926" r:id="rId94" display="https://podminky.urs.cz/item/CS_URS_2025_02/978059541"/>
    <hyperlink ref="F947" r:id="rId95" display="https://podminky.urs.cz/item/CS_URS_2025_02/997013211"/>
    <hyperlink ref="F949" r:id="rId96" display="https://podminky.urs.cz/item/CS_URS_2025_02/997013511"/>
    <hyperlink ref="F952" r:id="rId97" display="https://podminky.urs.cz/item/CS_URS_2025_02/997013509"/>
    <hyperlink ref="F955" r:id="rId98" display="https://podminky.urs.cz/item/CS_URS_2025_02/997013631"/>
    <hyperlink ref="F959" r:id="rId99" display="https://podminky.urs.cz/item/CS_URS_2025_02/997013869"/>
    <hyperlink ref="F962" r:id="rId100" display="https://podminky.urs.cz/item/CS_URS_2025_02/997013804"/>
    <hyperlink ref="F965" r:id="rId101" display="https://podminky.urs.cz/item/CS_URS_2025_02/997013811"/>
    <hyperlink ref="F968" r:id="rId102" display="https://podminky.urs.cz/item/CS_URS_2025_02/997013812"/>
    <hyperlink ref="F971" r:id="rId103" display="https://podminky.urs.cz/item/CS_URS_2025_02/997013813"/>
    <hyperlink ref="F974" r:id="rId104" display="https://podminky.urs.cz/item/CS_URS_2025_02/998018001"/>
    <hyperlink ref="F978" r:id="rId105" display="https://podminky.urs.cz/item/CS_URS_2025_02/713121111"/>
    <hyperlink ref="F994" r:id="rId106" display="https://podminky.urs.cz/item/CS_URS_2025_02/713191132"/>
    <hyperlink ref="F1004" r:id="rId107" display="https://podminky.urs.cz/item/CS_URS_2025_02/998713121"/>
    <hyperlink ref="F1007" r:id="rId108" display="https://podminky.urs.cz/item/CS_URS_2025_02/763131621"/>
    <hyperlink ref="F1019" r:id="rId109" display="https://podminky.urs.cz/item/CS_URS_2025_02/763131714"/>
    <hyperlink ref="F1029" r:id="rId110" display="https://podminky.urs.cz/item/CS_URS_2025_02/763164515"/>
    <hyperlink ref="F1035" r:id="rId111" display="https://podminky.urs.cz/item/CS_URS_2025_02/763431701"/>
    <hyperlink ref="F1044" r:id="rId112" display="https://podminky.urs.cz/item/CS_URS_2025_02/763431011"/>
    <hyperlink ref="F1050" r:id="rId113" display="https://podminky.urs.cz/item/CS_URS_2025_02/763111466"/>
    <hyperlink ref="F1073" r:id="rId114" display="https://podminky.urs.cz/item/CS_URS_2025_02/763111468"/>
    <hyperlink ref="F1079" r:id="rId115" display="https://podminky.urs.cz/item/CS_URS_2025_02/763113351"/>
    <hyperlink ref="F1085" r:id="rId116" display="https://podminky.urs.cz/item/CS_URS_2025_02/763114143"/>
    <hyperlink ref="F1090" r:id="rId117" display="https://podminky.urs.cz/item/CS_URS_2025_02/763111717"/>
    <hyperlink ref="F1095" r:id="rId118" display="https://podminky.urs.cz/item/CS_URS_2025_02/763111720"/>
    <hyperlink ref="F1100" r:id="rId119" display="https://podminky.urs.cz/item/CS_URS_2025_02/763111713"/>
    <hyperlink ref="F1106" r:id="rId120" display="https://podminky.urs.cz/item/CS_URS_2025_02/763111772"/>
    <hyperlink ref="F1109" r:id="rId121" display="https://podminky.urs.cz/item/CS_URS_2025_02/763121477"/>
    <hyperlink ref="F1125" r:id="rId122" display="https://podminky.urs.cz/item/CS_URS_2025_02/763121714"/>
    <hyperlink ref="F1131" r:id="rId123" display="https://podminky.urs.cz/item/CS_URS_2025_02/763121762"/>
    <hyperlink ref="F1134" r:id="rId124" display="https://podminky.urs.cz/item/CS_URS_2025_02/763173133"/>
    <hyperlink ref="F1140" r:id="rId125" display="https://podminky.urs.cz/item/CS_URS_2025_02/763431001"/>
    <hyperlink ref="F1150" r:id="rId126" display="https://podminky.urs.cz/item/CS_URS_2025_02/763431011"/>
    <hyperlink ref="F1175" r:id="rId127" display="https://podminky.urs.cz/item/CS_URS_2025_02/763431031"/>
    <hyperlink ref="F1197" r:id="rId128" display="https://podminky.urs.cz/item/CS_URS_2025_02/763431041"/>
    <hyperlink ref="F1216" r:id="rId129" display="https://podminky.urs.cz/item/CS_URS_2025_02/763431042"/>
    <hyperlink ref="F1229" r:id="rId130" display="https://podminky.urs.cz/item/CS_URS_2025_02/763431043"/>
    <hyperlink ref="F1247" r:id="rId131" display="https://podminky.urs.cz/item/CS_URS_2025_02/998763331"/>
    <hyperlink ref="F1250" r:id="rId132" display="https://podminky.urs.cz/item/CS_URS_2025_02/998766311"/>
    <hyperlink ref="F1276" r:id="rId133" display="https://podminky.urs.cz/item/CS_URS_2025_02/998767311"/>
    <hyperlink ref="F1577" r:id="rId134" display="https://podminky.urs.cz/item/CS_URS_2025_02/767995116"/>
    <hyperlink ref="F1600" r:id="rId135" display="https://podminky.urs.cz/item/CS_URS_2025_02/953946131"/>
    <hyperlink ref="F1613" r:id="rId136" display="https://podminky.urs.cz/item/CS_URS_2025_02/771111011"/>
    <hyperlink ref="F1631" r:id="rId137" display="https://podminky.urs.cz/item/CS_URS_2025_02/771474113"/>
    <hyperlink ref="F1640" r:id="rId138" display="https://podminky.urs.cz/item/CS_URS_2025_02/771591111"/>
    <hyperlink ref="F1643" r:id="rId139" display="https://podminky.urs.cz/item/CS_URS_2025_02/771574424"/>
    <hyperlink ref="F1650" r:id="rId140" display="https://podminky.urs.cz/item/CS_URS_2025_02/771574416"/>
    <hyperlink ref="F1659" r:id="rId141" display="https://podminky.urs.cz/item/CS_URS_2025_02/771574473"/>
    <hyperlink ref="F1677" r:id="rId142" display="https://podminky.urs.cz/item/CS_URS_2025_02/771577211"/>
    <hyperlink ref="F1688" r:id="rId143" display="https://podminky.urs.cz/item/CS_URS_2025_02/771591112"/>
    <hyperlink ref="F1700" r:id="rId144" display="https://podminky.urs.cz/item/CS_URS_2025_02/771591115"/>
    <hyperlink ref="F1722" r:id="rId145" display="https://podminky.urs.cz/item/CS_URS_2025_02/771591117"/>
    <hyperlink ref="F1730" r:id="rId146" display="https://podminky.urs.cz/item/CS_URS_2025_02/771591122"/>
    <hyperlink ref="F1747" r:id="rId147" display="https://podminky.urs.cz/item/CS_URS_2025_02/998771121"/>
    <hyperlink ref="F1750" r:id="rId148" display="https://podminky.urs.cz/item/CS_URS_2025_02/776111311"/>
    <hyperlink ref="F1783" r:id="rId149" display="https://podminky.urs.cz/item/CS_URS_2025_02/776121321"/>
    <hyperlink ref="F1786" r:id="rId150" display="https://podminky.urs.cz/item/CS_URS_2025_02/776141121"/>
    <hyperlink ref="F1811" r:id="rId151" display="https://podminky.urs.cz/item/CS_URS_2025_02/776141151"/>
    <hyperlink ref="F1822" r:id="rId152" display="https://podminky.urs.cz/item/CS_URS_2025_02/776221111"/>
    <hyperlink ref="F1843" r:id="rId153" display="https://podminky.urs.cz/item/CS_URS_2025_02/776411212"/>
    <hyperlink ref="F1864" r:id="rId154" display="https://podminky.urs.cz/item/CS_URS_2025_02/776411213"/>
    <hyperlink ref="F1885" r:id="rId155" display="https://podminky.urs.cz/item/CS_URS_2025_02/776411214"/>
    <hyperlink ref="F1906" r:id="rId156" display="https://podminky.urs.cz/item/CS_URS_2025_02/776221221"/>
    <hyperlink ref="F1935" r:id="rId157" display="https://podminky.urs.cz/item/CS_URS_2024_01/776411213R"/>
    <hyperlink ref="F1950" r:id="rId158" display="https://podminky.urs.cz/item/CS_URS_2024_01/776411214R"/>
    <hyperlink ref="F1968" r:id="rId159" display="https://podminky.urs.cz/item/CS_URS_2025_02/776421111"/>
    <hyperlink ref="F1973" r:id="rId160" display="https://podminky.urs.cz/item/CS_URS_2025_02/776223111"/>
    <hyperlink ref="F1980" r:id="rId161" display="https://podminky.urs.cz/item/CS_URS_2025_02/776991121"/>
    <hyperlink ref="F1986" r:id="rId162" display="https://podminky.urs.cz/item/CS_URS_2025_02/776991141"/>
    <hyperlink ref="F1992" r:id="rId163" display="https://podminky.urs.cz/item/CS_URS_2025_02/998776121"/>
    <hyperlink ref="F1995" r:id="rId164" display="https://podminky.urs.cz/item/CS_URS_2025_02/781131112"/>
    <hyperlink ref="F2018" r:id="rId165" display="https://podminky.urs.cz/item/CS_URS_2025_02/781131241"/>
    <hyperlink ref="F2043" r:id="rId166" display="https://podminky.urs.cz/item/CS_URS_2025_02/781131242"/>
    <hyperlink ref="F2063" r:id="rId167" display="https://podminky.urs.cz/item/CS_URS_2025_02/781131251"/>
    <hyperlink ref="F2068" r:id="rId168" display="https://podminky.urs.cz/item/CS_URS_2025_02/781131264"/>
    <hyperlink ref="F2091" r:id="rId169" display="https://podminky.urs.cz/item/CS_URS_2025_02/781474154"/>
    <hyperlink ref="F2127" r:id="rId170" display="https://podminky.urs.cz/item/CS_URS_2025_02/781492211"/>
    <hyperlink ref="F2152" r:id="rId171" display="https://podminky.urs.cz/item/CS_URS_2025_02/781121011"/>
    <hyperlink ref="F2162" r:id="rId172" display="https://podminky.urs.cz/item/CS_URS_2025_02/781495115"/>
    <hyperlink ref="F2185" r:id="rId173" display="https://podminky.urs.cz/item/CS_URS_2025_02/781473923"/>
    <hyperlink ref="F2198" r:id="rId174" display="https://podminky.urs.cz/item/CS_URS_2025_02/998781121"/>
    <hyperlink ref="F2201" r:id="rId175" display="https://podminky.urs.cz/item/CS_URS_2025_02/784211063"/>
    <hyperlink ref="F2247" r:id="rId176" display="https://podminky.urs.cz/item/CS_URS_2025_02/763111811"/>
    <hyperlink ref="F2253" r:id="rId177" display="https://podminky.urs.cz/item/CS_URS_2025_02/763181311"/>
    <hyperlink ref="F2266" r:id="rId178" display="https://podminky.urs.cz/item/CS_URS_2025_02/7631818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79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93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1" customFormat="1" ht="12" customHeight="1">
      <c r="B8" s="20"/>
      <c r="D8" s="150" t="s">
        <v>125</v>
      </c>
      <c r="L8" s="20"/>
    </row>
    <row r="9" s="2" customFormat="1" ht="16.5" customHeight="1">
      <c r="A9" s="38"/>
      <c r="B9" s="44"/>
      <c r="C9" s="38"/>
      <c r="D9" s="38"/>
      <c r="E9" s="151" t="s">
        <v>126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0" t="s">
        <v>127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2" t="s">
        <v>2423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0" t="s">
        <v>18</v>
      </c>
      <c r="E13" s="38"/>
      <c r="F13" s="141" t="s">
        <v>1</v>
      </c>
      <c r="G13" s="38"/>
      <c r="H13" s="38"/>
      <c r="I13" s="150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20</v>
      </c>
      <c r="E14" s="38"/>
      <c r="F14" s="141" t="s">
        <v>21</v>
      </c>
      <c r="G14" s="38"/>
      <c r="H14" s="38"/>
      <c r="I14" s="150" t="s">
        <v>22</v>
      </c>
      <c r="J14" s="153" t="str">
        <f>'Rekapitulace stavby'!AN8</f>
        <v>21. 10. 2025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0" t="s">
        <v>24</v>
      </c>
      <c r="E16" s="38"/>
      <c r="F16" s="38"/>
      <c r="G16" s="38"/>
      <c r="H16" s="38"/>
      <c r="I16" s="150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0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0" t="s">
        <v>28</v>
      </c>
      <c r="E19" s="38"/>
      <c r="F19" s="38"/>
      <c r="G19" s="38"/>
      <c r="H19" s="38"/>
      <c r="I19" s="150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0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0" t="s">
        <v>30</v>
      </c>
      <c r="E22" s="38"/>
      <c r="F22" s="38"/>
      <c r="G22" s="38"/>
      <c r="H22" s="38"/>
      <c r="I22" s="150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0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0" t="s">
        <v>32</v>
      </c>
      <c r="E25" s="38"/>
      <c r="F25" s="38"/>
      <c r="G25" s="38"/>
      <c r="H25" s="38"/>
      <c r="I25" s="150" t="s">
        <v>25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2424</v>
      </c>
      <c r="F26" s="38"/>
      <c r="G26" s="38"/>
      <c r="H26" s="38"/>
      <c r="I26" s="150" t="s">
        <v>27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0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4"/>
      <c r="B29" s="155"/>
      <c r="C29" s="154"/>
      <c r="D29" s="154"/>
      <c r="E29" s="156" t="s">
        <v>1</v>
      </c>
      <c r="F29" s="156"/>
      <c r="G29" s="156"/>
      <c r="H29" s="156"/>
      <c r="I29" s="154"/>
      <c r="J29" s="154"/>
      <c r="K29" s="154"/>
      <c r="L29" s="157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9" t="s">
        <v>36</v>
      </c>
      <c r="E32" s="38"/>
      <c r="F32" s="38"/>
      <c r="G32" s="38"/>
      <c r="H32" s="38"/>
      <c r="I32" s="38"/>
      <c r="J32" s="160">
        <f>ROUND(J122,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8"/>
      <c r="E33" s="158"/>
      <c r="F33" s="158"/>
      <c r="G33" s="158"/>
      <c r="H33" s="158"/>
      <c r="I33" s="158"/>
      <c r="J33" s="158"/>
      <c r="K33" s="15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1" t="s">
        <v>38</v>
      </c>
      <c r="G34" s="38"/>
      <c r="H34" s="38"/>
      <c r="I34" s="161" t="s">
        <v>37</v>
      </c>
      <c r="J34" s="161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2" t="s">
        <v>40</v>
      </c>
      <c r="E35" s="150" t="s">
        <v>41</v>
      </c>
      <c r="F35" s="163">
        <f>ROUND((SUM(BE122:BE191)),  2)</f>
        <v>0</v>
      </c>
      <c r="G35" s="38"/>
      <c r="H35" s="38"/>
      <c r="I35" s="164">
        <v>0.20999999999999999</v>
      </c>
      <c r="J35" s="163">
        <f>ROUND(((SUM(BE122:BE191))*I35),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0" t="s">
        <v>42</v>
      </c>
      <c r="F36" s="163">
        <f>ROUND((SUM(BF122:BF191)),  2)</f>
        <v>0</v>
      </c>
      <c r="G36" s="38"/>
      <c r="H36" s="38"/>
      <c r="I36" s="164">
        <v>0.12</v>
      </c>
      <c r="J36" s="163">
        <f>ROUND(((SUM(BF122:BF191))*I36),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43</v>
      </c>
      <c r="F37" s="163">
        <f>ROUND((SUM(BG122:BG191)),  2)</f>
        <v>0</v>
      </c>
      <c r="G37" s="38"/>
      <c r="H37" s="38"/>
      <c r="I37" s="164">
        <v>0.20999999999999999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0" t="s">
        <v>44</v>
      </c>
      <c r="F38" s="163">
        <f>ROUND((SUM(BH122:BH191)),  2)</f>
        <v>0</v>
      </c>
      <c r="G38" s="38"/>
      <c r="H38" s="38"/>
      <c r="I38" s="164">
        <v>0.12</v>
      </c>
      <c r="J38" s="16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0" t="s">
        <v>45</v>
      </c>
      <c r="F39" s="163">
        <f>ROUND((SUM(BI122:BI191)),  2)</f>
        <v>0</v>
      </c>
      <c r="G39" s="38"/>
      <c r="H39" s="38"/>
      <c r="I39" s="164">
        <v>0</v>
      </c>
      <c r="J39" s="16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5"/>
      <c r="D41" s="166" t="s">
        <v>46</v>
      </c>
      <c r="E41" s="167"/>
      <c r="F41" s="167"/>
      <c r="G41" s="168" t="s">
        <v>47</v>
      </c>
      <c r="H41" s="169" t="s">
        <v>48</v>
      </c>
      <c r="I41" s="167"/>
      <c r="J41" s="170">
        <f>SUM(J32:J39)</f>
        <v>0</v>
      </c>
      <c r="K41" s="171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125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3" t="s">
        <v>126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127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D1.01.3 - Požárně bezpečnostní řešení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Cheb</v>
      </c>
      <c r="G91" s="40"/>
      <c r="H91" s="40"/>
      <c r="I91" s="32" t="s">
        <v>22</v>
      </c>
      <c r="J91" s="79" t="str">
        <f>IF(J14="","",J14)</f>
        <v>21. 10. 2025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40.05" customHeight="1">
      <c r="A93" s="38"/>
      <c r="B93" s="39"/>
      <c r="C93" s="32" t="s">
        <v>24</v>
      </c>
      <c r="D93" s="40"/>
      <c r="E93" s="40"/>
      <c r="F93" s="27" t="str">
        <f>E17</f>
        <v>Karlovarský kraj</v>
      </c>
      <c r="G93" s="40"/>
      <c r="H93" s="40"/>
      <c r="I93" s="32" t="s">
        <v>30</v>
      </c>
      <c r="J93" s="36" t="str">
        <f>E23</f>
        <v>PENTA PROJEKT s.r.o., Mrštíkova 1166/12, Jihlava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32</v>
      </c>
      <c r="J94" s="36" t="str">
        <f>E26</f>
        <v>Ing. Polický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4" t="s">
        <v>130</v>
      </c>
      <c r="D96" s="185"/>
      <c r="E96" s="185"/>
      <c r="F96" s="185"/>
      <c r="G96" s="185"/>
      <c r="H96" s="185"/>
      <c r="I96" s="185"/>
      <c r="J96" s="186" t="s">
        <v>131</v>
      </c>
      <c r="K96" s="185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7" t="s">
        <v>132</v>
      </c>
      <c r="D98" s="40"/>
      <c r="E98" s="40"/>
      <c r="F98" s="40"/>
      <c r="G98" s="40"/>
      <c r="H98" s="40"/>
      <c r="I98" s="40"/>
      <c r="J98" s="110">
        <f>J122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133</v>
      </c>
    </row>
    <row r="99" s="9" customFormat="1" ht="24.96" customHeight="1">
      <c r="A99" s="9"/>
      <c r="B99" s="188"/>
      <c r="C99" s="189"/>
      <c r="D99" s="190" t="s">
        <v>2425</v>
      </c>
      <c r="E99" s="191"/>
      <c r="F99" s="191"/>
      <c r="G99" s="191"/>
      <c r="H99" s="191"/>
      <c r="I99" s="191"/>
      <c r="J99" s="192">
        <f>J123</f>
        <v>0</v>
      </c>
      <c r="K99" s="189"/>
      <c r="L99" s="19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8"/>
      <c r="C100" s="189"/>
      <c r="D100" s="190" t="s">
        <v>2426</v>
      </c>
      <c r="E100" s="191"/>
      <c r="F100" s="191"/>
      <c r="G100" s="191"/>
      <c r="H100" s="191"/>
      <c r="I100" s="191"/>
      <c r="J100" s="192">
        <f>J183</f>
        <v>0</v>
      </c>
      <c r="K100" s="189"/>
      <c r="L100" s="193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2" customFormat="1" ht="21.84" customHeight="1">
      <c r="A101" s="38"/>
      <c r="B101" s="39"/>
      <c r="C101" s="40"/>
      <c r="D101" s="40"/>
      <c r="E101" s="40"/>
      <c r="F101" s="40"/>
      <c r="G101" s="40"/>
      <c r="H101" s="40"/>
      <c r="I101" s="40"/>
      <c r="J101" s="40"/>
      <c r="K101" s="40"/>
      <c r="L101" s="63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</row>
    <row r="102" s="2" customFormat="1" ht="6.96" customHeight="1">
      <c r="A102" s="38"/>
      <c r="B102" s="66"/>
      <c r="C102" s="67"/>
      <c r="D102" s="67"/>
      <c r="E102" s="67"/>
      <c r="F102" s="67"/>
      <c r="G102" s="67"/>
      <c r="H102" s="67"/>
      <c r="I102" s="67"/>
      <c r="J102" s="67"/>
      <c r="K102" s="67"/>
      <c r="L102" s="63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6" s="2" customFormat="1" ht="6.96" customHeight="1">
      <c r="A106" s="38"/>
      <c r="B106" s="68"/>
      <c r="C106" s="69"/>
      <c r="D106" s="69"/>
      <c r="E106" s="69"/>
      <c r="F106" s="69"/>
      <c r="G106" s="69"/>
      <c r="H106" s="69"/>
      <c r="I106" s="69"/>
      <c r="J106" s="69"/>
      <c r="K106" s="69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24.96" customHeight="1">
      <c r="A107" s="38"/>
      <c r="B107" s="39"/>
      <c r="C107" s="23" t="s">
        <v>163</v>
      </c>
      <c r="D107" s="40"/>
      <c r="E107" s="40"/>
      <c r="F107" s="40"/>
      <c r="G107" s="40"/>
      <c r="H107" s="40"/>
      <c r="I107" s="40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6.96" customHeight="1">
      <c r="A108" s="38"/>
      <c r="B108" s="39"/>
      <c r="C108" s="40"/>
      <c r="D108" s="40"/>
      <c r="E108" s="40"/>
      <c r="F108" s="40"/>
      <c r="G108" s="40"/>
      <c r="H108" s="40"/>
      <c r="I108" s="40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2" customHeight="1">
      <c r="A109" s="38"/>
      <c r="B109" s="39"/>
      <c r="C109" s="32" t="s">
        <v>16</v>
      </c>
      <c r="D109" s="40"/>
      <c r="E109" s="40"/>
      <c r="F109" s="40"/>
      <c r="G109" s="40"/>
      <c r="H109" s="40"/>
      <c r="I109" s="40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16.5" customHeight="1">
      <c r="A110" s="38"/>
      <c r="B110" s="39"/>
      <c r="C110" s="40"/>
      <c r="D110" s="40"/>
      <c r="E110" s="183" t="str">
        <f>E7</f>
        <v>Přestavba EMR II.typu, Nemocnice Cheb</v>
      </c>
      <c r="F110" s="32"/>
      <c r="G110" s="32"/>
      <c r="H110" s="32"/>
      <c r="I110" s="40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1" customFormat="1" ht="12" customHeight="1">
      <c r="B111" s="21"/>
      <c r="C111" s="32" t="s">
        <v>125</v>
      </c>
      <c r="D111" s="22"/>
      <c r="E111" s="22"/>
      <c r="F111" s="22"/>
      <c r="G111" s="22"/>
      <c r="H111" s="22"/>
      <c r="I111" s="22"/>
      <c r="J111" s="22"/>
      <c r="K111" s="22"/>
      <c r="L111" s="20"/>
    </row>
    <row r="112" s="2" customFormat="1" ht="16.5" customHeight="1">
      <c r="A112" s="38"/>
      <c r="B112" s="39"/>
      <c r="C112" s="40"/>
      <c r="D112" s="40"/>
      <c r="E112" s="183" t="s">
        <v>126</v>
      </c>
      <c r="F112" s="40"/>
      <c r="G112" s="40"/>
      <c r="H112" s="40"/>
      <c r="I112" s="40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2" t="s">
        <v>127</v>
      </c>
      <c r="D113" s="40"/>
      <c r="E113" s="40"/>
      <c r="F113" s="40"/>
      <c r="G113" s="40"/>
      <c r="H113" s="40"/>
      <c r="I113" s="40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40"/>
      <c r="D114" s="40"/>
      <c r="E114" s="76" t="str">
        <f>E11</f>
        <v>D1.01.3 - Požárně bezpečnostní řešení</v>
      </c>
      <c r="F114" s="40"/>
      <c r="G114" s="40"/>
      <c r="H114" s="40"/>
      <c r="I114" s="40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39"/>
      <c r="C115" s="40"/>
      <c r="D115" s="40"/>
      <c r="E115" s="40"/>
      <c r="F115" s="40"/>
      <c r="G115" s="40"/>
      <c r="H115" s="40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2" customHeight="1">
      <c r="A116" s="38"/>
      <c r="B116" s="39"/>
      <c r="C116" s="32" t="s">
        <v>20</v>
      </c>
      <c r="D116" s="40"/>
      <c r="E116" s="40"/>
      <c r="F116" s="27" t="str">
        <f>F14</f>
        <v>Cheb</v>
      </c>
      <c r="G116" s="40"/>
      <c r="H116" s="40"/>
      <c r="I116" s="32" t="s">
        <v>22</v>
      </c>
      <c r="J116" s="79" t="str">
        <f>IF(J14="","",J14)</f>
        <v>21. 10. 2025</v>
      </c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40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40.05" customHeight="1">
      <c r="A118" s="38"/>
      <c r="B118" s="39"/>
      <c r="C118" s="32" t="s">
        <v>24</v>
      </c>
      <c r="D118" s="40"/>
      <c r="E118" s="40"/>
      <c r="F118" s="27" t="str">
        <f>E17</f>
        <v>Karlovarský kraj</v>
      </c>
      <c r="G118" s="40"/>
      <c r="H118" s="40"/>
      <c r="I118" s="32" t="s">
        <v>30</v>
      </c>
      <c r="J118" s="36" t="str">
        <f>E23</f>
        <v>PENTA PROJEKT s.r.o., Mrštíkova 1166/12, Jihlava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5.15" customHeight="1">
      <c r="A119" s="38"/>
      <c r="B119" s="39"/>
      <c r="C119" s="32" t="s">
        <v>28</v>
      </c>
      <c r="D119" s="40"/>
      <c r="E119" s="40"/>
      <c r="F119" s="27" t="str">
        <f>IF(E20="","",E20)</f>
        <v>Vyplň údaj</v>
      </c>
      <c r="G119" s="40"/>
      <c r="H119" s="40"/>
      <c r="I119" s="32" t="s">
        <v>32</v>
      </c>
      <c r="J119" s="36" t="str">
        <f>E26</f>
        <v>Ing. Polický</v>
      </c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0.32" customHeight="1">
      <c r="A120" s="38"/>
      <c r="B120" s="39"/>
      <c r="C120" s="40"/>
      <c r="D120" s="40"/>
      <c r="E120" s="40"/>
      <c r="F120" s="40"/>
      <c r="G120" s="40"/>
      <c r="H120" s="40"/>
      <c r="I120" s="40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11" customFormat="1" ht="29.28" customHeight="1">
      <c r="A121" s="199"/>
      <c r="B121" s="200"/>
      <c r="C121" s="201" t="s">
        <v>164</v>
      </c>
      <c r="D121" s="202" t="s">
        <v>61</v>
      </c>
      <c r="E121" s="202" t="s">
        <v>57</v>
      </c>
      <c r="F121" s="202" t="s">
        <v>58</v>
      </c>
      <c r="G121" s="202" t="s">
        <v>165</v>
      </c>
      <c r="H121" s="202" t="s">
        <v>166</v>
      </c>
      <c r="I121" s="202" t="s">
        <v>167</v>
      </c>
      <c r="J121" s="202" t="s">
        <v>131</v>
      </c>
      <c r="K121" s="203" t="s">
        <v>168</v>
      </c>
      <c r="L121" s="204"/>
      <c r="M121" s="100" t="s">
        <v>1</v>
      </c>
      <c r="N121" s="101" t="s">
        <v>40</v>
      </c>
      <c r="O121" s="101" t="s">
        <v>169</v>
      </c>
      <c r="P121" s="101" t="s">
        <v>170</v>
      </c>
      <c r="Q121" s="101" t="s">
        <v>171</v>
      </c>
      <c r="R121" s="101" t="s">
        <v>172</v>
      </c>
      <c r="S121" s="101" t="s">
        <v>173</v>
      </c>
      <c r="T121" s="102" t="s">
        <v>174</v>
      </c>
      <c r="U121" s="199"/>
      <c r="V121" s="199"/>
      <c r="W121" s="199"/>
      <c r="X121" s="199"/>
      <c r="Y121" s="199"/>
      <c r="Z121" s="199"/>
      <c r="AA121" s="199"/>
      <c r="AB121" s="199"/>
      <c r="AC121" s="199"/>
      <c r="AD121" s="199"/>
      <c r="AE121" s="199"/>
    </row>
    <row r="122" s="2" customFormat="1" ht="22.8" customHeight="1">
      <c r="A122" s="38"/>
      <c r="B122" s="39"/>
      <c r="C122" s="107" t="s">
        <v>175</v>
      </c>
      <c r="D122" s="40"/>
      <c r="E122" s="40"/>
      <c r="F122" s="40"/>
      <c r="G122" s="40"/>
      <c r="H122" s="40"/>
      <c r="I122" s="40"/>
      <c r="J122" s="205">
        <f>BK122</f>
        <v>0</v>
      </c>
      <c r="K122" s="40"/>
      <c r="L122" s="44"/>
      <c r="M122" s="103"/>
      <c r="N122" s="206"/>
      <c r="O122" s="104"/>
      <c r="P122" s="207">
        <f>P123+P183</f>
        <v>0</v>
      </c>
      <c r="Q122" s="104"/>
      <c r="R122" s="207">
        <f>R123+R183</f>
        <v>0.13566</v>
      </c>
      <c r="S122" s="104"/>
      <c r="T122" s="208">
        <f>T123+T183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T122" s="17" t="s">
        <v>75</v>
      </c>
      <c r="AU122" s="17" t="s">
        <v>133</v>
      </c>
      <c r="BK122" s="209">
        <f>BK123+BK183</f>
        <v>0</v>
      </c>
    </row>
    <row r="123" s="12" customFormat="1" ht="25.92" customHeight="1">
      <c r="A123" s="12"/>
      <c r="B123" s="210"/>
      <c r="C123" s="211"/>
      <c r="D123" s="212" t="s">
        <v>75</v>
      </c>
      <c r="E123" s="213" t="s">
        <v>2427</v>
      </c>
      <c r="F123" s="213" t="s">
        <v>2428</v>
      </c>
      <c r="G123" s="211"/>
      <c r="H123" s="211"/>
      <c r="I123" s="214"/>
      <c r="J123" s="215">
        <f>BK123</f>
        <v>0</v>
      </c>
      <c r="K123" s="211"/>
      <c r="L123" s="216"/>
      <c r="M123" s="217"/>
      <c r="N123" s="218"/>
      <c r="O123" s="218"/>
      <c r="P123" s="219">
        <f>SUM(P124:P182)</f>
        <v>0</v>
      </c>
      <c r="Q123" s="218"/>
      <c r="R123" s="219">
        <f>SUM(R124:R182)</f>
        <v>0.10556</v>
      </c>
      <c r="S123" s="218"/>
      <c r="T123" s="220">
        <f>SUM(T124:T182)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1" t="s">
        <v>83</v>
      </c>
      <c r="AT123" s="222" t="s">
        <v>75</v>
      </c>
      <c r="AU123" s="222" t="s">
        <v>76</v>
      </c>
      <c r="AY123" s="221" t="s">
        <v>178</v>
      </c>
      <c r="BK123" s="223">
        <f>SUM(BK124:BK182)</f>
        <v>0</v>
      </c>
    </row>
    <row r="124" s="2" customFormat="1" ht="16.5" customHeight="1">
      <c r="A124" s="38"/>
      <c r="B124" s="39"/>
      <c r="C124" s="226" t="s">
        <v>83</v>
      </c>
      <c r="D124" s="226" t="s">
        <v>181</v>
      </c>
      <c r="E124" s="227" t="s">
        <v>2429</v>
      </c>
      <c r="F124" s="228" t="s">
        <v>2430</v>
      </c>
      <c r="G124" s="229" t="s">
        <v>267</v>
      </c>
      <c r="H124" s="230">
        <v>8</v>
      </c>
      <c r="I124" s="231"/>
      <c r="J124" s="232">
        <f>ROUND(I124*H124,2)</f>
        <v>0</v>
      </c>
      <c r="K124" s="228" t="s">
        <v>1</v>
      </c>
      <c r="L124" s="44"/>
      <c r="M124" s="233" t="s">
        <v>1</v>
      </c>
      <c r="N124" s="234" t="s">
        <v>41</v>
      </c>
      <c r="O124" s="91"/>
      <c r="P124" s="235">
        <f>O124*H124</f>
        <v>0</v>
      </c>
      <c r="Q124" s="235">
        <v>3.0000000000000001E-05</v>
      </c>
      <c r="R124" s="235">
        <f>Q124*H124</f>
        <v>0.00024000000000000001</v>
      </c>
      <c r="S124" s="235">
        <v>0</v>
      </c>
      <c r="T124" s="236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37" t="s">
        <v>362</v>
      </c>
      <c r="AT124" s="237" t="s">
        <v>181</v>
      </c>
      <c r="AU124" s="237" t="s">
        <v>83</v>
      </c>
      <c r="AY124" s="17" t="s">
        <v>178</v>
      </c>
      <c r="BE124" s="238">
        <f>IF(N124="základní",J124,0)</f>
        <v>0</v>
      </c>
      <c r="BF124" s="238">
        <f>IF(N124="snížená",J124,0)</f>
        <v>0</v>
      </c>
      <c r="BG124" s="238">
        <f>IF(N124="zákl. přenesená",J124,0)</f>
        <v>0</v>
      </c>
      <c r="BH124" s="238">
        <f>IF(N124="sníž. přenesená",J124,0)</f>
        <v>0</v>
      </c>
      <c r="BI124" s="238">
        <f>IF(N124="nulová",J124,0)</f>
        <v>0</v>
      </c>
      <c r="BJ124" s="17" t="s">
        <v>83</v>
      </c>
      <c r="BK124" s="238">
        <f>ROUND(I124*H124,2)</f>
        <v>0</v>
      </c>
      <c r="BL124" s="17" t="s">
        <v>362</v>
      </c>
      <c r="BM124" s="237" t="s">
        <v>2431</v>
      </c>
    </row>
    <row r="125" s="14" customFormat="1">
      <c r="A125" s="14"/>
      <c r="B125" s="255"/>
      <c r="C125" s="256"/>
      <c r="D125" s="246" t="s">
        <v>190</v>
      </c>
      <c r="E125" s="257" t="s">
        <v>1</v>
      </c>
      <c r="F125" s="258" t="s">
        <v>264</v>
      </c>
      <c r="G125" s="256"/>
      <c r="H125" s="259">
        <v>8</v>
      </c>
      <c r="I125" s="260"/>
      <c r="J125" s="256"/>
      <c r="K125" s="256"/>
      <c r="L125" s="261"/>
      <c r="M125" s="262"/>
      <c r="N125" s="263"/>
      <c r="O125" s="263"/>
      <c r="P125" s="263"/>
      <c r="Q125" s="263"/>
      <c r="R125" s="263"/>
      <c r="S125" s="263"/>
      <c r="T125" s="26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65" t="s">
        <v>190</v>
      </c>
      <c r="AU125" s="265" t="s">
        <v>83</v>
      </c>
      <c r="AV125" s="14" t="s">
        <v>85</v>
      </c>
      <c r="AW125" s="14" t="s">
        <v>34</v>
      </c>
      <c r="AX125" s="14" t="s">
        <v>76</v>
      </c>
      <c r="AY125" s="265" t="s">
        <v>178</v>
      </c>
    </row>
    <row r="126" s="15" customFormat="1">
      <c r="A126" s="15"/>
      <c r="B126" s="283"/>
      <c r="C126" s="284"/>
      <c r="D126" s="246" t="s">
        <v>190</v>
      </c>
      <c r="E126" s="285" t="s">
        <v>1</v>
      </c>
      <c r="F126" s="286" t="s">
        <v>2432</v>
      </c>
      <c r="G126" s="284"/>
      <c r="H126" s="287">
        <v>8</v>
      </c>
      <c r="I126" s="288"/>
      <c r="J126" s="284"/>
      <c r="K126" s="284"/>
      <c r="L126" s="289"/>
      <c r="M126" s="290"/>
      <c r="N126" s="291"/>
      <c r="O126" s="291"/>
      <c r="P126" s="291"/>
      <c r="Q126" s="291"/>
      <c r="R126" s="291"/>
      <c r="S126" s="291"/>
      <c r="T126" s="292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93" t="s">
        <v>190</v>
      </c>
      <c r="AU126" s="293" t="s">
        <v>83</v>
      </c>
      <c r="AV126" s="15" t="s">
        <v>186</v>
      </c>
      <c r="AW126" s="15" t="s">
        <v>34</v>
      </c>
      <c r="AX126" s="15" t="s">
        <v>83</v>
      </c>
      <c r="AY126" s="293" t="s">
        <v>178</v>
      </c>
    </row>
    <row r="127" s="2" customFormat="1" ht="16.5" customHeight="1">
      <c r="A127" s="38"/>
      <c r="B127" s="39"/>
      <c r="C127" s="267" t="s">
        <v>85</v>
      </c>
      <c r="D127" s="267" t="s">
        <v>406</v>
      </c>
      <c r="E127" s="268" t="s">
        <v>2433</v>
      </c>
      <c r="F127" s="269" t="s">
        <v>2434</v>
      </c>
      <c r="G127" s="270" t="s">
        <v>2435</v>
      </c>
      <c r="H127" s="271">
        <v>4</v>
      </c>
      <c r="I127" s="272"/>
      <c r="J127" s="273">
        <f>ROUND(I127*H127,2)</f>
        <v>0</v>
      </c>
      <c r="K127" s="269" t="s">
        <v>185</v>
      </c>
      <c r="L127" s="274"/>
      <c r="M127" s="275" t="s">
        <v>1</v>
      </c>
      <c r="N127" s="276" t="s">
        <v>41</v>
      </c>
      <c r="O127" s="91"/>
      <c r="P127" s="235">
        <f>O127*H127</f>
        <v>0</v>
      </c>
      <c r="Q127" s="235">
        <v>0.00107</v>
      </c>
      <c r="R127" s="235">
        <f>Q127*H127</f>
        <v>0.00428</v>
      </c>
      <c r="S127" s="235">
        <v>0</v>
      </c>
      <c r="T127" s="23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37" t="s">
        <v>264</v>
      </c>
      <c r="AT127" s="237" t="s">
        <v>406</v>
      </c>
      <c r="AU127" s="237" t="s">
        <v>83</v>
      </c>
      <c r="AY127" s="17" t="s">
        <v>178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7" t="s">
        <v>83</v>
      </c>
      <c r="BK127" s="238">
        <f>ROUND(I127*H127,2)</f>
        <v>0</v>
      </c>
      <c r="BL127" s="17" t="s">
        <v>186</v>
      </c>
      <c r="BM127" s="237" t="s">
        <v>2436</v>
      </c>
    </row>
    <row r="128" s="14" customFormat="1">
      <c r="A128" s="14"/>
      <c r="B128" s="255"/>
      <c r="C128" s="256"/>
      <c r="D128" s="246" t="s">
        <v>190</v>
      </c>
      <c r="E128" s="257" t="s">
        <v>1</v>
      </c>
      <c r="F128" s="258" t="s">
        <v>186</v>
      </c>
      <c r="G128" s="256"/>
      <c r="H128" s="259">
        <v>4</v>
      </c>
      <c r="I128" s="260"/>
      <c r="J128" s="256"/>
      <c r="K128" s="256"/>
      <c r="L128" s="261"/>
      <c r="M128" s="262"/>
      <c r="N128" s="263"/>
      <c r="O128" s="263"/>
      <c r="P128" s="263"/>
      <c r="Q128" s="263"/>
      <c r="R128" s="263"/>
      <c r="S128" s="263"/>
      <c r="T128" s="26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65" t="s">
        <v>190</v>
      </c>
      <c r="AU128" s="265" t="s">
        <v>83</v>
      </c>
      <c r="AV128" s="14" t="s">
        <v>85</v>
      </c>
      <c r="AW128" s="14" t="s">
        <v>34</v>
      </c>
      <c r="AX128" s="14" t="s">
        <v>76</v>
      </c>
      <c r="AY128" s="265" t="s">
        <v>178</v>
      </c>
    </row>
    <row r="129" s="15" customFormat="1">
      <c r="A129" s="15"/>
      <c r="B129" s="283"/>
      <c r="C129" s="284"/>
      <c r="D129" s="246" t="s">
        <v>190</v>
      </c>
      <c r="E129" s="285" t="s">
        <v>1</v>
      </c>
      <c r="F129" s="286" t="s">
        <v>2432</v>
      </c>
      <c r="G129" s="284"/>
      <c r="H129" s="287">
        <v>4</v>
      </c>
      <c r="I129" s="288"/>
      <c r="J129" s="284"/>
      <c r="K129" s="284"/>
      <c r="L129" s="289"/>
      <c r="M129" s="290"/>
      <c r="N129" s="291"/>
      <c r="O129" s="291"/>
      <c r="P129" s="291"/>
      <c r="Q129" s="291"/>
      <c r="R129" s="291"/>
      <c r="S129" s="291"/>
      <c r="T129" s="292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93" t="s">
        <v>190</v>
      </c>
      <c r="AU129" s="293" t="s">
        <v>83</v>
      </c>
      <c r="AV129" s="15" t="s">
        <v>186</v>
      </c>
      <c r="AW129" s="15" t="s">
        <v>34</v>
      </c>
      <c r="AX129" s="15" t="s">
        <v>83</v>
      </c>
      <c r="AY129" s="293" t="s">
        <v>178</v>
      </c>
    </row>
    <row r="130" s="2" customFormat="1" ht="33" customHeight="1">
      <c r="A130" s="38"/>
      <c r="B130" s="39"/>
      <c r="C130" s="226" t="s">
        <v>179</v>
      </c>
      <c r="D130" s="226" t="s">
        <v>181</v>
      </c>
      <c r="E130" s="227" t="s">
        <v>2437</v>
      </c>
      <c r="F130" s="228" t="s">
        <v>2438</v>
      </c>
      <c r="G130" s="229" t="s">
        <v>267</v>
      </c>
      <c r="H130" s="230">
        <v>8</v>
      </c>
      <c r="I130" s="231"/>
      <c r="J130" s="232">
        <f>ROUND(I130*H130,2)</f>
        <v>0</v>
      </c>
      <c r="K130" s="228" t="s">
        <v>185</v>
      </c>
      <c r="L130" s="44"/>
      <c r="M130" s="233" t="s">
        <v>1</v>
      </c>
      <c r="N130" s="234" t="s">
        <v>41</v>
      </c>
      <c r="O130" s="91"/>
      <c r="P130" s="235">
        <f>O130*H130</f>
        <v>0</v>
      </c>
      <c r="Q130" s="235">
        <v>6.0000000000000002E-05</v>
      </c>
      <c r="R130" s="235">
        <f>Q130*H130</f>
        <v>0.00048000000000000001</v>
      </c>
      <c r="S130" s="235">
        <v>0</v>
      </c>
      <c r="T130" s="23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37" t="s">
        <v>362</v>
      </c>
      <c r="AT130" s="237" t="s">
        <v>181</v>
      </c>
      <c r="AU130" s="237" t="s">
        <v>83</v>
      </c>
      <c r="AY130" s="17" t="s">
        <v>178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7" t="s">
        <v>83</v>
      </c>
      <c r="BK130" s="238">
        <f>ROUND(I130*H130,2)</f>
        <v>0</v>
      </c>
      <c r="BL130" s="17" t="s">
        <v>362</v>
      </c>
      <c r="BM130" s="237" t="s">
        <v>2439</v>
      </c>
    </row>
    <row r="131" s="2" customFormat="1">
      <c r="A131" s="38"/>
      <c r="B131" s="39"/>
      <c r="C131" s="40"/>
      <c r="D131" s="239" t="s">
        <v>188</v>
      </c>
      <c r="E131" s="40"/>
      <c r="F131" s="240" t="s">
        <v>2440</v>
      </c>
      <c r="G131" s="40"/>
      <c r="H131" s="40"/>
      <c r="I131" s="241"/>
      <c r="J131" s="40"/>
      <c r="K131" s="40"/>
      <c r="L131" s="44"/>
      <c r="M131" s="242"/>
      <c r="N131" s="243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7" t="s">
        <v>188</v>
      </c>
      <c r="AU131" s="17" t="s">
        <v>83</v>
      </c>
    </row>
    <row r="132" s="14" customFormat="1">
      <c r="A132" s="14"/>
      <c r="B132" s="255"/>
      <c r="C132" s="256"/>
      <c r="D132" s="246" t="s">
        <v>190</v>
      </c>
      <c r="E132" s="257" t="s">
        <v>1</v>
      </c>
      <c r="F132" s="258" t="s">
        <v>264</v>
      </c>
      <c r="G132" s="256"/>
      <c r="H132" s="259">
        <v>8</v>
      </c>
      <c r="I132" s="260"/>
      <c r="J132" s="256"/>
      <c r="K132" s="256"/>
      <c r="L132" s="261"/>
      <c r="M132" s="262"/>
      <c r="N132" s="263"/>
      <c r="O132" s="263"/>
      <c r="P132" s="263"/>
      <c r="Q132" s="263"/>
      <c r="R132" s="263"/>
      <c r="S132" s="263"/>
      <c r="T132" s="26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65" t="s">
        <v>190</v>
      </c>
      <c r="AU132" s="265" t="s">
        <v>83</v>
      </c>
      <c r="AV132" s="14" t="s">
        <v>85</v>
      </c>
      <c r="AW132" s="14" t="s">
        <v>34</v>
      </c>
      <c r="AX132" s="14" t="s">
        <v>76</v>
      </c>
      <c r="AY132" s="265" t="s">
        <v>178</v>
      </c>
    </row>
    <row r="133" s="15" customFormat="1">
      <c r="A133" s="15"/>
      <c r="B133" s="283"/>
      <c r="C133" s="284"/>
      <c r="D133" s="246" t="s">
        <v>190</v>
      </c>
      <c r="E133" s="285" t="s">
        <v>1</v>
      </c>
      <c r="F133" s="286" t="s">
        <v>2432</v>
      </c>
      <c r="G133" s="284"/>
      <c r="H133" s="287">
        <v>8</v>
      </c>
      <c r="I133" s="288"/>
      <c r="J133" s="284"/>
      <c r="K133" s="284"/>
      <c r="L133" s="289"/>
      <c r="M133" s="290"/>
      <c r="N133" s="291"/>
      <c r="O133" s="291"/>
      <c r="P133" s="291"/>
      <c r="Q133" s="291"/>
      <c r="R133" s="291"/>
      <c r="S133" s="291"/>
      <c r="T133" s="292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93" t="s">
        <v>190</v>
      </c>
      <c r="AU133" s="293" t="s">
        <v>83</v>
      </c>
      <c r="AV133" s="15" t="s">
        <v>186</v>
      </c>
      <c r="AW133" s="15" t="s">
        <v>34</v>
      </c>
      <c r="AX133" s="15" t="s">
        <v>83</v>
      </c>
      <c r="AY133" s="293" t="s">
        <v>178</v>
      </c>
    </row>
    <row r="134" s="2" customFormat="1" ht="16.5" customHeight="1">
      <c r="A134" s="38"/>
      <c r="B134" s="39"/>
      <c r="C134" s="267" t="s">
        <v>186</v>
      </c>
      <c r="D134" s="267" t="s">
        <v>406</v>
      </c>
      <c r="E134" s="268" t="s">
        <v>2441</v>
      </c>
      <c r="F134" s="269" t="s">
        <v>2442</v>
      </c>
      <c r="G134" s="270" t="s">
        <v>267</v>
      </c>
      <c r="H134" s="271">
        <v>8</v>
      </c>
      <c r="I134" s="272"/>
      <c r="J134" s="273">
        <f>ROUND(I134*H134,2)</f>
        <v>0</v>
      </c>
      <c r="K134" s="269" t="s">
        <v>185</v>
      </c>
      <c r="L134" s="274"/>
      <c r="M134" s="275" t="s">
        <v>1</v>
      </c>
      <c r="N134" s="276" t="s">
        <v>41</v>
      </c>
      <c r="O134" s="91"/>
      <c r="P134" s="235">
        <f>O134*H134</f>
        <v>0</v>
      </c>
      <c r="Q134" s="235">
        <v>0.00032000000000000003</v>
      </c>
      <c r="R134" s="235">
        <f>Q134*H134</f>
        <v>0.0025600000000000002</v>
      </c>
      <c r="S134" s="235">
        <v>0</v>
      </c>
      <c r="T134" s="23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37" t="s">
        <v>264</v>
      </c>
      <c r="AT134" s="237" t="s">
        <v>406</v>
      </c>
      <c r="AU134" s="237" t="s">
        <v>83</v>
      </c>
      <c r="AY134" s="17" t="s">
        <v>178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7" t="s">
        <v>83</v>
      </c>
      <c r="BK134" s="238">
        <f>ROUND(I134*H134,2)</f>
        <v>0</v>
      </c>
      <c r="BL134" s="17" t="s">
        <v>186</v>
      </c>
      <c r="BM134" s="237" t="s">
        <v>2443</v>
      </c>
    </row>
    <row r="135" s="2" customFormat="1" ht="37.8" customHeight="1">
      <c r="A135" s="38"/>
      <c r="B135" s="39"/>
      <c r="C135" s="226" t="s">
        <v>226</v>
      </c>
      <c r="D135" s="226" t="s">
        <v>181</v>
      </c>
      <c r="E135" s="227" t="s">
        <v>2444</v>
      </c>
      <c r="F135" s="228" t="s">
        <v>2445</v>
      </c>
      <c r="G135" s="229" t="s">
        <v>258</v>
      </c>
      <c r="H135" s="230">
        <v>4</v>
      </c>
      <c r="I135" s="231"/>
      <c r="J135" s="232">
        <f>ROUND(I135*H135,2)</f>
        <v>0</v>
      </c>
      <c r="K135" s="228" t="s">
        <v>185</v>
      </c>
      <c r="L135" s="44"/>
      <c r="M135" s="233" t="s">
        <v>1</v>
      </c>
      <c r="N135" s="234" t="s">
        <v>41</v>
      </c>
      <c r="O135" s="91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37" t="s">
        <v>362</v>
      </c>
      <c r="AT135" s="237" t="s">
        <v>181</v>
      </c>
      <c r="AU135" s="237" t="s">
        <v>83</v>
      </c>
      <c r="AY135" s="17" t="s">
        <v>178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7" t="s">
        <v>83</v>
      </c>
      <c r="BK135" s="238">
        <f>ROUND(I135*H135,2)</f>
        <v>0</v>
      </c>
      <c r="BL135" s="17" t="s">
        <v>362</v>
      </c>
      <c r="BM135" s="237" t="s">
        <v>2446</v>
      </c>
    </row>
    <row r="136" s="2" customFormat="1">
      <c r="A136" s="38"/>
      <c r="B136" s="39"/>
      <c r="C136" s="40"/>
      <c r="D136" s="239" t="s">
        <v>188</v>
      </c>
      <c r="E136" s="40"/>
      <c r="F136" s="240" t="s">
        <v>2447</v>
      </c>
      <c r="G136" s="40"/>
      <c r="H136" s="40"/>
      <c r="I136" s="241"/>
      <c r="J136" s="40"/>
      <c r="K136" s="40"/>
      <c r="L136" s="44"/>
      <c r="M136" s="242"/>
      <c r="N136" s="243"/>
      <c r="O136" s="91"/>
      <c r="P136" s="91"/>
      <c r="Q136" s="91"/>
      <c r="R136" s="91"/>
      <c r="S136" s="91"/>
      <c r="T136" s="92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7" t="s">
        <v>188</v>
      </c>
      <c r="AU136" s="17" t="s">
        <v>83</v>
      </c>
    </row>
    <row r="137" s="14" customFormat="1">
      <c r="A137" s="14"/>
      <c r="B137" s="255"/>
      <c r="C137" s="256"/>
      <c r="D137" s="246" t="s">
        <v>190</v>
      </c>
      <c r="E137" s="257" t="s">
        <v>1</v>
      </c>
      <c r="F137" s="258" t="s">
        <v>186</v>
      </c>
      <c r="G137" s="256"/>
      <c r="H137" s="259">
        <v>4</v>
      </c>
      <c r="I137" s="260"/>
      <c r="J137" s="256"/>
      <c r="K137" s="256"/>
      <c r="L137" s="261"/>
      <c r="M137" s="262"/>
      <c r="N137" s="263"/>
      <c r="O137" s="263"/>
      <c r="P137" s="263"/>
      <c r="Q137" s="263"/>
      <c r="R137" s="263"/>
      <c r="S137" s="263"/>
      <c r="T137" s="26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5" t="s">
        <v>190</v>
      </c>
      <c r="AU137" s="265" t="s">
        <v>83</v>
      </c>
      <c r="AV137" s="14" t="s">
        <v>85</v>
      </c>
      <c r="AW137" s="14" t="s">
        <v>34</v>
      </c>
      <c r="AX137" s="14" t="s">
        <v>76</v>
      </c>
      <c r="AY137" s="265" t="s">
        <v>178</v>
      </c>
    </row>
    <row r="138" s="15" customFormat="1">
      <c r="A138" s="15"/>
      <c r="B138" s="283"/>
      <c r="C138" s="284"/>
      <c r="D138" s="246" t="s">
        <v>190</v>
      </c>
      <c r="E138" s="285" t="s">
        <v>1</v>
      </c>
      <c r="F138" s="286" t="s">
        <v>2432</v>
      </c>
      <c r="G138" s="284"/>
      <c r="H138" s="287">
        <v>4</v>
      </c>
      <c r="I138" s="288"/>
      <c r="J138" s="284"/>
      <c r="K138" s="284"/>
      <c r="L138" s="289"/>
      <c r="M138" s="290"/>
      <c r="N138" s="291"/>
      <c r="O138" s="291"/>
      <c r="P138" s="291"/>
      <c r="Q138" s="291"/>
      <c r="R138" s="291"/>
      <c r="S138" s="291"/>
      <c r="T138" s="292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T138" s="293" t="s">
        <v>190</v>
      </c>
      <c r="AU138" s="293" t="s">
        <v>83</v>
      </c>
      <c r="AV138" s="15" t="s">
        <v>186</v>
      </c>
      <c r="AW138" s="15" t="s">
        <v>34</v>
      </c>
      <c r="AX138" s="15" t="s">
        <v>83</v>
      </c>
      <c r="AY138" s="293" t="s">
        <v>178</v>
      </c>
    </row>
    <row r="139" s="2" customFormat="1" ht="16.5" customHeight="1">
      <c r="A139" s="38"/>
      <c r="B139" s="39"/>
      <c r="C139" s="267" t="s">
        <v>241</v>
      </c>
      <c r="D139" s="267" t="s">
        <v>406</v>
      </c>
      <c r="E139" s="268" t="s">
        <v>2448</v>
      </c>
      <c r="F139" s="269" t="s">
        <v>2449</v>
      </c>
      <c r="G139" s="270" t="s">
        <v>1537</v>
      </c>
      <c r="H139" s="271">
        <v>12</v>
      </c>
      <c r="I139" s="272"/>
      <c r="J139" s="273">
        <f>ROUND(I139*H139,2)</f>
        <v>0</v>
      </c>
      <c r="K139" s="269" t="s">
        <v>185</v>
      </c>
      <c r="L139" s="274"/>
      <c r="M139" s="275" t="s">
        <v>1</v>
      </c>
      <c r="N139" s="276" t="s">
        <v>41</v>
      </c>
      <c r="O139" s="91"/>
      <c r="P139" s="235">
        <f>O139*H139</f>
        <v>0</v>
      </c>
      <c r="Q139" s="235">
        <v>0.001</v>
      </c>
      <c r="R139" s="235">
        <f>Q139*H139</f>
        <v>0.012</v>
      </c>
      <c r="S139" s="235">
        <v>0</v>
      </c>
      <c r="T139" s="23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37" t="s">
        <v>264</v>
      </c>
      <c r="AT139" s="237" t="s">
        <v>406</v>
      </c>
      <c r="AU139" s="237" t="s">
        <v>83</v>
      </c>
      <c r="AY139" s="17" t="s">
        <v>178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7" t="s">
        <v>83</v>
      </c>
      <c r="BK139" s="238">
        <f>ROUND(I139*H139,2)</f>
        <v>0</v>
      </c>
      <c r="BL139" s="17" t="s">
        <v>186</v>
      </c>
      <c r="BM139" s="237" t="s">
        <v>2450</v>
      </c>
    </row>
    <row r="140" s="14" customFormat="1">
      <c r="A140" s="14"/>
      <c r="B140" s="255"/>
      <c r="C140" s="256"/>
      <c r="D140" s="246" t="s">
        <v>190</v>
      </c>
      <c r="E140" s="257" t="s">
        <v>1</v>
      </c>
      <c r="F140" s="258" t="s">
        <v>8</v>
      </c>
      <c r="G140" s="256"/>
      <c r="H140" s="259">
        <v>12</v>
      </c>
      <c r="I140" s="260"/>
      <c r="J140" s="256"/>
      <c r="K140" s="256"/>
      <c r="L140" s="261"/>
      <c r="M140" s="262"/>
      <c r="N140" s="263"/>
      <c r="O140" s="263"/>
      <c r="P140" s="263"/>
      <c r="Q140" s="263"/>
      <c r="R140" s="263"/>
      <c r="S140" s="263"/>
      <c r="T140" s="26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65" t="s">
        <v>190</v>
      </c>
      <c r="AU140" s="265" t="s">
        <v>83</v>
      </c>
      <c r="AV140" s="14" t="s">
        <v>85</v>
      </c>
      <c r="AW140" s="14" t="s">
        <v>34</v>
      </c>
      <c r="AX140" s="14" t="s">
        <v>76</v>
      </c>
      <c r="AY140" s="265" t="s">
        <v>178</v>
      </c>
    </row>
    <row r="141" s="15" customFormat="1">
      <c r="A141" s="15"/>
      <c r="B141" s="283"/>
      <c r="C141" s="284"/>
      <c r="D141" s="246" t="s">
        <v>190</v>
      </c>
      <c r="E141" s="285" t="s">
        <v>1</v>
      </c>
      <c r="F141" s="286" t="s">
        <v>2432</v>
      </c>
      <c r="G141" s="284"/>
      <c r="H141" s="287">
        <v>12</v>
      </c>
      <c r="I141" s="288"/>
      <c r="J141" s="284"/>
      <c r="K141" s="284"/>
      <c r="L141" s="289"/>
      <c r="M141" s="290"/>
      <c r="N141" s="291"/>
      <c r="O141" s="291"/>
      <c r="P141" s="291"/>
      <c r="Q141" s="291"/>
      <c r="R141" s="291"/>
      <c r="S141" s="291"/>
      <c r="T141" s="292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93" t="s">
        <v>190</v>
      </c>
      <c r="AU141" s="293" t="s">
        <v>83</v>
      </c>
      <c r="AV141" s="15" t="s">
        <v>186</v>
      </c>
      <c r="AW141" s="15" t="s">
        <v>34</v>
      </c>
      <c r="AX141" s="15" t="s">
        <v>83</v>
      </c>
      <c r="AY141" s="293" t="s">
        <v>178</v>
      </c>
    </row>
    <row r="142" s="2" customFormat="1" ht="16.5" customHeight="1">
      <c r="A142" s="38"/>
      <c r="B142" s="39"/>
      <c r="C142" s="226" t="s">
        <v>255</v>
      </c>
      <c r="D142" s="226" t="s">
        <v>181</v>
      </c>
      <c r="E142" s="227" t="s">
        <v>2451</v>
      </c>
      <c r="F142" s="228" t="s">
        <v>2452</v>
      </c>
      <c r="G142" s="229" t="s">
        <v>203</v>
      </c>
      <c r="H142" s="230">
        <v>5</v>
      </c>
      <c r="I142" s="231"/>
      <c r="J142" s="232">
        <f>ROUND(I142*H142,2)</f>
        <v>0</v>
      </c>
      <c r="K142" s="228" t="s">
        <v>185</v>
      </c>
      <c r="L142" s="44"/>
      <c r="M142" s="233" t="s">
        <v>1</v>
      </c>
      <c r="N142" s="234" t="s">
        <v>41</v>
      </c>
      <c r="O142" s="91"/>
      <c r="P142" s="235">
        <f>O142*H142</f>
        <v>0</v>
      </c>
      <c r="Q142" s="235">
        <v>0.00011</v>
      </c>
      <c r="R142" s="235">
        <f>Q142*H142</f>
        <v>0.00055000000000000003</v>
      </c>
      <c r="S142" s="235">
        <v>0</v>
      </c>
      <c r="T142" s="23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37" t="s">
        <v>186</v>
      </c>
      <c r="AT142" s="237" t="s">
        <v>181</v>
      </c>
      <c r="AU142" s="237" t="s">
        <v>83</v>
      </c>
      <c r="AY142" s="17" t="s">
        <v>178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7" t="s">
        <v>83</v>
      </c>
      <c r="BK142" s="238">
        <f>ROUND(I142*H142,2)</f>
        <v>0</v>
      </c>
      <c r="BL142" s="17" t="s">
        <v>186</v>
      </c>
      <c r="BM142" s="237" t="s">
        <v>2453</v>
      </c>
    </row>
    <row r="143" s="2" customFormat="1">
      <c r="A143" s="38"/>
      <c r="B143" s="39"/>
      <c r="C143" s="40"/>
      <c r="D143" s="239" t="s">
        <v>188</v>
      </c>
      <c r="E143" s="40"/>
      <c r="F143" s="240" t="s">
        <v>2454</v>
      </c>
      <c r="G143" s="40"/>
      <c r="H143" s="40"/>
      <c r="I143" s="241"/>
      <c r="J143" s="40"/>
      <c r="K143" s="40"/>
      <c r="L143" s="44"/>
      <c r="M143" s="242"/>
      <c r="N143" s="243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7" t="s">
        <v>188</v>
      </c>
      <c r="AU143" s="17" t="s">
        <v>83</v>
      </c>
    </row>
    <row r="144" s="2" customFormat="1" ht="24.15" customHeight="1">
      <c r="A144" s="38"/>
      <c r="B144" s="39"/>
      <c r="C144" s="267" t="s">
        <v>264</v>
      </c>
      <c r="D144" s="267" t="s">
        <v>406</v>
      </c>
      <c r="E144" s="268" t="s">
        <v>2455</v>
      </c>
      <c r="F144" s="269" t="s">
        <v>2456</v>
      </c>
      <c r="G144" s="270" t="s">
        <v>203</v>
      </c>
      <c r="H144" s="271">
        <v>2</v>
      </c>
      <c r="I144" s="272"/>
      <c r="J144" s="273">
        <f>ROUND(I144*H144,2)</f>
        <v>0</v>
      </c>
      <c r="K144" s="269" t="s">
        <v>185</v>
      </c>
      <c r="L144" s="274"/>
      <c r="M144" s="275" t="s">
        <v>1</v>
      </c>
      <c r="N144" s="276" t="s">
        <v>41</v>
      </c>
      <c r="O144" s="91"/>
      <c r="P144" s="235">
        <f>O144*H144</f>
        <v>0</v>
      </c>
      <c r="Q144" s="235">
        <v>0.012</v>
      </c>
      <c r="R144" s="235">
        <f>Q144*H144</f>
        <v>0.024</v>
      </c>
      <c r="S144" s="235">
        <v>0</v>
      </c>
      <c r="T144" s="23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37" t="s">
        <v>264</v>
      </c>
      <c r="AT144" s="237" t="s">
        <v>406</v>
      </c>
      <c r="AU144" s="237" t="s">
        <v>83</v>
      </c>
      <c r="AY144" s="17" t="s">
        <v>178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7" t="s">
        <v>83</v>
      </c>
      <c r="BK144" s="238">
        <f>ROUND(I144*H144,2)</f>
        <v>0</v>
      </c>
      <c r="BL144" s="17" t="s">
        <v>186</v>
      </c>
      <c r="BM144" s="237" t="s">
        <v>2457</v>
      </c>
    </row>
    <row r="145" s="14" customFormat="1">
      <c r="A145" s="14"/>
      <c r="B145" s="255"/>
      <c r="C145" s="256"/>
      <c r="D145" s="246" t="s">
        <v>190</v>
      </c>
      <c r="E145" s="257" t="s">
        <v>1</v>
      </c>
      <c r="F145" s="258" t="s">
        <v>85</v>
      </c>
      <c r="G145" s="256"/>
      <c r="H145" s="259">
        <v>2</v>
      </c>
      <c r="I145" s="260"/>
      <c r="J145" s="256"/>
      <c r="K145" s="256"/>
      <c r="L145" s="261"/>
      <c r="M145" s="262"/>
      <c r="N145" s="263"/>
      <c r="O145" s="263"/>
      <c r="P145" s="263"/>
      <c r="Q145" s="263"/>
      <c r="R145" s="263"/>
      <c r="S145" s="263"/>
      <c r="T145" s="26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5" t="s">
        <v>190</v>
      </c>
      <c r="AU145" s="265" t="s">
        <v>83</v>
      </c>
      <c r="AV145" s="14" t="s">
        <v>85</v>
      </c>
      <c r="AW145" s="14" t="s">
        <v>34</v>
      </c>
      <c r="AX145" s="14" t="s">
        <v>76</v>
      </c>
      <c r="AY145" s="265" t="s">
        <v>178</v>
      </c>
    </row>
    <row r="146" s="15" customFormat="1">
      <c r="A146" s="15"/>
      <c r="B146" s="283"/>
      <c r="C146" s="284"/>
      <c r="D146" s="246" t="s">
        <v>190</v>
      </c>
      <c r="E146" s="285" t="s">
        <v>1</v>
      </c>
      <c r="F146" s="286" t="s">
        <v>2432</v>
      </c>
      <c r="G146" s="284"/>
      <c r="H146" s="287">
        <v>2</v>
      </c>
      <c r="I146" s="288"/>
      <c r="J146" s="284"/>
      <c r="K146" s="284"/>
      <c r="L146" s="289"/>
      <c r="M146" s="290"/>
      <c r="N146" s="291"/>
      <c r="O146" s="291"/>
      <c r="P146" s="291"/>
      <c r="Q146" s="291"/>
      <c r="R146" s="291"/>
      <c r="S146" s="291"/>
      <c r="T146" s="292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93" t="s">
        <v>190</v>
      </c>
      <c r="AU146" s="293" t="s">
        <v>83</v>
      </c>
      <c r="AV146" s="15" t="s">
        <v>186</v>
      </c>
      <c r="AW146" s="15" t="s">
        <v>34</v>
      </c>
      <c r="AX146" s="15" t="s">
        <v>83</v>
      </c>
      <c r="AY146" s="293" t="s">
        <v>178</v>
      </c>
    </row>
    <row r="147" s="2" customFormat="1" ht="24.15" customHeight="1">
      <c r="A147" s="38"/>
      <c r="B147" s="39"/>
      <c r="C147" s="267" t="s">
        <v>270</v>
      </c>
      <c r="D147" s="267" t="s">
        <v>406</v>
      </c>
      <c r="E147" s="268" t="s">
        <v>2458</v>
      </c>
      <c r="F147" s="269" t="s">
        <v>2459</v>
      </c>
      <c r="G147" s="270" t="s">
        <v>203</v>
      </c>
      <c r="H147" s="271">
        <v>3</v>
      </c>
      <c r="I147" s="272"/>
      <c r="J147" s="273">
        <f>ROUND(I147*H147,2)</f>
        <v>0</v>
      </c>
      <c r="K147" s="269" t="s">
        <v>185</v>
      </c>
      <c r="L147" s="274"/>
      <c r="M147" s="275" t="s">
        <v>1</v>
      </c>
      <c r="N147" s="276" t="s">
        <v>41</v>
      </c>
      <c r="O147" s="91"/>
      <c r="P147" s="235">
        <f>O147*H147</f>
        <v>0</v>
      </c>
      <c r="Q147" s="235">
        <v>0.0089999999999999993</v>
      </c>
      <c r="R147" s="235">
        <f>Q147*H147</f>
        <v>0.026999999999999996</v>
      </c>
      <c r="S147" s="235">
        <v>0</v>
      </c>
      <c r="T147" s="236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37" t="s">
        <v>264</v>
      </c>
      <c r="AT147" s="237" t="s">
        <v>406</v>
      </c>
      <c r="AU147" s="237" t="s">
        <v>83</v>
      </c>
      <c r="AY147" s="17" t="s">
        <v>178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7" t="s">
        <v>83</v>
      </c>
      <c r="BK147" s="238">
        <f>ROUND(I147*H147,2)</f>
        <v>0</v>
      </c>
      <c r="BL147" s="17" t="s">
        <v>186</v>
      </c>
      <c r="BM147" s="237" t="s">
        <v>2460</v>
      </c>
    </row>
    <row r="148" s="14" customFormat="1">
      <c r="A148" s="14"/>
      <c r="B148" s="255"/>
      <c r="C148" s="256"/>
      <c r="D148" s="246" t="s">
        <v>190</v>
      </c>
      <c r="E148" s="257" t="s">
        <v>1</v>
      </c>
      <c r="F148" s="258" t="s">
        <v>179</v>
      </c>
      <c r="G148" s="256"/>
      <c r="H148" s="259">
        <v>3</v>
      </c>
      <c r="I148" s="260"/>
      <c r="J148" s="256"/>
      <c r="K148" s="256"/>
      <c r="L148" s="261"/>
      <c r="M148" s="262"/>
      <c r="N148" s="263"/>
      <c r="O148" s="263"/>
      <c r="P148" s="263"/>
      <c r="Q148" s="263"/>
      <c r="R148" s="263"/>
      <c r="S148" s="263"/>
      <c r="T148" s="26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5" t="s">
        <v>190</v>
      </c>
      <c r="AU148" s="265" t="s">
        <v>83</v>
      </c>
      <c r="AV148" s="14" t="s">
        <v>85</v>
      </c>
      <c r="AW148" s="14" t="s">
        <v>34</v>
      </c>
      <c r="AX148" s="14" t="s">
        <v>76</v>
      </c>
      <c r="AY148" s="265" t="s">
        <v>178</v>
      </c>
    </row>
    <row r="149" s="15" customFormat="1">
      <c r="A149" s="15"/>
      <c r="B149" s="283"/>
      <c r="C149" s="284"/>
      <c r="D149" s="246" t="s">
        <v>190</v>
      </c>
      <c r="E149" s="285" t="s">
        <v>1</v>
      </c>
      <c r="F149" s="286" t="s">
        <v>2432</v>
      </c>
      <c r="G149" s="284"/>
      <c r="H149" s="287">
        <v>3</v>
      </c>
      <c r="I149" s="288"/>
      <c r="J149" s="284"/>
      <c r="K149" s="284"/>
      <c r="L149" s="289"/>
      <c r="M149" s="290"/>
      <c r="N149" s="291"/>
      <c r="O149" s="291"/>
      <c r="P149" s="291"/>
      <c r="Q149" s="291"/>
      <c r="R149" s="291"/>
      <c r="S149" s="291"/>
      <c r="T149" s="292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93" t="s">
        <v>190</v>
      </c>
      <c r="AU149" s="293" t="s">
        <v>83</v>
      </c>
      <c r="AV149" s="15" t="s">
        <v>186</v>
      </c>
      <c r="AW149" s="15" t="s">
        <v>34</v>
      </c>
      <c r="AX149" s="15" t="s">
        <v>83</v>
      </c>
      <c r="AY149" s="293" t="s">
        <v>178</v>
      </c>
    </row>
    <row r="150" s="2" customFormat="1" ht="24.15" customHeight="1">
      <c r="A150" s="38"/>
      <c r="B150" s="39"/>
      <c r="C150" s="226" t="s">
        <v>276</v>
      </c>
      <c r="D150" s="226" t="s">
        <v>181</v>
      </c>
      <c r="E150" s="227" t="s">
        <v>2461</v>
      </c>
      <c r="F150" s="228" t="s">
        <v>2462</v>
      </c>
      <c r="G150" s="229" t="s">
        <v>203</v>
      </c>
      <c r="H150" s="230">
        <v>40</v>
      </c>
      <c r="I150" s="231"/>
      <c r="J150" s="232">
        <f>ROUND(I150*H150,2)</f>
        <v>0</v>
      </c>
      <c r="K150" s="228" t="s">
        <v>185</v>
      </c>
      <c r="L150" s="44"/>
      <c r="M150" s="233" t="s">
        <v>1</v>
      </c>
      <c r="N150" s="234" t="s">
        <v>41</v>
      </c>
      <c r="O150" s="91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37" t="s">
        <v>186</v>
      </c>
      <c r="AT150" s="237" t="s">
        <v>181</v>
      </c>
      <c r="AU150" s="237" t="s">
        <v>83</v>
      </c>
      <c r="AY150" s="17" t="s">
        <v>178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7" t="s">
        <v>83</v>
      </c>
      <c r="BK150" s="238">
        <f>ROUND(I150*H150,2)</f>
        <v>0</v>
      </c>
      <c r="BL150" s="17" t="s">
        <v>186</v>
      </c>
      <c r="BM150" s="237" t="s">
        <v>2463</v>
      </c>
    </row>
    <row r="151" s="2" customFormat="1">
      <c r="A151" s="38"/>
      <c r="B151" s="39"/>
      <c r="C151" s="40"/>
      <c r="D151" s="239" t="s">
        <v>188</v>
      </c>
      <c r="E151" s="40"/>
      <c r="F151" s="240" t="s">
        <v>2464</v>
      </c>
      <c r="G151" s="40"/>
      <c r="H151" s="40"/>
      <c r="I151" s="241"/>
      <c r="J151" s="40"/>
      <c r="K151" s="40"/>
      <c r="L151" s="44"/>
      <c r="M151" s="242"/>
      <c r="N151" s="243"/>
      <c r="O151" s="91"/>
      <c r="P151" s="91"/>
      <c r="Q151" s="91"/>
      <c r="R151" s="91"/>
      <c r="S151" s="91"/>
      <c r="T151" s="92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T151" s="17" t="s">
        <v>188</v>
      </c>
      <c r="AU151" s="17" t="s">
        <v>83</v>
      </c>
    </row>
    <row r="152" s="2" customFormat="1" ht="21.75" customHeight="1">
      <c r="A152" s="38"/>
      <c r="B152" s="39"/>
      <c r="C152" s="267" t="s">
        <v>297</v>
      </c>
      <c r="D152" s="267" t="s">
        <v>406</v>
      </c>
      <c r="E152" s="268" t="s">
        <v>2465</v>
      </c>
      <c r="F152" s="269" t="s">
        <v>2466</v>
      </c>
      <c r="G152" s="270" t="s">
        <v>203</v>
      </c>
      <c r="H152" s="271">
        <v>40</v>
      </c>
      <c r="I152" s="272"/>
      <c r="J152" s="273">
        <f>ROUND(I152*H152,2)</f>
        <v>0</v>
      </c>
      <c r="K152" s="269" t="s">
        <v>1</v>
      </c>
      <c r="L152" s="274"/>
      <c r="M152" s="275" t="s">
        <v>1</v>
      </c>
      <c r="N152" s="276" t="s">
        <v>41</v>
      </c>
      <c r="O152" s="91"/>
      <c r="P152" s="235">
        <f>O152*H152</f>
        <v>0</v>
      </c>
      <c r="Q152" s="235">
        <v>0.00040000000000000002</v>
      </c>
      <c r="R152" s="235">
        <f>Q152*H152</f>
        <v>0.016</v>
      </c>
      <c r="S152" s="235">
        <v>0</v>
      </c>
      <c r="T152" s="23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7" t="s">
        <v>264</v>
      </c>
      <c r="AT152" s="237" t="s">
        <v>406</v>
      </c>
      <c r="AU152" s="237" t="s">
        <v>83</v>
      </c>
      <c r="AY152" s="17" t="s">
        <v>178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7" t="s">
        <v>83</v>
      </c>
      <c r="BK152" s="238">
        <f>ROUND(I152*H152,2)</f>
        <v>0</v>
      </c>
      <c r="BL152" s="17" t="s">
        <v>186</v>
      </c>
      <c r="BM152" s="237" t="s">
        <v>2467</v>
      </c>
    </row>
    <row r="153" s="14" customFormat="1">
      <c r="A153" s="14"/>
      <c r="B153" s="255"/>
      <c r="C153" s="256"/>
      <c r="D153" s="246" t="s">
        <v>190</v>
      </c>
      <c r="E153" s="257" t="s">
        <v>1</v>
      </c>
      <c r="F153" s="258" t="s">
        <v>553</v>
      </c>
      <c r="G153" s="256"/>
      <c r="H153" s="259">
        <v>40</v>
      </c>
      <c r="I153" s="260"/>
      <c r="J153" s="256"/>
      <c r="K153" s="256"/>
      <c r="L153" s="261"/>
      <c r="M153" s="262"/>
      <c r="N153" s="263"/>
      <c r="O153" s="263"/>
      <c r="P153" s="263"/>
      <c r="Q153" s="263"/>
      <c r="R153" s="263"/>
      <c r="S153" s="263"/>
      <c r="T153" s="26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5" t="s">
        <v>190</v>
      </c>
      <c r="AU153" s="265" t="s">
        <v>83</v>
      </c>
      <c r="AV153" s="14" t="s">
        <v>85</v>
      </c>
      <c r="AW153" s="14" t="s">
        <v>34</v>
      </c>
      <c r="AX153" s="14" t="s">
        <v>83</v>
      </c>
      <c r="AY153" s="265" t="s">
        <v>178</v>
      </c>
    </row>
    <row r="154" s="2" customFormat="1" ht="24.15" customHeight="1">
      <c r="A154" s="38"/>
      <c r="B154" s="39"/>
      <c r="C154" s="226" t="s">
        <v>8</v>
      </c>
      <c r="D154" s="226" t="s">
        <v>181</v>
      </c>
      <c r="E154" s="227" t="s">
        <v>2468</v>
      </c>
      <c r="F154" s="228" t="s">
        <v>2469</v>
      </c>
      <c r="G154" s="229" t="s">
        <v>203</v>
      </c>
      <c r="H154" s="230">
        <v>15</v>
      </c>
      <c r="I154" s="231"/>
      <c r="J154" s="232">
        <f>ROUND(I154*H154,2)</f>
        <v>0</v>
      </c>
      <c r="K154" s="228" t="s">
        <v>185</v>
      </c>
      <c r="L154" s="44"/>
      <c r="M154" s="233" t="s">
        <v>1</v>
      </c>
      <c r="N154" s="234" t="s">
        <v>41</v>
      </c>
      <c r="O154" s="91"/>
      <c r="P154" s="235">
        <f>O154*H154</f>
        <v>0</v>
      </c>
      <c r="Q154" s="235">
        <v>1.0000000000000001E-05</v>
      </c>
      <c r="R154" s="235">
        <f>Q154*H154</f>
        <v>0.00015000000000000001</v>
      </c>
      <c r="S154" s="235">
        <v>0</v>
      </c>
      <c r="T154" s="23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37" t="s">
        <v>186</v>
      </c>
      <c r="AT154" s="237" t="s">
        <v>181</v>
      </c>
      <c r="AU154" s="237" t="s">
        <v>83</v>
      </c>
      <c r="AY154" s="17" t="s">
        <v>178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7" t="s">
        <v>83</v>
      </c>
      <c r="BK154" s="238">
        <f>ROUND(I154*H154,2)</f>
        <v>0</v>
      </c>
      <c r="BL154" s="17" t="s">
        <v>186</v>
      </c>
      <c r="BM154" s="237" t="s">
        <v>2470</v>
      </c>
    </row>
    <row r="155" s="2" customFormat="1">
      <c r="A155" s="38"/>
      <c r="B155" s="39"/>
      <c r="C155" s="40"/>
      <c r="D155" s="239" t="s">
        <v>188</v>
      </c>
      <c r="E155" s="40"/>
      <c r="F155" s="240" t="s">
        <v>2471</v>
      </c>
      <c r="G155" s="40"/>
      <c r="H155" s="40"/>
      <c r="I155" s="241"/>
      <c r="J155" s="40"/>
      <c r="K155" s="40"/>
      <c r="L155" s="44"/>
      <c r="M155" s="242"/>
      <c r="N155" s="243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7" t="s">
        <v>188</v>
      </c>
      <c r="AU155" s="17" t="s">
        <v>83</v>
      </c>
    </row>
    <row r="156" s="2" customFormat="1" ht="24.15" customHeight="1">
      <c r="A156" s="38"/>
      <c r="B156" s="39"/>
      <c r="C156" s="267" t="s">
        <v>311</v>
      </c>
      <c r="D156" s="267" t="s">
        <v>406</v>
      </c>
      <c r="E156" s="268" t="s">
        <v>2472</v>
      </c>
      <c r="F156" s="269" t="s">
        <v>2473</v>
      </c>
      <c r="G156" s="270" t="s">
        <v>203</v>
      </c>
      <c r="H156" s="271">
        <v>6</v>
      </c>
      <c r="I156" s="272"/>
      <c r="J156" s="273">
        <f>ROUND(I156*H156,2)</f>
        <v>0</v>
      </c>
      <c r="K156" s="269" t="s">
        <v>1</v>
      </c>
      <c r="L156" s="274"/>
      <c r="M156" s="275" t="s">
        <v>1</v>
      </c>
      <c r="N156" s="276" t="s">
        <v>41</v>
      </c>
      <c r="O156" s="91"/>
      <c r="P156" s="235">
        <f>O156*H156</f>
        <v>0</v>
      </c>
      <c r="Q156" s="235">
        <v>0.00040000000000000002</v>
      </c>
      <c r="R156" s="235">
        <f>Q156*H156</f>
        <v>0.0024000000000000002</v>
      </c>
      <c r="S156" s="235">
        <v>0</v>
      </c>
      <c r="T156" s="236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37" t="s">
        <v>264</v>
      </c>
      <c r="AT156" s="237" t="s">
        <v>406</v>
      </c>
      <c r="AU156" s="237" t="s">
        <v>83</v>
      </c>
      <c r="AY156" s="17" t="s">
        <v>178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7" t="s">
        <v>83</v>
      </c>
      <c r="BK156" s="238">
        <f>ROUND(I156*H156,2)</f>
        <v>0</v>
      </c>
      <c r="BL156" s="17" t="s">
        <v>186</v>
      </c>
      <c r="BM156" s="237" t="s">
        <v>2474</v>
      </c>
    </row>
    <row r="157" s="14" customFormat="1">
      <c r="A157" s="14"/>
      <c r="B157" s="255"/>
      <c r="C157" s="256"/>
      <c r="D157" s="246" t="s">
        <v>190</v>
      </c>
      <c r="E157" s="257" t="s">
        <v>1</v>
      </c>
      <c r="F157" s="258" t="s">
        <v>241</v>
      </c>
      <c r="G157" s="256"/>
      <c r="H157" s="259">
        <v>6</v>
      </c>
      <c r="I157" s="260"/>
      <c r="J157" s="256"/>
      <c r="K157" s="256"/>
      <c r="L157" s="261"/>
      <c r="M157" s="262"/>
      <c r="N157" s="263"/>
      <c r="O157" s="263"/>
      <c r="P157" s="263"/>
      <c r="Q157" s="263"/>
      <c r="R157" s="263"/>
      <c r="S157" s="263"/>
      <c r="T157" s="26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5" t="s">
        <v>190</v>
      </c>
      <c r="AU157" s="265" t="s">
        <v>83</v>
      </c>
      <c r="AV157" s="14" t="s">
        <v>85</v>
      </c>
      <c r="AW157" s="14" t="s">
        <v>34</v>
      </c>
      <c r="AX157" s="14" t="s">
        <v>76</v>
      </c>
      <c r="AY157" s="265" t="s">
        <v>178</v>
      </c>
    </row>
    <row r="158" s="15" customFormat="1">
      <c r="A158" s="15"/>
      <c r="B158" s="283"/>
      <c r="C158" s="284"/>
      <c r="D158" s="246" t="s">
        <v>190</v>
      </c>
      <c r="E158" s="285" t="s">
        <v>1</v>
      </c>
      <c r="F158" s="286" t="s">
        <v>2432</v>
      </c>
      <c r="G158" s="284"/>
      <c r="H158" s="287">
        <v>6</v>
      </c>
      <c r="I158" s="288"/>
      <c r="J158" s="284"/>
      <c r="K158" s="284"/>
      <c r="L158" s="289"/>
      <c r="M158" s="290"/>
      <c r="N158" s="291"/>
      <c r="O158" s="291"/>
      <c r="P158" s="291"/>
      <c r="Q158" s="291"/>
      <c r="R158" s="291"/>
      <c r="S158" s="291"/>
      <c r="T158" s="292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93" t="s">
        <v>190</v>
      </c>
      <c r="AU158" s="293" t="s">
        <v>83</v>
      </c>
      <c r="AV158" s="15" t="s">
        <v>186</v>
      </c>
      <c r="AW158" s="15" t="s">
        <v>34</v>
      </c>
      <c r="AX158" s="15" t="s">
        <v>83</v>
      </c>
      <c r="AY158" s="293" t="s">
        <v>178</v>
      </c>
    </row>
    <row r="159" s="2" customFormat="1" ht="24.15" customHeight="1">
      <c r="A159" s="38"/>
      <c r="B159" s="39"/>
      <c r="C159" s="267" t="s">
        <v>319</v>
      </c>
      <c r="D159" s="267" t="s">
        <v>406</v>
      </c>
      <c r="E159" s="268" t="s">
        <v>2475</v>
      </c>
      <c r="F159" s="269" t="s">
        <v>2476</v>
      </c>
      <c r="G159" s="270" t="s">
        <v>203</v>
      </c>
      <c r="H159" s="271">
        <v>1</v>
      </c>
      <c r="I159" s="272"/>
      <c r="J159" s="273">
        <f>ROUND(I159*H159,2)</f>
        <v>0</v>
      </c>
      <c r="K159" s="269" t="s">
        <v>1</v>
      </c>
      <c r="L159" s="274"/>
      <c r="M159" s="275" t="s">
        <v>1</v>
      </c>
      <c r="N159" s="276" t="s">
        <v>41</v>
      </c>
      <c r="O159" s="91"/>
      <c r="P159" s="235">
        <f>O159*H159</f>
        <v>0</v>
      </c>
      <c r="Q159" s="235">
        <v>0.00040000000000000002</v>
      </c>
      <c r="R159" s="235">
        <f>Q159*H159</f>
        <v>0.00040000000000000002</v>
      </c>
      <c r="S159" s="235">
        <v>0</v>
      </c>
      <c r="T159" s="23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37" t="s">
        <v>264</v>
      </c>
      <c r="AT159" s="237" t="s">
        <v>406</v>
      </c>
      <c r="AU159" s="237" t="s">
        <v>83</v>
      </c>
      <c r="AY159" s="17" t="s">
        <v>178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7" t="s">
        <v>83</v>
      </c>
      <c r="BK159" s="238">
        <f>ROUND(I159*H159,2)</f>
        <v>0</v>
      </c>
      <c r="BL159" s="17" t="s">
        <v>186</v>
      </c>
      <c r="BM159" s="237" t="s">
        <v>2477</v>
      </c>
    </row>
    <row r="160" s="14" customFormat="1">
      <c r="A160" s="14"/>
      <c r="B160" s="255"/>
      <c r="C160" s="256"/>
      <c r="D160" s="246" t="s">
        <v>190</v>
      </c>
      <c r="E160" s="257" t="s">
        <v>1</v>
      </c>
      <c r="F160" s="258" t="s">
        <v>83</v>
      </c>
      <c r="G160" s="256"/>
      <c r="H160" s="259">
        <v>1</v>
      </c>
      <c r="I160" s="260"/>
      <c r="J160" s="256"/>
      <c r="K160" s="256"/>
      <c r="L160" s="261"/>
      <c r="M160" s="262"/>
      <c r="N160" s="263"/>
      <c r="O160" s="263"/>
      <c r="P160" s="263"/>
      <c r="Q160" s="263"/>
      <c r="R160" s="263"/>
      <c r="S160" s="263"/>
      <c r="T160" s="26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5" t="s">
        <v>190</v>
      </c>
      <c r="AU160" s="265" t="s">
        <v>83</v>
      </c>
      <c r="AV160" s="14" t="s">
        <v>85</v>
      </c>
      <c r="AW160" s="14" t="s">
        <v>34</v>
      </c>
      <c r="AX160" s="14" t="s">
        <v>76</v>
      </c>
      <c r="AY160" s="265" t="s">
        <v>178</v>
      </c>
    </row>
    <row r="161" s="15" customFormat="1">
      <c r="A161" s="15"/>
      <c r="B161" s="283"/>
      <c r="C161" s="284"/>
      <c r="D161" s="246" t="s">
        <v>190</v>
      </c>
      <c r="E161" s="285" t="s">
        <v>1</v>
      </c>
      <c r="F161" s="286" t="s">
        <v>2432</v>
      </c>
      <c r="G161" s="284"/>
      <c r="H161" s="287">
        <v>1</v>
      </c>
      <c r="I161" s="288"/>
      <c r="J161" s="284"/>
      <c r="K161" s="284"/>
      <c r="L161" s="289"/>
      <c r="M161" s="290"/>
      <c r="N161" s="291"/>
      <c r="O161" s="291"/>
      <c r="P161" s="291"/>
      <c r="Q161" s="291"/>
      <c r="R161" s="291"/>
      <c r="S161" s="291"/>
      <c r="T161" s="292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93" t="s">
        <v>190</v>
      </c>
      <c r="AU161" s="293" t="s">
        <v>83</v>
      </c>
      <c r="AV161" s="15" t="s">
        <v>186</v>
      </c>
      <c r="AW161" s="15" t="s">
        <v>34</v>
      </c>
      <c r="AX161" s="15" t="s">
        <v>83</v>
      </c>
      <c r="AY161" s="293" t="s">
        <v>178</v>
      </c>
    </row>
    <row r="162" s="2" customFormat="1" ht="24.15" customHeight="1">
      <c r="A162" s="38"/>
      <c r="B162" s="39"/>
      <c r="C162" s="267" t="s">
        <v>324</v>
      </c>
      <c r="D162" s="267" t="s">
        <v>406</v>
      </c>
      <c r="E162" s="268" t="s">
        <v>2478</v>
      </c>
      <c r="F162" s="269" t="s">
        <v>2479</v>
      </c>
      <c r="G162" s="270" t="s">
        <v>203</v>
      </c>
      <c r="H162" s="271">
        <v>4</v>
      </c>
      <c r="I162" s="272"/>
      <c r="J162" s="273">
        <f>ROUND(I162*H162,2)</f>
        <v>0</v>
      </c>
      <c r="K162" s="269" t="s">
        <v>1</v>
      </c>
      <c r="L162" s="274"/>
      <c r="M162" s="275" t="s">
        <v>1</v>
      </c>
      <c r="N162" s="276" t="s">
        <v>41</v>
      </c>
      <c r="O162" s="91"/>
      <c r="P162" s="235">
        <f>O162*H162</f>
        <v>0</v>
      </c>
      <c r="Q162" s="235">
        <v>0.00040000000000000002</v>
      </c>
      <c r="R162" s="235">
        <f>Q162*H162</f>
        <v>0.0016000000000000001</v>
      </c>
      <c r="S162" s="235">
        <v>0</v>
      </c>
      <c r="T162" s="236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37" t="s">
        <v>264</v>
      </c>
      <c r="AT162" s="237" t="s">
        <v>406</v>
      </c>
      <c r="AU162" s="237" t="s">
        <v>83</v>
      </c>
      <c r="AY162" s="17" t="s">
        <v>178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7" t="s">
        <v>83</v>
      </c>
      <c r="BK162" s="238">
        <f>ROUND(I162*H162,2)</f>
        <v>0</v>
      </c>
      <c r="BL162" s="17" t="s">
        <v>186</v>
      </c>
      <c r="BM162" s="237" t="s">
        <v>2480</v>
      </c>
    </row>
    <row r="163" s="14" customFormat="1">
      <c r="A163" s="14"/>
      <c r="B163" s="255"/>
      <c r="C163" s="256"/>
      <c r="D163" s="246" t="s">
        <v>190</v>
      </c>
      <c r="E163" s="257" t="s">
        <v>1</v>
      </c>
      <c r="F163" s="258" t="s">
        <v>186</v>
      </c>
      <c r="G163" s="256"/>
      <c r="H163" s="259">
        <v>4</v>
      </c>
      <c r="I163" s="260"/>
      <c r="J163" s="256"/>
      <c r="K163" s="256"/>
      <c r="L163" s="261"/>
      <c r="M163" s="262"/>
      <c r="N163" s="263"/>
      <c r="O163" s="263"/>
      <c r="P163" s="263"/>
      <c r="Q163" s="263"/>
      <c r="R163" s="263"/>
      <c r="S163" s="263"/>
      <c r="T163" s="26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5" t="s">
        <v>190</v>
      </c>
      <c r="AU163" s="265" t="s">
        <v>83</v>
      </c>
      <c r="AV163" s="14" t="s">
        <v>85</v>
      </c>
      <c r="AW163" s="14" t="s">
        <v>34</v>
      </c>
      <c r="AX163" s="14" t="s">
        <v>83</v>
      </c>
      <c r="AY163" s="265" t="s">
        <v>178</v>
      </c>
    </row>
    <row r="164" s="2" customFormat="1" ht="24.15" customHeight="1">
      <c r="A164" s="38"/>
      <c r="B164" s="39"/>
      <c r="C164" s="267" t="s">
        <v>362</v>
      </c>
      <c r="D164" s="267" t="s">
        <v>406</v>
      </c>
      <c r="E164" s="268" t="s">
        <v>2481</v>
      </c>
      <c r="F164" s="269" t="s">
        <v>2482</v>
      </c>
      <c r="G164" s="270" t="s">
        <v>203</v>
      </c>
      <c r="H164" s="271">
        <v>4</v>
      </c>
      <c r="I164" s="272"/>
      <c r="J164" s="273">
        <f>ROUND(I164*H164,2)</f>
        <v>0</v>
      </c>
      <c r="K164" s="269" t="s">
        <v>1</v>
      </c>
      <c r="L164" s="274"/>
      <c r="M164" s="275" t="s">
        <v>1</v>
      </c>
      <c r="N164" s="276" t="s">
        <v>41</v>
      </c>
      <c r="O164" s="91"/>
      <c r="P164" s="235">
        <f>O164*H164</f>
        <v>0</v>
      </c>
      <c r="Q164" s="235">
        <v>0.00040000000000000002</v>
      </c>
      <c r="R164" s="235">
        <f>Q164*H164</f>
        <v>0.0016000000000000001</v>
      </c>
      <c r="S164" s="235">
        <v>0</v>
      </c>
      <c r="T164" s="23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37" t="s">
        <v>264</v>
      </c>
      <c r="AT164" s="237" t="s">
        <v>406</v>
      </c>
      <c r="AU164" s="237" t="s">
        <v>83</v>
      </c>
      <c r="AY164" s="17" t="s">
        <v>178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7" t="s">
        <v>83</v>
      </c>
      <c r="BK164" s="238">
        <f>ROUND(I164*H164,2)</f>
        <v>0</v>
      </c>
      <c r="BL164" s="17" t="s">
        <v>186</v>
      </c>
      <c r="BM164" s="237" t="s">
        <v>2483</v>
      </c>
    </row>
    <row r="165" s="14" customFormat="1">
      <c r="A165" s="14"/>
      <c r="B165" s="255"/>
      <c r="C165" s="256"/>
      <c r="D165" s="246" t="s">
        <v>190</v>
      </c>
      <c r="E165" s="257" t="s">
        <v>1</v>
      </c>
      <c r="F165" s="258" t="s">
        <v>186</v>
      </c>
      <c r="G165" s="256"/>
      <c r="H165" s="259">
        <v>4</v>
      </c>
      <c r="I165" s="260"/>
      <c r="J165" s="256"/>
      <c r="K165" s="256"/>
      <c r="L165" s="261"/>
      <c r="M165" s="262"/>
      <c r="N165" s="263"/>
      <c r="O165" s="263"/>
      <c r="P165" s="263"/>
      <c r="Q165" s="263"/>
      <c r="R165" s="263"/>
      <c r="S165" s="263"/>
      <c r="T165" s="26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5" t="s">
        <v>190</v>
      </c>
      <c r="AU165" s="265" t="s">
        <v>83</v>
      </c>
      <c r="AV165" s="14" t="s">
        <v>85</v>
      </c>
      <c r="AW165" s="14" t="s">
        <v>34</v>
      </c>
      <c r="AX165" s="14" t="s">
        <v>76</v>
      </c>
      <c r="AY165" s="265" t="s">
        <v>178</v>
      </c>
    </row>
    <row r="166" s="15" customFormat="1">
      <c r="A166" s="15"/>
      <c r="B166" s="283"/>
      <c r="C166" s="284"/>
      <c r="D166" s="246" t="s">
        <v>190</v>
      </c>
      <c r="E166" s="285" t="s">
        <v>1</v>
      </c>
      <c r="F166" s="286" t="s">
        <v>2432</v>
      </c>
      <c r="G166" s="284"/>
      <c r="H166" s="287">
        <v>4</v>
      </c>
      <c r="I166" s="288"/>
      <c r="J166" s="284"/>
      <c r="K166" s="284"/>
      <c r="L166" s="289"/>
      <c r="M166" s="290"/>
      <c r="N166" s="291"/>
      <c r="O166" s="291"/>
      <c r="P166" s="291"/>
      <c r="Q166" s="291"/>
      <c r="R166" s="291"/>
      <c r="S166" s="291"/>
      <c r="T166" s="292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93" t="s">
        <v>190</v>
      </c>
      <c r="AU166" s="293" t="s">
        <v>83</v>
      </c>
      <c r="AV166" s="15" t="s">
        <v>186</v>
      </c>
      <c r="AW166" s="15" t="s">
        <v>34</v>
      </c>
      <c r="AX166" s="15" t="s">
        <v>83</v>
      </c>
      <c r="AY166" s="293" t="s">
        <v>178</v>
      </c>
    </row>
    <row r="167" s="2" customFormat="1" ht="16.5" customHeight="1">
      <c r="A167" s="38"/>
      <c r="B167" s="39"/>
      <c r="C167" s="226" t="s">
        <v>374</v>
      </c>
      <c r="D167" s="226" t="s">
        <v>181</v>
      </c>
      <c r="E167" s="227" t="s">
        <v>2484</v>
      </c>
      <c r="F167" s="228" t="s">
        <v>2485</v>
      </c>
      <c r="G167" s="229" t="s">
        <v>2486</v>
      </c>
      <c r="H167" s="230">
        <v>6</v>
      </c>
      <c r="I167" s="231"/>
      <c r="J167" s="232">
        <f>ROUND(I167*H167,2)</f>
        <v>0</v>
      </c>
      <c r="K167" s="228" t="s">
        <v>1</v>
      </c>
      <c r="L167" s="44"/>
      <c r="M167" s="233" t="s">
        <v>1</v>
      </c>
      <c r="N167" s="234" t="s">
        <v>41</v>
      </c>
      <c r="O167" s="91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37" t="s">
        <v>186</v>
      </c>
      <c r="AT167" s="237" t="s">
        <v>181</v>
      </c>
      <c r="AU167" s="237" t="s">
        <v>83</v>
      </c>
      <c r="AY167" s="17" t="s">
        <v>178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7" t="s">
        <v>83</v>
      </c>
      <c r="BK167" s="238">
        <f>ROUND(I167*H167,2)</f>
        <v>0</v>
      </c>
      <c r="BL167" s="17" t="s">
        <v>186</v>
      </c>
      <c r="BM167" s="237" t="s">
        <v>2487</v>
      </c>
    </row>
    <row r="168" s="14" customFormat="1">
      <c r="A168" s="14"/>
      <c r="B168" s="255"/>
      <c r="C168" s="256"/>
      <c r="D168" s="246" t="s">
        <v>190</v>
      </c>
      <c r="E168" s="257" t="s">
        <v>1</v>
      </c>
      <c r="F168" s="258" t="s">
        <v>241</v>
      </c>
      <c r="G168" s="256"/>
      <c r="H168" s="259">
        <v>6</v>
      </c>
      <c r="I168" s="260"/>
      <c r="J168" s="256"/>
      <c r="K168" s="256"/>
      <c r="L168" s="261"/>
      <c r="M168" s="262"/>
      <c r="N168" s="263"/>
      <c r="O168" s="263"/>
      <c r="P168" s="263"/>
      <c r="Q168" s="263"/>
      <c r="R168" s="263"/>
      <c r="S168" s="263"/>
      <c r="T168" s="26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5" t="s">
        <v>190</v>
      </c>
      <c r="AU168" s="265" t="s">
        <v>83</v>
      </c>
      <c r="AV168" s="14" t="s">
        <v>85</v>
      </c>
      <c r="AW168" s="14" t="s">
        <v>34</v>
      </c>
      <c r="AX168" s="14" t="s">
        <v>76</v>
      </c>
      <c r="AY168" s="265" t="s">
        <v>178</v>
      </c>
    </row>
    <row r="169" s="15" customFormat="1">
      <c r="A169" s="15"/>
      <c r="B169" s="283"/>
      <c r="C169" s="284"/>
      <c r="D169" s="246" t="s">
        <v>190</v>
      </c>
      <c r="E169" s="285" t="s">
        <v>1</v>
      </c>
      <c r="F169" s="286" t="s">
        <v>2432</v>
      </c>
      <c r="G169" s="284"/>
      <c r="H169" s="287">
        <v>6</v>
      </c>
      <c r="I169" s="288"/>
      <c r="J169" s="284"/>
      <c r="K169" s="284"/>
      <c r="L169" s="289"/>
      <c r="M169" s="290"/>
      <c r="N169" s="291"/>
      <c r="O169" s="291"/>
      <c r="P169" s="291"/>
      <c r="Q169" s="291"/>
      <c r="R169" s="291"/>
      <c r="S169" s="291"/>
      <c r="T169" s="292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93" t="s">
        <v>190</v>
      </c>
      <c r="AU169" s="293" t="s">
        <v>83</v>
      </c>
      <c r="AV169" s="15" t="s">
        <v>186</v>
      </c>
      <c r="AW169" s="15" t="s">
        <v>34</v>
      </c>
      <c r="AX169" s="15" t="s">
        <v>83</v>
      </c>
      <c r="AY169" s="293" t="s">
        <v>178</v>
      </c>
    </row>
    <row r="170" s="2" customFormat="1" ht="37.8" customHeight="1">
      <c r="A170" s="38"/>
      <c r="B170" s="39"/>
      <c r="C170" s="267" t="s">
        <v>384</v>
      </c>
      <c r="D170" s="267" t="s">
        <v>406</v>
      </c>
      <c r="E170" s="268" t="s">
        <v>2488</v>
      </c>
      <c r="F170" s="269" t="s">
        <v>2489</v>
      </c>
      <c r="G170" s="270" t="s">
        <v>267</v>
      </c>
      <c r="H170" s="271">
        <v>6</v>
      </c>
      <c r="I170" s="272"/>
      <c r="J170" s="273">
        <f>ROUND(I170*H170,2)</f>
        <v>0</v>
      </c>
      <c r="K170" s="269" t="s">
        <v>185</v>
      </c>
      <c r="L170" s="274"/>
      <c r="M170" s="275" t="s">
        <v>1</v>
      </c>
      <c r="N170" s="276" t="s">
        <v>41</v>
      </c>
      <c r="O170" s="91"/>
      <c r="P170" s="235">
        <f>O170*H170</f>
        <v>0</v>
      </c>
      <c r="Q170" s="235">
        <v>0.00084999999999999995</v>
      </c>
      <c r="R170" s="235">
        <f>Q170*H170</f>
        <v>0.0050999999999999995</v>
      </c>
      <c r="S170" s="235">
        <v>0</v>
      </c>
      <c r="T170" s="23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37" t="s">
        <v>264</v>
      </c>
      <c r="AT170" s="237" t="s">
        <v>406</v>
      </c>
      <c r="AU170" s="237" t="s">
        <v>83</v>
      </c>
      <c r="AY170" s="17" t="s">
        <v>178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7" t="s">
        <v>83</v>
      </c>
      <c r="BK170" s="238">
        <f>ROUND(I170*H170,2)</f>
        <v>0</v>
      </c>
      <c r="BL170" s="17" t="s">
        <v>186</v>
      </c>
      <c r="BM170" s="237" t="s">
        <v>2490</v>
      </c>
    </row>
    <row r="171" s="2" customFormat="1" ht="16.5" customHeight="1">
      <c r="A171" s="38"/>
      <c r="B171" s="39"/>
      <c r="C171" s="226" t="s">
        <v>390</v>
      </c>
      <c r="D171" s="226" t="s">
        <v>181</v>
      </c>
      <c r="E171" s="227" t="s">
        <v>2491</v>
      </c>
      <c r="F171" s="228" t="s">
        <v>2492</v>
      </c>
      <c r="G171" s="229" t="s">
        <v>203</v>
      </c>
      <c r="H171" s="230">
        <v>12</v>
      </c>
      <c r="I171" s="231"/>
      <c r="J171" s="232">
        <f>ROUND(I171*H171,2)</f>
        <v>0</v>
      </c>
      <c r="K171" s="228" t="s">
        <v>1</v>
      </c>
      <c r="L171" s="44"/>
      <c r="M171" s="233" t="s">
        <v>1</v>
      </c>
      <c r="N171" s="234" t="s">
        <v>41</v>
      </c>
      <c r="O171" s="91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37" t="s">
        <v>186</v>
      </c>
      <c r="AT171" s="237" t="s">
        <v>181</v>
      </c>
      <c r="AU171" s="237" t="s">
        <v>83</v>
      </c>
      <c r="AY171" s="17" t="s">
        <v>178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7" t="s">
        <v>83</v>
      </c>
      <c r="BK171" s="238">
        <f>ROUND(I171*H171,2)</f>
        <v>0</v>
      </c>
      <c r="BL171" s="17" t="s">
        <v>186</v>
      </c>
      <c r="BM171" s="237" t="s">
        <v>2493</v>
      </c>
    </row>
    <row r="172" s="14" customFormat="1">
      <c r="A172" s="14"/>
      <c r="B172" s="255"/>
      <c r="C172" s="256"/>
      <c r="D172" s="246" t="s">
        <v>190</v>
      </c>
      <c r="E172" s="257" t="s">
        <v>1</v>
      </c>
      <c r="F172" s="258" t="s">
        <v>8</v>
      </c>
      <c r="G172" s="256"/>
      <c r="H172" s="259">
        <v>12</v>
      </c>
      <c r="I172" s="260"/>
      <c r="J172" s="256"/>
      <c r="K172" s="256"/>
      <c r="L172" s="261"/>
      <c r="M172" s="262"/>
      <c r="N172" s="263"/>
      <c r="O172" s="263"/>
      <c r="P172" s="263"/>
      <c r="Q172" s="263"/>
      <c r="R172" s="263"/>
      <c r="S172" s="263"/>
      <c r="T172" s="26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5" t="s">
        <v>190</v>
      </c>
      <c r="AU172" s="265" t="s">
        <v>83</v>
      </c>
      <c r="AV172" s="14" t="s">
        <v>85</v>
      </c>
      <c r="AW172" s="14" t="s">
        <v>34</v>
      </c>
      <c r="AX172" s="14" t="s">
        <v>76</v>
      </c>
      <c r="AY172" s="265" t="s">
        <v>178</v>
      </c>
    </row>
    <row r="173" s="15" customFormat="1">
      <c r="A173" s="15"/>
      <c r="B173" s="283"/>
      <c r="C173" s="284"/>
      <c r="D173" s="246" t="s">
        <v>190</v>
      </c>
      <c r="E173" s="285" t="s">
        <v>1</v>
      </c>
      <c r="F173" s="286" t="s">
        <v>2432</v>
      </c>
      <c r="G173" s="284"/>
      <c r="H173" s="287">
        <v>12</v>
      </c>
      <c r="I173" s="288"/>
      <c r="J173" s="284"/>
      <c r="K173" s="284"/>
      <c r="L173" s="289"/>
      <c r="M173" s="290"/>
      <c r="N173" s="291"/>
      <c r="O173" s="291"/>
      <c r="P173" s="291"/>
      <c r="Q173" s="291"/>
      <c r="R173" s="291"/>
      <c r="S173" s="291"/>
      <c r="T173" s="292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93" t="s">
        <v>190</v>
      </c>
      <c r="AU173" s="293" t="s">
        <v>83</v>
      </c>
      <c r="AV173" s="15" t="s">
        <v>186</v>
      </c>
      <c r="AW173" s="15" t="s">
        <v>34</v>
      </c>
      <c r="AX173" s="15" t="s">
        <v>83</v>
      </c>
      <c r="AY173" s="293" t="s">
        <v>178</v>
      </c>
    </row>
    <row r="174" s="2" customFormat="1" ht="16.5" customHeight="1">
      <c r="A174" s="38"/>
      <c r="B174" s="39"/>
      <c r="C174" s="267" t="s">
        <v>7</v>
      </c>
      <c r="D174" s="267" t="s">
        <v>406</v>
      </c>
      <c r="E174" s="268" t="s">
        <v>2494</v>
      </c>
      <c r="F174" s="269" t="s">
        <v>2495</v>
      </c>
      <c r="G174" s="270" t="s">
        <v>2435</v>
      </c>
      <c r="H174" s="271">
        <v>4</v>
      </c>
      <c r="I174" s="272"/>
      <c r="J174" s="273">
        <f>ROUND(I174*H174,2)</f>
        <v>0</v>
      </c>
      <c r="K174" s="269" t="s">
        <v>185</v>
      </c>
      <c r="L174" s="274"/>
      <c r="M174" s="275" t="s">
        <v>1</v>
      </c>
      <c r="N174" s="276" t="s">
        <v>41</v>
      </c>
      <c r="O174" s="91"/>
      <c r="P174" s="235">
        <f>O174*H174</f>
        <v>0</v>
      </c>
      <c r="Q174" s="235">
        <v>0.0018</v>
      </c>
      <c r="R174" s="235">
        <f>Q174*H174</f>
        <v>0.0071999999999999998</v>
      </c>
      <c r="S174" s="235">
        <v>0</v>
      </c>
      <c r="T174" s="236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37" t="s">
        <v>264</v>
      </c>
      <c r="AT174" s="237" t="s">
        <v>406</v>
      </c>
      <c r="AU174" s="237" t="s">
        <v>83</v>
      </c>
      <c r="AY174" s="17" t="s">
        <v>178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7" t="s">
        <v>83</v>
      </c>
      <c r="BK174" s="238">
        <f>ROUND(I174*H174,2)</f>
        <v>0</v>
      </c>
      <c r="BL174" s="17" t="s">
        <v>186</v>
      </c>
      <c r="BM174" s="237" t="s">
        <v>2496</v>
      </c>
    </row>
    <row r="175" s="14" customFormat="1">
      <c r="A175" s="14"/>
      <c r="B175" s="255"/>
      <c r="C175" s="256"/>
      <c r="D175" s="246" t="s">
        <v>190</v>
      </c>
      <c r="E175" s="257" t="s">
        <v>1</v>
      </c>
      <c r="F175" s="258" t="s">
        <v>186</v>
      </c>
      <c r="G175" s="256"/>
      <c r="H175" s="259">
        <v>4</v>
      </c>
      <c r="I175" s="260"/>
      <c r="J175" s="256"/>
      <c r="K175" s="256"/>
      <c r="L175" s="261"/>
      <c r="M175" s="262"/>
      <c r="N175" s="263"/>
      <c r="O175" s="263"/>
      <c r="P175" s="263"/>
      <c r="Q175" s="263"/>
      <c r="R175" s="263"/>
      <c r="S175" s="263"/>
      <c r="T175" s="26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5" t="s">
        <v>190</v>
      </c>
      <c r="AU175" s="265" t="s">
        <v>83</v>
      </c>
      <c r="AV175" s="14" t="s">
        <v>85</v>
      </c>
      <c r="AW175" s="14" t="s">
        <v>34</v>
      </c>
      <c r="AX175" s="14" t="s">
        <v>76</v>
      </c>
      <c r="AY175" s="265" t="s">
        <v>178</v>
      </c>
    </row>
    <row r="176" s="15" customFormat="1">
      <c r="A176" s="15"/>
      <c r="B176" s="283"/>
      <c r="C176" s="284"/>
      <c r="D176" s="246" t="s">
        <v>190</v>
      </c>
      <c r="E176" s="285" t="s">
        <v>1</v>
      </c>
      <c r="F176" s="286" t="s">
        <v>2432</v>
      </c>
      <c r="G176" s="284"/>
      <c r="H176" s="287">
        <v>4</v>
      </c>
      <c r="I176" s="288"/>
      <c r="J176" s="284"/>
      <c r="K176" s="284"/>
      <c r="L176" s="289"/>
      <c r="M176" s="290"/>
      <c r="N176" s="291"/>
      <c r="O176" s="291"/>
      <c r="P176" s="291"/>
      <c r="Q176" s="291"/>
      <c r="R176" s="291"/>
      <c r="S176" s="291"/>
      <c r="T176" s="292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93" t="s">
        <v>190</v>
      </c>
      <c r="AU176" s="293" t="s">
        <v>83</v>
      </c>
      <c r="AV176" s="15" t="s">
        <v>186</v>
      </c>
      <c r="AW176" s="15" t="s">
        <v>34</v>
      </c>
      <c r="AX176" s="15" t="s">
        <v>83</v>
      </c>
      <c r="AY176" s="293" t="s">
        <v>178</v>
      </c>
    </row>
    <row r="177" s="2" customFormat="1" ht="16.5" customHeight="1">
      <c r="A177" s="38"/>
      <c r="B177" s="39"/>
      <c r="C177" s="226" t="s">
        <v>405</v>
      </c>
      <c r="D177" s="226" t="s">
        <v>181</v>
      </c>
      <c r="E177" s="227" t="s">
        <v>2497</v>
      </c>
      <c r="F177" s="228" t="s">
        <v>2498</v>
      </c>
      <c r="G177" s="229" t="s">
        <v>203</v>
      </c>
      <c r="H177" s="230">
        <v>5</v>
      </c>
      <c r="I177" s="231"/>
      <c r="J177" s="232">
        <f>ROUND(I177*H177,2)</f>
        <v>0</v>
      </c>
      <c r="K177" s="228" t="s">
        <v>1</v>
      </c>
      <c r="L177" s="44"/>
      <c r="M177" s="233" t="s">
        <v>1</v>
      </c>
      <c r="N177" s="234" t="s">
        <v>41</v>
      </c>
      <c r="O177" s="91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37" t="s">
        <v>186</v>
      </c>
      <c r="AT177" s="237" t="s">
        <v>181</v>
      </c>
      <c r="AU177" s="237" t="s">
        <v>83</v>
      </c>
      <c r="AY177" s="17" t="s">
        <v>178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7" t="s">
        <v>83</v>
      </c>
      <c r="BK177" s="238">
        <f>ROUND(I177*H177,2)</f>
        <v>0</v>
      </c>
      <c r="BL177" s="17" t="s">
        <v>186</v>
      </c>
      <c r="BM177" s="237" t="s">
        <v>2499</v>
      </c>
    </row>
    <row r="178" s="14" customFormat="1">
      <c r="A178" s="14"/>
      <c r="B178" s="255"/>
      <c r="C178" s="256"/>
      <c r="D178" s="246" t="s">
        <v>190</v>
      </c>
      <c r="E178" s="257" t="s">
        <v>1</v>
      </c>
      <c r="F178" s="258" t="s">
        <v>2500</v>
      </c>
      <c r="G178" s="256"/>
      <c r="H178" s="259">
        <v>5</v>
      </c>
      <c r="I178" s="260"/>
      <c r="J178" s="256"/>
      <c r="K178" s="256"/>
      <c r="L178" s="261"/>
      <c r="M178" s="262"/>
      <c r="N178" s="263"/>
      <c r="O178" s="263"/>
      <c r="P178" s="263"/>
      <c r="Q178" s="263"/>
      <c r="R178" s="263"/>
      <c r="S178" s="263"/>
      <c r="T178" s="26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5" t="s">
        <v>190</v>
      </c>
      <c r="AU178" s="265" t="s">
        <v>83</v>
      </c>
      <c r="AV178" s="14" t="s">
        <v>85</v>
      </c>
      <c r="AW178" s="14" t="s">
        <v>34</v>
      </c>
      <c r="AX178" s="14" t="s">
        <v>76</v>
      </c>
      <c r="AY178" s="265" t="s">
        <v>178</v>
      </c>
    </row>
    <row r="179" s="15" customFormat="1">
      <c r="A179" s="15"/>
      <c r="B179" s="283"/>
      <c r="C179" s="284"/>
      <c r="D179" s="246" t="s">
        <v>190</v>
      </c>
      <c r="E179" s="285" t="s">
        <v>1</v>
      </c>
      <c r="F179" s="286" t="s">
        <v>2432</v>
      </c>
      <c r="G179" s="284"/>
      <c r="H179" s="287">
        <v>5</v>
      </c>
      <c r="I179" s="288"/>
      <c r="J179" s="284"/>
      <c r="K179" s="284"/>
      <c r="L179" s="289"/>
      <c r="M179" s="290"/>
      <c r="N179" s="291"/>
      <c r="O179" s="291"/>
      <c r="P179" s="291"/>
      <c r="Q179" s="291"/>
      <c r="R179" s="291"/>
      <c r="S179" s="291"/>
      <c r="T179" s="292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93" t="s">
        <v>190</v>
      </c>
      <c r="AU179" s="293" t="s">
        <v>83</v>
      </c>
      <c r="AV179" s="15" t="s">
        <v>186</v>
      </c>
      <c r="AW179" s="15" t="s">
        <v>34</v>
      </c>
      <c r="AX179" s="15" t="s">
        <v>83</v>
      </c>
      <c r="AY179" s="293" t="s">
        <v>178</v>
      </c>
    </row>
    <row r="180" s="2" customFormat="1" ht="16.5" customHeight="1">
      <c r="A180" s="38"/>
      <c r="B180" s="39"/>
      <c r="C180" s="226" t="s">
        <v>411</v>
      </c>
      <c r="D180" s="226" t="s">
        <v>181</v>
      </c>
      <c r="E180" s="227" t="s">
        <v>2501</v>
      </c>
      <c r="F180" s="228" t="s">
        <v>2502</v>
      </c>
      <c r="G180" s="229" t="s">
        <v>203</v>
      </c>
      <c r="H180" s="230">
        <v>1</v>
      </c>
      <c r="I180" s="231"/>
      <c r="J180" s="232">
        <f>ROUND(I180*H180,2)</f>
        <v>0</v>
      </c>
      <c r="K180" s="228" t="s">
        <v>1</v>
      </c>
      <c r="L180" s="44"/>
      <c r="M180" s="233" t="s">
        <v>1</v>
      </c>
      <c r="N180" s="234" t="s">
        <v>41</v>
      </c>
      <c r="O180" s="91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37" t="s">
        <v>186</v>
      </c>
      <c r="AT180" s="237" t="s">
        <v>181</v>
      </c>
      <c r="AU180" s="237" t="s">
        <v>83</v>
      </c>
      <c r="AY180" s="17" t="s">
        <v>178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7" t="s">
        <v>83</v>
      </c>
      <c r="BK180" s="238">
        <f>ROUND(I180*H180,2)</f>
        <v>0</v>
      </c>
      <c r="BL180" s="17" t="s">
        <v>186</v>
      </c>
      <c r="BM180" s="237" t="s">
        <v>2503</v>
      </c>
    </row>
    <row r="181" s="14" customFormat="1">
      <c r="A181" s="14"/>
      <c r="B181" s="255"/>
      <c r="C181" s="256"/>
      <c r="D181" s="246" t="s">
        <v>190</v>
      </c>
      <c r="E181" s="257" t="s">
        <v>1</v>
      </c>
      <c r="F181" s="258" t="s">
        <v>83</v>
      </c>
      <c r="G181" s="256"/>
      <c r="H181" s="259">
        <v>1</v>
      </c>
      <c r="I181" s="260"/>
      <c r="J181" s="256"/>
      <c r="K181" s="256"/>
      <c r="L181" s="261"/>
      <c r="M181" s="262"/>
      <c r="N181" s="263"/>
      <c r="O181" s="263"/>
      <c r="P181" s="263"/>
      <c r="Q181" s="263"/>
      <c r="R181" s="263"/>
      <c r="S181" s="263"/>
      <c r="T181" s="26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5" t="s">
        <v>190</v>
      </c>
      <c r="AU181" s="265" t="s">
        <v>83</v>
      </c>
      <c r="AV181" s="14" t="s">
        <v>85</v>
      </c>
      <c r="AW181" s="14" t="s">
        <v>34</v>
      </c>
      <c r="AX181" s="14" t="s">
        <v>76</v>
      </c>
      <c r="AY181" s="265" t="s">
        <v>178</v>
      </c>
    </row>
    <row r="182" s="15" customFormat="1">
      <c r="A182" s="15"/>
      <c r="B182" s="283"/>
      <c r="C182" s="284"/>
      <c r="D182" s="246" t="s">
        <v>190</v>
      </c>
      <c r="E182" s="285" t="s">
        <v>1</v>
      </c>
      <c r="F182" s="286" t="s">
        <v>2432</v>
      </c>
      <c r="G182" s="284"/>
      <c r="H182" s="287">
        <v>1</v>
      </c>
      <c r="I182" s="288"/>
      <c r="J182" s="284"/>
      <c r="K182" s="284"/>
      <c r="L182" s="289"/>
      <c r="M182" s="290"/>
      <c r="N182" s="291"/>
      <c r="O182" s="291"/>
      <c r="P182" s="291"/>
      <c r="Q182" s="291"/>
      <c r="R182" s="291"/>
      <c r="S182" s="291"/>
      <c r="T182" s="292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93" t="s">
        <v>190</v>
      </c>
      <c r="AU182" s="293" t="s">
        <v>83</v>
      </c>
      <c r="AV182" s="15" t="s">
        <v>186</v>
      </c>
      <c r="AW182" s="15" t="s">
        <v>34</v>
      </c>
      <c r="AX182" s="15" t="s">
        <v>83</v>
      </c>
      <c r="AY182" s="293" t="s">
        <v>178</v>
      </c>
    </row>
    <row r="183" s="12" customFormat="1" ht="25.92" customHeight="1">
      <c r="A183" s="12"/>
      <c r="B183" s="210"/>
      <c r="C183" s="211"/>
      <c r="D183" s="212" t="s">
        <v>75</v>
      </c>
      <c r="E183" s="213" t="s">
        <v>1056</v>
      </c>
      <c r="F183" s="213" t="s">
        <v>1057</v>
      </c>
      <c r="G183" s="211"/>
      <c r="H183" s="211"/>
      <c r="I183" s="214"/>
      <c r="J183" s="215">
        <f>BK183</f>
        <v>0</v>
      </c>
      <c r="K183" s="211"/>
      <c r="L183" s="216"/>
      <c r="M183" s="217"/>
      <c r="N183" s="218"/>
      <c r="O183" s="218"/>
      <c r="P183" s="219">
        <f>SUM(P184:P191)</f>
        <v>0</v>
      </c>
      <c r="Q183" s="218"/>
      <c r="R183" s="219">
        <f>SUM(R184:R191)</f>
        <v>0.030100000000000002</v>
      </c>
      <c r="S183" s="218"/>
      <c r="T183" s="220">
        <f>SUM(T184:T191)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21" t="s">
        <v>85</v>
      </c>
      <c r="AT183" s="222" t="s">
        <v>75</v>
      </c>
      <c r="AU183" s="222" t="s">
        <v>76</v>
      </c>
      <c r="AY183" s="221" t="s">
        <v>178</v>
      </c>
      <c r="BK183" s="223">
        <f>SUM(BK184:BK191)</f>
        <v>0</v>
      </c>
    </row>
    <row r="184" s="2" customFormat="1" ht="24.15" customHeight="1">
      <c r="A184" s="38"/>
      <c r="B184" s="39"/>
      <c r="C184" s="226" t="s">
        <v>417</v>
      </c>
      <c r="D184" s="226" t="s">
        <v>181</v>
      </c>
      <c r="E184" s="227" t="s">
        <v>2504</v>
      </c>
      <c r="F184" s="228" t="s">
        <v>2505</v>
      </c>
      <c r="G184" s="229" t="s">
        <v>258</v>
      </c>
      <c r="H184" s="230">
        <v>4</v>
      </c>
      <c r="I184" s="231"/>
      <c r="J184" s="232">
        <f>ROUND(I184*H184,2)</f>
        <v>0</v>
      </c>
      <c r="K184" s="228" t="s">
        <v>185</v>
      </c>
      <c r="L184" s="44"/>
      <c r="M184" s="233" t="s">
        <v>1</v>
      </c>
      <c r="N184" s="234" t="s">
        <v>41</v>
      </c>
      <c r="O184" s="91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37" t="s">
        <v>362</v>
      </c>
      <c r="AT184" s="237" t="s">
        <v>181</v>
      </c>
      <c r="AU184" s="237" t="s">
        <v>83</v>
      </c>
      <c r="AY184" s="17" t="s">
        <v>178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7" t="s">
        <v>83</v>
      </c>
      <c r="BK184" s="238">
        <f>ROUND(I184*H184,2)</f>
        <v>0</v>
      </c>
      <c r="BL184" s="17" t="s">
        <v>362</v>
      </c>
      <c r="BM184" s="237" t="s">
        <v>2506</v>
      </c>
    </row>
    <row r="185" s="2" customFormat="1">
      <c r="A185" s="38"/>
      <c r="B185" s="39"/>
      <c r="C185" s="40"/>
      <c r="D185" s="239" t="s">
        <v>188</v>
      </c>
      <c r="E185" s="40"/>
      <c r="F185" s="240" t="s">
        <v>2507</v>
      </c>
      <c r="G185" s="40"/>
      <c r="H185" s="40"/>
      <c r="I185" s="241"/>
      <c r="J185" s="40"/>
      <c r="K185" s="40"/>
      <c r="L185" s="44"/>
      <c r="M185" s="242"/>
      <c r="N185" s="243"/>
      <c r="O185" s="91"/>
      <c r="P185" s="91"/>
      <c r="Q185" s="91"/>
      <c r="R185" s="91"/>
      <c r="S185" s="91"/>
      <c r="T185" s="92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T185" s="17" t="s">
        <v>188</v>
      </c>
      <c r="AU185" s="17" t="s">
        <v>83</v>
      </c>
    </row>
    <row r="186" s="2" customFormat="1" ht="24.15" customHeight="1">
      <c r="A186" s="38"/>
      <c r="B186" s="39"/>
      <c r="C186" s="267" t="s">
        <v>424</v>
      </c>
      <c r="D186" s="267" t="s">
        <v>406</v>
      </c>
      <c r="E186" s="268" t="s">
        <v>2508</v>
      </c>
      <c r="F186" s="269" t="s">
        <v>2509</v>
      </c>
      <c r="G186" s="270" t="s">
        <v>258</v>
      </c>
      <c r="H186" s="271">
        <v>4</v>
      </c>
      <c r="I186" s="272"/>
      <c r="J186" s="273">
        <f>ROUND(I186*H186,2)</f>
        <v>0</v>
      </c>
      <c r="K186" s="269" t="s">
        <v>185</v>
      </c>
      <c r="L186" s="274"/>
      <c r="M186" s="275" t="s">
        <v>1</v>
      </c>
      <c r="N186" s="276" t="s">
        <v>41</v>
      </c>
      <c r="O186" s="91"/>
      <c r="P186" s="235">
        <f>O186*H186</f>
        <v>0</v>
      </c>
      <c r="Q186" s="235">
        <v>0.00175</v>
      </c>
      <c r="R186" s="235">
        <f>Q186*H186</f>
        <v>0.0070000000000000001</v>
      </c>
      <c r="S186" s="235">
        <v>0</v>
      </c>
      <c r="T186" s="23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37" t="s">
        <v>472</v>
      </c>
      <c r="AT186" s="237" t="s">
        <v>406</v>
      </c>
      <c r="AU186" s="237" t="s">
        <v>83</v>
      </c>
      <c r="AY186" s="17" t="s">
        <v>178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7" t="s">
        <v>83</v>
      </c>
      <c r="BK186" s="238">
        <f>ROUND(I186*H186,2)</f>
        <v>0</v>
      </c>
      <c r="BL186" s="17" t="s">
        <v>362</v>
      </c>
      <c r="BM186" s="237" t="s">
        <v>2510</v>
      </c>
    </row>
    <row r="187" s="14" customFormat="1">
      <c r="A187" s="14"/>
      <c r="B187" s="255"/>
      <c r="C187" s="256"/>
      <c r="D187" s="246" t="s">
        <v>190</v>
      </c>
      <c r="E187" s="257" t="s">
        <v>1</v>
      </c>
      <c r="F187" s="258" t="s">
        <v>186</v>
      </c>
      <c r="G187" s="256"/>
      <c r="H187" s="259">
        <v>4</v>
      </c>
      <c r="I187" s="260"/>
      <c r="J187" s="256"/>
      <c r="K187" s="256"/>
      <c r="L187" s="261"/>
      <c r="M187" s="262"/>
      <c r="N187" s="263"/>
      <c r="O187" s="263"/>
      <c r="P187" s="263"/>
      <c r="Q187" s="263"/>
      <c r="R187" s="263"/>
      <c r="S187" s="263"/>
      <c r="T187" s="26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5" t="s">
        <v>190</v>
      </c>
      <c r="AU187" s="265" t="s">
        <v>83</v>
      </c>
      <c r="AV187" s="14" t="s">
        <v>85</v>
      </c>
      <c r="AW187" s="14" t="s">
        <v>34</v>
      </c>
      <c r="AX187" s="14" t="s">
        <v>83</v>
      </c>
      <c r="AY187" s="265" t="s">
        <v>178</v>
      </c>
    </row>
    <row r="188" s="2" customFormat="1" ht="24.15" customHeight="1">
      <c r="A188" s="38"/>
      <c r="B188" s="39"/>
      <c r="C188" s="226" t="s">
        <v>429</v>
      </c>
      <c r="D188" s="226" t="s">
        <v>181</v>
      </c>
      <c r="E188" s="227" t="s">
        <v>2511</v>
      </c>
      <c r="F188" s="228" t="s">
        <v>2512</v>
      </c>
      <c r="G188" s="229" t="s">
        <v>258</v>
      </c>
      <c r="H188" s="230">
        <v>10</v>
      </c>
      <c r="I188" s="231"/>
      <c r="J188" s="232">
        <f>ROUND(I188*H188,2)</f>
        <v>0</v>
      </c>
      <c r="K188" s="228" t="s">
        <v>185</v>
      </c>
      <c r="L188" s="44"/>
      <c r="M188" s="233" t="s">
        <v>1</v>
      </c>
      <c r="N188" s="234" t="s">
        <v>41</v>
      </c>
      <c r="O188" s="91"/>
      <c r="P188" s="235">
        <f>O188*H188</f>
        <v>0</v>
      </c>
      <c r="Q188" s="235">
        <v>0.00036000000000000002</v>
      </c>
      <c r="R188" s="235">
        <f>Q188*H188</f>
        <v>0.0036000000000000003</v>
      </c>
      <c r="S188" s="235">
        <v>0</v>
      </c>
      <c r="T188" s="23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37" t="s">
        <v>362</v>
      </c>
      <c r="AT188" s="237" t="s">
        <v>181</v>
      </c>
      <c r="AU188" s="237" t="s">
        <v>83</v>
      </c>
      <c r="AY188" s="17" t="s">
        <v>178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7" t="s">
        <v>83</v>
      </c>
      <c r="BK188" s="238">
        <f>ROUND(I188*H188,2)</f>
        <v>0</v>
      </c>
      <c r="BL188" s="17" t="s">
        <v>362</v>
      </c>
      <c r="BM188" s="237" t="s">
        <v>2513</v>
      </c>
    </row>
    <row r="189" s="2" customFormat="1">
      <c r="A189" s="38"/>
      <c r="B189" s="39"/>
      <c r="C189" s="40"/>
      <c r="D189" s="239" t="s">
        <v>188</v>
      </c>
      <c r="E189" s="40"/>
      <c r="F189" s="240" t="s">
        <v>2514</v>
      </c>
      <c r="G189" s="40"/>
      <c r="H189" s="40"/>
      <c r="I189" s="241"/>
      <c r="J189" s="40"/>
      <c r="K189" s="40"/>
      <c r="L189" s="44"/>
      <c r="M189" s="242"/>
      <c r="N189" s="243"/>
      <c r="O189" s="91"/>
      <c r="P189" s="91"/>
      <c r="Q189" s="91"/>
      <c r="R189" s="91"/>
      <c r="S189" s="91"/>
      <c r="T189" s="92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7" t="s">
        <v>188</v>
      </c>
      <c r="AU189" s="17" t="s">
        <v>83</v>
      </c>
    </row>
    <row r="190" s="2" customFormat="1" ht="24.15" customHeight="1">
      <c r="A190" s="38"/>
      <c r="B190" s="39"/>
      <c r="C190" s="267" t="s">
        <v>436</v>
      </c>
      <c r="D190" s="267" t="s">
        <v>406</v>
      </c>
      <c r="E190" s="268" t="s">
        <v>2515</v>
      </c>
      <c r="F190" s="269" t="s">
        <v>2516</v>
      </c>
      <c r="G190" s="270" t="s">
        <v>258</v>
      </c>
      <c r="H190" s="271">
        <v>10</v>
      </c>
      <c r="I190" s="272"/>
      <c r="J190" s="273">
        <f>ROUND(I190*H190,2)</f>
        <v>0</v>
      </c>
      <c r="K190" s="269" t="s">
        <v>185</v>
      </c>
      <c r="L190" s="274"/>
      <c r="M190" s="275" t="s">
        <v>1</v>
      </c>
      <c r="N190" s="276" t="s">
        <v>41</v>
      </c>
      <c r="O190" s="91"/>
      <c r="P190" s="235">
        <f>O190*H190</f>
        <v>0</v>
      </c>
      <c r="Q190" s="235">
        <v>0.0019499999999999999</v>
      </c>
      <c r="R190" s="235">
        <f>Q190*H190</f>
        <v>0.0195</v>
      </c>
      <c r="S190" s="235">
        <v>0</v>
      </c>
      <c r="T190" s="23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37" t="s">
        <v>472</v>
      </c>
      <c r="AT190" s="237" t="s">
        <v>406</v>
      </c>
      <c r="AU190" s="237" t="s">
        <v>83</v>
      </c>
      <c r="AY190" s="17" t="s">
        <v>178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7" t="s">
        <v>83</v>
      </c>
      <c r="BK190" s="238">
        <f>ROUND(I190*H190,2)</f>
        <v>0</v>
      </c>
      <c r="BL190" s="17" t="s">
        <v>362</v>
      </c>
      <c r="BM190" s="237" t="s">
        <v>2517</v>
      </c>
    </row>
    <row r="191" s="14" customFormat="1">
      <c r="A191" s="14"/>
      <c r="B191" s="255"/>
      <c r="C191" s="256"/>
      <c r="D191" s="246" t="s">
        <v>190</v>
      </c>
      <c r="E191" s="257" t="s">
        <v>1</v>
      </c>
      <c r="F191" s="258" t="s">
        <v>276</v>
      </c>
      <c r="G191" s="256"/>
      <c r="H191" s="259">
        <v>10</v>
      </c>
      <c r="I191" s="260"/>
      <c r="J191" s="256"/>
      <c r="K191" s="256"/>
      <c r="L191" s="261"/>
      <c r="M191" s="294"/>
      <c r="N191" s="295"/>
      <c r="O191" s="295"/>
      <c r="P191" s="295"/>
      <c r="Q191" s="295"/>
      <c r="R191" s="295"/>
      <c r="S191" s="295"/>
      <c r="T191" s="296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5" t="s">
        <v>190</v>
      </c>
      <c r="AU191" s="265" t="s">
        <v>83</v>
      </c>
      <c r="AV191" s="14" t="s">
        <v>85</v>
      </c>
      <c r="AW191" s="14" t="s">
        <v>34</v>
      </c>
      <c r="AX191" s="14" t="s">
        <v>83</v>
      </c>
      <c r="AY191" s="265" t="s">
        <v>178</v>
      </c>
    </row>
    <row r="192" s="2" customFormat="1" ht="6.96" customHeight="1">
      <c r="A192" s="38"/>
      <c r="B192" s="66"/>
      <c r="C192" s="67"/>
      <c r="D192" s="67"/>
      <c r="E192" s="67"/>
      <c r="F192" s="67"/>
      <c r="G192" s="67"/>
      <c r="H192" s="67"/>
      <c r="I192" s="67"/>
      <c r="J192" s="67"/>
      <c r="K192" s="67"/>
      <c r="L192" s="44"/>
      <c r="M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</row>
  </sheetData>
  <sheetProtection sheet="1" autoFilter="0" formatColumns="0" formatRows="0" objects="1" scenarios="1" spinCount="100000" saltValue="K2wcQJvAYuP0oR8WEwNmvUfvsDhPcWzTW+AU9fqD6wZ5eTiGBXuzRVSAQHWa5vS6av1RoyYNYKIsq/uu1YBl8A==" hashValue="iHDeBJYbMAydUFMob5fTRdikis7lgMxeZLz88nNFvhMUqpHCw/GmU8MLOSB9+Bq0WOaaSCkQFkl9PT8GiI/tCA==" algorithmName="SHA-512" password="C76A"/>
  <autoFilter ref="C121:K19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hyperlinks>
    <hyperlink ref="F131" r:id="rId1" display="https://podminky.urs.cz/item/CS_URS_2025_02/713463131"/>
    <hyperlink ref="F136" r:id="rId2" display="https://podminky.urs.cz/item/CS_URS_2025_02/783805300"/>
    <hyperlink ref="F143" r:id="rId3" display="https://podminky.urs.cz/item/CS_URS_2025_02/953943211"/>
    <hyperlink ref="F151" r:id="rId4" display="https://podminky.urs.cz/item/CS_URS_2025_02/953993311"/>
    <hyperlink ref="F155" r:id="rId5" display="https://podminky.urs.cz/item/CS_URS_2025_02/953993321"/>
    <hyperlink ref="F185" r:id="rId6" display="https://podminky.urs.cz/item/CS_URS_2025_02/713131151"/>
    <hyperlink ref="F189" r:id="rId7" display="https://podminky.urs.cz/item/CS_URS_2025_02/71341114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8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96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1" customFormat="1" ht="12" customHeight="1">
      <c r="B8" s="20"/>
      <c r="D8" s="150" t="s">
        <v>125</v>
      </c>
      <c r="L8" s="20"/>
    </row>
    <row r="9" s="2" customFormat="1" ht="16.5" customHeight="1">
      <c r="A9" s="38"/>
      <c r="B9" s="44"/>
      <c r="C9" s="38"/>
      <c r="D9" s="38"/>
      <c r="E9" s="151" t="s">
        <v>126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0" t="s">
        <v>127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2" t="s">
        <v>2518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0" t="s">
        <v>18</v>
      </c>
      <c r="E13" s="38"/>
      <c r="F13" s="141" t="s">
        <v>1</v>
      </c>
      <c r="G13" s="38"/>
      <c r="H13" s="38"/>
      <c r="I13" s="150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20</v>
      </c>
      <c r="E14" s="38"/>
      <c r="F14" s="141" t="s">
        <v>21</v>
      </c>
      <c r="G14" s="38"/>
      <c r="H14" s="38"/>
      <c r="I14" s="150" t="s">
        <v>22</v>
      </c>
      <c r="J14" s="153" t="str">
        <f>'Rekapitulace stavby'!AN8</f>
        <v>21. 10. 2025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0" t="s">
        <v>24</v>
      </c>
      <c r="E16" s="38"/>
      <c r="F16" s="38"/>
      <c r="G16" s="38"/>
      <c r="H16" s="38"/>
      <c r="I16" s="150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0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0" t="s">
        <v>28</v>
      </c>
      <c r="E19" s="38"/>
      <c r="F19" s="38"/>
      <c r="G19" s="38"/>
      <c r="H19" s="38"/>
      <c r="I19" s="150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0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0" t="s">
        <v>30</v>
      </c>
      <c r="E22" s="38"/>
      <c r="F22" s="38"/>
      <c r="G22" s="38"/>
      <c r="H22" s="38"/>
      <c r="I22" s="150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0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0" t="s">
        <v>32</v>
      </c>
      <c r="E25" s="38"/>
      <c r="F25" s="38"/>
      <c r="G25" s="38"/>
      <c r="H25" s="38"/>
      <c r="I25" s="150" t="s">
        <v>25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Ing. Avuk</v>
      </c>
      <c r="F26" s="38"/>
      <c r="G26" s="38"/>
      <c r="H26" s="38"/>
      <c r="I26" s="150" t="s">
        <v>27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0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4"/>
      <c r="B29" s="155"/>
      <c r="C29" s="154"/>
      <c r="D29" s="154"/>
      <c r="E29" s="156" t="s">
        <v>1</v>
      </c>
      <c r="F29" s="156"/>
      <c r="G29" s="156"/>
      <c r="H29" s="156"/>
      <c r="I29" s="154"/>
      <c r="J29" s="154"/>
      <c r="K29" s="154"/>
      <c r="L29" s="157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9" t="s">
        <v>36</v>
      </c>
      <c r="E32" s="38"/>
      <c r="F32" s="38"/>
      <c r="G32" s="38"/>
      <c r="H32" s="38"/>
      <c r="I32" s="38"/>
      <c r="J32" s="160">
        <f>ROUND(J129,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8"/>
      <c r="E33" s="158"/>
      <c r="F33" s="158"/>
      <c r="G33" s="158"/>
      <c r="H33" s="158"/>
      <c r="I33" s="158"/>
      <c r="J33" s="158"/>
      <c r="K33" s="15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1" t="s">
        <v>38</v>
      </c>
      <c r="G34" s="38"/>
      <c r="H34" s="38"/>
      <c r="I34" s="161" t="s">
        <v>37</v>
      </c>
      <c r="J34" s="161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2" t="s">
        <v>40</v>
      </c>
      <c r="E35" s="150" t="s">
        <v>41</v>
      </c>
      <c r="F35" s="163">
        <f>ROUND((SUM(BE129:BE452)),  2)</f>
        <v>0</v>
      </c>
      <c r="G35" s="38"/>
      <c r="H35" s="38"/>
      <c r="I35" s="164">
        <v>0.20999999999999999</v>
      </c>
      <c r="J35" s="163">
        <f>ROUND(((SUM(BE129:BE452))*I35),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0" t="s">
        <v>42</v>
      </c>
      <c r="F36" s="163">
        <f>ROUND((SUM(BF129:BF452)),  2)</f>
        <v>0</v>
      </c>
      <c r="G36" s="38"/>
      <c r="H36" s="38"/>
      <c r="I36" s="164">
        <v>0.12</v>
      </c>
      <c r="J36" s="163">
        <f>ROUND(((SUM(BF129:BF452))*I36),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43</v>
      </c>
      <c r="F37" s="163">
        <f>ROUND((SUM(BG129:BG452)),  2)</f>
        <v>0</v>
      </c>
      <c r="G37" s="38"/>
      <c r="H37" s="38"/>
      <c r="I37" s="164">
        <v>0.20999999999999999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0" t="s">
        <v>44</v>
      </c>
      <c r="F38" s="163">
        <f>ROUND((SUM(BH129:BH452)),  2)</f>
        <v>0</v>
      </c>
      <c r="G38" s="38"/>
      <c r="H38" s="38"/>
      <c r="I38" s="164">
        <v>0.12</v>
      </c>
      <c r="J38" s="16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0" t="s">
        <v>45</v>
      </c>
      <c r="F39" s="163">
        <f>ROUND((SUM(BI129:BI452)),  2)</f>
        <v>0</v>
      </c>
      <c r="G39" s="38"/>
      <c r="H39" s="38"/>
      <c r="I39" s="164">
        <v>0</v>
      </c>
      <c r="J39" s="16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5"/>
      <c r="D41" s="166" t="s">
        <v>46</v>
      </c>
      <c r="E41" s="167"/>
      <c r="F41" s="167"/>
      <c r="G41" s="168" t="s">
        <v>47</v>
      </c>
      <c r="H41" s="169" t="s">
        <v>48</v>
      </c>
      <c r="I41" s="167"/>
      <c r="J41" s="170">
        <f>SUM(J32:J39)</f>
        <v>0</v>
      </c>
      <c r="K41" s="171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125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3" t="s">
        <v>126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127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D1.01.4a - Vytápění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Cheb</v>
      </c>
      <c r="G91" s="40"/>
      <c r="H91" s="40"/>
      <c r="I91" s="32" t="s">
        <v>22</v>
      </c>
      <c r="J91" s="79" t="str">
        <f>IF(J14="","",J14)</f>
        <v>21. 10. 2025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40.05" customHeight="1">
      <c r="A93" s="38"/>
      <c r="B93" s="39"/>
      <c r="C93" s="32" t="s">
        <v>24</v>
      </c>
      <c r="D93" s="40"/>
      <c r="E93" s="40"/>
      <c r="F93" s="27" t="str">
        <f>E17</f>
        <v>Karlovarský kraj</v>
      </c>
      <c r="G93" s="40"/>
      <c r="H93" s="40"/>
      <c r="I93" s="32" t="s">
        <v>30</v>
      </c>
      <c r="J93" s="36" t="str">
        <f>E23</f>
        <v>PENTA PROJEKT s.r.o., Mrštíkova 1166/12, Jihlava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32</v>
      </c>
      <c r="J94" s="36" t="str">
        <f>E26</f>
        <v>Ing. Avuk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4" t="s">
        <v>130</v>
      </c>
      <c r="D96" s="185"/>
      <c r="E96" s="185"/>
      <c r="F96" s="185"/>
      <c r="G96" s="185"/>
      <c r="H96" s="185"/>
      <c r="I96" s="185"/>
      <c r="J96" s="186" t="s">
        <v>131</v>
      </c>
      <c r="K96" s="185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7" t="s">
        <v>132</v>
      </c>
      <c r="D98" s="40"/>
      <c r="E98" s="40"/>
      <c r="F98" s="40"/>
      <c r="G98" s="40"/>
      <c r="H98" s="40"/>
      <c r="I98" s="40"/>
      <c r="J98" s="110">
        <f>J129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133</v>
      </c>
    </row>
    <row r="99" s="9" customFormat="1" ht="24.96" customHeight="1">
      <c r="A99" s="9"/>
      <c r="B99" s="188"/>
      <c r="C99" s="189"/>
      <c r="D99" s="190" t="s">
        <v>144</v>
      </c>
      <c r="E99" s="191"/>
      <c r="F99" s="191"/>
      <c r="G99" s="191"/>
      <c r="H99" s="191"/>
      <c r="I99" s="191"/>
      <c r="J99" s="192">
        <f>J130</f>
        <v>0</v>
      </c>
      <c r="K99" s="189"/>
      <c r="L99" s="19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4"/>
      <c r="C100" s="133"/>
      <c r="D100" s="195" t="s">
        <v>2519</v>
      </c>
      <c r="E100" s="196"/>
      <c r="F100" s="196"/>
      <c r="G100" s="196"/>
      <c r="H100" s="196"/>
      <c r="I100" s="196"/>
      <c r="J100" s="197">
        <f>J131</f>
        <v>0</v>
      </c>
      <c r="K100" s="133"/>
      <c r="L100" s="19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4"/>
      <c r="C101" s="133"/>
      <c r="D101" s="195" t="s">
        <v>145</v>
      </c>
      <c r="E101" s="196"/>
      <c r="F101" s="196"/>
      <c r="G101" s="196"/>
      <c r="H101" s="196"/>
      <c r="I101" s="196"/>
      <c r="J101" s="197">
        <f>J142</f>
        <v>0</v>
      </c>
      <c r="K101" s="133"/>
      <c r="L101" s="19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4"/>
      <c r="C102" s="133"/>
      <c r="D102" s="195" t="s">
        <v>2520</v>
      </c>
      <c r="E102" s="196"/>
      <c r="F102" s="196"/>
      <c r="G102" s="196"/>
      <c r="H102" s="196"/>
      <c r="I102" s="196"/>
      <c r="J102" s="197">
        <f>J169</f>
        <v>0</v>
      </c>
      <c r="K102" s="133"/>
      <c r="L102" s="19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4"/>
      <c r="C103" s="133"/>
      <c r="D103" s="195" t="s">
        <v>2521</v>
      </c>
      <c r="E103" s="196"/>
      <c r="F103" s="196"/>
      <c r="G103" s="196"/>
      <c r="H103" s="196"/>
      <c r="I103" s="196"/>
      <c r="J103" s="197">
        <f>J177</f>
        <v>0</v>
      </c>
      <c r="K103" s="133"/>
      <c r="L103" s="19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4"/>
      <c r="C104" s="133"/>
      <c r="D104" s="195" t="s">
        <v>2522</v>
      </c>
      <c r="E104" s="196"/>
      <c r="F104" s="196"/>
      <c r="G104" s="196"/>
      <c r="H104" s="196"/>
      <c r="I104" s="196"/>
      <c r="J104" s="197">
        <f>J229</f>
        <v>0</v>
      </c>
      <c r="K104" s="133"/>
      <c r="L104" s="198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4"/>
      <c r="C105" s="133"/>
      <c r="D105" s="195" t="s">
        <v>2523</v>
      </c>
      <c r="E105" s="196"/>
      <c r="F105" s="196"/>
      <c r="G105" s="196"/>
      <c r="H105" s="196"/>
      <c r="I105" s="196"/>
      <c r="J105" s="197">
        <f>J331</f>
        <v>0</v>
      </c>
      <c r="K105" s="133"/>
      <c r="L105" s="19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4"/>
      <c r="C106" s="133"/>
      <c r="D106" s="195" t="s">
        <v>2524</v>
      </c>
      <c r="E106" s="196"/>
      <c r="F106" s="196"/>
      <c r="G106" s="196"/>
      <c r="H106" s="196"/>
      <c r="I106" s="196"/>
      <c r="J106" s="197">
        <f>J421</f>
        <v>0</v>
      </c>
      <c r="K106" s="133"/>
      <c r="L106" s="198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4"/>
      <c r="C107" s="133"/>
      <c r="D107" s="195" t="s">
        <v>2525</v>
      </c>
      <c r="E107" s="196"/>
      <c r="F107" s="196"/>
      <c r="G107" s="196"/>
      <c r="H107" s="196"/>
      <c r="I107" s="196"/>
      <c r="J107" s="197">
        <f>J425</f>
        <v>0</v>
      </c>
      <c r="K107" s="133"/>
      <c r="L107" s="198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8"/>
      <c r="B108" s="39"/>
      <c r="C108" s="40"/>
      <c r="D108" s="40"/>
      <c r="E108" s="40"/>
      <c r="F108" s="40"/>
      <c r="G108" s="40"/>
      <c r="H108" s="40"/>
      <c r="I108" s="40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6.96" customHeight="1">
      <c r="A109" s="38"/>
      <c r="B109" s="66"/>
      <c r="C109" s="67"/>
      <c r="D109" s="67"/>
      <c r="E109" s="67"/>
      <c r="F109" s="67"/>
      <c r="G109" s="67"/>
      <c r="H109" s="67"/>
      <c r="I109" s="67"/>
      <c r="J109" s="67"/>
      <c r="K109" s="67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3" s="2" customFormat="1" ht="6.96" customHeight="1">
      <c r="A113" s="38"/>
      <c r="B113" s="68"/>
      <c r="C113" s="69"/>
      <c r="D113" s="69"/>
      <c r="E113" s="69"/>
      <c r="F113" s="69"/>
      <c r="G113" s="69"/>
      <c r="H113" s="69"/>
      <c r="I113" s="69"/>
      <c r="J113" s="69"/>
      <c r="K113" s="69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24.96" customHeight="1">
      <c r="A114" s="38"/>
      <c r="B114" s="39"/>
      <c r="C114" s="23" t="s">
        <v>163</v>
      </c>
      <c r="D114" s="40"/>
      <c r="E114" s="40"/>
      <c r="F114" s="40"/>
      <c r="G114" s="40"/>
      <c r="H114" s="40"/>
      <c r="I114" s="40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39"/>
      <c r="C115" s="40"/>
      <c r="D115" s="40"/>
      <c r="E115" s="40"/>
      <c r="F115" s="40"/>
      <c r="G115" s="40"/>
      <c r="H115" s="40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2" customHeight="1">
      <c r="A116" s="38"/>
      <c r="B116" s="39"/>
      <c r="C116" s="32" t="s">
        <v>16</v>
      </c>
      <c r="D116" s="40"/>
      <c r="E116" s="40"/>
      <c r="F116" s="40"/>
      <c r="G116" s="40"/>
      <c r="H116" s="40"/>
      <c r="I116" s="40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6.5" customHeight="1">
      <c r="A117" s="38"/>
      <c r="B117" s="39"/>
      <c r="C117" s="40"/>
      <c r="D117" s="40"/>
      <c r="E117" s="183" t="str">
        <f>E7</f>
        <v>Přestavba EMR II.typu, Nemocnice Cheb</v>
      </c>
      <c r="F117" s="32"/>
      <c r="G117" s="32"/>
      <c r="H117" s="32"/>
      <c r="I117" s="40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1" customFormat="1" ht="12" customHeight="1">
      <c r="B118" s="21"/>
      <c r="C118" s="32" t="s">
        <v>125</v>
      </c>
      <c r="D118" s="22"/>
      <c r="E118" s="22"/>
      <c r="F118" s="22"/>
      <c r="G118" s="22"/>
      <c r="H118" s="22"/>
      <c r="I118" s="22"/>
      <c r="J118" s="22"/>
      <c r="K118" s="22"/>
      <c r="L118" s="20"/>
    </row>
    <row r="119" s="2" customFormat="1" ht="16.5" customHeight="1">
      <c r="A119" s="38"/>
      <c r="B119" s="39"/>
      <c r="C119" s="40"/>
      <c r="D119" s="40"/>
      <c r="E119" s="183" t="s">
        <v>126</v>
      </c>
      <c r="F119" s="40"/>
      <c r="G119" s="40"/>
      <c r="H119" s="40"/>
      <c r="I119" s="40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2" customHeight="1">
      <c r="A120" s="38"/>
      <c r="B120" s="39"/>
      <c r="C120" s="32" t="s">
        <v>127</v>
      </c>
      <c r="D120" s="40"/>
      <c r="E120" s="40"/>
      <c r="F120" s="40"/>
      <c r="G120" s="40"/>
      <c r="H120" s="40"/>
      <c r="I120" s="40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6.5" customHeight="1">
      <c r="A121" s="38"/>
      <c r="B121" s="39"/>
      <c r="C121" s="40"/>
      <c r="D121" s="40"/>
      <c r="E121" s="76" t="str">
        <f>E11</f>
        <v>D1.01.4a - Vytápění</v>
      </c>
      <c r="F121" s="40"/>
      <c r="G121" s="40"/>
      <c r="H121" s="40"/>
      <c r="I121" s="40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6.96" customHeight="1">
      <c r="A122" s="38"/>
      <c r="B122" s="39"/>
      <c r="C122" s="40"/>
      <c r="D122" s="40"/>
      <c r="E122" s="40"/>
      <c r="F122" s="40"/>
      <c r="G122" s="40"/>
      <c r="H122" s="40"/>
      <c r="I122" s="40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2" customHeight="1">
      <c r="A123" s="38"/>
      <c r="B123" s="39"/>
      <c r="C123" s="32" t="s">
        <v>20</v>
      </c>
      <c r="D123" s="40"/>
      <c r="E123" s="40"/>
      <c r="F123" s="27" t="str">
        <f>F14</f>
        <v>Cheb</v>
      </c>
      <c r="G123" s="40"/>
      <c r="H123" s="40"/>
      <c r="I123" s="32" t="s">
        <v>22</v>
      </c>
      <c r="J123" s="79" t="str">
        <f>IF(J14="","",J14)</f>
        <v>21. 10. 2025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6.96" customHeight="1">
      <c r="A124" s="38"/>
      <c r="B124" s="39"/>
      <c r="C124" s="40"/>
      <c r="D124" s="40"/>
      <c r="E124" s="40"/>
      <c r="F124" s="40"/>
      <c r="G124" s="40"/>
      <c r="H124" s="40"/>
      <c r="I124" s="40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40.05" customHeight="1">
      <c r="A125" s="38"/>
      <c r="B125" s="39"/>
      <c r="C125" s="32" t="s">
        <v>24</v>
      </c>
      <c r="D125" s="40"/>
      <c r="E125" s="40"/>
      <c r="F125" s="27" t="str">
        <f>E17</f>
        <v>Karlovarský kraj</v>
      </c>
      <c r="G125" s="40"/>
      <c r="H125" s="40"/>
      <c r="I125" s="32" t="s">
        <v>30</v>
      </c>
      <c r="J125" s="36" t="str">
        <f>E23</f>
        <v>PENTA PROJEKT s.r.o., Mrštíkova 1166/12, Jihlava</v>
      </c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5.15" customHeight="1">
      <c r="A126" s="38"/>
      <c r="B126" s="39"/>
      <c r="C126" s="32" t="s">
        <v>28</v>
      </c>
      <c r="D126" s="40"/>
      <c r="E126" s="40"/>
      <c r="F126" s="27" t="str">
        <f>IF(E20="","",E20)</f>
        <v>Vyplň údaj</v>
      </c>
      <c r="G126" s="40"/>
      <c r="H126" s="40"/>
      <c r="I126" s="32" t="s">
        <v>32</v>
      </c>
      <c r="J126" s="36" t="str">
        <f>E26</f>
        <v>Ing. Avuk</v>
      </c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0.32" customHeight="1">
      <c r="A127" s="38"/>
      <c r="B127" s="39"/>
      <c r="C127" s="40"/>
      <c r="D127" s="40"/>
      <c r="E127" s="40"/>
      <c r="F127" s="40"/>
      <c r="G127" s="40"/>
      <c r="H127" s="40"/>
      <c r="I127" s="40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11" customFormat="1" ht="29.28" customHeight="1">
      <c r="A128" s="199"/>
      <c r="B128" s="200"/>
      <c r="C128" s="201" t="s">
        <v>164</v>
      </c>
      <c r="D128" s="202" t="s">
        <v>61</v>
      </c>
      <c r="E128" s="202" t="s">
        <v>57</v>
      </c>
      <c r="F128" s="202" t="s">
        <v>58</v>
      </c>
      <c r="G128" s="202" t="s">
        <v>165</v>
      </c>
      <c r="H128" s="202" t="s">
        <v>166</v>
      </c>
      <c r="I128" s="202" t="s">
        <v>167</v>
      </c>
      <c r="J128" s="202" t="s">
        <v>131</v>
      </c>
      <c r="K128" s="203" t="s">
        <v>168</v>
      </c>
      <c r="L128" s="204"/>
      <c r="M128" s="100" t="s">
        <v>1</v>
      </c>
      <c r="N128" s="101" t="s">
        <v>40</v>
      </c>
      <c r="O128" s="101" t="s">
        <v>169</v>
      </c>
      <c r="P128" s="101" t="s">
        <v>170</v>
      </c>
      <c r="Q128" s="101" t="s">
        <v>171</v>
      </c>
      <c r="R128" s="101" t="s">
        <v>172</v>
      </c>
      <c r="S128" s="101" t="s">
        <v>173</v>
      </c>
      <c r="T128" s="102" t="s">
        <v>174</v>
      </c>
      <c r="U128" s="199"/>
      <c r="V128" s="199"/>
      <c r="W128" s="199"/>
      <c r="X128" s="199"/>
      <c r="Y128" s="199"/>
      <c r="Z128" s="199"/>
      <c r="AA128" s="199"/>
      <c r="AB128" s="199"/>
      <c r="AC128" s="199"/>
      <c r="AD128" s="199"/>
      <c r="AE128" s="199"/>
    </row>
    <row r="129" s="2" customFormat="1" ht="22.8" customHeight="1">
      <c r="A129" s="38"/>
      <c r="B129" s="39"/>
      <c r="C129" s="107" t="s">
        <v>175</v>
      </c>
      <c r="D129" s="40"/>
      <c r="E129" s="40"/>
      <c r="F129" s="40"/>
      <c r="G129" s="40"/>
      <c r="H129" s="40"/>
      <c r="I129" s="40"/>
      <c r="J129" s="205">
        <f>BK129</f>
        <v>0</v>
      </c>
      <c r="K129" s="40"/>
      <c r="L129" s="44"/>
      <c r="M129" s="103"/>
      <c r="N129" s="206"/>
      <c r="O129" s="104"/>
      <c r="P129" s="207">
        <f>P130</f>
        <v>0</v>
      </c>
      <c r="Q129" s="104"/>
      <c r="R129" s="207">
        <f>R130</f>
        <v>3.7906200000000005</v>
      </c>
      <c r="S129" s="104"/>
      <c r="T129" s="208">
        <f>T130</f>
        <v>1.2997999999999998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7" t="s">
        <v>75</v>
      </c>
      <c r="AU129" s="17" t="s">
        <v>133</v>
      </c>
      <c r="BK129" s="209">
        <f>BK130</f>
        <v>0</v>
      </c>
    </row>
    <row r="130" s="12" customFormat="1" ht="25.92" customHeight="1">
      <c r="A130" s="12"/>
      <c r="B130" s="210"/>
      <c r="C130" s="211"/>
      <c r="D130" s="212" t="s">
        <v>75</v>
      </c>
      <c r="E130" s="213" t="s">
        <v>1054</v>
      </c>
      <c r="F130" s="213" t="s">
        <v>1055</v>
      </c>
      <c r="G130" s="211"/>
      <c r="H130" s="211"/>
      <c r="I130" s="214"/>
      <c r="J130" s="215">
        <f>BK130</f>
        <v>0</v>
      </c>
      <c r="K130" s="211"/>
      <c r="L130" s="216"/>
      <c r="M130" s="217"/>
      <c r="N130" s="218"/>
      <c r="O130" s="218"/>
      <c r="P130" s="219">
        <f>P131+P142+P169+P177+P229+P331+P421+P425</f>
        <v>0</v>
      </c>
      <c r="Q130" s="218"/>
      <c r="R130" s="219">
        <f>R131+R142+R169+R177+R229+R331+R421+R425</f>
        <v>3.7906200000000005</v>
      </c>
      <c r="S130" s="218"/>
      <c r="T130" s="220">
        <f>T131+T142+T169+T177+T229+T331+T421+T425</f>
        <v>1.2997999999999998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1" t="s">
        <v>83</v>
      </c>
      <c r="AT130" s="222" t="s">
        <v>75</v>
      </c>
      <c r="AU130" s="222" t="s">
        <v>76</v>
      </c>
      <c r="AY130" s="221" t="s">
        <v>178</v>
      </c>
      <c r="BK130" s="223">
        <f>BK131+BK142+BK169+BK177+BK229+BK331+BK421+BK425</f>
        <v>0</v>
      </c>
    </row>
    <row r="131" s="12" customFormat="1" ht="22.8" customHeight="1">
      <c r="A131" s="12"/>
      <c r="B131" s="210"/>
      <c r="C131" s="211"/>
      <c r="D131" s="212" t="s">
        <v>75</v>
      </c>
      <c r="E131" s="224" t="s">
        <v>2526</v>
      </c>
      <c r="F131" s="224" t="s">
        <v>2527</v>
      </c>
      <c r="G131" s="211"/>
      <c r="H131" s="211"/>
      <c r="I131" s="214"/>
      <c r="J131" s="225">
        <f>BK131</f>
        <v>0</v>
      </c>
      <c r="K131" s="211"/>
      <c r="L131" s="216"/>
      <c r="M131" s="217"/>
      <c r="N131" s="218"/>
      <c r="O131" s="218"/>
      <c r="P131" s="219">
        <f>SUM(P132:P141)</f>
        <v>0</v>
      </c>
      <c r="Q131" s="218"/>
      <c r="R131" s="219">
        <f>SUM(R132:R141)</f>
        <v>0.14432</v>
      </c>
      <c r="S131" s="218"/>
      <c r="T131" s="220">
        <f>SUM(T132:T141)</f>
        <v>0.0344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1" t="s">
        <v>83</v>
      </c>
      <c r="AT131" s="222" t="s">
        <v>75</v>
      </c>
      <c r="AU131" s="222" t="s">
        <v>83</v>
      </c>
      <c r="AY131" s="221" t="s">
        <v>178</v>
      </c>
      <c r="BK131" s="223">
        <f>SUM(BK132:BK141)</f>
        <v>0</v>
      </c>
    </row>
    <row r="132" s="2" customFormat="1" ht="24.15" customHeight="1">
      <c r="A132" s="38"/>
      <c r="B132" s="39"/>
      <c r="C132" s="226" t="s">
        <v>83</v>
      </c>
      <c r="D132" s="226" t="s">
        <v>181</v>
      </c>
      <c r="E132" s="227" t="s">
        <v>2528</v>
      </c>
      <c r="F132" s="228" t="s">
        <v>2529</v>
      </c>
      <c r="G132" s="229" t="s">
        <v>203</v>
      </c>
      <c r="H132" s="230">
        <v>16</v>
      </c>
      <c r="I132" s="231"/>
      <c r="J132" s="232">
        <f>ROUND(I132*H132,2)</f>
        <v>0</v>
      </c>
      <c r="K132" s="228" t="s">
        <v>185</v>
      </c>
      <c r="L132" s="44"/>
      <c r="M132" s="233" t="s">
        <v>1</v>
      </c>
      <c r="N132" s="234" t="s">
        <v>41</v>
      </c>
      <c r="O132" s="91"/>
      <c r="P132" s="235">
        <f>O132*H132</f>
        <v>0</v>
      </c>
      <c r="Q132" s="235">
        <v>2.0000000000000002E-05</v>
      </c>
      <c r="R132" s="235">
        <f>Q132*H132</f>
        <v>0.00032000000000000003</v>
      </c>
      <c r="S132" s="235">
        <v>0.00215</v>
      </c>
      <c r="T132" s="236">
        <f>S132*H132</f>
        <v>0.0344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37" t="s">
        <v>362</v>
      </c>
      <c r="AT132" s="237" t="s">
        <v>181</v>
      </c>
      <c r="AU132" s="237" t="s">
        <v>85</v>
      </c>
      <c r="AY132" s="17" t="s">
        <v>178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7" t="s">
        <v>83</v>
      </c>
      <c r="BK132" s="238">
        <f>ROUND(I132*H132,2)</f>
        <v>0</v>
      </c>
      <c r="BL132" s="17" t="s">
        <v>362</v>
      </c>
      <c r="BM132" s="237" t="s">
        <v>2530</v>
      </c>
    </row>
    <row r="133" s="2" customFormat="1">
      <c r="A133" s="38"/>
      <c r="B133" s="39"/>
      <c r="C133" s="40"/>
      <c r="D133" s="239" t="s">
        <v>188</v>
      </c>
      <c r="E133" s="40"/>
      <c r="F133" s="240" t="s">
        <v>2531</v>
      </c>
      <c r="G133" s="40"/>
      <c r="H133" s="40"/>
      <c r="I133" s="241"/>
      <c r="J133" s="40"/>
      <c r="K133" s="40"/>
      <c r="L133" s="44"/>
      <c r="M133" s="242"/>
      <c r="N133" s="243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7" t="s">
        <v>188</v>
      </c>
      <c r="AU133" s="17" t="s">
        <v>85</v>
      </c>
    </row>
    <row r="134" s="13" customFormat="1">
      <c r="A134" s="13"/>
      <c r="B134" s="244"/>
      <c r="C134" s="245"/>
      <c r="D134" s="246" t="s">
        <v>190</v>
      </c>
      <c r="E134" s="247" t="s">
        <v>1</v>
      </c>
      <c r="F134" s="248" t="s">
        <v>2532</v>
      </c>
      <c r="G134" s="245"/>
      <c r="H134" s="247" t="s">
        <v>1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54" t="s">
        <v>190</v>
      </c>
      <c r="AU134" s="254" t="s">
        <v>85</v>
      </c>
      <c r="AV134" s="13" t="s">
        <v>83</v>
      </c>
      <c r="AW134" s="13" t="s">
        <v>34</v>
      </c>
      <c r="AX134" s="13" t="s">
        <v>76</v>
      </c>
      <c r="AY134" s="254" t="s">
        <v>178</v>
      </c>
    </row>
    <row r="135" s="14" customFormat="1">
      <c r="A135" s="14"/>
      <c r="B135" s="255"/>
      <c r="C135" s="256"/>
      <c r="D135" s="246" t="s">
        <v>190</v>
      </c>
      <c r="E135" s="257" t="s">
        <v>1</v>
      </c>
      <c r="F135" s="258" t="s">
        <v>362</v>
      </c>
      <c r="G135" s="256"/>
      <c r="H135" s="259">
        <v>16</v>
      </c>
      <c r="I135" s="260"/>
      <c r="J135" s="256"/>
      <c r="K135" s="256"/>
      <c r="L135" s="261"/>
      <c r="M135" s="262"/>
      <c r="N135" s="263"/>
      <c r="O135" s="263"/>
      <c r="P135" s="263"/>
      <c r="Q135" s="263"/>
      <c r="R135" s="263"/>
      <c r="S135" s="263"/>
      <c r="T135" s="26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5" t="s">
        <v>190</v>
      </c>
      <c r="AU135" s="265" t="s">
        <v>85</v>
      </c>
      <c r="AV135" s="14" t="s">
        <v>85</v>
      </c>
      <c r="AW135" s="14" t="s">
        <v>34</v>
      </c>
      <c r="AX135" s="14" t="s">
        <v>83</v>
      </c>
      <c r="AY135" s="265" t="s">
        <v>178</v>
      </c>
    </row>
    <row r="136" s="2" customFormat="1" ht="16.5" customHeight="1">
      <c r="A136" s="38"/>
      <c r="B136" s="39"/>
      <c r="C136" s="226" t="s">
        <v>85</v>
      </c>
      <c r="D136" s="226" t="s">
        <v>181</v>
      </c>
      <c r="E136" s="227" t="s">
        <v>2533</v>
      </c>
      <c r="F136" s="228" t="s">
        <v>2534</v>
      </c>
      <c r="G136" s="229" t="s">
        <v>1537</v>
      </c>
      <c r="H136" s="230">
        <v>30</v>
      </c>
      <c r="I136" s="231"/>
      <c r="J136" s="232">
        <f>ROUND(I136*H136,2)</f>
        <v>0</v>
      </c>
      <c r="K136" s="228" t="s">
        <v>1</v>
      </c>
      <c r="L136" s="44"/>
      <c r="M136" s="233" t="s">
        <v>1</v>
      </c>
      <c r="N136" s="234" t="s">
        <v>41</v>
      </c>
      <c r="O136" s="91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7" t="s">
        <v>186</v>
      </c>
      <c r="AT136" s="237" t="s">
        <v>181</v>
      </c>
      <c r="AU136" s="237" t="s">
        <v>85</v>
      </c>
      <c r="AY136" s="17" t="s">
        <v>178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7" t="s">
        <v>83</v>
      </c>
      <c r="BK136" s="238">
        <f>ROUND(I136*H136,2)</f>
        <v>0</v>
      </c>
      <c r="BL136" s="17" t="s">
        <v>186</v>
      </c>
      <c r="BM136" s="237" t="s">
        <v>2535</v>
      </c>
    </row>
    <row r="137" s="13" customFormat="1">
      <c r="A137" s="13"/>
      <c r="B137" s="244"/>
      <c r="C137" s="245"/>
      <c r="D137" s="246" t="s">
        <v>190</v>
      </c>
      <c r="E137" s="247" t="s">
        <v>1</v>
      </c>
      <c r="F137" s="248" t="s">
        <v>2532</v>
      </c>
      <c r="G137" s="245"/>
      <c r="H137" s="247" t="s">
        <v>1</v>
      </c>
      <c r="I137" s="249"/>
      <c r="J137" s="245"/>
      <c r="K137" s="245"/>
      <c r="L137" s="250"/>
      <c r="M137" s="251"/>
      <c r="N137" s="252"/>
      <c r="O137" s="252"/>
      <c r="P137" s="252"/>
      <c r="Q137" s="252"/>
      <c r="R137" s="252"/>
      <c r="S137" s="252"/>
      <c r="T137" s="25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4" t="s">
        <v>190</v>
      </c>
      <c r="AU137" s="254" t="s">
        <v>85</v>
      </c>
      <c r="AV137" s="13" t="s">
        <v>83</v>
      </c>
      <c r="AW137" s="13" t="s">
        <v>34</v>
      </c>
      <c r="AX137" s="13" t="s">
        <v>76</v>
      </c>
      <c r="AY137" s="254" t="s">
        <v>178</v>
      </c>
    </row>
    <row r="138" s="14" customFormat="1">
      <c r="A138" s="14"/>
      <c r="B138" s="255"/>
      <c r="C138" s="256"/>
      <c r="D138" s="246" t="s">
        <v>190</v>
      </c>
      <c r="E138" s="257" t="s">
        <v>1</v>
      </c>
      <c r="F138" s="258" t="s">
        <v>458</v>
      </c>
      <c r="G138" s="256"/>
      <c r="H138" s="259">
        <v>30</v>
      </c>
      <c r="I138" s="260"/>
      <c r="J138" s="256"/>
      <c r="K138" s="256"/>
      <c r="L138" s="261"/>
      <c r="M138" s="262"/>
      <c r="N138" s="263"/>
      <c r="O138" s="263"/>
      <c r="P138" s="263"/>
      <c r="Q138" s="263"/>
      <c r="R138" s="263"/>
      <c r="S138" s="263"/>
      <c r="T138" s="26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5" t="s">
        <v>190</v>
      </c>
      <c r="AU138" s="265" t="s">
        <v>85</v>
      </c>
      <c r="AV138" s="14" t="s">
        <v>85</v>
      </c>
      <c r="AW138" s="14" t="s">
        <v>34</v>
      </c>
      <c r="AX138" s="14" t="s">
        <v>83</v>
      </c>
      <c r="AY138" s="265" t="s">
        <v>178</v>
      </c>
    </row>
    <row r="139" s="2" customFormat="1" ht="55.5" customHeight="1">
      <c r="A139" s="38"/>
      <c r="B139" s="39"/>
      <c r="C139" s="267" t="s">
        <v>179</v>
      </c>
      <c r="D139" s="267" t="s">
        <v>406</v>
      </c>
      <c r="E139" s="268" t="s">
        <v>2536</v>
      </c>
      <c r="F139" s="269" t="s">
        <v>2537</v>
      </c>
      <c r="G139" s="270" t="s">
        <v>203</v>
      </c>
      <c r="H139" s="271">
        <v>24</v>
      </c>
      <c r="I139" s="272"/>
      <c r="J139" s="273">
        <f>ROUND(I139*H139,2)</f>
        <v>0</v>
      </c>
      <c r="K139" s="269" t="s">
        <v>1</v>
      </c>
      <c r="L139" s="274"/>
      <c r="M139" s="275" t="s">
        <v>1</v>
      </c>
      <c r="N139" s="276" t="s">
        <v>41</v>
      </c>
      <c r="O139" s="91"/>
      <c r="P139" s="235">
        <f>O139*H139</f>
        <v>0</v>
      </c>
      <c r="Q139" s="235">
        <v>0.0060000000000000001</v>
      </c>
      <c r="R139" s="235">
        <f>Q139*H139</f>
        <v>0.14400000000000002</v>
      </c>
      <c r="S139" s="235">
        <v>0</v>
      </c>
      <c r="T139" s="23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37" t="s">
        <v>264</v>
      </c>
      <c r="AT139" s="237" t="s">
        <v>406</v>
      </c>
      <c r="AU139" s="237" t="s">
        <v>85</v>
      </c>
      <c r="AY139" s="17" t="s">
        <v>178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7" t="s">
        <v>83</v>
      </c>
      <c r="BK139" s="238">
        <f>ROUND(I139*H139,2)</f>
        <v>0</v>
      </c>
      <c r="BL139" s="17" t="s">
        <v>186</v>
      </c>
      <c r="BM139" s="237" t="s">
        <v>2538</v>
      </c>
    </row>
    <row r="140" s="13" customFormat="1">
      <c r="A140" s="13"/>
      <c r="B140" s="244"/>
      <c r="C140" s="245"/>
      <c r="D140" s="246" t="s">
        <v>190</v>
      </c>
      <c r="E140" s="247" t="s">
        <v>1</v>
      </c>
      <c r="F140" s="248" t="s">
        <v>2532</v>
      </c>
      <c r="G140" s="245"/>
      <c r="H140" s="247" t="s">
        <v>1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54" t="s">
        <v>190</v>
      </c>
      <c r="AU140" s="254" t="s">
        <v>85</v>
      </c>
      <c r="AV140" s="13" t="s">
        <v>83</v>
      </c>
      <c r="AW140" s="13" t="s">
        <v>34</v>
      </c>
      <c r="AX140" s="13" t="s">
        <v>76</v>
      </c>
      <c r="AY140" s="254" t="s">
        <v>178</v>
      </c>
    </row>
    <row r="141" s="14" customFormat="1">
      <c r="A141" s="14"/>
      <c r="B141" s="255"/>
      <c r="C141" s="256"/>
      <c r="D141" s="246" t="s">
        <v>190</v>
      </c>
      <c r="E141" s="257" t="s">
        <v>1</v>
      </c>
      <c r="F141" s="258" t="s">
        <v>417</v>
      </c>
      <c r="G141" s="256"/>
      <c r="H141" s="259">
        <v>24</v>
      </c>
      <c r="I141" s="260"/>
      <c r="J141" s="256"/>
      <c r="K141" s="256"/>
      <c r="L141" s="261"/>
      <c r="M141" s="262"/>
      <c r="N141" s="263"/>
      <c r="O141" s="263"/>
      <c r="P141" s="263"/>
      <c r="Q141" s="263"/>
      <c r="R141" s="263"/>
      <c r="S141" s="263"/>
      <c r="T141" s="26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5" t="s">
        <v>190</v>
      </c>
      <c r="AU141" s="265" t="s">
        <v>85</v>
      </c>
      <c r="AV141" s="14" t="s">
        <v>85</v>
      </c>
      <c r="AW141" s="14" t="s">
        <v>34</v>
      </c>
      <c r="AX141" s="14" t="s">
        <v>83</v>
      </c>
      <c r="AY141" s="265" t="s">
        <v>178</v>
      </c>
    </row>
    <row r="142" s="12" customFormat="1" ht="22.8" customHeight="1">
      <c r="A142" s="12"/>
      <c r="B142" s="210"/>
      <c r="C142" s="211"/>
      <c r="D142" s="212" t="s">
        <v>75</v>
      </c>
      <c r="E142" s="224" t="s">
        <v>1056</v>
      </c>
      <c r="F142" s="224" t="s">
        <v>1057</v>
      </c>
      <c r="G142" s="211"/>
      <c r="H142" s="211"/>
      <c r="I142" s="214"/>
      <c r="J142" s="225">
        <f>BK142</f>
        <v>0</v>
      </c>
      <c r="K142" s="211"/>
      <c r="L142" s="216"/>
      <c r="M142" s="217"/>
      <c r="N142" s="218"/>
      <c r="O142" s="218"/>
      <c r="P142" s="219">
        <f>SUM(P143:P168)</f>
        <v>0</v>
      </c>
      <c r="Q142" s="218"/>
      <c r="R142" s="219">
        <f>SUM(R143:R168)</f>
        <v>0.10683999999999999</v>
      </c>
      <c r="S142" s="218"/>
      <c r="T142" s="220">
        <f>SUM(T143:T168)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1" t="s">
        <v>85</v>
      </c>
      <c r="AT142" s="222" t="s">
        <v>75</v>
      </c>
      <c r="AU142" s="222" t="s">
        <v>83</v>
      </c>
      <c r="AY142" s="221" t="s">
        <v>178</v>
      </c>
      <c r="BK142" s="223">
        <f>SUM(BK143:BK168)</f>
        <v>0</v>
      </c>
    </row>
    <row r="143" s="2" customFormat="1" ht="16.5" customHeight="1">
      <c r="A143" s="38"/>
      <c r="B143" s="39"/>
      <c r="C143" s="226" t="s">
        <v>186</v>
      </c>
      <c r="D143" s="226" t="s">
        <v>181</v>
      </c>
      <c r="E143" s="227" t="s">
        <v>2539</v>
      </c>
      <c r="F143" s="228" t="s">
        <v>2540</v>
      </c>
      <c r="G143" s="229" t="s">
        <v>267</v>
      </c>
      <c r="H143" s="230">
        <v>294</v>
      </c>
      <c r="I143" s="231"/>
      <c r="J143" s="232">
        <f>ROUND(I143*H143,2)</f>
        <v>0</v>
      </c>
      <c r="K143" s="228" t="s">
        <v>1</v>
      </c>
      <c r="L143" s="44"/>
      <c r="M143" s="233" t="s">
        <v>1</v>
      </c>
      <c r="N143" s="234" t="s">
        <v>41</v>
      </c>
      <c r="O143" s="91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37" t="s">
        <v>362</v>
      </c>
      <c r="AT143" s="237" t="s">
        <v>181</v>
      </c>
      <c r="AU143" s="237" t="s">
        <v>85</v>
      </c>
      <c r="AY143" s="17" t="s">
        <v>178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7" t="s">
        <v>83</v>
      </c>
      <c r="BK143" s="238">
        <f>ROUND(I143*H143,2)</f>
        <v>0</v>
      </c>
      <c r="BL143" s="17" t="s">
        <v>362</v>
      </c>
      <c r="BM143" s="237" t="s">
        <v>2541</v>
      </c>
    </row>
    <row r="144" s="13" customFormat="1">
      <c r="A144" s="13"/>
      <c r="B144" s="244"/>
      <c r="C144" s="245"/>
      <c r="D144" s="246" t="s">
        <v>190</v>
      </c>
      <c r="E144" s="247" t="s">
        <v>1</v>
      </c>
      <c r="F144" s="248" t="s">
        <v>2532</v>
      </c>
      <c r="G144" s="245"/>
      <c r="H144" s="247" t="s">
        <v>1</v>
      </c>
      <c r="I144" s="249"/>
      <c r="J144" s="245"/>
      <c r="K144" s="245"/>
      <c r="L144" s="250"/>
      <c r="M144" s="251"/>
      <c r="N144" s="252"/>
      <c r="O144" s="252"/>
      <c r="P144" s="252"/>
      <c r="Q144" s="252"/>
      <c r="R144" s="252"/>
      <c r="S144" s="252"/>
      <c r="T144" s="25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54" t="s">
        <v>190</v>
      </c>
      <c r="AU144" s="254" t="s">
        <v>85</v>
      </c>
      <c r="AV144" s="13" t="s">
        <v>83</v>
      </c>
      <c r="AW144" s="13" t="s">
        <v>34</v>
      </c>
      <c r="AX144" s="13" t="s">
        <v>76</v>
      </c>
      <c r="AY144" s="254" t="s">
        <v>178</v>
      </c>
    </row>
    <row r="145" s="14" customFormat="1">
      <c r="A145" s="14"/>
      <c r="B145" s="255"/>
      <c r="C145" s="256"/>
      <c r="D145" s="246" t="s">
        <v>190</v>
      </c>
      <c r="E145" s="257" t="s">
        <v>1</v>
      </c>
      <c r="F145" s="258" t="s">
        <v>2542</v>
      </c>
      <c r="G145" s="256"/>
      <c r="H145" s="259">
        <v>294</v>
      </c>
      <c r="I145" s="260"/>
      <c r="J145" s="256"/>
      <c r="K145" s="256"/>
      <c r="L145" s="261"/>
      <c r="M145" s="262"/>
      <c r="N145" s="263"/>
      <c r="O145" s="263"/>
      <c r="P145" s="263"/>
      <c r="Q145" s="263"/>
      <c r="R145" s="263"/>
      <c r="S145" s="263"/>
      <c r="T145" s="26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5" t="s">
        <v>190</v>
      </c>
      <c r="AU145" s="265" t="s">
        <v>85</v>
      </c>
      <c r="AV145" s="14" t="s">
        <v>85</v>
      </c>
      <c r="AW145" s="14" t="s">
        <v>34</v>
      </c>
      <c r="AX145" s="14" t="s">
        <v>83</v>
      </c>
      <c r="AY145" s="265" t="s">
        <v>178</v>
      </c>
    </row>
    <row r="146" s="2" customFormat="1" ht="33" customHeight="1">
      <c r="A146" s="38"/>
      <c r="B146" s="39"/>
      <c r="C146" s="226" t="s">
        <v>226</v>
      </c>
      <c r="D146" s="226" t="s">
        <v>181</v>
      </c>
      <c r="E146" s="227" t="s">
        <v>2543</v>
      </c>
      <c r="F146" s="228" t="s">
        <v>2544</v>
      </c>
      <c r="G146" s="229" t="s">
        <v>267</v>
      </c>
      <c r="H146" s="230">
        <v>128</v>
      </c>
      <c r="I146" s="231"/>
      <c r="J146" s="232">
        <f>ROUND(I146*H146,2)</f>
        <v>0</v>
      </c>
      <c r="K146" s="228" t="s">
        <v>1</v>
      </c>
      <c r="L146" s="44"/>
      <c r="M146" s="233" t="s">
        <v>1</v>
      </c>
      <c r="N146" s="234" t="s">
        <v>41</v>
      </c>
      <c r="O146" s="91"/>
      <c r="P146" s="235">
        <f>O146*H146</f>
        <v>0</v>
      </c>
      <c r="Q146" s="235">
        <v>0.00010000000000000001</v>
      </c>
      <c r="R146" s="235">
        <f>Q146*H146</f>
        <v>0.012800000000000001</v>
      </c>
      <c r="S146" s="235">
        <v>0</v>
      </c>
      <c r="T146" s="23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37" t="s">
        <v>362</v>
      </c>
      <c r="AT146" s="237" t="s">
        <v>181</v>
      </c>
      <c r="AU146" s="237" t="s">
        <v>85</v>
      </c>
      <c r="AY146" s="17" t="s">
        <v>178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7" t="s">
        <v>83</v>
      </c>
      <c r="BK146" s="238">
        <f>ROUND(I146*H146,2)</f>
        <v>0</v>
      </c>
      <c r="BL146" s="17" t="s">
        <v>362</v>
      </c>
      <c r="BM146" s="237" t="s">
        <v>2545</v>
      </c>
    </row>
    <row r="147" s="13" customFormat="1">
      <c r="A147" s="13"/>
      <c r="B147" s="244"/>
      <c r="C147" s="245"/>
      <c r="D147" s="246" t="s">
        <v>190</v>
      </c>
      <c r="E147" s="247" t="s">
        <v>1</v>
      </c>
      <c r="F147" s="248" t="s">
        <v>2532</v>
      </c>
      <c r="G147" s="245"/>
      <c r="H147" s="247" t="s">
        <v>1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54" t="s">
        <v>190</v>
      </c>
      <c r="AU147" s="254" t="s">
        <v>85</v>
      </c>
      <c r="AV147" s="13" t="s">
        <v>83</v>
      </c>
      <c r="AW147" s="13" t="s">
        <v>34</v>
      </c>
      <c r="AX147" s="13" t="s">
        <v>76</v>
      </c>
      <c r="AY147" s="254" t="s">
        <v>178</v>
      </c>
    </row>
    <row r="148" s="14" customFormat="1">
      <c r="A148" s="14"/>
      <c r="B148" s="255"/>
      <c r="C148" s="256"/>
      <c r="D148" s="246" t="s">
        <v>190</v>
      </c>
      <c r="E148" s="257" t="s">
        <v>1</v>
      </c>
      <c r="F148" s="258" t="s">
        <v>2546</v>
      </c>
      <c r="G148" s="256"/>
      <c r="H148" s="259">
        <v>128</v>
      </c>
      <c r="I148" s="260"/>
      <c r="J148" s="256"/>
      <c r="K148" s="256"/>
      <c r="L148" s="261"/>
      <c r="M148" s="262"/>
      <c r="N148" s="263"/>
      <c r="O148" s="263"/>
      <c r="P148" s="263"/>
      <c r="Q148" s="263"/>
      <c r="R148" s="263"/>
      <c r="S148" s="263"/>
      <c r="T148" s="26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5" t="s">
        <v>190</v>
      </c>
      <c r="AU148" s="265" t="s">
        <v>85</v>
      </c>
      <c r="AV148" s="14" t="s">
        <v>85</v>
      </c>
      <c r="AW148" s="14" t="s">
        <v>34</v>
      </c>
      <c r="AX148" s="14" t="s">
        <v>83</v>
      </c>
      <c r="AY148" s="265" t="s">
        <v>178</v>
      </c>
    </row>
    <row r="149" s="2" customFormat="1" ht="24.15" customHeight="1">
      <c r="A149" s="38"/>
      <c r="B149" s="39"/>
      <c r="C149" s="267" t="s">
        <v>241</v>
      </c>
      <c r="D149" s="267" t="s">
        <v>406</v>
      </c>
      <c r="E149" s="268" t="s">
        <v>2547</v>
      </c>
      <c r="F149" s="269" t="s">
        <v>2548</v>
      </c>
      <c r="G149" s="270" t="s">
        <v>267</v>
      </c>
      <c r="H149" s="271">
        <v>52</v>
      </c>
      <c r="I149" s="272"/>
      <c r="J149" s="273">
        <f>ROUND(I149*H149,2)</f>
        <v>0</v>
      </c>
      <c r="K149" s="269" t="s">
        <v>1</v>
      </c>
      <c r="L149" s="274"/>
      <c r="M149" s="275" t="s">
        <v>1</v>
      </c>
      <c r="N149" s="276" t="s">
        <v>41</v>
      </c>
      <c r="O149" s="91"/>
      <c r="P149" s="235">
        <f>O149*H149</f>
        <v>0</v>
      </c>
      <c r="Q149" s="235">
        <v>0.00027</v>
      </c>
      <c r="R149" s="235">
        <f>Q149*H149</f>
        <v>0.01404</v>
      </c>
      <c r="S149" s="235">
        <v>0</v>
      </c>
      <c r="T149" s="23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7" t="s">
        <v>472</v>
      </c>
      <c r="AT149" s="237" t="s">
        <v>406</v>
      </c>
      <c r="AU149" s="237" t="s">
        <v>85</v>
      </c>
      <c r="AY149" s="17" t="s">
        <v>178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7" t="s">
        <v>83</v>
      </c>
      <c r="BK149" s="238">
        <f>ROUND(I149*H149,2)</f>
        <v>0</v>
      </c>
      <c r="BL149" s="17" t="s">
        <v>362</v>
      </c>
      <c r="BM149" s="237" t="s">
        <v>2549</v>
      </c>
    </row>
    <row r="150" s="13" customFormat="1">
      <c r="A150" s="13"/>
      <c r="B150" s="244"/>
      <c r="C150" s="245"/>
      <c r="D150" s="246" t="s">
        <v>190</v>
      </c>
      <c r="E150" s="247" t="s">
        <v>1</v>
      </c>
      <c r="F150" s="248" t="s">
        <v>2532</v>
      </c>
      <c r="G150" s="245"/>
      <c r="H150" s="247" t="s">
        <v>1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4" t="s">
        <v>190</v>
      </c>
      <c r="AU150" s="254" t="s">
        <v>85</v>
      </c>
      <c r="AV150" s="13" t="s">
        <v>83</v>
      </c>
      <c r="AW150" s="13" t="s">
        <v>34</v>
      </c>
      <c r="AX150" s="13" t="s">
        <v>76</v>
      </c>
      <c r="AY150" s="254" t="s">
        <v>178</v>
      </c>
    </row>
    <row r="151" s="14" customFormat="1">
      <c r="A151" s="14"/>
      <c r="B151" s="255"/>
      <c r="C151" s="256"/>
      <c r="D151" s="246" t="s">
        <v>190</v>
      </c>
      <c r="E151" s="257" t="s">
        <v>1</v>
      </c>
      <c r="F151" s="258" t="s">
        <v>643</v>
      </c>
      <c r="G151" s="256"/>
      <c r="H151" s="259">
        <v>52</v>
      </c>
      <c r="I151" s="260"/>
      <c r="J151" s="256"/>
      <c r="K151" s="256"/>
      <c r="L151" s="261"/>
      <c r="M151" s="262"/>
      <c r="N151" s="263"/>
      <c r="O151" s="263"/>
      <c r="P151" s="263"/>
      <c r="Q151" s="263"/>
      <c r="R151" s="263"/>
      <c r="S151" s="263"/>
      <c r="T151" s="26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5" t="s">
        <v>190</v>
      </c>
      <c r="AU151" s="265" t="s">
        <v>85</v>
      </c>
      <c r="AV151" s="14" t="s">
        <v>85</v>
      </c>
      <c r="AW151" s="14" t="s">
        <v>34</v>
      </c>
      <c r="AX151" s="14" t="s">
        <v>83</v>
      </c>
      <c r="AY151" s="265" t="s">
        <v>178</v>
      </c>
    </row>
    <row r="152" s="2" customFormat="1" ht="24.15" customHeight="1">
      <c r="A152" s="38"/>
      <c r="B152" s="39"/>
      <c r="C152" s="267" t="s">
        <v>255</v>
      </c>
      <c r="D152" s="267" t="s">
        <v>406</v>
      </c>
      <c r="E152" s="268" t="s">
        <v>2550</v>
      </c>
      <c r="F152" s="269" t="s">
        <v>2551</v>
      </c>
      <c r="G152" s="270" t="s">
        <v>267</v>
      </c>
      <c r="H152" s="271">
        <v>30</v>
      </c>
      <c r="I152" s="272"/>
      <c r="J152" s="273">
        <f>ROUND(I152*H152,2)</f>
        <v>0</v>
      </c>
      <c r="K152" s="269" t="s">
        <v>1</v>
      </c>
      <c r="L152" s="274"/>
      <c r="M152" s="275" t="s">
        <v>1</v>
      </c>
      <c r="N152" s="276" t="s">
        <v>41</v>
      </c>
      <c r="O152" s="91"/>
      <c r="P152" s="235">
        <f>O152*H152</f>
        <v>0</v>
      </c>
      <c r="Q152" s="235">
        <v>0.00027</v>
      </c>
      <c r="R152" s="235">
        <f>Q152*H152</f>
        <v>0.0080999999999999996</v>
      </c>
      <c r="S152" s="235">
        <v>0</v>
      </c>
      <c r="T152" s="23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7" t="s">
        <v>472</v>
      </c>
      <c r="AT152" s="237" t="s">
        <v>406</v>
      </c>
      <c r="AU152" s="237" t="s">
        <v>85</v>
      </c>
      <c r="AY152" s="17" t="s">
        <v>178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7" t="s">
        <v>83</v>
      </c>
      <c r="BK152" s="238">
        <f>ROUND(I152*H152,2)</f>
        <v>0</v>
      </c>
      <c r="BL152" s="17" t="s">
        <v>362</v>
      </c>
      <c r="BM152" s="237" t="s">
        <v>2552</v>
      </c>
    </row>
    <row r="153" s="13" customFormat="1">
      <c r="A153" s="13"/>
      <c r="B153" s="244"/>
      <c r="C153" s="245"/>
      <c r="D153" s="246" t="s">
        <v>190</v>
      </c>
      <c r="E153" s="247" t="s">
        <v>1</v>
      </c>
      <c r="F153" s="248" t="s">
        <v>2532</v>
      </c>
      <c r="G153" s="245"/>
      <c r="H153" s="247" t="s">
        <v>1</v>
      </c>
      <c r="I153" s="249"/>
      <c r="J153" s="245"/>
      <c r="K153" s="245"/>
      <c r="L153" s="250"/>
      <c r="M153" s="251"/>
      <c r="N153" s="252"/>
      <c r="O153" s="252"/>
      <c r="P153" s="252"/>
      <c r="Q153" s="252"/>
      <c r="R153" s="252"/>
      <c r="S153" s="252"/>
      <c r="T153" s="25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4" t="s">
        <v>190</v>
      </c>
      <c r="AU153" s="254" t="s">
        <v>85</v>
      </c>
      <c r="AV153" s="13" t="s">
        <v>83</v>
      </c>
      <c r="AW153" s="13" t="s">
        <v>34</v>
      </c>
      <c r="AX153" s="13" t="s">
        <v>76</v>
      </c>
      <c r="AY153" s="254" t="s">
        <v>178</v>
      </c>
    </row>
    <row r="154" s="14" customFormat="1">
      <c r="A154" s="14"/>
      <c r="B154" s="255"/>
      <c r="C154" s="256"/>
      <c r="D154" s="246" t="s">
        <v>190</v>
      </c>
      <c r="E154" s="257" t="s">
        <v>1</v>
      </c>
      <c r="F154" s="258" t="s">
        <v>458</v>
      </c>
      <c r="G154" s="256"/>
      <c r="H154" s="259">
        <v>30</v>
      </c>
      <c r="I154" s="260"/>
      <c r="J154" s="256"/>
      <c r="K154" s="256"/>
      <c r="L154" s="261"/>
      <c r="M154" s="262"/>
      <c r="N154" s="263"/>
      <c r="O154" s="263"/>
      <c r="P154" s="263"/>
      <c r="Q154" s="263"/>
      <c r="R154" s="263"/>
      <c r="S154" s="263"/>
      <c r="T154" s="26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5" t="s">
        <v>190</v>
      </c>
      <c r="AU154" s="265" t="s">
        <v>85</v>
      </c>
      <c r="AV154" s="14" t="s">
        <v>85</v>
      </c>
      <c r="AW154" s="14" t="s">
        <v>34</v>
      </c>
      <c r="AX154" s="14" t="s">
        <v>83</v>
      </c>
      <c r="AY154" s="265" t="s">
        <v>178</v>
      </c>
    </row>
    <row r="155" s="2" customFormat="1" ht="24.15" customHeight="1">
      <c r="A155" s="38"/>
      <c r="B155" s="39"/>
      <c r="C155" s="267" t="s">
        <v>264</v>
      </c>
      <c r="D155" s="267" t="s">
        <v>406</v>
      </c>
      <c r="E155" s="268" t="s">
        <v>2553</v>
      </c>
      <c r="F155" s="269" t="s">
        <v>2554</v>
      </c>
      <c r="G155" s="270" t="s">
        <v>267</v>
      </c>
      <c r="H155" s="271">
        <v>8</v>
      </c>
      <c r="I155" s="272"/>
      <c r="J155" s="273">
        <f>ROUND(I155*H155,2)</f>
        <v>0</v>
      </c>
      <c r="K155" s="269" t="s">
        <v>1</v>
      </c>
      <c r="L155" s="274"/>
      <c r="M155" s="275" t="s">
        <v>1</v>
      </c>
      <c r="N155" s="276" t="s">
        <v>41</v>
      </c>
      <c r="O155" s="91"/>
      <c r="P155" s="235">
        <f>O155*H155</f>
        <v>0</v>
      </c>
      <c r="Q155" s="235">
        <v>0.00064999999999999997</v>
      </c>
      <c r="R155" s="235">
        <f>Q155*H155</f>
        <v>0.0051999999999999998</v>
      </c>
      <c r="S155" s="235">
        <v>0</v>
      </c>
      <c r="T155" s="23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37" t="s">
        <v>472</v>
      </c>
      <c r="AT155" s="237" t="s">
        <v>406</v>
      </c>
      <c r="AU155" s="237" t="s">
        <v>85</v>
      </c>
      <c r="AY155" s="17" t="s">
        <v>178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7" t="s">
        <v>83</v>
      </c>
      <c r="BK155" s="238">
        <f>ROUND(I155*H155,2)</f>
        <v>0</v>
      </c>
      <c r="BL155" s="17" t="s">
        <v>362</v>
      </c>
      <c r="BM155" s="237" t="s">
        <v>2555</v>
      </c>
    </row>
    <row r="156" s="13" customFormat="1">
      <c r="A156" s="13"/>
      <c r="B156" s="244"/>
      <c r="C156" s="245"/>
      <c r="D156" s="246" t="s">
        <v>190</v>
      </c>
      <c r="E156" s="247" t="s">
        <v>1</v>
      </c>
      <c r="F156" s="248" t="s">
        <v>2532</v>
      </c>
      <c r="G156" s="245"/>
      <c r="H156" s="247" t="s">
        <v>1</v>
      </c>
      <c r="I156" s="249"/>
      <c r="J156" s="245"/>
      <c r="K156" s="245"/>
      <c r="L156" s="250"/>
      <c r="M156" s="251"/>
      <c r="N156" s="252"/>
      <c r="O156" s="252"/>
      <c r="P156" s="252"/>
      <c r="Q156" s="252"/>
      <c r="R156" s="252"/>
      <c r="S156" s="252"/>
      <c r="T156" s="25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4" t="s">
        <v>190</v>
      </c>
      <c r="AU156" s="254" t="s">
        <v>85</v>
      </c>
      <c r="AV156" s="13" t="s">
        <v>83</v>
      </c>
      <c r="AW156" s="13" t="s">
        <v>34</v>
      </c>
      <c r="AX156" s="13" t="s">
        <v>76</v>
      </c>
      <c r="AY156" s="254" t="s">
        <v>178</v>
      </c>
    </row>
    <row r="157" s="14" customFormat="1">
      <c r="A157" s="14"/>
      <c r="B157" s="255"/>
      <c r="C157" s="256"/>
      <c r="D157" s="246" t="s">
        <v>190</v>
      </c>
      <c r="E157" s="257" t="s">
        <v>1</v>
      </c>
      <c r="F157" s="258" t="s">
        <v>264</v>
      </c>
      <c r="G157" s="256"/>
      <c r="H157" s="259">
        <v>8</v>
      </c>
      <c r="I157" s="260"/>
      <c r="J157" s="256"/>
      <c r="K157" s="256"/>
      <c r="L157" s="261"/>
      <c r="M157" s="262"/>
      <c r="N157" s="263"/>
      <c r="O157" s="263"/>
      <c r="P157" s="263"/>
      <c r="Q157" s="263"/>
      <c r="R157" s="263"/>
      <c r="S157" s="263"/>
      <c r="T157" s="26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5" t="s">
        <v>190</v>
      </c>
      <c r="AU157" s="265" t="s">
        <v>85</v>
      </c>
      <c r="AV157" s="14" t="s">
        <v>85</v>
      </c>
      <c r="AW157" s="14" t="s">
        <v>34</v>
      </c>
      <c r="AX157" s="14" t="s">
        <v>83</v>
      </c>
      <c r="AY157" s="265" t="s">
        <v>178</v>
      </c>
    </row>
    <row r="158" s="2" customFormat="1" ht="24.15" customHeight="1">
      <c r="A158" s="38"/>
      <c r="B158" s="39"/>
      <c r="C158" s="267" t="s">
        <v>270</v>
      </c>
      <c r="D158" s="267" t="s">
        <v>406</v>
      </c>
      <c r="E158" s="268" t="s">
        <v>2556</v>
      </c>
      <c r="F158" s="269" t="s">
        <v>2557</v>
      </c>
      <c r="G158" s="270" t="s">
        <v>267</v>
      </c>
      <c r="H158" s="271">
        <v>38</v>
      </c>
      <c r="I158" s="272"/>
      <c r="J158" s="273">
        <f>ROUND(I158*H158,2)</f>
        <v>0</v>
      </c>
      <c r="K158" s="269" t="s">
        <v>1</v>
      </c>
      <c r="L158" s="274"/>
      <c r="M158" s="275" t="s">
        <v>1</v>
      </c>
      <c r="N158" s="276" t="s">
        <v>41</v>
      </c>
      <c r="O158" s="91"/>
      <c r="P158" s="235">
        <f>O158*H158</f>
        <v>0</v>
      </c>
      <c r="Q158" s="235">
        <v>0.00064999999999999997</v>
      </c>
      <c r="R158" s="235">
        <f>Q158*H158</f>
        <v>0.0247</v>
      </c>
      <c r="S158" s="235">
        <v>0</v>
      </c>
      <c r="T158" s="23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37" t="s">
        <v>472</v>
      </c>
      <c r="AT158" s="237" t="s">
        <v>406</v>
      </c>
      <c r="AU158" s="237" t="s">
        <v>85</v>
      </c>
      <c r="AY158" s="17" t="s">
        <v>178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7" t="s">
        <v>83</v>
      </c>
      <c r="BK158" s="238">
        <f>ROUND(I158*H158,2)</f>
        <v>0</v>
      </c>
      <c r="BL158" s="17" t="s">
        <v>362</v>
      </c>
      <c r="BM158" s="237" t="s">
        <v>2558</v>
      </c>
    </row>
    <row r="159" s="13" customFormat="1">
      <c r="A159" s="13"/>
      <c r="B159" s="244"/>
      <c r="C159" s="245"/>
      <c r="D159" s="246" t="s">
        <v>190</v>
      </c>
      <c r="E159" s="247" t="s">
        <v>1</v>
      </c>
      <c r="F159" s="248" t="s">
        <v>2532</v>
      </c>
      <c r="G159" s="245"/>
      <c r="H159" s="247" t="s">
        <v>1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4" t="s">
        <v>190</v>
      </c>
      <c r="AU159" s="254" t="s">
        <v>85</v>
      </c>
      <c r="AV159" s="13" t="s">
        <v>83</v>
      </c>
      <c r="AW159" s="13" t="s">
        <v>34</v>
      </c>
      <c r="AX159" s="13" t="s">
        <v>76</v>
      </c>
      <c r="AY159" s="254" t="s">
        <v>178</v>
      </c>
    </row>
    <row r="160" s="14" customFormat="1">
      <c r="A160" s="14"/>
      <c r="B160" s="255"/>
      <c r="C160" s="256"/>
      <c r="D160" s="246" t="s">
        <v>190</v>
      </c>
      <c r="E160" s="257" t="s">
        <v>1</v>
      </c>
      <c r="F160" s="258" t="s">
        <v>2559</v>
      </c>
      <c r="G160" s="256"/>
      <c r="H160" s="259">
        <v>38</v>
      </c>
      <c r="I160" s="260"/>
      <c r="J160" s="256"/>
      <c r="K160" s="256"/>
      <c r="L160" s="261"/>
      <c r="M160" s="262"/>
      <c r="N160" s="263"/>
      <c r="O160" s="263"/>
      <c r="P160" s="263"/>
      <c r="Q160" s="263"/>
      <c r="R160" s="263"/>
      <c r="S160" s="263"/>
      <c r="T160" s="26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5" t="s">
        <v>190</v>
      </c>
      <c r="AU160" s="265" t="s">
        <v>85</v>
      </c>
      <c r="AV160" s="14" t="s">
        <v>85</v>
      </c>
      <c r="AW160" s="14" t="s">
        <v>34</v>
      </c>
      <c r="AX160" s="14" t="s">
        <v>83</v>
      </c>
      <c r="AY160" s="265" t="s">
        <v>178</v>
      </c>
    </row>
    <row r="161" s="2" customFormat="1" ht="24.15" customHeight="1">
      <c r="A161" s="38"/>
      <c r="B161" s="39"/>
      <c r="C161" s="226" t="s">
        <v>276</v>
      </c>
      <c r="D161" s="226" t="s">
        <v>181</v>
      </c>
      <c r="E161" s="227" t="s">
        <v>2560</v>
      </c>
      <c r="F161" s="228" t="s">
        <v>2561</v>
      </c>
      <c r="G161" s="229" t="s">
        <v>267</v>
      </c>
      <c r="H161" s="230">
        <v>210</v>
      </c>
      <c r="I161" s="231"/>
      <c r="J161" s="232">
        <f>ROUND(I161*H161,2)</f>
        <v>0</v>
      </c>
      <c r="K161" s="228" t="s">
        <v>1</v>
      </c>
      <c r="L161" s="44"/>
      <c r="M161" s="233" t="s">
        <v>1</v>
      </c>
      <c r="N161" s="234" t="s">
        <v>41</v>
      </c>
      <c r="O161" s="91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37" t="s">
        <v>362</v>
      </c>
      <c r="AT161" s="237" t="s">
        <v>181</v>
      </c>
      <c r="AU161" s="237" t="s">
        <v>85</v>
      </c>
      <c r="AY161" s="17" t="s">
        <v>178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7" t="s">
        <v>83</v>
      </c>
      <c r="BK161" s="238">
        <f>ROUND(I161*H161,2)</f>
        <v>0</v>
      </c>
      <c r="BL161" s="17" t="s">
        <v>362</v>
      </c>
      <c r="BM161" s="237" t="s">
        <v>2562</v>
      </c>
    </row>
    <row r="162" s="13" customFormat="1">
      <c r="A162" s="13"/>
      <c r="B162" s="244"/>
      <c r="C162" s="245"/>
      <c r="D162" s="246" t="s">
        <v>190</v>
      </c>
      <c r="E162" s="247" t="s">
        <v>1</v>
      </c>
      <c r="F162" s="248" t="s">
        <v>2532</v>
      </c>
      <c r="G162" s="245"/>
      <c r="H162" s="247" t="s">
        <v>1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4" t="s">
        <v>190</v>
      </c>
      <c r="AU162" s="254" t="s">
        <v>85</v>
      </c>
      <c r="AV162" s="13" t="s">
        <v>83</v>
      </c>
      <c r="AW162" s="13" t="s">
        <v>34</v>
      </c>
      <c r="AX162" s="13" t="s">
        <v>76</v>
      </c>
      <c r="AY162" s="254" t="s">
        <v>178</v>
      </c>
    </row>
    <row r="163" s="14" customFormat="1">
      <c r="A163" s="14"/>
      <c r="B163" s="255"/>
      <c r="C163" s="256"/>
      <c r="D163" s="246" t="s">
        <v>190</v>
      </c>
      <c r="E163" s="257" t="s">
        <v>1</v>
      </c>
      <c r="F163" s="258" t="s">
        <v>1601</v>
      </c>
      <c r="G163" s="256"/>
      <c r="H163" s="259">
        <v>210</v>
      </c>
      <c r="I163" s="260"/>
      <c r="J163" s="256"/>
      <c r="K163" s="256"/>
      <c r="L163" s="261"/>
      <c r="M163" s="262"/>
      <c r="N163" s="263"/>
      <c r="O163" s="263"/>
      <c r="P163" s="263"/>
      <c r="Q163" s="263"/>
      <c r="R163" s="263"/>
      <c r="S163" s="263"/>
      <c r="T163" s="26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5" t="s">
        <v>190</v>
      </c>
      <c r="AU163" s="265" t="s">
        <v>85</v>
      </c>
      <c r="AV163" s="14" t="s">
        <v>85</v>
      </c>
      <c r="AW163" s="14" t="s">
        <v>34</v>
      </c>
      <c r="AX163" s="14" t="s">
        <v>83</v>
      </c>
      <c r="AY163" s="265" t="s">
        <v>178</v>
      </c>
    </row>
    <row r="164" s="2" customFormat="1" ht="33" customHeight="1">
      <c r="A164" s="38"/>
      <c r="B164" s="39"/>
      <c r="C164" s="267" t="s">
        <v>297</v>
      </c>
      <c r="D164" s="267" t="s">
        <v>406</v>
      </c>
      <c r="E164" s="268" t="s">
        <v>2563</v>
      </c>
      <c r="F164" s="269" t="s">
        <v>2564</v>
      </c>
      <c r="G164" s="270" t="s">
        <v>267</v>
      </c>
      <c r="H164" s="271">
        <v>210</v>
      </c>
      <c r="I164" s="272"/>
      <c r="J164" s="273">
        <f>ROUND(I164*H164,2)</f>
        <v>0</v>
      </c>
      <c r="K164" s="269" t="s">
        <v>1</v>
      </c>
      <c r="L164" s="274"/>
      <c r="M164" s="275" t="s">
        <v>1</v>
      </c>
      <c r="N164" s="276" t="s">
        <v>41</v>
      </c>
      <c r="O164" s="91"/>
      <c r="P164" s="235">
        <f>O164*H164</f>
        <v>0</v>
      </c>
      <c r="Q164" s="235">
        <v>0.00020000000000000001</v>
      </c>
      <c r="R164" s="235">
        <f>Q164*H164</f>
        <v>0.042000000000000003</v>
      </c>
      <c r="S164" s="235">
        <v>0</v>
      </c>
      <c r="T164" s="23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37" t="s">
        <v>472</v>
      </c>
      <c r="AT164" s="237" t="s">
        <v>406</v>
      </c>
      <c r="AU164" s="237" t="s">
        <v>85</v>
      </c>
      <c r="AY164" s="17" t="s">
        <v>178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7" t="s">
        <v>83</v>
      </c>
      <c r="BK164" s="238">
        <f>ROUND(I164*H164,2)</f>
        <v>0</v>
      </c>
      <c r="BL164" s="17" t="s">
        <v>362</v>
      </c>
      <c r="BM164" s="237" t="s">
        <v>2565</v>
      </c>
    </row>
    <row r="165" s="13" customFormat="1">
      <c r="A165" s="13"/>
      <c r="B165" s="244"/>
      <c r="C165" s="245"/>
      <c r="D165" s="246" t="s">
        <v>190</v>
      </c>
      <c r="E165" s="247" t="s">
        <v>1</v>
      </c>
      <c r="F165" s="248" t="s">
        <v>2532</v>
      </c>
      <c r="G165" s="245"/>
      <c r="H165" s="247" t="s">
        <v>1</v>
      </c>
      <c r="I165" s="249"/>
      <c r="J165" s="245"/>
      <c r="K165" s="245"/>
      <c r="L165" s="250"/>
      <c r="M165" s="251"/>
      <c r="N165" s="252"/>
      <c r="O165" s="252"/>
      <c r="P165" s="252"/>
      <c r="Q165" s="252"/>
      <c r="R165" s="252"/>
      <c r="S165" s="252"/>
      <c r="T165" s="25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54" t="s">
        <v>190</v>
      </c>
      <c r="AU165" s="254" t="s">
        <v>85</v>
      </c>
      <c r="AV165" s="13" t="s">
        <v>83</v>
      </c>
      <c r="AW165" s="13" t="s">
        <v>34</v>
      </c>
      <c r="AX165" s="13" t="s">
        <v>76</v>
      </c>
      <c r="AY165" s="254" t="s">
        <v>178</v>
      </c>
    </row>
    <row r="166" s="14" customFormat="1">
      <c r="A166" s="14"/>
      <c r="B166" s="255"/>
      <c r="C166" s="256"/>
      <c r="D166" s="246" t="s">
        <v>190</v>
      </c>
      <c r="E166" s="257" t="s">
        <v>1</v>
      </c>
      <c r="F166" s="258" t="s">
        <v>1601</v>
      </c>
      <c r="G166" s="256"/>
      <c r="H166" s="259">
        <v>210</v>
      </c>
      <c r="I166" s="260"/>
      <c r="J166" s="256"/>
      <c r="K166" s="256"/>
      <c r="L166" s="261"/>
      <c r="M166" s="262"/>
      <c r="N166" s="263"/>
      <c r="O166" s="263"/>
      <c r="P166" s="263"/>
      <c r="Q166" s="263"/>
      <c r="R166" s="263"/>
      <c r="S166" s="263"/>
      <c r="T166" s="26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5" t="s">
        <v>190</v>
      </c>
      <c r="AU166" s="265" t="s">
        <v>85</v>
      </c>
      <c r="AV166" s="14" t="s">
        <v>85</v>
      </c>
      <c r="AW166" s="14" t="s">
        <v>34</v>
      </c>
      <c r="AX166" s="14" t="s">
        <v>83</v>
      </c>
      <c r="AY166" s="265" t="s">
        <v>178</v>
      </c>
    </row>
    <row r="167" s="2" customFormat="1" ht="24.15" customHeight="1">
      <c r="A167" s="38"/>
      <c r="B167" s="39"/>
      <c r="C167" s="226" t="s">
        <v>8</v>
      </c>
      <c r="D167" s="226" t="s">
        <v>181</v>
      </c>
      <c r="E167" s="227" t="s">
        <v>2566</v>
      </c>
      <c r="F167" s="228" t="s">
        <v>2567</v>
      </c>
      <c r="G167" s="229" t="s">
        <v>229</v>
      </c>
      <c r="H167" s="230">
        <v>0.107</v>
      </c>
      <c r="I167" s="231"/>
      <c r="J167" s="232">
        <f>ROUND(I167*H167,2)</f>
        <v>0</v>
      </c>
      <c r="K167" s="228" t="s">
        <v>185</v>
      </c>
      <c r="L167" s="44"/>
      <c r="M167" s="233" t="s">
        <v>1</v>
      </c>
      <c r="N167" s="234" t="s">
        <v>41</v>
      </c>
      <c r="O167" s="91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37" t="s">
        <v>362</v>
      </c>
      <c r="AT167" s="237" t="s">
        <v>181</v>
      </c>
      <c r="AU167" s="237" t="s">
        <v>85</v>
      </c>
      <c r="AY167" s="17" t="s">
        <v>178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7" t="s">
        <v>83</v>
      </c>
      <c r="BK167" s="238">
        <f>ROUND(I167*H167,2)</f>
        <v>0</v>
      </c>
      <c r="BL167" s="17" t="s">
        <v>362</v>
      </c>
      <c r="BM167" s="237" t="s">
        <v>2568</v>
      </c>
    </row>
    <row r="168" s="2" customFormat="1">
      <c r="A168" s="38"/>
      <c r="B168" s="39"/>
      <c r="C168" s="40"/>
      <c r="D168" s="239" t="s">
        <v>188</v>
      </c>
      <c r="E168" s="40"/>
      <c r="F168" s="240" t="s">
        <v>2569</v>
      </c>
      <c r="G168" s="40"/>
      <c r="H168" s="40"/>
      <c r="I168" s="241"/>
      <c r="J168" s="40"/>
      <c r="K168" s="40"/>
      <c r="L168" s="44"/>
      <c r="M168" s="242"/>
      <c r="N168" s="243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7" t="s">
        <v>188</v>
      </c>
      <c r="AU168" s="17" t="s">
        <v>85</v>
      </c>
    </row>
    <row r="169" s="12" customFormat="1" ht="22.8" customHeight="1">
      <c r="A169" s="12"/>
      <c r="B169" s="210"/>
      <c r="C169" s="211"/>
      <c r="D169" s="212" t="s">
        <v>75</v>
      </c>
      <c r="E169" s="224" t="s">
        <v>2570</v>
      </c>
      <c r="F169" s="224" t="s">
        <v>2571</v>
      </c>
      <c r="G169" s="211"/>
      <c r="H169" s="211"/>
      <c r="I169" s="214"/>
      <c r="J169" s="225">
        <f>BK169</f>
        <v>0</v>
      </c>
      <c r="K169" s="211"/>
      <c r="L169" s="216"/>
      <c r="M169" s="217"/>
      <c r="N169" s="218"/>
      <c r="O169" s="218"/>
      <c r="P169" s="219">
        <f>SUM(P170:P176)</f>
        <v>0</v>
      </c>
      <c r="Q169" s="218"/>
      <c r="R169" s="219">
        <f>SUM(R170:R176)</f>
        <v>0.00013999999999999999</v>
      </c>
      <c r="S169" s="218"/>
      <c r="T169" s="220">
        <f>SUM(T170:T176)</f>
        <v>0.0089999999999999993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21" t="s">
        <v>85</v>
      </c>
      <c r="AT169" s="222" t="s">
        <v>75</v>
      </c>
      <c r="AU169" s="222" t="s">
        <v>83</v>
      </c>
      <c r="AY169" s="221" t="s">
        <v>178</v>
      </c>
      <c r="BK169" s="223">
        <f>SUM(BK170:BK176)</f>
        <v>0</v>
      </c>
    </row>
    <row r="170" s="2" customFormat="1" ht="16.5" customHeight="1">
      <c r="A170" s="38"/>
      <c r="B170" s="39"/>
      <c r="C170" s="226" t="s">
        <v>311</v>
      </c>
      <c r="D170" s="226" t="s">
        <v>181</v>
      </c>
      <c r="E170" s="227" t="s">
        <v>2572</v>
      </c>
      <c r="F170" s="228" t="s">
        <v>2573</v>
      </c>
      <c r="G170" s="229" t="s">
        <v>203</v>
      </c>
      <c r="H170" s="230">
        <v>2</v>
      </c>
      <c r="I170" s="231"/>
      <c r="J170" s="232">
        <f>ROUND(I170*H170,2)</f>
        <v>0</v>
      </c>
      <c r="K170" s="228" t="s">
        <v>185</v>
      </c>
      <c r="L170" s="44"/>
      <c r="M170" s="233" t="s">
        <v>1</v>
      </c>
      <c r="N170" s="234" t="s">
        <v>41</v>
      </c>
      <c r="O170" s="91"/>
      <c r="P170" s="235">
        <f>O170*H170</f>
        <v>0</v>
      </c>
      <c r="Q170" s="235">
        <v>6.9999999999999994E-05</v>
      </c>
      <c r="R170" s="235">
        <f>Q170*H170</f>
        <v>0.00013999999999999999</v>
      </c>
      <c r="S170" s="235">
        <v>0.0044999999999999997</v>
      </c>
      <c r="T170" s="236">
        <f>S170*H170</f>
        <v>0.0089999999999999993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37" t="s">
        <v>362</v>
      </c>
      <c r="AT170" s="237" t="s">
        <v>181</v>
      </c>
      <c r="AU170" s="237" t="s">
        <v>85</v>
      </c>
      <c r="AY170" s="17" t="s">
        <v>178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7" t="s">
        <v>83</v>
      </c>
      <c r="BK170" s="238">
        <f>ROUND(I170*H170,2)</f>
        <v>0</v>
      </c>
      <c r="BL170" s="17" t="s">
        <v>362</v>
      </c>
      <c r="BM170" s="237" t="s">
        <v>2574</v>
      </c>
    </row>
    <row r="171" s="2" customFormat="1">
      <c r="A171" s="38"/>
      <c r="B171" s="39"/>
      <c r="C171" s="40"/>
      <c r="D171" s="239" t="s">
        <v>188</v>
      </c>
      <c r="E171" s="40"/>
      <c r="F171" s="240" t="s">
        <v>2575</v>
      </c>
      <c r="G171" s="40"/>
      <c r="H171" s="40"/>
      <c r="I171" s="241"/>
      <c r="J171" s="40"/>
      <c r="K171" s="40"/>
      <c r="L171" s="44"/>
      <c r="M171" s="242"/>
      <c r="N171" s="243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7" t="s">
        <v>188</v>
      </c>
      <c r="AU171" s="17" t="s">
        <v>85</v>
      </c>
    </row>
    <row r="172" s="13" customFormat="1">
      <c r="A172" s="13"/>
      <c r="B172" s="244"/>
      <c r="C172" s="245"/>
      <c r="D172" s="246" t="s">
        <v>190</v>
      </c>
      <c r="E172" s="247" t="s">
        <v>1</v>
      </c>
      <c r="F172" s="248" t="s">
        <v>2532</v>
      </c>
      <c r="G172" s="245"/>
      <c r="H172" s="247" t="s">
        <v>1</v>
      </c>
      <c r="I172" s="249"/>
      <c r="J172" s="245"/>
      <c r="K172" s="245"/>
      <c r="L172" s="250"/>
      <c r="M172" s="251"/>
      <c r="N172" s="252"/>
      <c r="O172" s="252"/>
      <c r="P172" s="252"/>
      <c r="Q172" s="252"/>
      <c r="R172" s="252"/>
      <c r="S172" s="252"/>
      <c r="T172" s="25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54" t="s">
        <v>190</v>
      </c>
      <c r="AU172" s="254" t="s">
        <v>85</v>
      </c>
      <c r="AV172" s="13" t="s">
        <v>83</v>
      </c>
      <c r="AW172" s="13" t="s">
        <v>34</v>
      </c>
      <c r="AX172" s="13" t="s">
        <v>76</v>
      </c>
      <c r="AY172" s="254" t="s">
        <v>178</v>
      </c>
    </row>
    <row r="173" s="14" customFormat="1">
      <c r="A173" s="14"/>
      <c r="B173" s="255"/>
      <c r="C173" s="256"/>
      <c r="D173" s="246" t="s">
        <v>190</v>
      </c>
      <c r="E173" s="257" t="s">
        <v>1</v>
      </c>
      <c r="F173" s="258" t="s">
        <v>85</v>
      </c>
      <c r="G173" s="256"/>
      <c r="H173" s="259">
        <v>2</v>
      </c>
      <c r="I173" s="260"/>
      <c r="J173" s="256"/>
      <c r="K173" s="256"/>
      <c r="L173" s="261"/>
      <c r="M173" s="262"/>
      <c r="N173" s="263"/>
      <c r="O173" s="263"/>
      <c r="P173" s="263"/>
      <c r="Q173" s="263"/>
      <c r="R173" s="263"/>
      <c r="S173" s="263"/>
      <c r="T173" s="26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5" t="s">
        <v>190</v>
      </c>
      <c r="AU173" s="265" t="s">
        <v>85</v>
      </c>
      <c r="AV173" s="14" t="s">
        <v>85</v>
      </c>
      <c r="AW173" s="14" t="s">
        <v>34</v>
      </c>
      <c r="AX173" s="14" t="s">
        <v>83</v>
      </c>
      <c r="AY173" s="265" t="s">
        <v>178</v>
      </c>
    </row>
    <row r="174" s="2" customFormat="1" ht="24.15" customHeight="1">
      <c r="A174" s="38"/>
      <c r="B174" s="39"/>
      <c r="C174" s="226" t="s">
        <v>319</v>
      </c>
      <c r="D174" s="226" t="s">
        <v>181</v>
      </c>
      <c r="E174" s="227" t="s">
        <v>2576</v>
      </c>
      <c r="F174" s="228" t="s">
        <v>2577</v>
      </c>
      <c r="G174" s="229" t="s">
        <v>229</v>
      </c>
      <c r="H174" s="230">
        <v>0.044999999999999998</v>
      </c>
      <c r="I174" s="231"/>
      <c r="J174" s="232">
        <f>ROUND(I174*H174,2)</f>
        <v>0</v>
      </c>
      <c r="K174" s="228" t="s">
        <v>1</v>
      </c>
      <c r="L174" s="44"/>
      <c r="M174" s="233" t="s">
        <v>1</v>
      </c>
      <c r="N174" s="234" t="s">
        <v>41</v>
      </c>
      <c r="O174" s="91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37" t="s">
        <v>362</v>
      </c>
      <c r="AT174" s="237" t="s">
        <v>181</v>
      </c>
      <c r="AU174" s="237" t="s">
        <v>85</v>
      </c>
      <c r="AY174" s="17" t="s">
        <v>178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7" t="s">
        <v>83</v>
      </c>
      <c r="BK174" s="238">
        <f>ROUND(I174*H174,2)</f>
        <v>0</v>
      </c>
      <c r="BL174" s="17" t="s">
        <v>362</v>
      </c>
      <c r="BM174" s="237" t="s">
        <v>2578</v>
      </c>
    </row>
    <row r="175" s="13" customFormat="1">
      <c r="A175" s="13"/>
      <c r="B175" s="244"/>
      <c r="C175" s="245"/>
      <c r="D175" s="246" t="s">
        <v>190</v>
      </c>
      <c r="E175" s="247" t="s">
        <v>1</v>
      </c>
      <c r="F175" s="248" t="s">
        <v>2532</v>
      </c>
      <c r="G175" s="245"/>
      <c r="H175" s="247" t="s">
        <v>1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4" t="s">
        <v>190</v>
      </c>
      <c r="AU175" s="254" t="s">
        <v>85</v>
      </c>
      <c r="AV175" s="13" t="s">
        <v>83</v>
      </c>
      <c r="AW175" s="13" t="s">
        <v>34</v>
      </c>
      <c r="AX175" s="13" t="s">
        <v>76</v>
      </c>
      <c r="AY175" s="254" t="s">
        <v>178</v>
      </c>
    </row>
    <row r="176" s="14" customFormat="1">
      <c r="A176" s="14"/>
      <c r="B176" s="255"/>
      <c r="C176" s="256"/>
      <c r="D176" s="246" t="s">
        <v>190</v>
      </c>
      <c r="E176" s="257" t="s">
        <v>1</v>
      </c>
      <c r="F176" s="258" t="s">
        <v>2579</v>
      </c>
      <c r="G176" s="256"/>
      <c r="H176" s="259">
        <v>0.044999999999999998</v>
      </c>
      <c r="I176" s="260"/>
      <c r="J176" s="256"/>
      <c r="K176" s="256"/>
      <c r="L176" s="261"/>
      <c r="M176" s="262"/>
      <c r="N176" s="263"/>
      <c r="O176" s="263"/>
      <c r="P176" s="263"/>
      <c r="Q176" s="263"/>
      <c r="R176" s="263"/>
      <c r="S176" s="263"/>
      <c r="T176" s="26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5" t="s">
        <v>190</v>
      </c>
      <c r="AU176" s="265" t="s">
        <v>85</v>
      </c>
      <c r="AV176" s="14" t="s">
        <v>85</v>
      </c>
      <c r="AW176" s="14" t="s">
        <v>34</v>
      </c>
      <c r="AX176" s="14" t="s">
        <v>83</v>
      </c>
      <c r="AY176" s="265" t="s">
        <v>178</v>
      </c>
    </row>
    <row r="177" s="12" customFormat="1" ht="22.8" customHeight="1">
      <c r="A177" s="12"/>
      <c r="B177" s="210"/>
      <c r="C177" s="211"/>
      <c r="D177" s="212" t="s">
        <v>75</v>
      </c>
      <c r="E177" s="224" t="s">
        <v>2580</v>
      </c>
      <c r="F177" s="224" t="s">
        <v>2581</v>
      </c>
      <c r="G177" s="211"/>
      <c r="H177" s="211"/>
      <c r="I177" s="214"/>
      <c r="J177" s="225">
        <f>BK177</f>
        <v>0</v>
      </c>
      <c r="K177" s="211"/>
      <c r="L177" s="216"/>
      <c r="M177" s="217"/>
      <c r="N177" s="218"/>
      <c r="O177" s="218"/>
      <c r="P177" s="219">
        <f>SUM(P178:P228)</f>
        <v>0</v>
      </c>
      <c r="Q177" s="218"/>
      <c r="R177" s="219">
        <f>SUM(R178:R228)</f>
        <v>0.65372000000000019</v>
      </c>
      <c r="S177" s="218"/>
      <c r="T177" s="220">
        <f>SUM(T178:T228)</f>
        <v>0.3468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1" t="s">
        <v>85</v>
      </c>
      <c r="AT177" s="222" t="s">
        <v>75</v>
      </c>
      <c r="AU177" s="222" t="s">
        <v>83</v>
      </c>
      <c r="AY177" s="221" t="s">
        <v>178</v>
      </c>
      <c r="BK177" s="223">
        <f>SUM(BK178:BK228)</f>
        <v>0</v>
      </c>
    </row>
    <row r="178" s="2" customFormat="1" ht="21.75" customHeight="1">
      <c r="A178" s="38"/>
      <c r="B178" s="39"/>
      <c r="C178" s="226" t="s">
        <v>324</v>
      </c>
      <c r="D178" s="226" t="s">
        <v>181</v>
      </c>
      <c r="E178" s="227" t="s">
        <v>2582</v>
      </c>
      <c r="F178" s="228" t="s">
        <v>2583</v>
      </c>
      <c r="G178" s="229" t="s">
        <v>267</v>
      </c>
      <c r="H178" s="230">
        <v>270</v>
      </c>
      <c r="I178" s="231"/>
      <c r="J178" s="232">
        <f>ROUND(I178*H178,2)</f>
        <v>0</v>
      </c>
      <c r="K178" s="228" t="s">
        <v>185</v>
      </c>
      <c r="L178" s="44"/>
      <c r="M178" s="233" t="s">
        <v>1</v>
      </c>
      <c r="N178" s="234" t="s">
        <v>41</v>
      </c>
      <c r="O178" s="91"/>
      <c r="P178" s="235">
        <f>O178*H178</f>
        <v>0</v>
      </c>
      <c r="Q178" s="235">
        <v>2.0000000000000002E-05</v>
      </c>
      <c r="R178" s="235">
        <f>Q178*H178</f>
        <v>0.0054000000000000003</v>
      </c>
      <c r="S178" s="235">
        <v>0.001</v>
      </c>
      <c r="T178" s="236">
        <f>S178*H178</f>
        <v>0.27000000000000002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37" t="s">
        <v>362</v>
      </c>
      <c r="AT178" s="237" t="s">
        <v>181</v>
      </c>
      <c r="AU178" s="237" t="s">
        <v>85</v>
      </c>
      <c r="AY178" s="17" t="s">
        <v>178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7" t="s">
        <v>83</v>
      </c>
      <c r="BK178" s="238">
        <f>ROUND(I178*H178,2)</f>
        <v>0</v>
      </c>
      <c r="BL178" s="17" t="s">
        <v>362</v>
      </c>
      <c r="BM178" s="237" t="s">
        <v>2584</v>
      </c>
    </row>
    <row r="179" s="2" customFormat="1">
      <c r="A179" s="38"/>
      <c r="B179" s="39"/>
      <c r="C179" s="40"/>
      <c r="D179" s="239" t="s">
        <v>188</v>
      </c>
      <c r="E179" s="40"/>
      <c r="F179" s="240" t="s">
        <v>2585</v>
      </c>
      <c r="G179" s="40"/>
      <c r="H179" s="40"/>
      <c r="I179" s="241"/>
      <c r="J179" s="40"/>
      <c r="K179" s="40"/>
      <c r="L179" s="44"/>
      <c r="M179" s="242"/>
      <c r="N179" s="243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7" t="s">
        <v>188</v>
      </c>
      <c r="AU179" s="17" t="s">
        <v>85</v>
      </c>
    </row>
    <row r="180" s="13" customFormat="1">
      <c r="A180" s="13"/>
      <c r="B180" s="244"/>
      <c r="C180" s="245"/>
      <c r="D180" s="246" t="s">
        <v>190</v>
      </c>
      <c r="E180" s="247" t="s">
        <v>1</v>
      </c>
      <c r="F180" s="248" t="s">
        <v>2532</v>
      </c>
      <c r="G180" s="245"/>
      <c r="H180" s="247" t="s">
        <v>1</v>
      </c>
      <c r="I180" s="249"/>
      <c r="J180" s="245"/>
      <c r="K180" s="245"/>
      <c r="L180" s="250"/>
      <c r="M180" s="251"/>
      <c r="N180" s="252"/>
      <c r="O180" s="252"/>
      <c r="P180" s="252"/>
      <c r="Q180" s="252"/>
      <c r="R180" s="252"/>
      <c r="S180" s="252"/>
      <c r="T180" s="25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4" t="s">
        <v>190</v>
      </c>
      <c r="AU180" s="254" t="s">
        <v>85</v>
      </c>
      <c r="AV180" s="13" t="s">
        <v>83</v>
      </c>
      <c r="AW180" s="13" t="s">
        <v>34</v>
      </c>
      <c r="AX180" s="13" t="s">
        <v>76</v>
      </c>
      <c r="AY180" s="254" t="s">
        <v>178</v>
      </c>
    </row>
    <row r="181" s="14" customFormat="1">
      <c r="A181" s="14"/>
      <c r="B181" s="255"/>
      <c r="C181" s="256"/>
      <c r="D181" s="246" t="s">
        <v>190</v>
      </c>
      <c r="E181" s="257" t="s">
        <v>1</v>
      </c>
      <c r="F181" s="258" t="s">
        <v>1901</v>
      </c>
      <c r="G181" s="256"/>
      <c r="H181" s="259">
        <v>270</v>
      </c>
      <c r="I181" s="260"/>
      <c r="J181" s="256"/>
      <c r="K181" s="256"/>
      <c r="L181" s="261"/>
      <c r="M181" s="262"/>
      <c r="N181" s="263"/>
      <c r="O181" s="263"/>
      <c r="P181" s="263"/>
      <c r="Q181" s="263"/>
      <c r="R181" s="263"/>
      <c r="S181" s="263"/>
      <c r="T181" s="26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5" t="s">
        <v>190</v>
      </c>
      <c r="AU181" s="265" t="s">
        <v>85</v>
      </c>
      <c r="AV181" s="14" t="s">
        <v>85</v>
      </c>
      <c r="AW181" s="14" t="s">
        <v>34</v>
      </c>
      <c r="AX181" s="14" t="s">
        <v>83</v>
      </c>
      <c r="AY181" s="265" t="s">
        <v>178</v>
      </c>
    </row>
    <row r="182" s="2" customFormat="1" ht="24.15" customHeight="1">
      <c r="A182" s="38"/>
      <c r="B182" s="39"/>
      <c r="C182" s="226" t="s">
        <v>362</v>
      </c>
      <c r="D182" s="226" t="s">
        <v>181</v>
      </c>
      <c r="E182" s="227" t="s">
        <v>2586</v>
      </c>
      <c r="F182" s="228" t="s">
        <v>2587</v>
      </c>
      <c r="G182" s="229" t="s">
        <v>267</v>
      </c>
      <c r="H182" s="230">
        <v>24</v>
      </c>
      <c r="I182" s="231"/>
      <c r="J182" s="232">
        <f>ROUND(I182*H182,2)</f>
        <v>0</v>
      </c>
      <c r="K182" s="228" t="s">
        <v>185</v>
      </c>
      <c r="L182" s="44"/>
      <c r="M182" s="233" t="s">
        <v>1</v>
      </c>
      <c r="N182" s="234" t="s">
        <v>41</v>
      </c>
      <c r="O182" s="91"/>
      <c r="P182" s="235">
        <f>O182*H182</f>
        <v>0</v>
      </c>
      <c r="Q182" s="235">
        <v>2.0000000000000002E-05</v>
      </c>
      <c r="R182" s="235">
        <f>Q182*H182</f>
        <v>0.00048000000000000007</v>
      </c>
      <c r="S182" s="235">
        <v>0.0032000000000000002</v>
      </c>
      <c r="T182" s="236">
        <f>S182*H182</f>
        <v>0.076800000000000007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37" t="s">
        <v>362</v>
      </c>
      <c r="AT182" s="237" t="s">
        <v>181</v>
      </c>
      <c r="AU182" s="237" t="s">
        <v>85</v>
      </c>
      <c r="AY182" s="17" t="s">
        <v>178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7" t="s">
        <v>83</v>
      </c>
      <c r="BK182" s="238">
        <f>ROUND(I182*H182,2)</f>
        <v>0</v>
      </c>
      <c r="BL182" s="17" t="s">
        <v>362</v>
      </c>
      <c r="BM182" s="237" t="s">
        <v>2588</v>
      </c>
    </row>
    <row r="183" s="2" customFormat="1">
      <c r="A183" s="38"/>
      <c r="B183" s="39"/>
      <c r="C183" s="40"/>
      <c r="D183" s="239" t="s">
        <v>188</v>
      </c>
      <c r="E183" s="40"/>
      <c r="F183" s="240" t="s">
        <v>2589</v>
      </c>
      <c r="G183" s="40"/>
      <c r="H183" s="40"/>
      <c r="I183" s="241"/>
      <c r="J183" s="40"/>
      <c r="K183" s="40"/>
      <c r="L183" s="44"/>
      <c r="M183" s="242"/>
      <c r="N183" s="243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7" t="s">
        <v>188</v>
      </c>
      <c r="AU183" s="17" t="s">
        <v>85</v>
      </c>
    </row>
    <row r="184" s="13" customFormat="1">
      <c r="A184" s="13"/>
      <c r="B184" s="244"/>
      <c r="C184" s="245"/>
      <c r="D184" s="246" t="s">
        <v>190</v>
      </c>
      <c r="E184" s="247" t="s">
        <v>1</v>
      </c>
      <c r="F184" s="248" t="s">
        <v>2532</v>
      </c>
      <c r="G184" s="245"/>
      <c r="H184" s="247" t="s">
        <v>1</v>
      </c>
      <c r="I184" s="249"/>
      <c r="J184" s="245"/>
      <c r="K184" s="245"/>
      <c r="L184" s="250"/>
      <c r="M184" s="251"/>
      <c r="N184" s="252"/>
      <c r="O184" s="252"/>
      <c r="P184" s="252"/>
      <c r="Q184" s="252"/>
      <c r="R184" s="252"/>
      <c r="S184" s="252"/>
      <c r="T184" s="25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54" t="s">
        <v>190</v>
      </c>
      <c r="AU184" s="254" t="s">
        <v>85</v>
      </c>
      <c r="AV184" s="13" t="s">
        <v>83</v>
      </c>
      <c r="AW184" s="13" t="s">
        <v>34</v>
      </c>
      <c r="AX184" s="13" t="s">
        <v>76</v>
      </c>
      <c r="AY184" s="254" t="s">
        <v>178</v>
      </c>
    </row>
    <row r="185" s="14" customFormat="1">
      <c r="A185" s="14"/>
      <c r="B185" s="255"/>
      <c r="C185" s="256"/>
      <c r="D185" s="246" t="s">
        <v>190</v>
      </c>
      <c r="E185" s="257" t="s">
        <v>1</v>
      </c>
      <c r="F185" s="258" t="s">
        <v>417</v>
      </c>
      <c r="G185" s="256"/>
      <c r="H185" s="259">
        <v>24</v>
      </c>
      <c r="I185" s="260"/>
      <c r="J185" s="256"/>
      <c r="K185" s="256"/>
      <c r="L185" s="261"/>
      <c r="M185" s="262"/>
      <c r="N185" s="263"/>
      <c r="O185" s="263"/>
      <c r="P185" s="263"/>
      <c r="Q185" s="263"/>
      <c r="R185" s="263"/>
      <c r="S185" s="263"/>
      <c r="T185" s="26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5" t="s">
        <v>190</v>
      </c>
      <c r="AU185" s="265" t="s">
        <v>85</v>
      </c>
      <c r="AV185" s="14" t="s">
        <v>85</v>
      </c>
      <c r="AW185" s="14" t="s">
        <v>34</v>
      </c>
      <c r="AX185" s="14" t="s">
        <v>83</v>
      </c>
      <c r="AY185" s="265" t="s">
        <v>178</v>
      </c>
    </row>
    <row r="186" s="2" customFormat="1" ht="24.15" customHeight="1">
      <c r="A186" s="38"/>
      <c r="B186" s="39"/>
      <c r="C186" s="226" t="s">
        <v>367</v>
      </c>
      <c r="D186" s="226" t="s">
        <v>181</v>
      </c>
      <c r="E186" s="227" t="s">
        <v>2590</v>
      </c>
      <c r="F186" s="228" t="s">
        <v>2591</v>
      </c>
      <c r="G186" s="229" t="s">
        <v>229</v>
      </c>
      <c r="H186" s="230">
        <v>0.47999999999999998</v>
      </c>
      <c r="I186" s="231"/>
      <c r="J186" s="232">
        <f>ROUND(I186*H186,2)</f>
        <v>0</v>
      </c>
      <c r="K186" s="228" t="s">
        <v>1</v>
      </c>
      <c r="L186" s="44"/>
      <c r="M186" s="233" t="s">
        <v>1</v>
      </c>
      <c r="N186" s="234" t="s">
        <v>41</v>
      </c>
      <c r="O186" s="91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37" t="s">
        <v>362</v>
      </c>
      <c r="AT186" s="237" t="s">
        <v>181</v>
      </c>
      <c r="AU186" s="237" t="s">
        <v>85</v>
      </c>
      <c r="AY186" s="17" t="s">
        <v>178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7" t="s">
        <v>83</v>
      </c>
      <c r="BK186" s="238">
        <f>ROUND(I186*H186,2)</f>
        <v>0</v>
      </c>
      <c r="BL186" s="17" t="s">
        <v>362</v>
      </c>
      <c r="BM186" s="237" t="s">
        <v>2592</v>
      </c>
    </row>
    <row r="187" s="2" customFormat="1" ht="24.15" customHeight="1">
      <c r="A187" s="38"/>
      <c r="B187" s="39"/>
      <c r="C187" s="226" t="s">
        <v>374</v>
      </c>
      <c r="D187" s="226" t="s">
        <v>181</v>
      </c>
      <c r="E187" s="227" t="s">
        <v>2593</v>
      </c>
      <c r="F187" s="228" t="s">
        <v>2594</v>
      </c>
      <c r="G187" s="229" t="s">
        <v>267</v>
      </c>
      <c r="H187" s="230">
        <v>262</v>
      </c>
      <c r="I187" s="231"/>
      <c r="J187" s="232">
        <f>ROUND(I187*H187,2)</f>
        <v>0</v>
      </c>
      <c r="K187" s="228" t="s">
        <v>185</v>
      </c>
      <c r="L187" s="44"/>
      <c r="M187" s="233" t="s">
        <v>1</v>
      </c>
      <c r="N187" s="234" t="s">
        <v>41</v>
      </c>
      <c r="O187" s="91"/>
      <c r="P187" s="235">
        <f>O187*H187</f>
        <v>0</v>
      </c>
      <c r="Q187" s="235">
        <v>0.00148</v>
      </c>
      <c r="R187" s="235">
        <f>Q187*H187</f>
        <v>0.38775999999999999</v>
      </c>
      <c r="S187" s="235">
        <v>0</v>
      </c>
      <c r="T187" s="23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37" t="s">
        <v>362</v>
      </c>
      <c r="AT187" s="237" t="s">
        <v>181</v>
      </c>
      <c r="AU187" s="237" t="s">
        <v>85</v>
      </c>
      <c r="AY187" s="17" t="s">
        <v>178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7" t="s">
        <v>83</v>
      </c>
      <c r="BK187" s="238">
        <f>ROUND(I187*H187,2)</f>
        <v>0</v>
      </c>
      <c r="BL187" s="17" t="s">
        <v>362</v>
      </c>
      <c r="BM187" s="237" t="s">
        <v>2595</v>
      </c>
    </row>
    <row r="188" s="2" customFormat="1">
      <c r="A188" s="38"/>
      <c r="B188" s="39"/>
      <c r="C188" s="40"/>
      <c r="D188" s="239" t="s">
        <v>188</v>
      </c>
      <c r="E188" s="40"/>
      <c r="F188" s="240" t="s">
        <v>2596</v>
      </c>
      <c r="G188" s="40"/>
      <c r="H188" s="40"/>
      <c r="I188" s="241"/>
      <c r="J188" s="40"/>
      <c r="K188" s="40"/>
      <c r="L188" s="44"/>
      <c r="M188" s="242"/>
      <c r="N188" s="243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7" t="s">
        <v>188</v>
      </c>
      <c r="AU188" s="17" t="s">
        <v>85</v>
      </c>
    </row>
    <row r="189" s="13" customFormat="1">
      <c r="A189" s="13"/>
      <c r="B189" s="244"/>
      <c r="C189" s="245"/>
      <c r="D189" s="246" t="s">
        <v>190</v>
      </c>
      <c r="E189" s="247" t="s">
        <v>1</v>
      </c>
      <c r="F189" s="248" t="s">
        <v>2532</v>
      </c>
      <c r="G189" s="245"/>
      <c r="H189" s="247" t="s">
        <v>1</v>
      </c>
      <c r="I189" s="249"/>
      <c r="J189" s="245"/>
      <c r="K189" s="245"/>
      <c r="L189" s="250"/>
      <c r="M189" s="251"/>
      <c r="N189" s="252"/>
      <c r="O189" s="252"/>
      <c r="P189" s="252"/>
      <c r="Q189" s="252"/>
      <c r="R189" s="252"/>
      <c r="S189" s="252"/>
      <c r="T189" s="25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54" t="s">
        <v>190</v>
      </c>
      <c r="AU189" s="254" t="s">
        <v>85</v>
      </c>
      <c r="AV189" s="13" t="s">
        <v>83</v>
      </c>
      <c r="AW189" s="13" t="s">
        <v>34</v>
      </c>
      <c r="AX189" s="13" t="s">
        <v>76</v>
      </c>
      <c r="AY189" s="254" t="s">
        <v>178</v>
      </c>
    </row>
    <row r="190" s="14" customFormat="1">
      <c r="A190" s="14"/>
      <c r="B190" s="255"/>
      <c r="C190" s="256"/>
      <c r="D190" s="246" t="s">
        <v>190</v>
      </c>
      <c r="E190" s="257" t="s">
        <v>1</v>
      </c>
      <c r="F190" s="258" t="s">
        <v>2597</v>
      </c>
      <c r="G190" s="256"/>
      <c r="H190" s="259">
        <v>262</v>
      </c>
      <c r="I190" s="260"/>
      <c r="J190" s="256"/>
      <c r="K190" s="256"/>
      <c r="L190" s="261"/>
      <c r="M190" s="262"/>
      <c r="N190" s="263"/>
      <c r="O190" s="263"/>
      <c r="P190" s="263"/>
      <c r="Q190" s="263"/>
      <c r="R190" s="263"/>
      <c r="S190" s="263"/>
      <c r="T190" s="26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5" t="s">
        <v>190</v>
      </c>
      <c r="AU190" s="265" t="s">
        <v>85</v>
      </c>
      <c r="AV190" s="14" t="s">
        <v>85</v>
      </c>
      <c r="AW190" s="14" t="s">
        <v>34</v>
      </c>
      <c r="AX190" s="14" t="s">
        <v>83</v>
      </c>
      <c r="AY190" s="265" t="s">
        <v>178</v>
      </c>
    </row>
    <row r="191" s="2" customFormat="1" ht="24.15" customHeight="1">
      <c r="A191" s="38"/>
      <c r="B191" s="39"/>
      <c r="C191" s="226" t="s">
        <v>384</v>
      </c>
      <c r="D191" s="226" t="s">
        <v>181</v>
      </c>
      <c r="E191" s="227" t="s">
        <v>2598</v>
      </c>
      <c r="F191" s="228" t="s">
        <v>2599</v>
      </c>
      <c r="G191" s="229" t="s">
        <v>267</v>
      </c>
      <c r="H191" s="230">
        <v>30</v>
      </c>
      <c r="I191" s="231"/>
      <c r="J191" s="232">
        <f>ROUND(I191*H191,2)</f>
        <v>0</v>
      </c>
      <c r="K191" s="228" t="s">
        <v>185</v>
      </c>
      <c r="L191" s="44"/>
      <c r="M191" s="233" t="s">
        <v>1</v>
      </c>
      <c r="N191" s="234" t="s">
        <v>41</v>
      </c>
      <c r="O191" s="91"/>
      <c r="P191" s="235">
        <f>O191*H191</f>
        <v>0</v>
      </c>
      <c r="Q191" s="235">
        <v>0.0018799999999999999</v>
      </c>
      <c r="R191" s="235">
        <f>Q191*H191</f>
        <v>0.056399999999999999</v>
      </c>
      <c r="S191" s="235">
        <v>0</v>
      </c>
      <c r="T191" s="23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37" t="s">
        <v>362</v>
      </c>
      <c r="AT191" s="237" t="s">
        <v>181</v>
      </c>
      <c r="AU191" s="237" t="s">
        <v>85</v>
      </c>
      <c r="AY191" s="17" t="s">
        <v>178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7" t="s">
        <v>83</v>
      </c>
      <c r="BK191" s="238">
        <f>ROUND(I191*H191,2)</f>
        <v>0</v>
      </c>
      <c r="BL191" s="17" t="s">
        <v>362</v>
      </c>
      <c r="BM191" s="237" t="s">
        <v>2600</v>
      </c>
    </row>
    <row r="192" s="2" customFormat="1">
      <c r="A192" s="38"/>
      <c r="B192" s="39"/>
      <c r="C192" s="40"/>
      <c r="D192" s="239" t="s">
        <v>188</v>
      </c>
      <c r="E192" s="40"/>
      <c r="F192" s="240" t="s">
        <v>2601</v>
      </c>
      <c r="G192" s="40"/>
      <c r="H192" s="40"/>
      <c r="I192" s="241"/>
      <c r="J192" s="40"/>
      <c r="K192" s="40"/>
      <c r="L192" s="44"/>
      <c r="M192" s="242"/>
      <c r="N192" s="243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7" t="s">
        <v>188</v>
      </c>
      <c r="AU192" s="17" t="s">
        <v>85</v>
      </c>
    </row>
    <row r="193" s="13" customFormat="1">
      <c r="A193" s="13"/>
      <c r="B193" s="244"/>
      <c r="C193" s="245"/>
      <c r="D193" s="246" t="s">
        <v>190</v>
      </c>
      <c r="E193" s="247" t="s">
        <v>1</v>
      </c>
      <c r="F193" s="248" t="s">
        <v>2532</v>
      </c>
      <c r="G193" s="245"/>
      <c r="H193" s="247" t="s">
        <v>1</v>
      </c>
      <c r="I193" s="249"/>
      <c r="J193" s="245"/>
      <c r="K193" s="245"/>
      <c r="L193" s="250"/>
      <c r="M193" s="251"/>
      <c r="N193" s="252"/>
      <c r="O193" s="252"/>
      <c r="P193" s="252"/>
      <c r="Q193" s="252"/>
      <c r="R193" s="252"/>
      <c r="S193" s="252"/>
      <c r="T193" s="25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4" t="s">
        <v>190</v>
      </c>
      <c r="AU193" s="254" t="s">
        <v>85</v>
      </c>
      <c r="AV193" s="13" t="s">
        <v>83</v>
      </c>
      <c r="AW193" s="13" t="s">
        <v>34</v>
      </c>
      <c r="AX193" s="13" t="s">
        <v>76</v>
      </c>
      <c r="AY193" s="254" t="s">
        <v>178</v>
      </c>
    </row>
    <row r="194" s="14" customFormat="1">
      <c r="A194" s="14"/>
      <c r="B194" s="255"/>
      <c r="C194" s="256"/>
      <c r="D194" s="246" t="s">
        <v>190</v>
      </c>
      <c r="E194" s="257" t="s">
        <v>1</v>
      </c>
      <c r="F194" s="258" t="s">
        <v>458</v>
      </c>
      <c r="G194" s="256"/>
      <c r="H194" s="259">
        <v>30</v>
      </c>
      <c r="I194" s="260"/>
      <c r="J194" s="256"/>
      <c r="K194" s="256"/>
      <c r="L194" s="261"/>
      <c r="M194" s="262"/>
      <c r="N194" s="263"/>
      <c r="O194" s="263"/>
      <c r="P194" s="263"/>
      <c r="Q194" s="263"/>
      <c r="R194" s="263"/>
      <c r="S194" s="263"/>
      <c r="T194" s="26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5" t="s">
        <v>190</v>
      </c>
      <c r="AU194" s="265" t="s">
        <v>85</v>
      </c>
      <c r="AV194" s="14" t="s">
        <v>85</v>
      </c>
      <c r="AW194" s="14" t="s">
        <v>34</v>
      </c>
      <c r="AX194" s="14" t="s">
        <v>83</v>
      </c>
      <c r="AY194" s="265" t="s">
        <v>178</v>
      </c>
    </row>
    <row r="195" s="2" customFormat="1" ht="24.15" customHeight="1">
      <c r="A195" s="38"/>
      <c r="B195" s="39"/>
      <c r="C195" s="226" t="s">
        <v>390</v>
      </c>
      <c r="D195" s="226" t="s">
        <v>181</v>
      </c>
      <c r="E195" s="227" t="s">
        <v>2602</v>
      </c>
      <c r="F195" s="228" t="s">
        <v>2603</v>
      </c>
      <c r="G195" s="229" t="s">
        <v>267</v>
      </c>
      <c r="H195" s="230">
        <v>8</v>
      </c>
      <c r="I195" s="231"/>
      <c r="J195" s="232">
        <f>ROUND(I195*H195,2)</f>
        <v>0</v>
      </c>
      <c r="K195" s="228" t="s">
        <v>185</v>
      </c>
      <c r="L195" s="44"/>
      <c r="M195" s="233" t="s">
        <v>1</v>
      </c>
      <c r="N195" s="234" t="s">
        <v>41</v>
      </c>
      <c r="O195" s="91"/>
      <c r="P195" s="235">
        <f>O195*H195</f>
        <v>0</v>
      </c>
      <c r="Q195" s="235">
        <v>0.0028400000000000001</v>
      </c>
      <c r="R195" s="235">
        <f>Q195*H195</f>
        <v>0.022720000000000001</v>
      </c>
      <c r="S195" s="235">
        <v>0</v>
      </c>
      <c r="T195" s="23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37" t="s">
        <v>362</v>
      </c>
      <c r="AT195" s="237" t="s">
        <v>181</v>
      </c>
      <c r="AU195" s="237" t="s">
        <v>85</v>
      </c>
      <c r="AY195" s="17" t="s">
        <v>178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7" t="s">
        <v>83</v>
      </c>
      <c r="BK195" s="238">
        <f>ROUND(I195*H195,2)</f>
        <v>0</v>
      </c>
      <c r="BL195" s="17" t="s">
        <v>362</v>
      </c>
      <c r="BM195" s="237" t="s">
        <v>2604</v>
      </c>
    </row>
    <row r="196" s="2" customFormat="1">
      <c r="A196" s="38"/>
      <c r="B196" s="39"/>
      <c r="C196" s="40"/>
      <c r="D196" s="239" t="s">
        <v>188</v>
      </c>
      <c r="E196" s="40"/>
      <c r="F196" s="240" t="s">
        <v>2605</v>
      </c>
      <c r="G196" s="40"/>
      <c r="H196" s="40"/>
      <c r="I196" s="241"/>
      <c r="J196" s="40"/>
      <c r="K196" s="40"/>
      <c r="L196" s="44"/>
      <c r="M196" s="242"/>
      <c r="N196" s="243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7" t="s">
        <v>188</v>
      </c>
      <c r="AU196" s="17" t="s">
        <v>85</v>
      </c>
    </row>
    <row r="197" s="13" customFormat="1">
      <c r="A197" s="13"/>
      <c r="B197" s="244"/>
      <c r="C197" s="245"/>
      <c r="D197" s="246" t="s">
        <v>190</v>
      </c>
      <c r="E197" s="247" t="s">
        <v>1</v>
      </c>
      <c r="F197" s="248" t="s">
        <v>2532</v>
      </c>
      <c r="G197" s="245"/>
      <c r="H197" s="247" t="s">
        <v>1</v>
      </c>
      <c r="I197" s="249"/>
      <c r="J197" s="245"/>
      <c r="K197" s="245"/>
      <c r="L197" s="250"/>
      <c r="M197" s="251"/>
      <c r="N197" s="252"/>
      <c r="O197" s="252"/>
      <c r="P197" s="252"/>
      <c r="Q197" s="252"/>
      <c r="R197" s="252"/>
      <c r="S197" s="252"/>
      <c r="T197" s="25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4" t="s">
        <v>190</v>
      </c>
      <c r="AU197" s="254" t="s">
        <v>85</v>
      </c>
      <c r="AV197" s="13" t="s">
        <v>83</v>
      </c>
      <c r="AW197" s="13" t="s">
        <v>34</v>
      </c>
      <c r="AX197" s="13" t="s">
        <v>76</v>
      </c>
      <c r="AY197" s="254" t="s">
        <v>178</v>
      </c>
    </row>
    <row r="198" s="14" customFormat="1">
      <c r="A198" s="14"/>
      <c r="B198" s="255"/>
      <c r="C198" s="256"/>
      <c r="D198" s="246" t="s">
        <v>190</v>
      </c>
      <c r="E198" s="257" t="s">
        <v>1</v>
      </c>
      <c r="F198" s="258" t="s">
        <v>264</v>
      </c>
      <c r="G198" s="256"/>
      <c r="H198" s="259">
        <v>8</v>
      </c>
      <c r="I198" s="260"/>
      <c r="J198" s="256"/>
      <c r="K198" s="256"/>
      <c r="L198" s="261"/>
      <c r="M198" s="262"/>
      <c r="N198" s="263"/>
      <c r="O198" s="263"/>
      <c r="P198" s="263"/>
      <c r="Q198" s="263"/>
      <c r="R198" s="263"/>
      <c r="S198" s="263"/>
      <c r="T198" s="26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5" t="s">
        <v>190</v>
      </c>
      <c r="AU198" s="265" t="s">
        <v>85</v>
      </c>
      <c r="AV198" s="14" t="s">
        <v>85</v>
      </c>
      <c r="AW198" s="14" t="s">
        <v>34</v>
      </c>
      <c r="AX198" s="14" t="s">
        <v>83</v>
      </c>
      <c r="AY198" s="265" t="s">
        <v>178</v>
      </c>
    </row>
    <row r="199" s="2" customFormat="1" ht="24.15" customHeight="1">
      <c r="A199" s="38"/>
      <c r="B199" s="39"/>
      <c r="C199" s="226" t="s">
        <v>7</v>
      </c>
      <c r="D199" s="226" t="s">
        <v>181</v>
      </c>
      <c r="E199" s="227" t="s">
        <v>2606</v>
      </c>
      <c r="F199" s="228" t="s">
        <v>2607</v>
      </c>
      <c r="G199" s="229" t="s">
        <v>267</v>
      </c>
      <c r="H199" s="230">
        <v>38</v>
      </c>
      <c r="I199" s="231"/>
      <c r="J199" s="232">
        <f>ROUND(I199*H199,2)</f>
        <v>0</v>
      </c>
      <c r="K199" s="228" t="s">
        <v>185</v>
      </c>
      <c r="L199" s="44"/>
      <c r="M199" s="233" t="s">
        <v>1</v>
      </c>
      <c r="N199" s="234" t="s">
        <v>41</v>
      </c>
      <c r="O199" s="91"/>
      <c r="P199" s="235">
        <f>O199*H199</f>
        <v>0</v>
      </c>
      <c r="Q199" s="235">
        <v>0.0036600000000000001</v>
      </c>
      <c r="R199" s="235">
        <f>Q199*H199</f>
        <v>0.13908000000000001</v>
      </c>
      <c r="S199" s="235">
        <v>0</v>
      </c>
      <c r="T199" s="23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37" t="s">
        <v>362</v>
      </c>
      <c r="AT199" s="237" t="s">
        <v>181</v>
      </c>
      <c r="AU199" s="237" t="s">
        <v>85</v>
      </c>
      <c r="AY199" s="17" t="s">
        <v>178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7" t="s">
        <v>83</v>
      </c>
      <c r="BK199" s="238">
        <f>ROUND(I199*H199,2)</f>
        <v>0</v>
      </c>
      <c r="BL199" s="17" t="s">
        <v>362</v>
      </c>
      <c r="BM199" s="237" t="s">
        <v>2608</v>
      </c>
    </row>
    <row r="200" s="2" customFormat="1">
      <c r="A200" s="38"/>
      <c r="B200" s="39"/>
      <c r="C200" s="40"/>
      <c r="D200" s="239" t="s">
        <v>188</v>
      </c>
      <c r="E200" s="40"/>
      <c r="F200" s="240" t="s">
        <v>2609</v>
      </c>
      <c r="G200" s="40"/>
      <c r="H200" s="40"/>
      <c r="I200" s="241"/>
      <c r="J200" s="40"/>
      <c r="K200" s="40"/>
      <c r="L200" s="44"/>
      <c r="M200" s="242"/>
      <c r="N200" s="243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7" t="s">
        <v>188</v>
      </c>
      <c r="AU200" s="17" t="s">
        <v>85</v>
      </c>
    </row>
    <row r="201" s="13" customFormat="1">
      <c r="A201" s="13"/>
      <c r="B201" s="244"/>
      <c r="C201" s="245"/>
      <c r="D201" s="246" t="s">
        <v>190</v>
      </c>
      <c r="E201" s="247" t="s">
        <v>1</v>
      </c>
      <c r="F201" s="248" t="s">
        <v>2532</v>
      </c>
      <c r="G201" s="245"/>
      <c r="H201" s="247" t="s">
        <v>1</v>
      </c>
      <c r="I201" s="249"/>
      <c r="J201" s="245"/>
      <c r="K201" s="245"/>
      <c r="L201" s="250"/>
      <c r="M201" s="251"/>
      <c r="N201" s="252"/>
      <c r="O201" s="252"/>
      <c r="P201" s="252"/>
      <c r="Q201" s="252"/>
      <c r="R201" s="252"/>
      <c r="S201" s="252"/>
      <c r="T201" s="25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54" t="s">
        <v>190</v>
      </c>
      <c r="AU201" s="254" t="s">
        <v>85</v>
      </c>
      <c r="AV201" s="13" t="s">
        <v>83</v>
      </c>
      <c r="AW201" s="13" t="s">
        <v>34</v>
      </c>
      <c r="AX201" s="13" t="s">
        <v>76</v>
      </c>
      <c r="AY201" s="254" t="s">
        <v>178</v>
      </c>
    </row>
    <row r="202" s="14" customFormat="1">
      <c r="A202" s="14"/>
      <c r="B202" s="255"/>
      <c r="C202" s="256"/>
      <c r="D202" s="246" t="s">
        <v>190</v>
      </c>
      <c r="E202" s="257" t="s">
        <v>1</v>
      </c>
      <c r="F202" s="258" t="s">
        <v>2559</v>
      </c>
      <c r="G202" s="256"/>
      <c r="H202" s="259">
        <v>38</v>
      </c>
      <c r="I202" s="260"/>
      <c r="J202" s="256"/>
      <c r="K202" s="256"/>
      <c r="L202" s="261"/>
      <c r="M202" s="262"/>
      <c r="N202" s="263"/>
      <c r="O202" s="263"/>
      <c r="P202" s="263"/>
      <c r="Q202" s="263"/>
      <c r="R202" s="263"/>
      <c r="S202" s="263"/>
      <c r="T202" s="26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65" t="s">
        <v>190</v>
      </c>
      <c r="AU202" s="265" t="s">
        <v>85</v>
      </c>
      <c r="AV202" s="14" t="s">
        <v>85</v>
      </c>
      <c r="AW202" s="14" t="s">
        <v>34</v>
      </c>
      <c r="AX202" s="14" t="s">
        <v>83</v>
      </c>
      <c r="AY202" s="265" t="s">
        <v>178</v>
      </c>
    </row>
    <row r="203" s="2" customFormat="1" ht="21.75" customHeight="1">
      <c r="A203" s="38"/>
      <c r="B203" s="39"/>
      <c r="C203" s="226" t="s">
        <v>405</v>
      </c>
      <c r="D203" s="226" t="s">
        <v>181</v>
      </c>
      <c r="E203" s="227" t="s">
        <v>2610</v>
      </c>
      <c r="F203" s="228" t="s">
        <v>2611</v>
      </c>
      <c r="G203" s="229" t="s">
        <v>267</v>
      </c>
      <c r="H203" s="230">
        <v>338</v>
      </c>
      <c r="I203" s="231"/>
      <c r="J203" s="232">
        <f>ROUND(I203*H203,2)</f>
        <v>0</v>
      </c>
      <c r="K203" s="228" t="s">
        <v>185</v>
      </c>
      <c r="L203" s="44"/>
      <c r="M203" s="233" t="s">
        <v>1</v>
      </c>
      <c r="N203" s="234" t="s">
        <v>41</v>
      </c>
      <c r="O203" s="91"/>
      <c r="P203" s="235">
        <f>O203*H203</f>
        <v>0</v>
      </c>
      <c r="Q203" s="235">
        <v>0</v>
      </c>
      <c r="R203" s="235">
        <f>Q203*H203</f>
        <v>0</v>
      </c>
      <c r="S203" s="235">
        <v>0</v>
      </c>
      <c r="T203" s="236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37" t="s">
        <v>362</v>
      </c>
      <c r="AT203" s="237" t="s">
        <v>181</v>
      </c>
      <c r="AU203" s="237" t="s">
        <v>85</v>
      </c>
      <c r="AY203" s="17" t="s">
        <v>178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7" t="s">
        <v>83</v>
      </c>
      <c r="BK203" s="238">
        <f>ROUND(I203*H203,2)</f>
        <v>0</v>
      </c>
      <c r="BL203" s="17" t="s">
        <v>362</v>
      </c>
      <c r="BM203" s="237" t="s">
        <v>2612</v>
      </c>
    </row>
    <row r="204" s="2" customFormat="1">
      <c r="A204" s="38"/>
      <c r="B204" s="39"/>
      <c r="C204" s="40"/>
      <c r="D204" s="239" t="s">
        <v>188</v>
      </c>
      <c r="E204" s="40"/>
      <c r="F204" s="240" t="s">
        <v>2613</v>
      </c>
      <c r="G204" s="40"/>
      <c r="H204" s="40"/>
      <c r="I204" s="241"/>
      <c r="J204" s="40"/>
      <c r="K204" s="40"/>
      <c r="L204" s="44"/>
      <c r="M204" s="242"/>
      <c r="N204" s="243"/>
      <c r="O204" s="91"/>
      <c r="P204" s="91"/>
      <c r="Q204" s="91"/>
      <c r="R204" s="91"/>
      <c r="S204" s="91"/>
      <c r="T204" s="92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T204" s="17" t="s">
        <v>188</v>
      </c>
      <c r="AU204" s="17" t="s">
        <v>85</v>
      </c>
    </row>
    <row r="205" s="13" customFormat="1">
      <c r="A205" s="13"/>
      <c r="B205" s="244"/>
      <c r="C205" s="245"/>
      <c r="D205" s="246" t="s">
        <v>190</v>
      </c>
      <c r="E205" s="247" t="s">
        <v>1</v>
      </c>
      <c r="F205" s="248" t="s">
        <v>2532</v>
      </c>
      <c r="G205" s="245"/>
      <c r="H205" s="247" t="s">
        <v>1</v>
      </c>
      <c r="I205" s="249"/>
      <c r="J205" s="245"/>
      <c r="K205" s="245"/>
      <c r="L205" s="250"/>
      <c r="M205" s="251"/>
      <c r="N205" s="252"/>
      <c r="O205" s="252"/>
      <c r="P205" s="252"/>
      <c r="Q205" s="252"/>
      <c r="R205" s="252"/>
      <c r="S205" s="252"/>
      <c r="T205" s="25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4" t="s">
        <v>190</v>
      </c>
      <c r="AU205" s="254" t="s">
        <v>85</v>
      </c>
      <c r="AV205" s="13" t="s">
        <v>83</v>
      </c>
      <c r="AW205" s="13" t="s">
        <v>34</v>
      </c>
      <c r="AX205" s="13" t="s">
        <v>76</v>
      </c>
      <c r="AY205" s="254" t="s">
        <v>178</v>
      </c>
    </row>
    <row r="206" s="14" customFormat="1">
      <c r="A206" s="14"/>
      <c r="B206" s="255"/>
      <c r="C206" s="256"/>
      <c r="D206" s="246" t="s">
        <v>190</v>
      </c>
      <c r="E206" s="257" t="s">
        <v>1</v>
      </c>
      <c r="F206" s="258" t="s">
        <v>2614</v>
      </c>
      <c r="G206" s="256"/>
      <c r="H206" s="259">
        <v>338</v>
      </c>
      <c r="I206" s="260"/>
      <c r="J206" s="256"/>
      <c r="K206" s="256"/>
      <c r="L206" s="261"/>
      <c r="M206" s="262"/>
      <c r="N206" s="263"/>
      <c r="O206" s="263"/>
      <c r="P206" s="263"/>
      <c r="Q206" s="263"/>
      <c r="R206" s="263"/>
      <c r="S206" s="263"/>
      <c r="T206" s="26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5" t="s">
        <v>190</v>
      </c>
      <c r="AU206" s="265" t="s">
        <v>85</v>
      </c>
      <c r="AV206" s="14" t="s">
        <v>85</v>
      </c>
      <c r="AW206" s="14" t="s">
        <v>34</v>
      </c>
      <c r="AX206" s="14" t="s">
        <v>83</v>
      </c>
      <c r="AY206" s="265" t="s">
        <v>178</v>
      </c>
    </row>
    <row r="207" s="2" customFormat="1" ht="24.15" customHeight="1">
      <c r="A207" s="38"/>
      <c r="B207" s="39"/>
      <c r="C207" s="226" t="s">
        <v>411</v>
      </c>
      <c r="D207" s="226" t="s">
        <v>181</v>
      </c>
      <c r="E207" s="227" t="s">
        <v>2615</v>
      </c>
      <c r="F207" s="228" t="s">
        <v>2616</v>
      </c>
      <c r="G207" s="229" t="s">
        <v>203</v>
      </c>
      <c r="H207" s="230">
        <v>12</v>
      </c>
      <c r="I207" s="231"/>
      <c r="J207" s="232">
        <f>ROUND(I207*H207,2)</f>
        <v>0</v>
      </c>
      <c r="K207" s="228" t="s">
        <v>185</v>
      </c>
      <c r="L207" s="44"/>
      <c r="M207" s="233" t="s">
        <v>1</v>
      </c>
      <c r="N207" s="234" t="s">
        <v>41</v>
      </c>
      <c r="O207" s="91"/>
      <c r="P207" s="235">
        <f>O207*H207</f>
        <v>0</v>
      </c>
      <c r="Q207" s="235">
        <v>0.00029999999999999997</v>
      </c>
      <c r="R207" s="235">
        <f>Q207*H207</f>
        <v>0.0035999999999999999</v>
      </c>
      <c r="S207" s="235">
        <v>0</v>
      </c>
      <c r="T207" s="23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37" t="s">
        <v>362</v>
      </c>
      <c r="AT207" s="237" t="s">
        <v>181</v>
      </c>
      <c r="AU207" s="237" t="s">
        <v>85</v>
      </c>
      <c r="AY207" s="17" t="s">
        <v>178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7" t="s">
        <v>83</v>
      </c>
      <c r="BK207" s="238">
        <f>ROUND(I207*H207,2)</f>
        <v>0</v>
      </c>
      <c r="BL207" s="17" t="s">
        <v>362</v>
      </c>
      <c r="BM207" s="237" t="s">
        <v>2617</v>
      </c>
    </row>
    <row r="208" s="2" customFormat="1">
      <c r="A208" s="38"/>
      <c r="B208" s="39"/>
      <c r="C208" s="40"/>
      <c r="D208" s="239" t="s">
        <v>188</v>
      </c>
      <c r="E208" s="40"/>
      <c r="F208" s="240" t="s">
        <v>2618</v>
      </c>
      <c r="G208" s="40"/>
      <c r="H208" s="40"/>
      <c r="I208" s="241"/>
      <c r="J208" s="40"/>
      <c r="K208" s="40"/>
      <c r="L208" s="44"/>
      <c r="M208" s="242"/>
      <c r="N208" s="243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7" t="s">
        <v>188</v>
      </c>
      <c r="AU208" s="17" t="s">
        <v>85</v>
      </c>
    </row>
    <row r="209" s="13" customFormat="1">
      <c r="A209" s="13"/>
      <c r="B209" s="244"/>
      <c r="C209" s="245"/>
      <c r="D209" s="246" t="s">
        <v>190</v>
      </c>
      <c r="E209" s="247" t="s">
        <v>1</v>
      </c>
      <c r="F209" s="248" t="s">
        <v>2532</v>
      </c>
      <c r="G209" s="245"/>
      <c r="H209" s="247" t="s">
        <v>1</v>
      </c>
      <c r="I209" s="249"/>
      <c r="J209" s="245"/>
      <c r="K209" s="245"/>
      <c r="L209" s="250"/>
      <c r="M209" s="251"/>
      <c r="N209" s="252"/>
      <c r="O209" s="252"/>
      <c r="P209" s="252"/>
      <c r="Q209" s="252"/>
      <c r="R209" s="252"/>
      <c r="S209" s="252"/>
      <c r="T209" s="25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4" t="s">
        <v>190</v>
      </c>
      <c r="AU209" s="254" t="s">
        <v>85</v>
      </c>
      <c r="AV209" s="13" t="s">
        <v>83</v>
      </c>
      <c r="AW209" s="13" t="s">
        <v>34</v>
      </c>
      <c r="AX209" s="13" t="s">
        <v>76</v>
      </c>
      <c r="AY209" s="254" t="s">
        <v>178</v>
      </c>
    </row>
    <row r="210" s="14" customFormat="1">
      <c r="A210" s="14"/>
      <c r="B210" s="255"/>
      <c r="C210" s="256"/>
      <c r="D210" s="246" t="s">
        <v>190</v>
      </c>
      <c r="E210" s="257" t="s">
        <v>1</v>
      </c>
      <c r="F210" s="258" t="s">
        <v>8</v>
      </c>
      <c r="G210" s="256"/>
      <c r="H210" s="259">
        <v>12</v>
      </c>
      <c r="I210" s="260"/>
      <c r="J210" s="256"/>
      <c r="K210" s="256"/>
      <c r="L210" s="261"/>
      <c r="M210" s="262"/>
      <c r="N210" s="263"/>
      <c r="O210" s="263"/>
      <c r="P210" s="263"/>
      <c r="Q210" s="263"/>
      <c r="R210" s="263"/>
      <c r="S210" s="263"/>
      <c r="T210" s="26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5" t="s">
        <v>190</v>
      </c>
      <c r="AU210" s="265" t="s">
        <v>85</v>
      </c>
      <c r="AV210" s="14" t="s">
        <v>85</v>
      </c>
      <c r="AW210" s="14" t="s">
        <v>34</v>
      </c>
      <c r="AX210" s="14" t="s">
        <v>83</v>
      </c>
      <c r="AY210" s="265" t="s">
        <v>178</v>
      </c>
    </row>
    <row r="211" s="2" customFormat="1" ht="24.15" customHeight="1">
      <c r="A211" s="38"/>
      <c r="B211" s="39"/>
      <c r="C211" s="226" t="s">
        <v>417</v>
      </c>
      <c r="D211" s="226" t="s">
        <v>181</v>
      </c>
      <c r="E211" s="227" t="s">
        <v>2619</v>
      </c>
      <c r="F211" s="228" t="s">
        <v>2620</v>
      </c>
      <c r="G211" s="229" t="s">
        <v>203</v>
      </c>
      <c r="H211" s="230">
        <v>4</v>
      </c>
      <c r="I211" s="231"/>
      <c r="J211" s="232">
        <f>ROUND(I211*H211,2)</f>
        <v>0</v>
      </c>
      <c r="K211" s="228" t="s">
        <v>185</v>
      </c>
      <c r="L211" s="44"/>
      <c r="M211" s="233" t="s">
        <v>1</v>
      </c>
      <c r="N211" s="234" t="s">
        <v>41</v>
      </c>
      <c r="O211" s="91"/>
      <c r="P211" s="235">
        <f>O211*H211</f>
        <v>0</v>
      </c>
      <c r="Q211" s="235">
        <v>0.00032000000000000003</v>
      </c>
      <c r="R211" s="235">
        <f>Q211*H211</f>
        <v>0.0012800000000000001</v>
      </c>
      <c r="S211" s="235">
        <v>0</v>
      </c>
      <c r="T211" s="236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37" t="s">
        <v>362</v>
      </c>
      <c r="AT211" s="237" t="s">
        <v>181</v>
      </c>
      <c r="AU211" s="237" t="s">
        <v>85</v>
      </c>
      <c r="AY211" s="17" t="s">
        <v>178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7" t="s">
        <v>83</v>
      </c>
      <c r="BK211" s="238">
        <f>ROUND(I211*H211,2)</f>
        <v>0</v>
      </c>
      <c r="BL211" s="17" t="s">
        <v>362</v>
      </c>
      <c r="BM211" s="237" t="s">
        <v>2621</v>
      </c>
    </row>
    <row r="212" s="2" customFormat="1">
      <c r="A212" s="38"/>
      <c r="B212" s="39"/>
      <c r="C212" s="40"/>
      <c r="D212" s="239" t="s">
        <v>188</v>
      </c>
      <c r="E212" s="40"/>
      <c r="F212" s="240" t="s">
        <v>2622</v>
      </c>
      <c r="G212" s="40"/>
      <c r="H212" s="40"/>
      <c r="I212" s="241"/>
      <c r="J212" s="40"/>
      <c r="K212" s="40"/>
      <c r="L212" s="44"/>
      <c r="M212" s="242"/>
      <c r="N212" s="243"/>
      <c r="O212" s="91"/>
      <c r="P212" s="91"/>
      <c r="Q212" s="91"/>
      <c r="R212" s="91"/>
      <c r="S212" s="91"/>
      <c r="T212" s="92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7" t="s">
        <v>188</v>
      </c>
      <c r="AU212" s="17" t="s">
        <v>85</v>
      </c>
    </row>
    <row r="213" s="13" customFormat="1">
      <c r="A213" s="13"/>
      <c r="B213" s="244"/>
      <c r="C213" s="245"/>
      <c r="D213" s="246" t="s">
        <v>190</v>
      </c>
      <c r="E213" s="247" t="s">
        <v>1</v>
      </c>
      <c r="F213" s="248" t="s">
        <v>2532</v>
      </c>
      <c r="G213" s="245"/>
      <c r="H213" s="247" t="s">
        <v>1</v>
      </c>
      <c r="I213" s="249"/>
      <c r="J213" s="245"/>
      <c r="K213" s="245"/>
      <c r="L213" s="250"/>
      <c r="M213" s="251"/>
      <c r="N213" s="252"/>
      <c r="O213" s="252"/>
      <c r="P213" s="252"/>
      <c r="Q213" s="252"/>
      <c r="R213" s="252"/>
      <c r="S213" s="252"/>
      <c r="T213" s="25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54" t="s">
        <v>190</v>
      </c>
      <c r="AU213" s="254" t="s">
        <v>85</v>
      </c>
      <c r="AV213" s="13" t="s">
        <v>83</v>
      </c>
      <c r="AW213" s="13" t="s">
        <v>34</v>
      </c>
      <c r="AX213" s="13" t="s">
        <v>76</v>
      </c>
      <c r="AY213" s="254" t="s">
        <v>178</v>
      </c>
    </row>
    <row r="214" s="14" customFormat="1">
      <c r="A214" s="14"/>
      <c r="B214" s="255"/>
      <c r="C214" s="256"/>
      <c r="D214" s="246" t="s">
        <v>190</v>
      </c>
      <c r="E214" s="257" t="s">
        <v>1</v>
      </c>
      <c r="F214" s="258" t="s">
        <v>186</v>
      </c>
      <c r="G214" s="256"/>
      <c r="H214" s="259">
        <v>4</v>
      </c>
      <c r="I214" s="260"/>
      <c r="J214" s="256"/>
      <c r="K214" s="256"/>
      <c r="L214" s="261"/>
      <c r="M214" s="262"/>
      <c r="N214" s="263"/>
      <c r="O214" s="263"/>
      <c r="P214" s="263"/>
      <c r="Q214" s="263"/>
      <c r="R214" s="263"/>
      <c r="S214" s="263"/>
      <c r="T214" s="26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5" t="s">
        <v>190</v>
      </c>
      <c r="AU214" s="265" t="s">
        <v>85</v>
      </c>
      <c r="AV214" s="14" t="s">
        <v>85</v>
      </c>
      <c r="AW214" s="14" t="s">
        <v>34</v>
      </c>
      <c r="AX214" s="14" t="s">
        <v>83</v>
      </c>
      <c r="AY214" s="265" t="s">
        <v>178</v>
      </c>
    </row>
    <row r="215" s="2" customFormat="1" ht="21.75" customHeight="1">
      <c r="A215" s="38"/>
      <c r="B215" s="39"/>
      <c r="C215" s="226" t="s">
        <v>424</v>
      </c>
      <c r="D215" s="226" t="s">
        <v>181</v>
      </c>
      <c r="E215" s="227" t="s">
        <v>2623</v>
      </c>
      <c r="F215" s="228" t="s">
        <v>2624</v>
      </c>
      <c r="G215" s="229" t="s">
        <v>203</v>
      </c>
      <c r="H215" s="230">
        <v>60</v>
      </c>
      <c r="I215" s="231"/>
      <c r="J215" s="232">
        <f>ROUND(I215*H215,2)</f>
        <v>0</v>
      </c>
      <c r="K215" s="228" t="s">
        <v>185</v>
      </c>
      <c r="L215" s="44"/>
      <c r="M215" s="233" t="s">
        <v>1</v>
      </c>
      <c r="N215" s="234" t="s">
        <v>41</v>
      </c>
      <c r="O215" s="91"/>
      <c r="P215" s="235">
        <f>O215*H215</f>
        <v>0</v>
      </c>
      <c r="Q215" s="235">
        <v>0.00054000000000000001</v>
      </c>
      <c r="R215" s="235">
        <f>Q215*H215</f>
        <v>0.032399999999999998</v>
      </c>
      <c r="S215" s="235">
        <v>0</v>
      </c>
      <c r="T215" s="23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37" t="s">
        <v>362</v>
      </c>
      <c r="AT215" s="237" t="s">
        <v>181</v>
      </c>
      <c r="AU215" s="237" t="s">
        <v>85</v>
      </c>
      <c r="AY215" s="17" t="s">
        <v>178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7" t="s">
        <v>83</v>
      </c>
      <c r="BK215" s="238">
        <f>ROUND(I215*H215,2)</f>
        <v>0</v>
      </c>
      <c r="BL215" s="17" t="s">
        <v>362</v>
      </c>
      <c r="BM215" s="237" t="s">
        <v>2625</v>
      </c>
    </row>
    <row r="216" s="2" customFormat="1">
      <c r="A216" s="38"/>
      <c r="B216" s="39"/>
      <c r="C216" s="40"/>
      <c r="D216" s="239" t="s">
        <v>188</v>
      </c>
      <c r="E216" s="40"/>
      <c r="F216" s="240" t="s">
        <v>2626</v>
      </c>
      <c r="G216" s="40"/>
      <c r="H216" s="40"/>
      <c r="I216" s="241"/>
      <c r="J216" s="40"/>
      <c r="K216" s="40"/>
      <c r="L216" s="44"/>
      <c r="M216" s="242"/>
      <c r="N216" s="243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7" t="s">
        <v>188</v>
      </c>
      <c r="AU216" s="17" t="s">
        <v>85</v>
      </c>
    </row>
    <row r="217" s="13" customFormat="1">
      <c r="A217" s="13"/>
      <c r="B217" s="244"/>
      <c r="C217" s="245"/>
      <c r="D217" s="246" t="s">
        <v>190</v>
      </c>
      <c r="E217" s="247" t="s">
        <v>1</v>
      </c>
      <c r="F217" s="248" t="s">
        <v>2532</v>
      </c>
      <c r="G217" s="245"/>
      <c r="H217" s="247" t="s">
        <v>1</v>
      </c>
      <c r="I217" s="249"/>
      <c r="J217" s="245"/>
      <c r="K217" s="245"/>
      <c r="L217" s="250"/>
      <c r="M217" s="251"/>
      <c r="N217" s="252"/>
      <c r="O217" s="252"/>
      <c r="P217" s="252"/>
      <c r="Q217" s="252"/>
      <c r="R217" s="252"/>
      <c r="S217" s="252"/>
      <c r="T217" s="25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4" t="s">
        <v>190</v>
      </c>
      <c r="AU217" s="254" t="s">
        <v>85</v>
      </c>
      <c r="AV217" s="13" t="s">
        <v>83</v>
      </c>
      <c r="AW217" s="13" t="s">
        <v>34</v>
      </c>
      <c r="AX217" s="13" t="s">
        <v>76</v>
      </c>
      <c r="AY217" s="254" t="s">
        <v>178</v>
      </c>
    </row>
    <row r="218" s="14" customFormat="1">
      <c r="A218" s="14"/>
      <c r="B218" s="255"/>
      <c r="C218" s="256"/>
      <c r="D218" s="246" t="s">
        <v>190</v>
      </c>
      <c r="E218" s="257" t="s">
        <v>1</v>
      </c>
      <c r="F218" s="258" t="s">
        <v>699</v>
      </c>
      <c r="G218" s="256"/>
      <c r="H218" s="259">
        <v>60</v>
      </c>
      <c r="I218" s="260"/>
      <c r="J218" s="256"/>
      <c r="K218" s="256"/>
      <c r="L218" s="261"/>
      <c r="M218" s="262"/>
      <c r="N218" s="263"/>
      <c r="O218" s="263"/>
      <c r="P218" s="263"/>
      <c r="Q218" s="263"/>
      <c r="R218" s="263"/>
      <c r="S218" s="263"/>
      <c r="T218" s="26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5" t="s">
        <v>190</v>
      </c>
      <c r="AU218" s="265" t="s">
        <v>85</v>
      </c>
      <c r="AV218" s="14" t="s">
        <v>85</v>
      </c>
      <c r="AW218" s="14" t="s">
        <v>34</v>
      </c>
      <c r="AX218" s="14" t="s">
        <v>83</v>
      </c>
      <c r="AY218" s="265" t="s">
        <v>178</v>
      </c>
    </row>
    <row r="219" s="2" customFormat="1" ht="21.75" customHeight="1">
      <c r="A219" s="38"/>
      <c r="B219" s="39"/>
      <c r="C219" s="226" t="s">
        <v>429</v>
      </c>
      <c r="D219" s="226" t="s">
        <v>181</v>
      </c>
      <c r="E219" s="227" t="s">
        <v>2627</v>
      </c>
      <c r="F219" s="228" t="s">
        <v>2628</v>
      </c>
      <c r="G219" s="229" t="s">
        <v>203</v>
      </c>
      <c r="H219" s="230">
        <v>2</v>
      </c>
      <c r="I219" s="231"/>
      <c r="J219" s="232">
        <f>ROUND(I219*H219,2)</f>
        <v>0</v>
      </c>
      <c r="K219" s="228" t="s">
        <v>185</v>
      </c>
      <c r="L219" s="44"/>
      <c r="M219" s="233" t="s">
        <v>1</v>
      </c>
      <c r="N219" s="234" t="s">
        <v>41</v>
      </c>
      <c r="O219" s="91"/>
      <c r="P219" s="235">
        <f>O219*H219</f>
        <v>0</v>
      </c>
      <c r="Q219" s="235">
        <v>0.00069999999999999999</v>
      </c>
      <c r="R219" s="235">
        <f>Q219*H219</f>
        <v>0.0014</v>
      </c>
      <c r="S219" s="235">
        <v>0</v>
      </c>
      <c r="T219" s="236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37" t="s">
        <v>362</v>
      </c>
      <c r="AT219" s="237" t="s">
        <v>181</v>
      </c>
      <c r="AU219" s="237" t="s">
        <v>85</v>
      </c>
      <c r="AY219" s="17" t="s">
        <v>178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7" t="s">
        <v>83</v>
      </c>
      <c r="BK219" s="238">
        <f>ROUND(I219*H219,2)</f>
        <v>0</v>
      </c>
      <c r="BL219" s="17" t="s">
        <v>362</v>
      </c>
      <c r="BM219" s="237" t="s">
        <v>2629</v>
      </c>
    </row>
    <row r="220" s="2" customFormat="1">
      <c r="A220" s="38"/>
      <c r="B220" s="39"/>
      <c r="C220" s="40"/>
      <c r="D220" s="239" t="s">
        <v>188</v>
      </c>
      <c r="E220" s="40"/>
      <c r="F220" s="240" t="s">
        <v>2630</v>
      </c>
      <c r="G220" s="40"/>
      <c r="H220" s="40"/>
      <c r="I220" s="241"/>
      <c r="J220" s="40"/>
      <c r="K220" s="40"/>
      <c r="L220" s="44"/>
      <c r="M220" s="242"/>
      <c r="N220" s="243"/>
      <c r="O220" s="91"/>
      <c r="P220" s="91"/>
      <c r="Q220" s="91"/>
      <c r="R220" s="91"/>
      <c r="S220" s="91"/>
      <c r="T220" s="92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7" t="s">
        <v>188</v>
      </c>
      <c r="AU220" s="17" t="s">
        <v>85</v>
      </c>
    </row>
    <row r="221" s="13" customFormat="1">
      <c r="A221" s="13"/>
      <c r="B221" s="244"/>
      <c r="C221" s="245"/>
      <c r="D221" s="246" t="s">
        <v>190</v>
      </c>
      <c r="E221" s="247" t="s">
        <v>1</v>
      </c>
      <c r="F221" s="248" t="s">
        <v>2532</v>
      </c>
      <c r="G221" s="245"/>
      <c r="H221" s="247" t="s">
        <v>1</v>
      </c>
      <c r="I221" s="249"/>
      <c r="J221" s="245"/>
      <c r="K221" s="245"/>
      <c r="L221" s="250"/>
      <c r="M221" s="251"/>
      <c r="N221" s="252"/>
      <c r="O221" s="252"/>
      <c r="P221" s="252"/>
      <c r="Q221" s="252"/>
      <c r="R221" s="252"/>
      <c r="S221" s="252"/>
      <c r="T221" s="25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4" t="s">
        <v>190</v>
      </c>
      <c r="AU221" s="254" t="s">
        <v>85</v>
      </c>
      <c r="AV221" s="13" t="s">
        <v>83</v>
      </c>
      <c r="AW221" s="13" t="s">
        <v>34</v>
      </c>
      <c r="AX221" s="13" t="s">
        <v>76</v>
      </c>
      <c r="AY221" s="254" t="s">
        <v>178</v>
      </c>
    </row>
    <row r="222" s="14" customFormat="1">
      <c r="A222" s="14"/>
      <c r="B222" s="255"/>
      <c r="C222" s="256"/>
      <c r="D222" s="246" t="s">
        <v>190</v>
      </c>
      <c r="E222" s="257" t="s">
        <v>1</v>
      </c>
      <c r="F222" s="258" t="s">
        <v>85</v>
      </c>
      <c r="G222" s="256"/>
      <c r="H222" s="259">
        <v>2</v>
      </c>
      <c r="I222" s="260"/>
      <c r="J222" s="256"/>
      <c r="K222" s="256"/>
      <c r="L222" s="261"/>
      <c r="M222" s="262"/>
      <c r="N222" s="263"/>
      <c r="O222" s="263"/>
      <c r="P222" s="263"/>
      <c r="Q222" s="263"/>
      <c r="R222" s="263"/>
      <c r="S222" s="263"/>
      <c r="T222" s="26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5" t="s">
        <v>190</v>
      </c>
      <c r="AU222" s="265" t="s">
        <v>85</v>
      </c>
      <c r="AV222" s="14" t="s">
        <v>85</v>
      </c>
      <c r="AW222" s="14" t="s">
        <v>34</v>
      </c>
      <c r="AX222" s="14" t="s">
        <v>83</v>
      </c>
      <c r="AY222" s="265" t="s">
        <v>178</v>
      </c>
    </row>
    <row r="223" s="2" customFormat="1" ht="21.75" customHeight="1">
      <c r="A223" s="38"/>
      <c r="B223" s="39"/>
      <c r="C223" s="226" t="s">
        <v>436</v>
      </c>
      <c r="D223" s="226" t="s">
        <v>181</v>
      </c>
      <c r="E223" s="227" t="s">
        <v>2631</v>
      </c>
      <c r="F223" s="228" t="s">
        <v>2632</v>
      </c>
      <c r="G223" s="229" t="s">
        <v>203</v>
      </c>
      <c r="H223" s="230">
        <v>4</v>
      </c>
      <c r="I223" s="231"/>
      <c r="J223" s="232">
        <f>ROUND(I223*H223,2)</f>
        <v>0</v>
      </c>
      <c r="K223" s="228" t="s">
        <v>185</v>
      </c>
      <c r="L223" s="44"/>
      <c r="M223" s="233" t="s">
        <v>1</v>
      </c>
      <c r="N223" s="234" t="s">
        <v>41</v>
      </c>
      <c r="O223" s="91"/>
      <c r="P223" s="235">
        <f>O223*H223</f>
        <v>0</v>
      </c>
      <c r="Q223" s="235">
        <v>0.00080000000000000004</v>
      </c>
      <c r="R223" s="235">
        <f>Q223*H223</f>
        <v>0.0032000000000000002</v>
      </c>
      <c r="S223" s="235">
        <v>0</v>
      </c>
      <c r="T223" s="236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37" t="s">
        <v>362</v>
      </c>
      <c r="AT223" s="237" t="s">
        <v>181</v>
      </c>
      <c r="AU223" s="237" t="s">
        <v>85</v>
      </c>
      <c r="AY223" s="17" t="s">
        <v>178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7" t="s">
        <v>83</v>
      </c>
      <c r="BK223" s="238">
        <f>ROUND(I223*H223,2)</f>
        <v>0</v>
      </c>
      <c r="BL223" s="17" t="s">
        <v>362</v>
      </c>
      <c r="BM223" s="237" t="s">
        <v>2633</v>
      </c>
    </row>
    <row r="224" s="2" customFormat="1">
      <c r="A224" s="38"/>
      <c r="B224" s="39"/>
      <c r="C224" s="40"/>
      <c r="D224" s="239" t="s">
        <v>188</v>
      </c>
      <c r="E224" s="40"/>
      <c r="F224" s="240" t="s">
        <v>2634</v>
      </c>
      <c r="G224" s="40"/>
      <c r="H224" s="40"/>
      <c r="I224" s="241"/>
      <c r="J224" s="40"/>
      <c r="K224" s="40"/>
      <c r="L224" s="44"/>
      <c r="M224" s="242"/>
      <c r="N224" s="243"/>
      <c r="O224" s="91"/>
      <c r="P224" s="91"/>
      <c r="Q224" s="91"/>
      <c r="R224" s="91"/>
      <c r="S224" s="91"/>
      <c r="T224" s="92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7" t="s">
        <v>188</v>
      </c>
      <c r="AU224" s="17" t="s">
        <v>85</v>
      </c>
    </row>
    <row r="225" s="13" customFormat="1">
      <c r="A225" s="13"/>
      <c r="B225" s="244"/>
      <c r="C225" s="245"/>
      <c r="D225" s="246" t="s">
        <v>190</v>
      </c>
      <c r="E225" s="247" t="s">
        <v>1</v>
      </c>
      <c r="F225" s="248" t="s">
        <v>2532</v>
      </c>
      <c r="G225" s="245"/>
      <c r="H225" s="247" t="s">
        <v>1</v>
      </c>
      <c r="I225" s="249"/>
      <c r="J225" s="245"/>
      <c r="K225" s="245"/>
      <c r="L225" s="250"/>
      <c r="M225" s="251"/>
      <c r="N225" s="252"/>
      <c r="O225" s="252"/>
      <c r="P225" s="252"/>
      <c r="Q225" s="252"/>
      <c r="R225" s="252"/>
      <c r="S225" s="252"/>
      <c r="T225" s="25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54" t="s">
        <v>190</v>
      </c>
      <c r="AU225" s="254" t="s">
        <v>85</v>
      </c>
      <c r="AV225" s="13" t="s">
        <v>83</v>
      </c>
      <c r="AW225" s="13" t="s">
        <v>34</v>
      </c>
      <c r="AX225" s="13" t="s">
        <v>76</v>
      </c>
      <c r="AY225" s="254" t="s">
        <v>178</v>
      </c>
    </row>
    <row r="226" s="14" customFormat="1">
      <c r="A226" s="14"/>
      <c r="B226" s="255"/>
      <c r="C226" s="256"/>
      <c r="D226" s="246" t="s">
        <v>190</v>
      </c>
      <c r="E226" s="257" t="s">
        <v>1</v>
      </c>
      <c r="F226" s="258" t="s">
        <v>2635</v>
      </c>
      <c r="G226" s="256"/>
      <c r="H226" s="259">
        <v>4</v>
      </c>
      <c r="I226" s="260"/>
      <c r="J226" s="256"/>
      <c r="K226" s="256"/>
      <c r="L226" s="261"/>
      <c r="M226" s="262"/>
      <c r="N226" s="263"/>
      <c r="O226" s="263"/>
      <c r="P226" s="263"/>
      <c r="Q226" s="263"/>
      <c r="R226" s="263"/>
      <c r="S226" s="263"/>
      <c r="T226" s="26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5" t="s">
        <v>190</v>
      </c>
      <c r="AU226" s="265" t="s">
        <v>85</v>
      </c>
      <c r="AV226" s="14" t="s">
        <v>85</v>
      </c>
      <c r="AW226" s="14" t="s">
        <v>34</v>
      </c>
      <c r="AX226" s="14" t="s">
        <v>83</v>
      </c>
      <c r="AY226" s="265" t="s">
        <v>178</v>
      </c>
    </row>
    <row r="227" s="2" customFormat="1" ht="24.15" customHeight="1">
      <c r="A227" s="38"/>
      <c r="B227" s="39"/>
      <c r="C227" s="226" t="s">
        <v>443</v>
      </c>
      <c r="D227" s="226" t="s">
        <v>181</v>
      </c>
      <c r="E227" s="227" t="s">
        <v>2636</v>
      </c>
      <c r="F227" s="228" t="s">
        <v>2637</v>
      </c>
      <c r="G227" s="229" t="s">
        <v>229</v>
      </c>
      <c r="H227" s="230">
        <v>0.65400000000000003</v>
      </c>
      <c r="I227" s="231"/>
      <c r="J227" s="232">
        <f>ROUND(I227*H227,2)</f>
        <v>0</v>
      </c>
      <c r="K227" s="228" t="s">
        <v>185</v>
      </c>
      <c r="L227" s="44"/>
      <c r="M227" s="233" t="s">
        <v>1</v>
      </c>
      <c r="N227" s="234" t="s">
        <v>41</v>
      </c>
      <c r="O227" s="91"/>
      <c r="P227" s="235">
        <f>O227*H227</f>
        <v>0</v>
      </c>
      <c r="Q227" s="235">
        <v>0</v>
      </c>
      <c r="R227" s="235">
        <f>Q227*H227</f>
        <v>0</v>
      </c>
      <c r="S227" s="235">
        <v>0</v>
      </c>
      <c r="T227" s="236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37" t="s">
        <v>362</v>
      </c>
      <c r="AT227" s="237" t="s">
        <v>181</v>
      </c>
      <c r="AU227" s="237" t="s">
        <v>85</v>
      </c>
      <c r="AY227" s="17" t="s">
        <v>178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7" t="s">
        <v>83</v>
      </c>
      <c r="BK227" s="238">
        <f>ROUND(I227*H227,2)</f>
        <v>0</v>
      </c>
      <c r="BL227" s="17" t="s">
        <v>362</v>
      </c>
      <c r="BM227" s="237" t="s">
        <v>2638</v>
      </c>
    </row>
    <row r="228" s="2" customFormat="1">
      <c r="A228" s="38"/>
      <c r="B228" s="39"/>
      <c r="C228" s="40"/>
      <c r="D228" s="239" t="s">
        <v>188</v>
      </c>
      <c r="E228" s="40"/>
      <c r="F228" s="240" t="s">
        <v>2639</v>
      </c>
      <c r="G228" s="40"/>
      <c r="H228" s="40"/>
      <c r="I228" s="241"/>
      <c r="J228" s="40"/>
      <c r="K228" s="40"/>
      <c r="L228" s="44"/>
      <c r="M228" s="242"/>
      <c r="N228" s="243"/>
      <c r="O228" s="91"/>
      <c r="P228" s="91"/>
      <c r="Q228" s="91"/>
      <c r="R228" s="91"/>
      <c r="S228" s="91"/>
      <c r="T228" s="92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7" t="s">
        <v>188</v>
      </c>
      <c r="AU228" s="17" t="s">
        <v>85</v>
      </c>
    </row>
    <row r="229" s="12" customFormat="1" ht="22.8" customHeight="1">
      <c r="A229" s="12"/>
      <c r="B229" s="210"/>
      <c r="C229" s="211"/>
      <c r="D229" s="212" t="s">
        <v>75</v>
      </c>
      <c r="E229" s="224" t="s">
        <v>2640</v>
      </c>
      <c r="F229" s="224" t="s">
        <v>2641</v>
      </c>
      <c r="G229" s="211"/>
      <c r="H229" s="211"/>
      <c r="I229" s="214"/>
      <c r="J229" s="225">
        <f>BK229</f>
        <v>0</v>
      </c>
      <c r="K229" s="211"/>
      <c r="L229" s="216"/>
      <c r="M229" s="217"/>
      <c r="N229" s="218"/>
      <c r="O229" s="218"/>
      <c r="P229" s="219">
        <f>SUM(P230:P330)</f>
        <v>0</v>
      </c>
      <c r="Q229" s="218"/>
      <c r="R229" s="219">
        <f>SUM(R230:R330)</f>
        <v>1.6052800000000003</v>
      </c>
      <c r="S229" s="218"/>
      <c r="T229" s="220">
        <f>SUM(T230:T330)</f>
        <v>0.080020000000000008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21" t="s">
        <v>85</v>
      </c>
      <c r="AT229" s="222" t="s">
        <v>75</v>
      </c>
      <c r="AU229" s="222" t="s">
        <v>83</v>
      </c>
      <c r="AY229" s="221" t="s">
        <v>178</v>
      </c>
      <c r="BK229" s="223">
        <f>SUM(BK230:BK330)</f>
        <v>0</v>
      </c>
    </row>
    <row r="230" s="2" customFormat="1" ht="24.15" customHeight="1">
      <c r="A230" s="38"/>
      <c r="B230" s="39"/>
      <c r="C230" s="226" t="s">
        <v>450</v>
      </c>
      <c r="D230" s="226" t="s">
        <v>181</v>
      </c>
      <c r="E230" s="227" t="s">
        <v>2642</v>
      </c>
      <c r="F230" s="228" t="s">
        <v>2643</v>
      </c>
      <c r="G230" s="229" t="s">
        <v>203</v>
      </c>
      <c r="H230" s="230">
        <v>2</v>
      </c>
      <c r="I230" s="231"/>
      <c r="J230" s="232">
        <f>ROUND(I230*H230,2)</f>
        <v>0</v>
      </c>
      <c r="K230" s="228" t="s">
        <v>185</v>
      </c>
      <c r="L230" s="44"/>
      <c r="M230" s="233" t="s">
        <v>1</v>
      </c>
      <c r="N230" s="234" t="s">
        <v>41</v>
      </c>
      <c r="O230" s="91"/>
      <c r="P230" s="235">
        <f>O230*H230</f>
        <v>0</v>
      </c>
      <c r="Q230" s="235">
        <v>9.0000000000000006E-05</v>
      </c>
      <c r="R230" s="235">
        <f>Q230*H230</f>
        <v>0.00018000000000000001</v>
      </c>
      <c r="S230" s="235">
        <v>0.0015100000000000001</v>
      </c>
      <c r="T230" s="236">
        <f>S230*H230</f>
        <v>0.0030200000000000001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37" t="s">
        <v>362</v>
      </c>
      <c r="AT230" s="237" t="s">
        <v>181</v>
      </c>
      <c r="AU230" s="237" t="s">
        <v>85</v>
      </c>
      <c r="AY230" s="17" t="s">
        <v>178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7" t="s">
        <v>83</v>
      </c>
      <c r="BK230" s="238">
        <f>ROUND(I230*H230,2)</f>
        <v>0</v>
      </c>
      <c r="BL230" s="17" t="s">
        <v>362</v>
      </c>
      <c r="BM230" s="237" t="s">
        <v>2644</v>
      </c>
    </row>
    <row r="231" s="2" customFormat="1">
      <c r="A231" s="38"/>
      <c r="B231" s="39"/>
      <c r="C231" s="40"/>
      <c r="D231" s="239" t="s">
        <v>188</v>
      </c>
      <c r="E231" s="40"/>
      <c r="F231" s="240" t="s">
        <v>2645</v>
      </c>
      <c r="G231" s="40"/>
      <c r="H231" s="40"/>
      <c r="I231" s="241"/>
      <c r="J231" s="40"/>
      <c r="K231" s="40"/>
      <c r="L231" s="44"/>
      <c r="M231" s="242"/>
      <c r="N231" s="243"/>
      <c r="O231" s="91"/>
      <c r="P231" s="91"/>
      <c r="Q231" s="91"/>
      <c r="R231" s="91"/>
      <c r="S231" s="91"/>
      <c r="T231" s="92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7" t="s">
        <v>188</v>
      </c>
      <c r="AU231" s="17" t="s">
        <v>85</v>
      </c>
    </row>
    <row r="232" s="13" customFormat="1">
      <c r="A232" s="13"/>
      <c r="B232" s="244"/>
      <c r="C232" s="245"/>
      <c r="D232" s="246" t="s">
        <v>190</v>
      </c>
      <c r="E232" s="247" t="s">
        <v>1</v>
      </c>
      <c r="F232" s="248" t="s">
        <v>2532</v>
      </c>
      <c r="G232" s="245"/>
      <c r="H232" s="247" t="s">
        <v>1</v>
      </c>
      <c r="I232" s="249"/>
      <c r="J232" s="245"/>
      <c r="K232" s="245"/>
      <c r="L232" s="250"/>
      <c r="M232" s="251"/>
      <c r="N232" s="252"/>
      <c r="O232" s="252"/>
      <c r="P232" s="252"/>
      <c r="Q232" s="252"/>
      <c r="R232" s="252"/>
      <c r="S232" s="252"/>
      <c r="T232" s="25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54" t="s">
        <v>190</v>
      </c>
      <c r="AU232" s="254" t="s">
        <v>85</v>
      </c>
      <c r="AV232" s="13" t="s">
        <v>83</v>
      </c>
      <c r="AW232" s="13" t="s">
        <v>34</v>
      </c>
      <c r="AX232" s="13" t="s">
        <v>76</v>
      </c>
      <c r="AY232" s="254" t="s">
        <v>178</v>
      </c>
    </row>
    <row r="233" s="14" customFormat="1">
      <c r="A233" s="14"/>
      <c r="B233" s="255"/>
      <c r="C233" s="256"/>
      <c r="D233" s="246" t="s">
        <v>190</v>
      </c>
      <c r="E233" s="257" t="s">
        <v>1</v>
      </c>
      <c r="F233" s="258" t="s">
        <v>85</v>
      </c>
      <c r="G233" s="256"/>
      <c r="H233" s="259">
        <v>2</v>
      </c>
      <c r="I233" s="260"/>
      <c r="J233" s="256"/>
      <c r="K233" s="256"/>
      <c r="L233" s="261"/>
      <c r="M233" s="262"/>
      <c r="N233" s="263"/>
      <c r="O233" s="263"/>
      <c r="P233" s="263"/>
      <c r="Q233" s="263"/>
      <c r="R233" s="263"/>
      <c r="S233" s="263"/>
      <c r="T233" s="26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5" t="s">
        <v>190</v>
      </c>
      <c r="AU233" s="265" t="s">
        <v>85</v>
      </c>
      <c r="AV233" s="14" t="s">
        <v>85</v>
      </c>
      <c r="AW233" s="14" t="s">
        <v>34</v>
      </c>
      <c r="AX233" s="14" t="s">
        <v>83</v>
      </c>
      <c r="AY233" s="265" t="s">
        <v>178</v>
      </c>
    </row>
    <row r="234" s="2" customFormat="1" ht="24.15" customHeight="1">
      <c r="A234" s="38"/>
      <c r="B234" s="39"/>
      <c r="C234" s="226" t="s">
        <v>458</v>
      </c>
      <c r="D234" s="226" t="s">
        <v>181</v>
      </c>
      <c r="E234" s="227" t="s">
        <v>2646</v>
      </c>
      <c r="F234" s="228" t="s">
        <v>2647</v>
      </c>
      <c r="G234" s="229" t="s">
        <v>203</v>
      </c>
      <c r="H234" s="230">
        <v>10</v>
      </c>
      <c r="I234" s="231"/>
      <c r="J234" s="232">
        <f>ROUND(I234*H234,2)</f>
        <v>0</v>
      </c>
      <c r="K234" s="228" t="s">
        <v>185</v>
      </c>
      <c r="L234" s="44"/>
      <c r="M234" s="233" t="s">
        <v>1</v>
      </c>
      <c r="N234" s="234" t="s">
        <v>41</v>
      </c>
      <c r="O234" s="91"/>
      <c r="P234" s="235">
        <f>O234*H234</f>
        <v>0</v>
      </c>
      <c r="Q234" s="235">
        <v>6.0000000000000002E-05</v>
      </c>
      <c r="R234" s="235">
        <f>Q234*H234</f>
        <v>0.00060000000000000006</v>
      </c>
      <c r="S234" s="235">
        <v>0.0011000000000000001</v>
      </c>
      <c r="T234" s="236">
        <f>S234*H234</f>
        <v>0.011000000000000001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37" t="s">
        <v>362</v>
      </c>
      <c r="AT234" s="237" t="s">
        <v>181</v>
      </c>
      <c r="AU234" s="237" t="s">
        <v>85</v>
      </c>
      <c r="AY234" s="17" t="s">
        <v>178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7" t="s">
        <v>83</v>
      </c>
      <c r="BK234" s="238">
        <f>ROUND(I234*H234,2)</f>
        <v>0</v>
      </c>
      <c r="BL234" s="17" t="s">
        <v>362</v>
      </c>
      <c r="BM234" s="237" t="s">
        <v>2648</v>
      </c>
    </row>
    <row r="235" s="2" customFormat="1">
      <c r="A235" s="38"/>
      <c r="B235" s="39"/>
      <c r="C235" s="40"/>
      <c r="D235" s="239" t="s">
        <v>188</v>
      </c>
      <c r="E235" s="40"/>
      <c r="F235" s="240" t="s">
        <v>2649</v>
      </c>
      <c r="G235" s="40"/>
      <c r="H235" s="40"/>
      <c r="I235" s="241"/>
      <c r="J235" s="40"/>
      <c r="K235" s="40"/>
      <c r="L235" s="44"/>
      <c r="M235" s="242"/>
      <c r="N235" s="243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7" t="s">
        <v>188</v>
      </c>
      <c r="AU235" s="17" t="s">
        <v>85</v>
      </c>
    </row>
    <row r="236" s="13" customFormat="1">
      <c r="A236" s="13"/>
      <c r="B236" s="244"/>
      <c r="C236" s="245"/>
      <c r="D236" s="246" t="s">
        <v>190</v>
      </c>
      <c r="E236" s="247" t="s">
        <v>1</v>
      </c>
      <c r="F236" s="248" t="s">
        <v>2532</v>
      </c>
      <c r="G236" s="245"/>
      <c r="H236" s="247" t="s">
        <v>1</v>
      </c>
      <c r="I236" s="249"/>
      <c r="J236" s="245"/>
      <c r="K236" s="245"/>
      <c r="L236" s="250"/>
      <c r="M236" s="251"/>
      <c r="N236" s="252"/>
      <c r="O236" s="252"/>
      <c r="P236" s="252"/>
      <c r="Q236" s="252"/>
      <c r="R236" s="252"/>
      <c r="S236" s="252"/>
      <c r="T236" s="25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4" t="s">
        <v>190</v>
      </c>
      <c r="AU236" s="254" t="s">
        <v>85</v>
      </c>
      <c r="AV236" s="13" t="s">
        <v>83</v>
      </c>
      <c r="AW236" s="13" t="s">
        <v>34</v>
      </c>
      <c r="AX236" s="13" t="s">
        <v>76</v>
      </c>
      <c r="AY236" s="254" t="s">
        <v>178</v>
      </c>
    </row>
    <row r="237" s="14" customFormat="1">
      <c r="A237" s="14"/>
      <c r="B237" s="255"/>
      <c r="C237" s="256"/>
      <c r="D237" s="246" t="s">
        <v>190</v>
      </c>
      <c r="E237" s="257" t="s">
        <v>1</v>
      </c>
      <c r="F237" s="258" t="s">
        <v>276</v>
      </c>
      <c r="G237" s="256"/>
      <c r="H237" s="259">
        <v>10</v>
      </c>
      <c r="I237" s="260"/>
      <c r="J237" s="256"/>
      <c r="K237" s="256"/>
      <c r="L237" s="261"/>
      <c r="M237" s="262"/>
      <c r="N237" s="263"/>
      <c r="O237" s="263"/>
      <c r="P237" s="263"/>
      <c r="Q237" s="263"/>
      <c r="R237" s="263"/>
      <c r="S237" s="263"/>
      <c r="T237" s="26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5" t="s">
        <v>190</v>
      </c>
      <c r="AU237" s="265" t="s">
        <v>85</v>
      </c>
      <c r="AV237" s="14" t="s">
        <v>85</v>
      </c>
      <c r="AW237" s="14" t="s">
        <v>34</v>
      </c>
      <c r="AX237" s="14" t="s">
        <v>83</v>
      </c>
      <c r="AY237" s="265" t="s">
        <v>178</v>
      </c>
    </row>
    <row r="238" s="2" customFormat="1" ht="24.15" customHeight="1">
      <c r="A238" s="38"/>
      <c r="B238" s="39"/>
      <c r="C238" s="226" t="s">
        <v>466</v>
      </c>
      <c r="D238" s="226" t="s">
        <v>181</v>
      </c>
      <c r="E238" s="227" t="s">
        <v>2650</v>
      </c>
      <c r="F238" s="228" t="s">
        <v>2651</v>
      </c>
      <c r="G238" s="229" t="s">
        <v>203</v>
      </c>
      <c r="H238" s="230">
        <v>40</v>
      </c>
      <c r="I238" s="231"/>
      <c r="J238" s="232">
        <f>ROUND(I238*H238,2)</f>
        <v>0</v>
      </c>
      <c r="K238" s="228" t="s">
        <v>185</v>
      </c>
      <c r="L238" s="44"/>
      <c r="M238" s="233" t="s">
        <v>1</v>
      </c>
      <c r="N238" s="234" t="s">
        <v>41</v>
      </c>
      <c r="O238" s="91"/>
      <c r="P238" s="235">
        <f>O238*H238</f>
        <v>0</v>
      </c>
      <c r="Q238" s="235">
        <v>0.00012999999999999999</v>
      </c>
      <c r="R238" s="235">
        <f>Q238*H238</f>
        <v>0.0051999999999999998</v>
      </c>
      <c r="S238" s="235">
        <v>0.0011000000000000001</v>
      </c>
      <c r="T238" s="236">
        <f>S238*H238</f>
        <v>0.044000000000000004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37" t="s">
        <v>362</v>
      </c>
      <c r="AT238" s="237" t="s">
        <v>181</v>
      </c>
      <c r="AU238" s="237" t="s">
        <v>85</v>
      </c>
      <c r="AY238" s="17" t="s">
        <v>178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7" t="s">
        <v>83</v>
      </c>
      <c r="BK238" s="238">
        <f>ROUND(I238*H238,2)</f>
        <v>0</v>
      </c>
      <c r="BL238" s="17" t="s">
        <v>362</v>
      </c>
      <c r="BM238" s="237" t="s">
        <v>2652</v>
      </c>
    </row>
    <row r="239" s="2" customFormat="1">
      <c r="A239" s="38"/>
      <c r="B239" s="39"/>
      <c r="C239" s="40"/>
      <c r="D239" s="239" t="s">
        <v>188</v>
      </c>
      <c r="E239" s="40"/>
      <c r="F239" s="240" t="s">
        <v>2653</v>
      </c>
      <c r="G239" s="40"/>
      <c r="H239" s="40"/>
      <c r="I239" s="241"/>
      <c r="J239" s="40"/>
      <c r="K239" s="40"/>
      <c r="L239" s="44"/>
      <c r="M239" s="242"/>
      <c r="N239" s="243"/>
      <c r="O239" s="91"/>
      <c r="P239" s="91"/>
      <c r="Q239" s="91"/>
      <c r="R239" s="91"/>
      <c r="S239" s="91"/>
      <c r="T239" s="92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7" t="s">
        <v>188</v>
      </c>
      <c r="AU239" s="17" t="s">
        <v>85</v>
      </c>
    </row>
    <row r="240" s="13" customFormat="1">
      <c r="A240" s="13"/>
      <c r="B240" s="244"/>
      <c r="C240" s="245"/>
      <c r="D240" s="246" t="s">
        <v>190</v>
      </c>
      <c r="E240" s="247" t="s">
        <v>1</v>
      </c>
      <c r="F240" s="248" t="s">
        <v>2532</v>
      </c>
      <c r="G240" s="245"/>
      <c r="H240" s="247" t="s">
        <v>1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4" t="s">
        <v>190</v>
      </c>
      <c r="AU240" s="254" t="s">
        <v>85</v>
      </c>
      <c r="AV240" s="13" t="s">
        <v>83</v>
      </c>
      <c r="AW240" s="13" t="s">
        <v>34</v>
      </c>
      <c r="AX240" s="13" t="s">
        <v>76</v>
      </c>
      <c r="AY240" s="254" t="s">
        <v>178</v>
      </c>
    </row>
    <row r="241" s="14" customFormat="1">
      <c r="A241" s="14"/>
      <c r="B241" s="255"/>
      <c r="C241" s="256"/>
      <c r="D241" s="246" t="s">
        <v>190</v>
      </c>
      <c r="E241" s="257" t="s">
        <v>1</v>
      </c>
      <c r="F241" s="258" t="s">
        <v>553</v>
      </c>
      <c r="G241" s="256"/>
      <c r="H241" s="259">
        <v>40</v>
      </c>
      <c r="I241" s="260"/>
      <c r="J241" s="256"/>
      <c r="K241" s="256"/>
      <c r="L241" s="261"/>
      <c r="M241" s="262"/>
      <c r="N241" s="263"/>
      <c r="O241" s="263"/>
      <c r="P241" s="263"/>
      <c r="Q241" s="263"/>
      <c r="R241" s="263"/>
      <c r="S241" s="263"/>
      <c r="T241" s="26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5" t="s">
        <v>190</v>
      </c>
      <c r="AU241" s="265" t="s">
        <v>85</v>
      </c>
      <c r="AV241" s="14" t="s">
        <v>85</v>
      </c>
      <c r="AW241" s="14" t="s">
        <v>34</v>
      </c>
      <c r="AX241" s="14" t="s">
        <v>83</v>
      </c>
      <c r="AY241" s="265" t="s">
        <v>178</v>
      </c>
    </row>
    <row r="242" s="2" customFormat="1" ht="24.15" customHeight="1">
      <c r="A242" s="38"/>
      <c r="B242" s="39"/>
      <c r="C242" s="226" t="s">
        <v>472</v>
      </c>
      <c r="D242" s="226" t="s">
        <v>181</v>
      </c>
      <c r="E242" s="227" t="s">
        <v>2654</v>
      </c>
      <c r="F242" s="228" t="s">
        <v>2655</v>
      </c>
      <c r="G242" s="229" t="s">
        <v>203</v>
      </c>
      <c r="H242" s="230">
        <v>10</v>
      </c>
      <c r="I242" s="231"/>
      <c r="J242" s="232">
        <f>ROUND(I242*H242,2)</f>
        <v>0</v>
      </c>
      <c r="K242" s="228" t="s">
        <v>185</v>
      </c>
      <c r="L242" s="44"/>
      <c r="M242" s="233" t="s">
        <v>1</v>
      </c>
      <c r="N242" s="234" t="s">
        <v>41</v>
      </c>
      <c r="O242" s="91"/>
      <c r="P242" s="235">
        <f>O242*H242</f>
        <v>0</v>
      </c>
      <c r="Q242" s="235">
        <v>0.00017000000000000001</v>
      </c>
      <c r="R242" s="235">
        <f>Q242*H242</f>
        <v>0.0017000000000000001</v>
      </c>
      <c r="S242" s="235">
        <v>0.0022000000000000001</v>
      </c>
      <c r="T242" s="236">
        <f>S242*H242</f>
        <v>0.022000000000000002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37" t="s">
        <v>362</v>
      </c>
      <c r="AT242" s="237" t="s">
        <v>181</v>
      </c>
      <c r="AU242" s="237" t="s">
        <v>85</v>
      </c>
      <c r="AY242" s="17" t="s">
        <v>178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7" t="s">
        <v>83</v>
      </c>
      <c r="BK242" s="238">
        <f>ROUND(I242*H242,2)</f>
        <v>0</v>
      </c>
      <c r="BL242" s="17" t="s">
        <v>362</v>
      </c>
      <c r="BM242" s="237" t="s">
        <v>2656</v>
      </c>
    </row>
    <row r="243" s="2" customFormat="1">
      <c r="A243" s="38"/>
      <c r="B243" s="39"/>
      <c r="C243" s="40"/>
      <c r="D243" s="239" t="s">
        <v>188</v>
      </c>
      <c r="E243" s="40"/>
      <c r="F243" s="240" t="s">
        <v>2657</v>
      </c>
      <c r="G243" s="40"/>
      <c r="H243" s="40"/>
      <c r="I243" s="241"/>
      <c r="J243" s="40"/>
      <c r="K243" s="40"/>
      <c r="L243" s="44"/>
      <c r="M243" s="242"/>
      <c r="N243" s="243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7" t="s">
        <v>188</v>
      </c>
      <c r="AU243" s="17" t="s">
        <v>85</v>
      </c>
    </row>
    <row r="244" s="13" customFormat="1">
      <c r="A244" s="13"/>
      <c r="B244" s="244"/>
      <c r="C244" s="245"/>
      <c r="D244" s="246" t="s">
        <v>190</v>
      </c>
      <c r="E244" s="247" t="s">
        <v>1</v>
      </c>
      <c r="F244" s="248" t="s">
        <v>2532</v>
      </c>
      <c r="G244" s="245"/>
      <c r="H244" s="247" t="s">
        <v>1</v>
      </c>
      <c r="I244" s="249"/>
      <c r="J244" s="245"/>
      <c r="K244" s="245"/>
      <c r="L244" s="250"/>
      <c r="M244" s="251"/>
      <c r="N244" s="252"/>
      <c r="O244" s="252"/>
      <c r="P244" s="252"/>
      <c r="Q244" s="252"/>
      <c r="R244" s="252"/>
      <c r="S244" s="252"/>
      <c r="T244" s="25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54" t="s">
        <v>190</v>
      </c>
      <c r="AU244" s="254" t="s">
        <v>85</v>
      </c>
      <c r="AV244" s="13" t="s">
        <v>83</v>
      </c>
      <c r="AW244" s="13" t="s">
        <v>34</v>
      </c>
      <c r="AX244" s="13" t="s">
        <v>76</v>
      </c>
      <c r="AY244" s="254" t="s">
        <v>178</v>
      </c>
    </row>
    <row r="245" s="14" customFormat="1">
      <c r="A245" s="14"/>
      <c r="B245" s="255"/>
      <c r="C245" s="256"/>
      <c r="D245" s="246" t="s">
        <v>190</v>
      </c>
      <c r="E245" s="257" t="s">
        <v>1</v>
      </c>
      <c r="F245" s="258" t="s">
        <v>276</v>
      </c>
      <c r="G245" s="256"/>
      <c r="H245" s="259">
        <v>10</v>
      </c>
      <c r="I245" s="260"/>
      <c r="J245" s="256"/>
      <c r="K245" s="256"/>
      <c r="L245" s="261"/>
      <c r="M245" s="262"/>
      <c r="N245" s="263"/>
      <c r="O245" s="263"/>
      <c r="P245" s="263"/>
      <c r="Q245" s="263"/>
      <c r="R245" s="263"/>
      <c r="S245" s="263"/>
      <c r="T245" s="26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5" t="s">
        <v>190</v>
      </c>
      <c r="AU245" s="265" t="s">
        <v>85</v>
      </c>
      <c r="AV245" s="14" t="s">
        <v>85</v>
      </c>
      <c r="AW245" s="14" t="s">
        <v>34</v>
      </c>
      <c r="AX245" s="14" t="s">
        <v>83</v>
      </c>
      <c r="AY245" s="265" t="s">
        <v>178</v>
      </c>
    </row>
    <row r="246" s="2" customFormat="1" ht="24.15" customHeight="1">
      <c r="A246" s="38"/>
      <c r="B246" s="39"/>
      <c r="C246" s="226" t="s">
        <v>478</v>
      </c>
      <c r="D246" s="226" t="s">
        <v>181</v>
      </c>
      <c r="E246" s="227" t="s">
        <v>2658</v>
      </c>
      <c r="F246" s="228" t="s">
        <v>2659</v>
      </c>
      <c r="G246" s="229" t="s">
        <v>229</v>
      </c>
      <c r="H246" s="230">
        <v>0.043999999999999997</v>
      </c>
      <c r="I246" s="231"/>
      <c r="J246" s="232">
        <f>ROUND(I246*H246,2)</f>
        <v>0</v>
      </c>
      <c r="K246" s="228" t="s">
        <v>1</v>
      </c>
      <c r="L246" s="44"/>
      <c r="M246" s="233" t="s">
        <v>1</v>
      </c>
      <c r="N246" s="234" t="s">
        <v>41</v>
      </c>
      <c r="O246" s="91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37" t="s">
        <v>362</v>
      </c>
      <c r="AT246" s="237" t="s">
        <v>181</v>
      </c>
      <c r="AU246" s="237" t="s">
        <v>85</v>
      </c>
      <c r="AY246" s="17" t="s">
        <v>178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7" t="s">
        <v>83</v>
      </c>
      <c r="BK246" s="238">
        <f>ROUND(I246*H246,2)</f>
        <v>0</v>
      </c>
      <c r="BL246" s="17" t="s">
        <v>362</v>
      </c>
      <c r="BM246" s="237" t="s">
        <v>2660</v>
      </c>
    </row>
    <row r="247" s="2" customFormat="1" ht="16.5" customHeight="1">
      <c r="A247" s="38"/>
      <c r="B247" s="39"/>
      <c r="C247" s="226" t="s">
        <v>483</v>
      </c>
      <c r="D247" s="226" t="s">
        <v>181</v>
      </c>
      <c r="E247" s="227" t="s">
        <v>2661</v>
      </c>
      <c r="F247" s="228" t="s">
        <v>2662</v>
      </c>
      <c r="G247" s="229" t="s">
        <v>203</v>
      </c>
      <c r="H247" s="230">
        <v>32</v>
      </c>
      <c r="I247" s="231"/>
      <c r="J247" s="232">
        <f>ROUND(I247*H247,2)</f>
        <v>0</v>
      </c>
      <c r="K247" s="228" t="s">
        <v>1</v>
      </c>
      <c r="L247" s="44"/>
      <c r="M247" s="233" t="s">
        <v>1</v>
      </c>
      <c r="N247" s="234" t="s">
        <v>41</v>
      </c>
      <c r="O247" s="91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237" t="s">
        <v>186</v>
      </c>
      <c r="AT247" s="237" t="s">
        <v>181</v>
      </c>
      <c r="AU247" s="237" t="s">
        <v>85</v>
      </c>
      <c r="AY247" s="17" t="s">
        <v>178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7" t="s">
        <v>83</v>
      </c>
      <c r="BK247" s="238">
        <f>ROUND(I247*H247,2)</f>
        <v>0</v>
      </c>
      <c r="BL247" s="17" t="s">
        <v>186</v>
      </c>
      <c r="BM247" s="237" t="s">
        <v>2663</v>
      </c>
    </row>
    <row r="248" s="13" customFormat="1">
      <c r="A248" s="13"/>
      <c r="B248" s="244"/>
      <c r="C248" s="245"/>
      <c r="D248" s="246" t="s">
        <v>190</v>
      </c>
      <c r="E248" s="247" t="s">
        <v>1</v>
      </c>
      <c r="F248" s="248" t="s">
        <v>2532</v>
      </c>
      <c r="G248" s="245"/>
      <c r="H248" s="247" t="s">
        <v>1</v>
      </c>
      <c r="I248" s="249"/>
      <c r="J248" s="245"/>
      <c r="K248" s="245"/>
      <c r="L248" s="250"/>
      <c r="M248" s="251"/>
      <c r="N248" s="252"/>
      <c r="O248" s="252"/>
      <c r="P248" s="252"/>
      <c r="Q248" s="252"/>
      <c r="R248" s="252"/>
      <c r="S248" s="252"/>
      <c r="T248" s="25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54" t="s">
        <v>190</v>
      </c>
      <c r="AU248" s="254" t="s">
        <v>85</v>
      </c>
      <c r="AV248" s="13" t="s">
        <v>83</v>
      </c>
      <c r="AW248" s="13" t="s">
        <v>34</v>
      </c>
      <c r="AX248" s="13" t="s">
        <v>76</v>
      </c>
      <c r="AY248" s="254" t="s">
        <v>178</v>
      </c>
    </row>
    <row r="249" s="14" customFormat="1">
      <c r="A249" s="14"/>
      <c r="B249" s="255"/>
      <c r="C249" s="256"/>
      <c r="D249" s="246" t="s">
        <v>190</v>
      </c>
      <c r="E249" s="257" t="s">
        <v>1</v>
      </c>
      <c r="F249" s="258" t="s">
        <v>2664</v>
      </c>
      <c r="G249" s="256"/>
      <c r="H249" s="259">
        <v>32</v>
      </c>
      <c r="I249" s="260"/>
      <c r="J249" s="256"/>
      <c r="K249" s="256"/>
      <c r="L249" s="261"/>
      <c r="M249" s="262"/>
      <c r="N249" s="263"/>
      <c r="O249" s="263"/>
      <c r="P249" s="263"/>
      <c r="Q249" s="263"/>
      <c r="R249" s="263"/>
      <c r="S249" s="263"/>
      <c r="T249" s="26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5" t="s">
        <v>190</v>
      </c>
      <c r="AU249" s="265" t="s">
        <v>85</v>
      </c>
      <c r="AV249" s="14" t="s">
        <v>85</v>
      </c>
      <c r="AW249" s="14" t="s">
        <v>34</v>
      </c>
      <c r="AX249" s="14" t="s">
        <v>83</v>
      </c>
      <c r="AY249" s="265" t="s">
        <v>178</v>
      </c>
    </row>
    <row r="250" s="2" customFormat="1" ht="44.25" customHeight="1">
      <c r="A250" s="38"/>
      <c r="B250" s="39"/>
      <c r="C250" s="267" t="s">
        <v>498</v>
      </c>
      <c r="D250" s="267" t="s">
        <v>406</v>
      </c>
      <c r="E250" s="268" t="s">
        <v>2665</v>
      </c>
      <c r="F250" s="269" t="s">
        <v>2666</v>
      </c>
      <c r="G250" s="270" t="s">
        <v>1341</v>
      </c>
      <c r="H250" s="271">
        <v>32</v>
      </c>
      <c r="I250" s="272"/>
      <c r="J250" s="273">
        <f>ROUND(I250*H250,2)</f>
        <v>0</v>
      </c>
      <c r="K250" s="269" t="s">
        <v>1</v>
      </c>
      <c r="L250" s="274"/>
      <c r="M250" s="275" t="s">
        <v>1</v>
      </c>
      <c r="N250" s="276" t="s">
        <v>41</v>
      </c>
      <c r="O250" s="91"/>
      <c r="P250" s="235">
        <f>O250*H250</f>
        <v>0</v>
      </c>
      <c r="Q250" s="235">
        <v>0.0030000000000000001</v>
      </c>
      <c r="R250" s="235">
        <f>Q250*H250</f>
        <v>0.096000000000000002</v>
      </c>
      <c r="S250" s="235">
        <v>0</v>
      </c>
      <c r="T250" s="236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37" t="s">
        <v>264</v>
      </c>
      <c r="AT250" s="237" t="s">
        <v>406</v>
      </c>
      <c r="AU250" s="237" t="s">
        <v>85</v>
      </c>
      <c r="AY250" s="17" t="s">
        <v>178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7" t="s">
        <v>83</v>
      </c>
      <c r="BK250" s="238">
        <f>ROUND(I250*H250,2)</f>
        <v>0</v>
      </c>
      <c r="BL250" s="17" t="s">
        <v>186</v>
      </c>
      <c r="BM250" s="237" t="s">
        <v>2667</v>
      </c>
    </row>
    <row r="251" s="13" customFormat="1">
      <c r="A251" s="13"/>
      <c r="B251" s="244"/>
      <c r="C251" s="245"/>
      <c r="D251" s="246" t="s">
        <v>190</v>
      </c>
      <c r="E251" s="247" t="s">
        <v>1</v>
      </c>
      <c r="F251" s="248" t="s">
        <v>2532</v>
      </c>
      <c r="G251" s="245"/>
      <c r="H251" s="247" t="s">
        <v>1</v>
      </c>
      <c r="I251" s="249"/>
      <c r="J251" s="245"/>
      <c r="K251" s="245"/>
      <c r="L251" s="250"/>
      <c r="M251" s="251"/>
      <c r="N251" s="252"/>
      <c r="O251" s="252"/>
      <c r="P251" s="252"/>
      <c r="Q251" s="252"/>
      <c r="R251" s="252"/>
      <c r="S251" s="252"/>
      <c r="T251" s="25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4" t="s">
        <v>190</v>
      </c>
      <c r="AU251" s="254" t="s">
        <v>85</v>
      </c>
      <c r="AV251" s="13" t="s">
        <v>83</v>
      </c>
      <c r="AW251" s="13" t="s">
        <v>34</v>
      </c>
      <c r="AX251" s="13" t="s">
        <v>76</v>
      </c>
      <c r="AY251" s="254" t="s">
        <v>178</v>
      </c>
    </row>
    <row r="252" s="14" customFormat="1">
      <c r="A252" s="14"/>
      <c r="B252" s="255"/>
      <c r="C252" s="256"/>
      <c r="D252" s="246" t="s">
        <v>190</v>
      </c>
      <c r="E252" s="257" t="s">
        <v>1</v>
      </c>
      <c r="F252" s="258" t="s">
        <v>2664</v>
      </c>
      <c r="G252" s="256"/>
      <c r="H252" s="259">
        <v>32</v>
      </c>
      <c r="I252" s="260"/>
      <c r="J252" s="256"/>
      <c r="K252" s="256"/>
      <c r="L252" s="261"/>
      <c r="M252" s="262"/>
      <c r="N252" s="263"/>
      <c r="O252" s="263"/>
      <c r="P252" s="263"/>
      <c r="Q252" s="263"/>
      <c r="R252" s="263"/>
      <c r="S252" s="263"/>
      <c r="T252" s="26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5" t="s">
        <v>190</v>
      </c>
      <c r="AU252" s="265" t="s">
        <v>85</v>
      </c>
      <c r="AV252" s="14" t="s">
        <v>85</v>
      </c>
      <c r="AW252" s="14" t="s">
        <v>34</v>
      </c>
      <c r="AX252" s="14" t="s">
        <v>83</v>
      </c>
      <c r="AY252" s="265" t="s">
        <v>178</v>
      </c>
    </row>
    <row r="253" s="2" customFormat="1" ht="21.75" customHeight="1">
      <c r="A253" s="38"/>
      <c r="B253" s="39"/>
      <c r="C253" s="226" t="s">
        <v>506</v>
      </c>
      <c r="D253" s="226" t="s">
        <v>181</v>
      </c>
      <c r="E253" s="227" t="s">
        <v>2668</v>
      </c>
      <c r="F253" s="228" t="s">
        <v>2669</v>
      </c>
      <c r="G253" s="229" t="s">
        <v>203</v>
      </c>
      <c r="H253" s="230">
        <v>24</v>
      </c>
      <c r="I253" s="231"/>
      <c r="J253" s="232">
        <f>ROUND(I253*H253,2)</f>
        <v>0</v>
      </c>
      <c r="K253" s="228" t="s">
        <v>185</v>
      </c>
      <c r="L253" s="44"/>
      <c r="M253" s="233" t="s">
        <v>1</v>
      </c>
      <c r="N253" s="234" t="s">
        <v>41</v>
      </c>
      <c r="O253" s="91"/>
      <c r="P253" s="235">
        <f>O253*H253</f>
        <v>0</v>
      </c>
      <c r="Q253" s="235">
        <v>9.0000000000000006E-05</v>
      </c>
      <c r="R253" s="235">
        <f>Q253*H253</f>
        <v>0.00216</v>
      </c>
      <c r="S253" s="235">
        <v>0</v>
      </c>
      <c r="T253" s="236">
        <f>S253*H253</f>
        <v>0</v>
      </c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R253" s="237" t="s">
        <v>362</v>
      </c>
      <c r="AT253" s="237" t="s">
        <v>181</v>
      </c>
      <c r="AU253" s="237" t="s">
        <v>85</v>
      </c>
      <c r="AY253" s="17" t="s">
        <v>178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7" t="s">
        <v>83</v>
      </c>
      <c r="BK253" s="238">
        <f>ROUND(I253*H253,2)</f>
        <v>0</v>
      </c>
      <c r="BL253" s="17" t="s">
        <v>362</v>
      </c>
      <c r="BM253" s="237" t="s">
        <v>2670</v>
      </c>
    </row>
    <row r="254" s="2" customFormat="1">
      <c r="A254" s="38"/>
      <c r="B254" s="39"/>
      <c r="C254" s="40"/>
      <c r="D254" s="239" t="s">
        <v>188</v>
      </c>
      <c r="E254" s="40"/>
      <c r="F254" s="240" t="s">
        <v>2671</v>
      </c>
      <c r="G254" s="40"/>
      <c r="H254" s="40"/>
      <c r="I254" s="241"/>
      <c r="J254" s="40"/>
      <c r="K254" s="40"/>
      <c r="L254" s="44"/>
      <c r="M254" s="242"/>
      <c r="N254" s="243"/>
      <c r="O254" s="91"/>
      <c r="P254" s="91"/>
      <c r="Q254" s="91"/>
      <c r="R254" s="91"/>
      <c r="S254" s="91"/>
      <c r="T254" s="92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T254" s="17" t="s">
        <v>188</v>
      </c>
      <c r="AU254" s="17" t="s">
        <v>85</v>
      </c>
    </row>
    <row r="255" s="13" customFormat="1">
      <c r="A255" s="13"/>
      <c r="B255" s="244"/>
      <c r="C255" s="245"/>
      <c r="D255" s="246" t="s">
        <v>190</v>
      </c>
      <c r="E255" s="247" t="s">
        <v>1</v>
      </c>
      <c r="F255" s="248" t="s">
        <v>2532</v>
      </c>
      <c r="G255" s="245"/>
      <c r="H255" s="247" t="s">
        <v>1</v>
      </c>
      <c r="I255" s="249"/>
      <c r="J255" s="245"/>
      <c r="K255" s="245"/>
      <c r="L255" s="250"/>
      <c r="M255" s="251"/>
      <c r="N255" s="252"/>
      <c r="O255" s="252"/>
      <c r="P255" s="252"/>
      <c r="Q255" s="252"/>
      <c r="R255" s="252"/>
      <c r="S255" s="252"/>
      <c r="T255" s="25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54" t="s">
        <v>190</v>
      </c>
      <c r="AU255" s="254" t="s">
        <v>85</v>
      </c>
      <c r="AV255" s="13" t="s">
        <v>83</v>
      </c>
      <c r="AW255" s="13" t="s">
        <v>34</v>
      </c>
      <c r="AX255" s="13" t="s">
        <v>76</v>
      </c>
      <c r="AY255" s="254" t="s">
        <v>178</v>
      </c>
    </row>
    <row r="256" s="14" customFormat="1">
      <c r="A256" s="14"/>
      <c r="B256" s="255"/>
      <c r="C256" s="256"/>
      <c r="D256" s="246" t="s">
        <v>190</v>
      </c>
      <c r="E256" s="257" t="s">
        <v>1</v>
      </c>
      <c r="F256" s="258" t="s">
        <v>2672</v>
      </c>
      <c r="G256" s="256"/>
      <c r="H256" s="259">
        <v>24</v>
      </c>
      <c r="I256" s="260"/>
      <c r="J256" s="256"/>
      <c r="K256" s="256"/>
      <c r="L256" s="261"/>
      <c r="M256" s="262"/>
      <c r="N256" s="263"/>
      <c r="O256" s="263"/>
      <c r="P256" s="263"/>
      <c r="Q256" s="263"/>
      <c r="R256" s="263"/>
      <c r="S256" s="263"/>
      <c r="T256" s="26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5" t="s">
        <v>190</v>
      </c>
      <c r="AU256" s="265" t="s">
        <v>85</v>
      </c>
      <c r="AV256" s="14" t="s">
        <v>85</v>
      </c>
      <c r="AW256" s="14" t="s">
        <v>34</v>
      </c>
      <c r="AX256" s="14" t="s">
        <v>83</v>
      </c>
      <c r="AY256" s="265" t="s">
        <v>178</v>
      </c>
    </row>
    <row r="257" s="2" customFormat="1" ht="24.15" customHeight="1">
      <c r="A257" s="38"/>
      <c r="B257" s="39"/>
      <c r="C257" s="267" t="s">
        <v>516</v>
      </c>
      <c r="D257" s="267" t="s">
        <v>406</v>
      </c>
      <c r="E257" s="268" t="s">
        <v>2673</v>
      </c>
      <c r="F257" s="269" t="s">
        <v>2674</v>
      </c>
      <c r="G257" s="270" t="s">
        <v>203</v>
      </c>
      <c r="H257" s="271">
        <v>8</v>
      </c>
      <c r="I257" s="272"/>
      <c r="J257" s="273">
        <f>ROUND(I257*H257,2)</f>
        <v>0</v>
      </c>
      <c r="K257" s="269" t="s">
        <v>1</v>
      </c>
      <c r="L257" s="274"/>
      <c r="M257" s="275" t="s">
        <v>1</v>
      </c>
      <c r="N257" s="276" t="s">
        <v>41</v>
      </c>
      <c r="O257" s="91"/>
      <c r="P257" s="235">
        <f>O257*H257</f>
        <v>0</v>
      </c>
      <c r="Q257" s="235">
        <v>0.00019000000000000001</v>
      </c>
      <c r="R257" s="235">
        <f>Q257*H257</f>
        <v>0.0015200000000000001</v>
      </c>
      <c r="S257" s="235">
        <v>0</v>
      </c>
      <c r="T257" s="236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37" t="s">
        <v>472</v>
      </c>
      <c r="AT257" s="237" t="s">
        <v>406</v>
      </c>
      <c r="AU257" s="237" t="s">
        <v>85</v>
      </c>
      <c r="AY257" s="17" t="s">
        <v>178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7" t="s">
        <v>83</v>
      </c>
      <c r="BK257" s="238">
        <f>ROUND(I257*H257,2)</f>
        <v>0</v>
      </c>
      <c r="BL257" s="17" t="s">
        <v>362</v>
      </c>
      <c r="BM257" s="237" t="s">
        <v>2675</v>
      </c>
    </row>
    <row r="258" s="13" customFormat="1">
      <c r="A258" s="13"/>
      <c r="B258" s="244"/>
      <c r="C258" s="245"/>
      <c r="D258" s="246" t="s">
        <v>190</v>
      </c>
      <c r="E258" s="247" t="s">
        <v>1</v>
      </c>
      <c r="F258" s="248" t="s">
        <v>2532</v>
      </c>
      <c r="G258" s="245"/>
      <c r="H258" s="247" t="s">
        <v>1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4" t="s">
        <v>190</v>
      </c>
      <c r="AU258" s="254" t="s">
        <v>85</v>
      </c>
      <c r="AV258" s="13" t="s">
        <v>83</v>
      </c>
      <c r="AW258" s="13" t="s">
        <v>34</v>
      </c>
      <c r="AX258" s="13" t="s">
        <v>76</v>
      </c>
      <c r="AY258" s="254" t="s">
        <v>178</v>
      </c>
    </row>
    <row r="259" s="14" customFormat="1">
      <c r="A259" s="14"/>
      <c r="B259" s="255"/>
      <c r="C259" s="256"/>
      <c r="D259" s="246" t="s">
        <v>190</v>
      </c>
      <c r="E259" s="257" t="s">
        <v>1</v>
      </c>
      <c r="F259" s="258" t="s">
        <v>264</v>
      </c>
      <c r="G259" s="256"/>
      <c r="H259" s="259">
        <v>8</v>
      </c>
      <c r="I259" s="260"/>
      <c r="J259" s="256"/>
      <c r="K259" s="256"/>
      <c r="L259" s="261"/>
      <c r="M259" s="262"/>
      <c r="N259" s="263"/>
      <c r="O259" s="263"/>
      <c r="P259" s="263"/>
      <c r="Q259" s="263"/>
      <c r="R259" s="263"/>
      <c r="S259" s="263"/>
      <c r="T259" s="26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5" t="s">
        <v>190</v>
      </c>
      <c r="AU259" s="265" t="s">
        <v>85</v>
      </c>
      <c r="AV259" s="14" t="s">
        <v>85</v>
      </c>
      <c r="AW259" s="14" t="s">
        <v>34</v>
      </c>
      <c r="AX259" s="14" t="s">
        <v>83</v>
      </c>
      <c r="AY259" s="265" t="s">
        <v>178</v>
      </c>
    </row>
    <row r="260" s="2" customFormat="1" ht="24.15" customHeight="1">
      <c r="A260" s="38"/>
      <c r="B260" s="39"/>
      <c r="C260" s="267" t="s">
        <v>541</v>
      </c>
      <c r="D260" s="267" t="s">
        <v>406</v>
      </c>
      <c r="E260" s="268" t="s">
        <v>2676</v>
      </c>
      <c r="F260" s="269" t="s">
        <v>2677</v>
      </c>
      <c r="G260" s="270" t="s">
        <v>203</v>
      </c>
      <c r="H260" s="271">
        <v>16</v>
      </c>
      <c r="I260" s="272"/>
      <c r="J260" s="273">
        <f>ROUND(I260*H260,2)</f>
        <v>0</v>
      </c>
      <c r="K260" s="269" t="s">
        <v>1</v>
      </c>
      <c r="L260" s="274"/>
      <c r="M260" s="275" t="s">
        <v>1</v>
      </c>
      <c r="N260" s="276" t="s">
        <v>41</v>
      </c>
      <c r="O260" s="91"/>
      <c r="P260" s="235">
        <f>O260*H260</f>
        <v>0</v>
      </c>
      <c r="Q260" s="235">
        <v>0.00023000000000000001</v>
      </c>
      <c r="R260" s="235">
        <f>Q260*H260</f>
        <v>0.0036800000000000001</v>
      </c>
      <c r="S260" s="235">
        <v>0</v>
      </c>
      <c r="T260" s="236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237" t="s">
        <v>472</v>
      </c>
      <c r="AT260" s="237" t="s">
        <v>406</v>
      </c>
      <c r="AU260" s="237" t="s">
        <v>85</v>
      </c>
      <c r="AY260" s="17" t="s">
        <v>178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7" t="s">
        <v>83</v>
      </c>
      <c r="BK260" s="238">
        <f>ROUND(I260*H260,2)</f>
        <v>0</v>
      </c>
      <c r="BL260" s="17" t="s">
        <v>362</v>
      </c>
      <c r="BM260" s="237" t="s">
        <v>2678</v>
      </c>
    </row>
    <row r="261" s="13" customFormat="1">
      <c r="A261" s="13"/>
      <c r="B261" s="244"/>
      <c r="C261" s="245"/>
      <c r="D261" s="246" t="s">
        <v>190</v>
      </c>
      <c r="E261" s="247" t="s">
        <v>1</v>
      </c>
      <c r="F261" s="248" t="s">
        <v>2532</v>
      </c>
      <c r="G261" s="245"/>
      <c r="H261" s="247" t="s">
        <v>1</v>
      </c>
      <c r="I261" s="249"/>
      <c r="J261" s="245"/>
      <c r="K261" s="245"/>
      <c r="L261" s="250"/>
      <c r="M261" s="251"/>
      <c r="N261" s="252"/>
      <c r="O261" s="252"/>
      <c r="P261" s="252"/>
      <c r="Q261" s="252"/>
      <c r="R261" s="252"/>
      <c r="S261" s="252"/>
      <c r="T261" s="25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4" t="s">
        <v>190</v>
      </c>
      <c r="AU261" s="254" t="s">
        <v>85</v>
      </c>
      <c r="AV261" s="13" t="s">
        <v>83</v>
      </c>
      <c r="AW261" s="13" t="s">
        <v>34</v>
      </c>
      <c r="AX261" s="13" t="s">
        <v>76</v>
      </c>
      <c r="AY261" s="254" t="s">
        <v>178</v>
      </c>
    </row>
    <row r="262" s="14" customFormat="1">
      <c r="A262" s="14"/>
      <c r="B262" s="255"/>
      <c r="C262" s="256"/>
      <c r="D262" s="246" t="s">
        <v>190</v>
      </c>
      <c r="E262" s="257" t="s">
        <v>1</v>
      </c>
      <c r="F262" s="258" t="s">
        <v>362</v>
      </c>
      <c r="G262" s="256"/>
      <c r="H262" s="259">
        <v>16</v>
      </c>
      <c r="I262" s="260"/>
      <c r="J262" s="256"/>
      <c r="K262" s="256"/>
      <c r="L262" s="261"/>
      <c r="M262" s="262"/>
      <c r="N262" s="263"/>
      <c r="O262" s="263"/>
      <c r="P262" s="263"/>
      <c r="Q262" s="263"/>
      <c r="R262" s="263"/>
      <c r="S262" s="263"/>
      <c r="T262" s="26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5" t="s">
        <v>190</v>
      </c>
      <c r="AU262" s="265" t="s">
        <v>85</v>
      </c>
      <c r="AV262" s="14" t="s">
        <v>85</v>
      </c>
      <c r="AW262" s="14" t="s">
        <v>34</v>
      </c>
      <c r="AX262" s="14" t="s">
        <v>83</v>
      </c>
      <c r="AY262" s="265" t="s">
        <v>178</v>
      </c>
    </row>
    <row r="263" s="2" customFormat="1" ht="16.5" customHeight="1">
      <c r="A263" s="38"/>
      <c r="B263" s="39"/>
      <c r="C263" s="226" t="s">
        <v>546</v>
      </c>
      <c r="D263" s="226" t="s">
        <v>181</v>
      </c>
      <c r="E263" s="227" t="s">
        <v>2679</v>
      </c>
      <c r="F263" s="228" t="s">
        <v>2680</v>
      </c>
      <c r="G263" s="229" t="s">
        <v>203</v>
      </c>
      <c r="H263" s="230">
        <v>48</v>
      </c>
      <c r="I263" s="231"/>
      <c r="J263" s="232">
        <f>ROUND(I263*H263,2)</f>
        <v>0</v>
      </c>
      <c r="K263" s="228" t="s">
        <v>185</v>
      </c>
      <c r="L263" s="44"/>
      <c r="M263" s="233" t="s">
        <v>1</v>
      </c>
      <c r="N263" s="234" t="s">
        <v>41</v>
      </c>
      <c r="O263" s="91"/>
      <c r="P263" s="235">
        <f>O263*H263</f>
        <v>0</v>
      </c>
      <c r="Q263" s="235">
        <v>8.0000000000000007E-05</v>
      </c>
      <c r="R263" s="235">
        <f>Q263*H263</f>
        <v>0.0038400000000000005</v>
      </c>
      <c r="S263" s="235">
        <v>0</v>
      </c>
      <c r="T263" s="236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237" t="s">
        <v>362</v>
      </c>
      <c r="AT263" s="237" t="s">
        <v>181</v>
      </c>
      <c r="AU263" s="237" t="s">
        <v>85</v>
      </c>
      <c r="AY263" s="17" t="s">
        <v>178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7" t="s">
        <v>83</v>
      </c>
      <c r="BK263" s="238">
        <f>ROUND(I263*H263,2)</f>
        <v>0</v>
      </c>
      <c r="BL263" s="17" t="s">
        <v>362</v>
      </c>
      <c r="BM263" s="237" t="s">
        <v>2681</v>
      </c>
    </row>
    <row r="264" s="2" customFormat="1">
      <c r="A264" s="38"/>
      <c r="B264" s="39"/>
      <c r="C264" s="40"/>
      <c r="D264" s="239" t="s">
        <v>188</v>
      </c>
      <c r="E264" s="40"/>
      <c r="F264" s="240" t="s">
        <v>2682</v>
      </c>
      <c r="G264" s="40"/>
      <c r="H264" s="40"/>
      <c r="I264" s="241"/>
      <c r="J264" s="40"/>
      <c r="K264" s="40"/>
      <c r="L264" s="44"/>
      <c r="M264" s="242"/>
      <c r="N264" s="243"/>
      <c r="O264" s="91"/>
      <c r="P264" s="91"/>
      <c r="Q264" s="91"/>
      <c r="R264" s="91"/>
      <c r="S264" s="91"/>
      <c r="T264" s="92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T264" s="17" t="s">
        <v>188</v>
      </c>
      <c r="AU264" s="17" t="s">
        <v>85</v>
      </c>
    </row>
    <row r="265" s="13" customFormat="1">
      <c r="A265" s="13"/>
      <c r="B265" s="244"/>
      <c r="C265" s="245"/>
      <c r="D265" s="246" t="s">
        <v>190</v>
      </c>
      <c r="E265" s="247" t="s">
        <v>1</v>
      </c>
      <c r="F265" s="248" t="s">
        <v>2532</v>
      </c>
      <c r="G265" s="245"/>
      <c r="H265" s="247" t="s">
        <v>1</v>
      </c>
      <c r="I265" s="249"/>
      <c r="J265" s="245"/>
      <c r="K265" s="245"/>
      <c r="L265" s="250"/>
      <c r="M265" s="251"/>
      <c r="N265" s="252"/>
      <c r="O265" s="252"/>
      <c r="P265" s="252"/>
      <c r="Q265" s="252"/>
      <c r="R265" s="252"/>
      <c r="S265" s="252"/>
      <c r="T265" s="25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54" t="s">
        <v>190</v>
      </c>
      <c r="AU265" s="254" t="s">
        <v>85</v>
      </c>
      <c r="AV265" s="13" t="s">
        <v>83</v>
      </c>
      <c r="AW265" s="13" t="s">
        <v>34</v>
      </c>
      <c r="AX265" s="13" t="s">
        <v>76</v>
      </c>
      <c r="AY265" s="254" t="s">
        <v>178</v>
      </c>
    </row>
    <row r="266" s="14" customFormat="1">
      <c r="A266" s="14"/>
      <c r="B266" s="255"/>
      <c r="C266" s="256"/>
      <c r="D266" s="246" t="s">
        <v>190</v>
      </c>
      <c r="E266" s="257" t="s">
        <v>1</v>
      </c>
      <c r="F266" s="258" t="s">
        <v>2683</v>
      </c>
      <c r="G266" s="256"/>
      <c r="H266" s="259">
        <v>48</v>
      </c>
      <c r="I266" s="260"/>
      <c r="J266" s="256"/>
      <c r="K266" s="256"/>
      <c r="L266" s="261"/>
      <c r="M266" s="262"/>
      <c r="N266" s="263"/>
      <c r="O266" s="263"/>
      <c r="P266" s="263"/>
      <c r="Q266" s="263"/>
      <c r="R266" s="263"/>
      <c r="S266" s="263"/>
      <c r="T266" s="26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5" t="s">
        <v>190</v>
      </c>
      <c r="AU266" s="265" t="s">
        <v>85</v>
      </c>
      <c r="AV266" s="14" t="s">
        <v>85</v>
      </c>
      <c r="AW266" s="14" t="s">
        <v>34</v>
      </c>
      <c r="AX266" s="14" t="s">
        <v>83</v>
      </c>
      <c r="AY266" s="265" t="s">
        <v>178</v>
      </c>
    </row>
    <row r="267" s="2" customFormat="1" ht="16.5" customHeight="1">
      <c r="A267" s="38"/>
      <c r="B267" s="39"/>
      <c r="C267" s="226" t="s">
        <v>553</v>
      </c>
      <c r="D267" s="226" t="s">
        <v>181</v>
      </c>
      <c r="E267" s="227" t="s">
        <v>2684</v>
      </c>
      <c r="F267" s="228" t="s">
        <v>2685</v>
      </c>
      <c r="G267" s="229" t="s">
        <v>203</v>
      </c>
      <c r="H267" s="230">
        <v>2</v>
      </c>
      <c r="I267" s="231"/>
      <c r="J267" s="232">
        <f>ROUND(I267*H267,2)</f>
        <v>0</v>
      </c>
      <c r="K267" s="228" t="s">
        <v>185</v>
      </c>
      <c r="L267" s="44"/>
      <c r="M267" s="233" t="s">
        <v>1</v>
      </c>
      <c r="N267" s="234" t="s">
        <v>41</v>
      </c>
      <c r="O267" s="91"/>
      <c r="P267" s="235">
        <f>O267*H267</f>
        <v>0</v>
      </c>
      <c r="Q267" s="235">
        <v>0.00010000000000000001</v>
      </c>
      <c r="R267" s="235">
        <f>Q267*H267</f>
        <v>0.00020000000000000001</v>
      </c>
      <c r="S267" s="235">
        <v>0</v>
      </c>
      <c r="T267" s="23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37" t="s">
        <v>362</v>
      </c>
      <c r="AT267" s="237" t="s">
        <v>181</v>
      </c>
      <c r="AU267" s="237" t="s">
        <v>85</v>
      </c>
      <c r="AY267" s="17" t="s">
        <v>178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7" t="s">
        <v>83</v>
      </c>
      <c r="BK267" s="238">
        <f>ROUND(I267*H267,2)</f>
        <v>0</v>
      </c>
      <c r="BL267" s="17" t="s">
        <v>362</v>
      </c>
      <c r="BM267" s="237" t="s">
        <v>2686</v>
      </c>
    </row>
    <row r="268" s="2" customFormat="1">
      <c r="A268" s="38"/>
      <c r="B268" s="39"/>
      <c r="C268" s="40"/>
      <c r="D268" s="239" t="s">
        <v>188</v>
      </c>
      <c r="E268" s="40"/>
      <c r="F268" s="240" t="s">
        <v>2687</v>
      </c>
      <c r="G268" s="40"/>
      <c r="H268" s="40"/>
      <c r="I268" s="241"/>
      <c r="J268" s="40"/>
      <c r="K268" s="40"/>
      <c r="L268" s="44"/>
      <c r="M268" s="242"/>
      <c r="N268" s="243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7" t="s">
        <v>188</v>
      </c>
      <c r="AU268" s="17" t="s">
        <v>85</v>
      </c>
    </row>
    <row r="269" s="13" customFormat="1">
      <c r="A269" s="13"/>
      <c r="B269" s="244"/>
      <c r="C269" s="245"/>
      <c r="D269" s="246" t="s">
        <v>190</v>
      </c>
      <c r="E269" s="247" t="s">
        <v>1</v>
      </c>
      <c r="F269" s="248" t="s">
        <v>2532</v>
      </c>
      <c r="G269" s="245"/>
      <c r="H269" s="247" t="s">
        <v>1</v>
      </c>
      <c r="I269" s="249"/>
      <c r="J269" s="245"/>
      <c r="K269" s="245"/>
      <c r="L269" s="250"/>
      <c r="M269" s="251"/>
      <c r="N269" s="252"/>
      <c r="O269" s="252"/>
      <c r="P269" s="252"/>
      <c r="Q269" s="252"/>
      <c r="R269" s="252"/>
      <c r="S269" s="252"/>
      <c r="T269" s="25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4" t="s">
        <v>190</v>
      </c>
      <c r="AU269" s="254" t="s">
        <v>85</v>
      </c>
      <c r="AV269" s="13" t="s">
        <v>83</v>
      </c>
      <c r="AW269" s="13" t="s">
        <v>34</v>
      </c>
      <c r="AX269" s="13" t="s">
        <v>76</v>
      </c>
      <c r="AY269" s="254" t="s">
        <v>178</v>
      </c>
    </row>
    <row r="270" s="14" customFormat="1">
      <c r="A270" s="14"/>
      <c r="B270" s="255"/>
      <c r="C270" s="256"/>
      <c r="D270" s="246" t="s">
        <v>190</v>
      </c>
      <c r="E270" s="257" t="s">
        <v>1</v>
      </c>
      <c r="F270" s="258" t="s">
        <v>85</v>
      </c>
      <c r="G270" s="256"/>
      <c r="H270" s="259">
        <v>2</v>
      </c>
      <c r="I270" s="260"/>
      <c r="J270" s="256"/>
      <c r="K270" s="256"/>
      <c r="L270" s="261"/>
      <c r="M270" s="262"/>
      <c r="N270" s="263"/>
      <c r="O270" s="263"/>
      <c r="P270" s="263"/>
      <c r="Q270" s="263"/>
      <c r="R270" s="263"/>
      <c r="S270" s="263"/>
      <c r="T270" s="26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5" t="s">
        <v>190</v>
      </c>
      <c r="AU270" s="265" t="s">
        <v>85</v>
      </c>
      <c r="AV270" s="14" t="s">
        <v>85</v>
      </c>
      <c r="AW270" s="14" t="s">
        <v>34</v>
      </c>
      <c r="AX270" s="14" t="s">
        <v>83</v>
      </c>
      <c r="AY270" s="265" t="s">
        <v>178</v>
      </c>
    </row>
    <row r="271" s="2" customFormat="1" ht="16.5" customHeight="1">
      <c r="A271" s="38"/>
      <c r="B271" s="39"/>
      <c r="C271" s="226" t="s">
        <v>558</v>
      </c>
      <c r="D271" s="226" t="s">
        <v>181</v>
      </c>
      <c r="E271" s="227" t="s">
        <v>2688</v>
      </c>
      <c r="F271" s="228" t="s">
        <v>2689</v>
      </c>
      <c r="G271" s="229" t="s">
        <v>203</v>
      </c>
      <c r="H271" s="230">
        <v>8</v>
      </c>
      <c r="I271" s="231"/>
      <c r="J271" s="232">
        <f>ROUND(I271*H271,2)</f>
        <v>0</v>
      </c>
      <c r="K271" s="228" t="s">
        <v>185</v>
      </c>
      <c r="L271" s="44"/>
      <c r="M271" s="233" t="s">
        <v>1</v>
      </c>
      <c r="N271" s="234" t="s">
        <v>41</v>
      </c>
      <c r="O271" s="91"/>
      <c r="P271" s="235">
        <f>O271*H271</f>
        <v>0</v>
      </c>
      <c r="Q271" s="235">
        <v>0.00013999999999999999</v>
      </c>
      <c r="R271" s="235">
        <f>Q271*H271</f>
        <v>0.0011199999999999999</v>
      </c>
      <c r="S271" s="235">
        <v>0</v>
      </c>
      <c r="T271" s="23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37" t="s">
        <v>362</v>
      </c>
      <c r="AT271" s="237" t="s">
        <v>181</v>
      </c>
      <c r="AU271" s="237" t="s">
        <v>85</v>
      </c>
      <c r="AY271" s="17" t="s">
        <v>178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7" t="s">
        <v>83</v>
      </c>
      <c r="BK271" s="238">
        <f>ROUND(I271*H271,2)</f>
        <v>0</v>
      </c>
      <c r="BL271" s="17" t="s">
        <v>362</v>
      </c>
      <c r="BM271" s="237" t="s">
        <v>2690</v>
      </c>
    </row>
    <row r="272" s="2" customFormat="1">
      <c r="A272" s="38"/>
      <c r="B272" s="39"/>
      <c r="C272" s="40"/>
      <c r="D272" s="239" t="s">
        <v>188</v>
      </c>
      <c r="E272" s="40"/>
      <c r="F272" s="240" t="s">
        <v>2691</v>
      </c>
      <c r="G272" s="40"/>
      <c r="H272" s="40"/>
      <c r="I272" s="241"/>
      <c r="J272" s="40"/>
      <c r="K272" s="40"/>
      <c r="L272" s="44"/>
      <c r="M272" s="242"/>
      <c r="N272" s="243"/>
      <c r="O272" s="91"/>
      <c r="P272" s="91"/>
      <c r="Q272" s="91"/>
      <c r="R272" s="91"/>
      <c r="S272" s="91"/>
      <c r="T272" s="92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T272" s="17" t="s">
        <v>188</v>
      </c>
      <c r="AU272" s="17" t="s">
        <v>85</v>
      </c>
    </row>
    <row r="273" s="13" customFormat="1">
      <c r="A273" s="13"/>
      <c r="B273" s="244"/>
      <c r="C273" s="245"/>
      <c r="D273" s="246" t="s">
        <v>190</v>
      </c>
      <c r="E273" s="247" t="s">
        <v>1</v>
      </c>
      <c r="F273" s="248" t="s">
        <v>2532</v>
      </c>
      <c r="G273" s="245"/>
      <c r="H273" s="247" t="s">
        <v>1</v>
      </c>
      <c r="I273" s="249"/>
      <c r="J273" s="245"/>
      <c r="K273" s="245"/>
      <c r="L273" s="250"/>
      <c r="M273" s="251"/>
      <c r="N273" s="252"/>
      <c r="O273" s="252"/>
      <c r="P273" s="252"/>
      <c r="Q273" s="252"/>
      <c r="R273" s="252"/>
      <c r="S273" s="252"/>
      <c r="T273" s="25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54" t="s">
        <v>190</v>
      </c>
      <c r="AU273" s="254" t="s">
        <v>85</v>
      </c>
      <c r="AV273" s="13" t="s">
        <v>83</v>
      </c>
      <c r="AW273" s="13" t="s">
        <v>34</v>
      </c>
      <c r="AX273" s="13" t="s">
        <v>76</v>
      </c>
      <c r="AY273" s="254" t="s">
        <v>178</v>
      </c>
    </row>
    <row r="274" s="14" customFormat="1">
      <c r="A274" s="14"/>
      <c r="B274" s="255"/>
      <c r="C274" s="256"/>
      <c r="D274" s="246" t="s">
        <v>190</v>
      </c>
      <c r="E274" s="257" t="s">
        <v>1</v>
      </c>
      <c r="F274" s="258" t="s">
        <v>2692</v>
      </c>
      <c r="G274" s="256"/>
      <c r="H274" s="259">
        <v>8</v>
      </c>
      <c r="I274" s="260"/>
      <c r="J274" s="256"/>
      <c r="K274" s="256"/>
      <c r="L274" s="261"/>
      <c r="M274" s="262"/>
      <c r="N274" s="263"/>
      <c r="O274" s="263"/>
      <c r="P274" s="263"/>
      <c r="Q274" s="263"/>
      <c r="R274" s="263"/>
      <c r="S274" s="263"/>
      <c r="T274" s="26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5" t="s">
        <v>190</v>
      </c>
      <c r="AU274" s="265" t="s">
        <v>85</v>
      </c>
      <c r="AV274" s="14" t="s">
        <v>85</v>
      </c>
      <c r="AW274" s="14" t="s">
        <v>34</v>
      </c>
      <c r="AX274" s="14" t="s">
        <v>83</v>
      </c>
      <c r="AY274" s="265" t="s">
        <v>178</v>
      </c>
    </row>
    <row r="275" s="2" customFormat="1" ht="16.5" customHeight="1">
      <c r="A275" s="38"/>
      <c r="B275" s="39"/>
      <c r="C275" s="226" t="s">
        <v>563</v>
      </c>
      <c r="D275" s="226" t="s">
        <v>181</v>
      </c>
      <c r="E275" s="227" t="s">
        <v>2693</v>
      </c>
      <c r="F275" s="228" t="s">
        <v>2694</v>
      </c>
      <c r="G275" s="229" t="s">
        <v>203</v>
      </c>
      <c r="H275" s="230">
        <v>8</v>
      </c>
      <c r="I275" s="231"/>
      <c r="J275" s="232">
        <f>ROUND(I275*H275,2)</f>
        <v>0</v>
      </c>
      <c r="K275" s="228" t="s">
        <v>185</v>
      </c>
      <c r="L275" s="44"/>
      <c r="M275" s="233" t="s">
        <v>1</v>
      </c>
      <c r="N275" s="234" t="s">
        <v>41</v>
      </c>
      <c r="O275" s="91"/>
      <c r="P275" s="235">
        <f>O275*H275</f>
        <v>0</v>
      </c>
      <c r="Q275" s="235">
        <v>0.00021000000000000001</v>
      </c>
      <c r="R275" s="235">
        <f>Q275*H275</f>
        <v>0.0016800000000000001</v>
      </c>
      <c r="S275" s="235">
        <v>0</v>
      </c>
      <c r="T275" s="236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37" t="s">
        <v>362</v>
      </c>
      <c r="AT275" s="237" t="s">
        <v>181</v>
      </c>
      <c r="AU275" s="237" t="s">
        <v>85</v>
      </c>
      <c r="AY275" s="17" t="s">
        <v>178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7" t="s">
        <v>83</v>
      </c>
      <c r="BK275" s="238">
        <f>ROUND(I275*H275,2)</f>
        <v>0</v>
      </c>
      <c r="BL275" s="17" t="s">
        <v>362</v>
      </c>
      <c r="BM275" s="237" t="s">
        <v>2695</v>
      </c>
    </row>
    <row r="276" s="2" customFormat="1">
      <c r="A276" s="38"/>
      <c r="B276" s="39"/>
      <c r="C276" s="40"/>
      <c r="D276" s="239" t="s">
        <v>188</v>
      </c>
      <c r="E276" s="40"/>
      <c r="F276" s="240" t="s">
        <v>2696</v>
      </c>
      <c r="G276" s="40"/>
      <c r="H276" s="40"/>
      <c r="I276" s="241"/>
      <c r="J276" s="40"/>
      <c r="K276" s="40"/>
      <c r="L276" s="44"/>
      <c r="M276" s="242"/>
      <c r="N276" s="243"/>
      <c r="O276" s="91"/>
      <c r="P276" s="91"/>
      <c r="Q276" s="91"/>
      <c r="R276" s="91"/>
      <c r="S276" s="91"/>
      <c r="T276" s="92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T276" s="17" t="s">
        <v>188</v>
      </c>
      <c r="AU276" s="17" t="s">
        <v>85</v>
      </c>
    </row>
    <row r="277" s="13" customFormat="1">
      <c r="A277" s="13"/>
      <c r="B277" s="244"/>
      <c r="C277" s="245"/>
      <c r="D277" s="246" t="s">
        <v>190</v>
      </c>
      <c r="E277" s="247" t="s">
        <v>1</v>
      </c>
      <c r="F277" s="248" t="s">
        <v>2532</v>
      </c>
      <c r="G277" s="245"/>
      <c r="H277" s="247" t="s">
        <v>1</v>
      </c>
      <c r="I277" s="249"/>
      <c r="J277" s="245"/>
      <c r="K277" s="245"/>
      <c r="L277" s="250"/>
      <c r="M277" s="251"/>
      <c r="N277" s="252"/>
      <c r="O277" s="252"/>
      <c r="P277" s="252"/>
      <c r="Q277" s="252"/>
      <c r="R277" s="252"/>
      <c r="S277" s="252"/>
      <c r="T277" s="25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4" t="s">
        <v>190</v>
      </c>
      <c r="AU277" s="254" t="s">
        <v>85</v>
      </c>
      <c r="AV277" s="13" t="s">
        <v>83</v>
      </c>
      <c r="AW277" s="13" t="s">
        <v>34</v>
      </c>
      <c r="AX277" s="13" t="s">
        <v>76</v>
      </c>
      <c r="AY277" s="254" t="s">
        <v>178</v>
      </c>
    </row>
    <row r="278" s="14" customFormat="1">
      <c r="A278" s="14"/>
      <c r="B278" s="255"/>
      <c r="C278" s="256"/>
      <c r="D278" s="246" t="s">
        <v>190</v>
      </c>
      <c r="E278" s="257" t="s">
        <v>1</v>
      </c>
      <c r="F278" s="258" t="s">
        <v>2692</v>
      </c>
      <c r="G278" s="256"/>
      <c r="H278" s="259">
        <v>8</v>
      </c>
      <c r="I278" s="260"/>
      <c r="J278" s="256"/>
      <c r="K278" s="256"/>
      <c r="L278" s="261"/>
      <c r="M278" s="262"/>
      <c r="N278" s="263"/>
      <c r="O278" s="263"/>
      <c r="P278" s="263"/>
      <c r="Q278" s="263"/>
      <c r="R278" s="263"/>
      <c r="S278" s="263"/>
      <c r="T278" s="26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5" t="s">
        <v>190</v>
      </c>
      <c r="AU278" s="265" t="s">
        <v>85</v>
      </c>
      <c r="AV278" s="14" t="s">
        <v>85</v>
      </c>
      <c r="AW278" s="14" t="s">
        <v>34</v>
      </c>
      <c r="AX278" s="14" t="s">
        <v>83</v>
      </c>
      <c r="AY278" s="265" t="s">
        <v>178</v>
      </c>
    </row>
    <row r="279" s="2" customFormat="1" ht="44.25" customHeight="1">
      <c r="A279" s="38"/>
      <c r="B279" s="39"/>
      <c r="C279" s="267" t="s">
        <v>568</v>
      </c>
      <c r="D279" s="267" t="s">
        <v>406</v>
      </c>
      <c r="E279" s="268" t="s">
        <v>2697</v>
      </c>
      <c r="F279" s="269" t="s">
        <v>2698</v>
      </c>
      <c r="G279" s="270" t="s">
        <v>1341</v>
      </c>
      <c r="H279" s="271">
        <v>30</v>
      </c>
      <c r="I279" s="272"/>
      <c r="J279" s="273">
        <f>ROUND(I279*H279,2)</f>
        <v>0</v>
      </c>
      <c r="K279" s="269" t="s">
        <v>1</v>
      </c>
      <c r="L279" s="274"/>
      <c r="M279" s="275" t="s">
        <v>1</v>
      </c>
      <c r="N279" s="276" t="s">
        <v>41</v>
      </c>
      <c r="O279" s="91"/>
      <c r="P279" s="235">
        <f>O279*H279</f>
        <v>0</v>
      </c>
      <c r="Q279" s="235">
        <v>0.0050000000000000001</v>
      </c>
      <c r="R279" s="235">
        <f>Q279*H279</f>
        <v>0.14999999999999999</v>
      </c>
      <c r="S279" s="235">
        <v>0</v>
      </c>
      <c r="T279" s="236">
        <f>S279*H279</f>
        <v>0</v>
      </c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R279" s="237" t="s">
        <v>264</v>
      </c>
      <c r="AT279" s="237" t="s">
        <v>406</v>
      </c>
      <c r="AU279" s="237" t="s">
        <v>85</v>
      </c>
      <c r="AY279" s="17" t="s">
        <v>178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7" t="s">
        <v>83</v>
      </c>
      <c r="BK279" s="238">
        <f>ROUND(I279*H279,2)</f>
        <v>0</v>
      </c>
      <c r="BL279" s="17" t="s">
        <v>186</v>
      </c>
      <c r="BM279" s="237" t="s">
        <v>2699</v>
      </c>
    </row>
    <row r="280" s="13" customFormat="1">
      <c r="A280" s="13"/>
      <c r="B280" s="244"/>
      <c r="C280" s="245"/>
      <c r="D280" s="246" t="s">
        <v>190</v>
      </c>
      <c r="E280" s="247" t="s">
        <v>1</v>
      </c>
      <c r="F280" s="248" t="s">
        <v>2532</v>
      </c>
      <c r="G280" s="245"/>
      <c r="H280" s="247" t="s">
        <v>1</v>
      </c>
      <c r="I280" s="249"/>
      <c r="J280" s="245"/>
      <c r="K280" s="245"/>
      <c r="L280" s="250"/>
      <c r="M280" s="251"/>
      <c r="N280" s="252"/>
      <c r="O280" s="252"/>
      <c r="P280" s="252"/>
      <c r="Q280" s="252"/>
      <c r="R280" s="252"/>
      <c r="S280" s="252"/>
      <c r="T280" s="25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54" t="s">
        <v>190</v>
      </c>
      <c r="AU280" s="254" t="s">
        <v>85</v>
      </c>
      <c r="AV280" s="13" t="s">
        <v>83</v>
      </c>
      <c r="AW280" s="13" t="s">
        <v>34</v>
      </c>
      <c r="AX280" s="13" t="s">
        <v>76</v>
      </c>
      <c r="AY280" s="254" t="s">
        <v>178</v>
      </c>
    </row>
    <row r="281" s="14" customFormat="1">
      <c r="A281" s="14"/>
      <c r="B281" s="255"/>
      <c r="C281" s="256"/>
      <c r="D281" s="246" t="s">
        <v>190</v>
      </c>
      <c r="E281" s="257" t="s">
        <v>1</v>
      </c>
      <c r="F281" s="258" t="s">
        <v>458</v>
      </c>
      <c r="G281" s="256"/>
      <c r="H281" s="259">
        <v>30</v>
      </c>
      <c r="I281" s="260"/>
      <c r="J281" s="256"/>
      <c r="K281" s="256"/>
      <c r="L281" s="261"/>
      <c r="M281" s="262"/>
      <c r="N281" s="263"/>
      <c r="O281" s="263"/>
      <c r="P281" s="263"/>
      <c r="Q281" s="263"/>
      <c r="R281" s="263"/>
      <c r="S281" s="263"/>
      <c r="T281" s="26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5" t="s">
        <v>190</v>
      </c>
      <c r="AU281" s="265" t="s">
        <v>85</v>
      </c>
      <c r="AV281" s="14" t="s">
        <v>85</v>
      </c>
      <c r="AW281" s="14" t="s">
        <v>34</v>
      </c>
      <c r="AX281" s="14" t="s">
        <v>83</v>
      </c>
      <c r="AY281" s="265" t="s">
        <v>178</v>
      </c>
    </row>
    <row r="282" s="2" customFormat="1" ht="37.8" customHeight="1">
      <c r="A282" s="38"/>
      <c r="B282" s="39"/>
      <c r="C282" s="267" t="s">
        <v>573</v>
      </c>
      <c r="D282" s="267" t="s">
        <v>406</v>
      </c>
      <c r="E282" s="268" t="s">
        <v>2700</v>
      </c>
      <c r="F282" s="269" t="s">
        <v>2701</v>
      </c>
      <c r="G282" s="270" t="s">
        <v>203</v>
      </c>
      <c r="H282" s="271">
        <v>2</v>
      </c>
      <c r="I282" s="272"/>
      <c r="J282" s="273">
        <f>ROUND(I282*H282,2)</f>
        <v>0</v>
      </c>
      <c r="K282" s="269" t="s">
        <v>1</v>
      </c>
      <c r="L282" s="274"/>
      <c r="M282" s="275" t="s">
        <v>1</v>
      </c>
      <c r="N282" s="276" t="s">
        <v>41</v>
      </c>
      <c r="O282" s="91"/>
      <c r="P282" s="235">
        <f>O282*H282</f>
        <v>0</v>
      </c>
      <c r="Q282" s="235">
        <v>0.0030000000000000001</v>
      </c>
      <c r="R282" s="235">
        <f>Q282*H282</f>
        <v>0.0060000000000000001</v>
      </c>
      <c r="S282" s="235">
        <v>0</v>
      </c>
      <c r="T282" s="23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37" t="s">
        <v>264</v>
      </c>
      <c r="AT282" s="237" t="s">
        <v>406</v>
      </c>
      <c r="AU282" s="237" t="s">
        <v>85</v>
      </c>
      <c r="AY282" s="17" t="s">
        <v>178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7" t="s">
        <v>83</v>
      </c>
      <c r="BK282" s="238">
        <f>ROUND(I282*H282,2)</f>
        <v>0</v>
      </c>
      <c r="BL282" s="17" t="s">
        <v>186</v>
      </c>
      <c r="BM282" s="237" t="s">
        <v>2702</v>
      </c>
    </row>
    <row r="283" s="13" customFormat="1">
      <c r="A283" s="13"/>
      <c r="B283" s="244"/>
      <c r="C283" s="245"/>
      <c r="D283" s="246" t="s">
        <v>190</v>
      </c>
      <c r="E283" s="247" t="s">
        <v>1</v>
      </c>
      <c r="F283" s="248" t="s">
        <v>2532</v>
      </c>
      <c r="G283" s="245"/>
      <c r="H283" s="247" t="s">
        <v>1</v>
      </c>
      <c r="I283" s="249"/>
      <c r="J283" s="245"/>
      <c r="K283" s="245"/>
      <c r="L283" s="250"/>
      <c r="M283" s="251"/>
      <c r="N283" s="252"/>
      <c r="O283" s="252"/>
      <c r="P283" s="252"/>
      <c r="Q283" s="252"/>
      <c r="R283" s="252"/>
      <c r="S283" s="252"/>
      <c r="T283" s="25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54" t="s">
        <v>190</v>
      </c>
      <c r="AU283" s="254" t="s">
        <v>85</v>
      </c>
      <c r="AV283" s="13" t="s">
        <v>83</v>
      </c>
      <c r="AW283" s="13" t="s">
        <v>34</v>
      </c>
      <c r="AX283" s="13" t="s">
        <v>76</v>
      </c>
      <c r="AY283" s="254" t="s">
        <v>178</v>
      </c>
    </row>
    <row r="284" s="14" customFormat="1">
      <c r="A284" s="14"/>
      <c r="B284" s="255"/>
      <c r="C284" s="256"/>
      <c r="D284" s="246" t="s">
        <v>190</v>
      </c>
      <c r="E284" s="257" t="s">
        <v>1</v>
      </c>
      <c r="F284" s="258" t="s">
        <v>85</v>
      </c>
      <c r="G284" s="256"/>
      <c r="H284" s="259">
        <v>2</v>
      </c>
      <c r="I284" s="260"/>
      <c r="J284" s="256"/>
      <c r="K284" s="256"/>
      <c r="L284" s="261"/>
      <c r="M284" s="262"/>
      <c r="N284" s="263"/>
      <c r="O284" s="263"/>
      <c r="P284" s="263"/>
      <c r="Q284" s="263"/>
      <c r="R284" s="263"/>
      <c r="S284" s="263"/>
      <c r="T284" s="26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5" t="s">
        <v>190</v>
      </c>
      <c r="AU284" s="265" t="s">
        <v>85</v>
      </c>
      <c r="AV284" s="14" t="s">
        <v>85</v>
      </c>
      <c r="AW284" s="14" t="s">
        <v>34</v>
      </c>
      <c r="AX284" s="14" t="s">
        <v>83</v>
      </c>
      <c r="AY284" s="265" t="s">
        <v>178</v>
      </c>
    </row>
    <row r="285" s="2" customFormat="1" ht="24.15" customHeight="1">
      <c r="A285" s="38"/>
      <c r="B285" s="39"/>
      <c r="C285" s="267" t="s">
        <v>579</v>
      </c>
      <c r="D285" s="267" t="s">
        <v>406</v>
      </c>
      <c r="E285" s="268" t="s">
        <v>2703</v>
      </c>
      <c r="F285" s="269" t="s">
        <v>2704</v>
      </c>
      <c r="G285" s="270" t="s">
        <v>1341</v>
      </c>
      <c r="H285" s="271">
        <v>2</v>
      </c>
      <c r="I285" s="272"/>
      <c r="J285" s="273">
        <f>ROUND(I285*H285,2)</f>
        <v>0</v>
      </c>
      <c r="K285" s="269" t="s">
        <v>1</v>
      </c>
      <c r="L285" s="274"/>
      <c r="M285" s="275" t="s">
        <v>1</v>
      </c>
      <c r="N285" s="276" t="s">
        <v>41</v>
      </c>
      <c r="O285" s="91"/>
      <c r="P285" s="235">
        <f>O285*H285</f>
        <v>0</v>
      </c>
      <c r="Q285" s="235">
        <v>0</v>
      </c>
      <c r="R285" s="235">
        <f>Q285*H285</f>
        <v>0</v>
      </c>
      <c r="S285" s="235">
        <v>0</v>
      </c>
      <c r="T285" s="236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37" t="s">
        <v>264</v>
      </c>
      <c r="AT285" s="237" t="s">
        <v>406</v>
      </c>
      <c r="AU285" s="237" t="s">
        <v>85</v>
      </c>
      <c r="AY285" s="17" t="s">
        <v>178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7" t="s">
        <v>83</v>
      </c>
      <c r="BK285" s="238">
        <f>ROUND(I285*H285,2)</f>
        <v>0</v>
      </c>
      <c r="BL285" s="17" t="s">
        <v>186</v>
      </c>
      <c r="BM285" s="237" t="s">
        <v>2705</v>
      </c>
    </row>
    <row r="286" s="13" customFormat="1">
      <c r="A286" s="13"/>
      <c r="B286" s="244"/>
      <c r="C286" s="245"/>
      <c r="D286" s="246" t="s">
        <v>190</v>
      </c>
      <c r="E286" s="247" t="s">
        <v>1</v>
      </c>
      <c r="F286" s="248" t="s">
        <v>2532</v>
      </c>
      <c r="G286" s="245"/>
      <c r="H286" s="247" t="s">
        <v>1</v>
      </c>
      <c r="I286" s="249"/>
      <c r="J286" s="245"/>
      <c r="K286" s="245"/>
      <c r="L286" s="250"/>
      <c r="M286" s="251"/>
      <c r="N286" s="252"/>
      <c r="O286" s="252"/>
      <c r="P286" s="252"/>
      <c r="Q286" s="252"/>
      <c r="R286" s="252"/>
      <c r="S286" s="252"/>
      <c r="T286" s="25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4" t="s">
        <v>190</v>
      </c>
      <c r="AU286" s="254" t="s">
        <v>85</v>
      </c>
      <c r="AV286" s="13" t="s">
        <v>83</v>
      </c>
      <c r="AW286" s="13" t="s">
        <v>34</v>
      </c>
      <c r="AX286" s="13" t="s">
        <v>76</v>
      </c>
      <c r="AY286" s="254" t="s">
        <v>178</v>
      </c>
    </row>
    <row r="287" s="14" customFormat="1">
      <c r="A287" s="14"/>
      <c r="B287" s="255"/>
      <c r="C287" s="256"/>
      <c r="D287" s="246" t="s">
        <v>190</v>
      </c>
      <c r="E287" s="257" t="s">
        <v>1</v>
      </c>
      <c r="F287" s="258" t="s">
        <v>85</v>
      </c>
      <c r="G287" s="256"/>
      <c r="H287" s="259">
        <v>2</v>
      </c>
      <c r="I287" s="260"/>
      <c r="J287" s="256"/>
      <c r="K287" s="256"/>
      <c r="L287" s="261"/>
      <c r="M287" s="262"/>
      <c r="N287" s="263"/>
      <c r="O287" s="263"/>
      <c r="P287" s="263"/>
      <c r="Q287" s="263"/>
      <c r="R287" s="263"/>
      <c r="S287" s="263"/>
      <c r="T287" s="26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5" t="s">
        <v>190</v>
      </c>
      <c r="AU287" s="265" t="s">
        <v>85</v>
      </c>
      <c r="AV287" s="14" t="s">
        <v>85</v>
      </c>
      <c r="AW287" s="14" t="s">
        <v>34</v>
      </c>
      <c r="AX287" s="14" t="s">
        <v>83</v>
      </c>
      <c r="AY287" s="265" t="s">
        <v>178</v>
      </c>
    </row>
    <row r="288" s="2" customFormat="1" ht="21.75" customHeight="1">
      <c r="A288" s="38"/>
      <c r="B288" s="39"/>
      <c r="C288" s="226" t="s">
        <v>585</v>
      </c>
      <c r="D288" s="226" t="s">
        <v>181</v>
      </c>
      <c r="E288" s="227" t="s">
        <v>2706</v>
      </c>
      <c r="F288" s="228" t="s">
        <v>2707</v>
      </c>
      <c r="G288" s="229" t="s">
        <v>203</v>
      </c>
      <c r="H288" s="230">
        <v>4</v>
      </c>
      <c r="I288" s="231"/>
      <c r="J288" s="232">
        <f>ROUND(I288*H288,2)</f>
        <v>0</v>
      </c>
      <c r="K288" s="228" t="s">
        <v>185</v>
      </c>
      <c r="L288" s="44"/>
      <c r="M288" s="233" t="s">
        <v>1</v>
      </c>
      <c r="N288" s="234" t="s">
        <v>41</v>
      </c>
      <c r="O288" s="91"/>
      <c r="P288" s="235">
        <f>O288*H288</f>
        <v>0</v>
      </c>
      <c r="Q288" s="235">
        <v>0.00044000000000000002</v>
      </c>
      <c r="R288" s="235">
        <f>Q288*H288</f>
        <v>0.0017600000000000001</v>
      </c>
      <c r="S288" s="235">
        <v>0</v>
      </c>
      <c r="T288" s="236">
        <f>S288*H288</f>
        <v>0</v>
      </c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R288" s="237" t="s">
        <v>362</v>
      </c>
      <c r="AT288" s="237" t="s">
        <v>181</v>
      </c>
      <c r="AU288" s="237" t="s">
        <v>85</v>
      </c>
      <c r="AY288" s="17" t="s">
        <v>178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7" t="s">
        <v>83</v>
      </c>
      <c r="BK288" s="238">
        <f>ROUND(I288*H288,2)</f>
        <v>0</v>
      </c>
      <c r="BL288" s="17" t="s">
        <v>362</v>
      </c>
      <c r="BM288" s="237" t="s">
        <v>2708</v>
      </c>
    </row>
    <row r="289" s="2" customFormat="1">
      <c r="A289" s="38"/>
      <c r="B289" s="39"/>
      <c r="C289" s="40"/>
      <c r="D289" s="239" t="s">
        <v>188</v>
      </c>
      <c r="E289" s="40"/>
      <c r="F289" s="240" t="s">
        <v>2709</v>
      </c>
      <c r="G289" s="40"/>
      <c r="H289" s="40"/>
      <c r="I289" s="241"/>
      <c r="J289" s="40"/>
      <c r="K289" s="40"/>
      <c r="L289" s="44"/>
      <c r="M289" s="242"/>
      <c r="N289" s="243"/>
      <c r="O289" s="91"/>
      <c r="P289" s="91"/>
      <c r="Q289" s="91"/>
      <c r="R289" s="91"/>
      <c r="S289" s="91"/>
      <c r="T289" s="92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T289" s="17" t="s">
        <v>188</v>
      </c>
      <c r="AU289" s="17" t="s">
        <v>85</v>
      </c>
    </row>
    <row r="290" s="13" customFormat="1">
      <c r="A290" s="13"/>
      <c r="B290" s="244"/>
      <c r="C290" s="245"/>
      <c r="D290" s="246" t="s">
        <v>190</v>
      </c>
      <c r="E290" s="247" t="s">
        <v>1</v>
      </c>
      <c r="F290" s="248" t="s">
        <v>2532</v>
      </c>
      <c r="G290" s="245"/>
      <c r="H290" s="247" t="s">
        <v>1</v>
      </c>
      <c r="I290" s="249"/>
      <c r="J290" s="245"/>
      <c r="K290" s="245"/>
      <c r="L290" s="250"/>
      <c r="M290" s="251"/>
      <c r="N290" s="252"/>
      <c r="O290" s="252"/>
      <c r="P290" s="252"/>
      <c r="Q290" s="252"/>
      <c r="R290" s="252"/>
      <c r="S290" s="252"/>
      <c r="T290" s="25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4" t="s">
        <v>190</v>
      </c>
      <c r="AU290" s="254" t="s">
        <v>85</v>
      </c>
      <c r="AV290" s="13" t="s">
        <v>83</v>
      </c>
      <c r="AW290" s="13" t="s">
        <v>34</v>
      </c>
      <c r="AX290" s="13" t="s">
        <v>76</v>
      </c>
      <c r="AY290" s="254" t="s">
        <v>178</v>
      </c>
    </row>
    <row r="291" s="14" customFormat="1">
      <c r="A291" s="14"/>
      <c r="B291" s="255"/>
      <c r="C291" s="256"/>
      <c r="D291" s="246" t="s">
        <v>190</v>
      </c>
      <c r="E291" s="257" t="s">
        <v>1</v>
      </c>
      <c r="F291" s="258" t="s">
        <v>186</v>
      </c>
      <c r="G291" s="256"/>
      <c r="H291" s="259">
        <v>4</v>
      </c>
      <c r="I291" s="260"/>
      <c r="J291" s="256"/>
      <c r="K291" s="256"/>
      <c r="L291" s="261"/>
      <c r="M291" s="262"/>
      <c r="N291" s="263"/>
      <c r="O291" s="263"/>
      <c r="P291" s="263"/>
      <c r="Q291" s="263"/>
      <c r="R291" s="263"/>
      <c r="S291" s="263"/>
      <c r="T291" s="26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5" t="s">
        <v>190</v>
      </c>
      <c r="AU291" s="265" t="s">
        <v>85</v>
      </c>
      <c r="AV291" s="14" t="s">
        <v>85</v>
      </c>
      <c r="AW291" s="14" t="s">
        <v>34</v>
      </c>
      <c r="AX291" s="14" t="s">
        <v>83</v>
      </c>
      <c r="AY291" s="265" t="s">
        <v>178</v>
      </c>
    </row>
    <row r="292" s="2" customFormat="1" ht="21.75" customHeight="1">
      <c r="A292" s="38"/>
      <c r="B292" s="39"/>
      <c r="C292" s="226" t="s">
        <v>591</v>
      </c>
      <c r="D292" s="226" t="s">
        <v>181</v>
      </c>
      <c r="E292" s="227" t="s">
        <v>2710</v>
      </c>
      <c r="F292" s="228" t="s">
        <v>2711</v>
      </c>
      <c r="G292" s="229" t="s">
        <v>203</v>
      </c>
      <c r="H292" s="230">
        <v>4</v>
      </c>
      <c r="I292" s="231"/>
      <c r="J292" s="232">
        <f>ROUND(I292*H292,2)</f>
        <v>0</v>
      </c>
      <c r="K292" s="228" t="s">
        <v>185</v>
      </c>
      <c r="L292" s="44"/>
      <c r="M292" s="233" t="s">
        <v>1</v>
      </c>
      <c r="N292" s="234" t="s">
        <v>41</v>
      </c>
      <c r="O292" s="91"/>
      <c r="P292" s="235">
        <f>O292*H292</f>
        <v>0</v>
      </c>
      <c r="Q292" s="235">
        <v>0.00075000000000000002</v>
      </c>
      <c r="R292" s="235">
        <f>Q292*H292</f>
        <v>0.0030000000000000001</v>
      </c>
      <c r="S292" s="235">
        <v>0</v>
      </c>
      <c r="T292" s="23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37" t="s">
        <v>362</v>
      </c>
      <c r="AT292" s="237" t="s">
        <v>181</v>
      </c>
      <c r="AU292" s="237" t="s">
        <v>85</v>
      </c>
      <c r="AY292" s="17" t="s">
        <v>178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7" t="s">
        <v>83</v>
      </c>
      <c r="BK292" s="238">
        <f>ROUND(I292*H292,2)</f>
        <v>0</v>
      </c>
      <c r="BL292" s="17" t="s">
        <v>362</v>
      </c>
      <c r="BM292" s="237" t="s">
        <v>2712</v>
      </c>
    </row>
    <row r="293" s="2" customFormat="1">
      <c r="A293" s="38"/>
      <c r="B293" s="39"/>
      <c r="C293" s="40"/>
      <c r="D293" s="239" t="s">
        <v>188</v>
      </c>
      <c r="E293" s="40"/>
      <c r="F293" s="240" t="s">
        <v>2713</v>
      </c>
      <c r="G293" s="40"/>
      <c r="H293" s="40"/>
      <c r="I293" s="241"/>
      <c r="J293" s="40"/>
      <c r="K293" s="40"/>
      <c r="L293" s="44"/>
      <c r="M293" s="242"/>
      <c r="N293" s="243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7" t="s">
        <v>188</v>
      </c>
      <c r="AU293" s="17" t="s">
        <v>85</v>
      </c>
    </row>
    <row r="294" s="13" customFormat="1">
      <c r="A294" s="13"/>
      <c r="B294" s="244"/>
      <c r="C294" s="245"/>
      <c r="D294" s="246" t="s">
        <v>190</v>
      </c>
      <c r="E294" s="247" t="s">
        <v>1</v>
      </c>
      <c r="F294" s="248" t="s">
        <v>2532</v>
      </c>
      <c r="G294" s="245"/>
      <c r="H294" s="247" t="s">
        <v>1</v>
      </c>
      <c r="I294" s="249"/>
      <c r="J294" s="245"/>
      <c r="K294" s="245"/>
      <c r="L294" s="250"/>
      <c r="M294" s="251"/>
      <c r="N294" s="252"/>
      <c r="O294" s="252"/>
      <c r="P294" s="252"/>
      <c r="Q294" s="252"/>
      <c r="R294" s="252"/>
      <c r="S294" s="252"/>
      <c r="T294" s="25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4" t="s">
        <v>190</v>
      </c>
      <c r="AU294" s="254" t="s">
        <v>85</v>
      </c>
      <c r="AV294" s="13" t="s">
        <v>83</v>
      </c>
      <c r="AW294" s="13" t="s">
        <v>34</v>
      </c>
      <c r="AX294" s="13" t="s">
        <v>76</v>
      </c>
      <c r="AY294" s="254" t="s">
        <v>178</v>
      </c>
    </row>
    <row r="295" s="14" customFormat="1">
      <c r="A295" s="14"/>
      <c r="B295" s="255"/>
      <c r="C295" s="256"/>
      <c r="D295" s="246" t="s">
        <v>190</v>
      </c>
      <c r="E295" s="257" t="s">
        <v>1</v>
      </c>
      <c r="F295" s="258" t="s">
        <v>186</v>
      </c>
      <c r="G295" s="256"/>
      <c r="H295" s="259">
        <v>4</v>
      </c>
      <c r="I295" s="260"/>
      <c r="J295" s="256"/>
      <c r="K295" s="256"/>
      <c r="L295" s="261"/>
      <c r="M295" s="262"/>
      <c r="N295" s="263"/>
      <c r="O295" s="263"/>
      <c r="P295" s="263"/>
      <c r="Q295" s="263"/>
      <c r="R295" s="263"/>
      <c r="S295" s="263"/>
      <c r="T295" s="26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5" t="s">
        <v>190</v>
      </c>
      <c r="AU295" s="265" t="s">
        <v>85</v>
      </c>
      <c r="AV295" s="14" t="s">
        <v>85</v>
      </c>
      <c r="AW295" s="14" t="s">
        <v>34</v>
      </c>
      <c r="AX295" s="14" t="s">
        <v>83</v>
      </c>
      <c r="AY295" s="265" t="s">
        <v>178</v>
      </c>
    </row>
    <row r="296" s="2" customFormat="1" ht="21.75" customHeight="1">
      <c r="A296" s="38"/>
      <c r="B296" s="39"/>
      <c r="C296" s="226" t="s">
        <v>597</v>
      </c>
      <c r="D296" s="226" t="s">
        <v>181</v>
      </c>
      <c r="E296" s="227" t="s">
        <v>2714</v>
      </c>
      <c r="F296" s="228" t="s">
        <v>2715</v>
      </c>
      <c r="G296" s="229" t="s">
        <v>203</v>
      </c>
      <c r="H296" s="230">
        <v>12</v>
      </c>
      <c r="I296" s="231"/>
      <c r="J296" s="232">
        <f>ROUND(I296*H296,2)</f>
        <v>0</v>
      </c>
      <c r="K296" s="228" t="s">
        <v>185</v>
      </c>
      <c r="L296" s="44"/>
      <c r="M296" s="233" t="s">
        <v>1</v>
      </c>
      <c r="N296" s="234" t="s">
        <v>41</v>
      </c>
      <c r="O296" s="91"/>
      <c r="P296" s="235">
        <f>O296*H296</f>
        <v>0</v>
      </c>
      <c r="Q296" s="235">
        <v>0.00021000000000000001</v>
      </c>
      <c r="R296" s="235">
        <f>Q296*H296</f>
        <v>0.0025200000000000001</v>
      </c>
      <c r="S296" s="235">
        <v>0</v>
      </c>
      <c r="T296" s="236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237" t="s">
        <v>362</v>
      </c>
      <c r="AT296" s="237" t="s">
        <v>181</v>
      </c>
      <c r="AU296" s="237" t="s">
        <v>85</v>
      </c>
      <c r="AY296" s="17" t="s">
        <v>178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7" t="s">
        <v>83</v>
      </c>
      <c r="BK296" s="238">
        <f>ROUND(I296*H296,2)</f>
        <v>0</v>
      </c>
      <c r="BL296" s="17" t="s">
        <v>362</v>
      </c>
      <c r="BM296" s="237" t="s">
        <v>2716</v>
      </c>
    </row>
    <row r="297" s="2" customFormat="1">
      <c r="A297" s="38"/>
      <c r="B297" s="39"/>
      <c r="C297" s="40"/>
      <c r="D297" s="239" t="s">
        <v>188</v>
      </c>
      <c r="E297" s="40"/>
      <c r="F297" s="240" t="s">
        <v>2717</v>
      </c>
      <c r="G297" s="40"/>
      <c r="H297" s="40"/>
      <c r="I297" s="241"/>
      <c r="J297" s="40"/>
      <c r="K297" s="40"/>
      <c r="L297" s="44"/>
      <c r="M297" s="242"/>
      <c r="N297" s="243"/>
      <c r="O297" s="91"/>
      <c r="P297" s="91"/>
      <c r="Q297" s="91"/>
      <c r="R297" s="91"/>
      <c r="S297" s="91"/>
      <c r="T297" s="92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T297" s="17" t="s">
        <v>188</v>
      </c>
      <c r="AU297" s="17" t="s">
        <v>85</v>
      </c>
    </row>
    <row r="298" s="13" customFormat="1">
      <c r="A298" s="13"/>
      <c r="B298" s="244"/>
      <c r="C298" s="245"/>
      <c r="D298" s="246" t="s">
        <v>190</v>
      </c>
      <c r="E298" s="247" t="s">
        <v>1</v>
      </c>
      <c r="F298" s="248" t="s">
        <v>2532</v>
      </c>
      <c r="G298" s="245"/>
      <c r="H298" s="247" t="s">
        <v>1</v>
      </c>
      <c r="I298" s="249"/>
      <c r="J298" s="245"/>
      <c r="K298" s="245"/>
      <c r="L298" s="250"/>
      <c r="M298" s="251"/>
      <c r="N298" s="252"/>
      <c r="O298" s="252"/>
      <c r="P298" s="252"/>
      <c r="Q298" s="252"/>
      <c r="R298" s="252"/>
      <c r="S298" s="252"/>
      <c r="T298" s="25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54" t="s">
        <v>190</v>
      </c>
      <c r="AU298" s="254" t="s">
        <v>85</v>
      </c>
      <c r="AV298" s="13" t="s">
        <v>83</v>
      </c>
      <c r="AW298" s="13" t="s">
        <v>34</v>
      </c>
      <c r="AX298" s="13" t="s">
        <v>76</v>
      </c>
      <c r="AY298" s="254" t="s">
        <v>178</v>
      </c>
    </row>
    <row r="299" s="14" customFormat="1">
      <c r="A299" s="14"/>
      <c r="B299" s="255"/>
      <c r="C299" s="256"/>
      <c r="D299" s="246" t="s">
        <v>190</v>
      </c>
      <c r="E299" s="257" t="s">
        <v>1</v>
      </c>
      <c r="F299" s="258" t="s">
        <v>8</v>
      </c>
      <c r="G299" s="256"/>
      <c r="H299" s="259">
        <v>12</v>
      </c>
      <c r="I299" s="260"/>
      <c r="J299" s="256"/>
      <c r="K299" s="256"/>
      <c r="L299" s="261"/>
      <c r="M299" s="262"/>
      <c r="N299" s="263"/>
      <c r="O299" s="263"/>
      <c r="P299" s="263"/>
      <c r="Q299" s="263"/>
      <c r="R299" s="263"/>
      <c r="S299" s="263"/>
      <c r="T299" s="26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5" t="s">
        <v>190</v>
      </c>
      <c r="AU299" s="265" t="s">
        <v>85</v>
      </c>
      <c r="AV299" s="14" t="s">
        <v>85</v>
      </c>
      <c r="AW299" s="14" t="s">
        <v>34</v>
      </c>
      <c r="AX299" s="14" t="s">
        <v>83</v>
      </c>
      <c r="AY299" s="265" t="s">
        <v>178</v>
      </c>
    </row>
    <row r="300" s="2" customFormat="1" ht="21.75" customHeight="1">
      <c r="A300" s="38"/>
      <c r="B300" s="39"/>
      <c r="C300" s="226" t="s">
        <v>602</v>
      </c>
      <c r="D300" s="226" t="s">
        <v>181</v>
      </c>
      <c r="E300" s="227" t="s">
        <v>2718</v>
      </c>
      <c r="F300" s="228" t="s">
        <v>2719</v>
      </c>
      <c r="G300" s="229" t="s">
        <v>203</v>
      </c>
      <c r="H300" s="230">
        <v>2</v>
      </c>
      <c r="I300" s="231"/>
      <c r="J300" s="232">
        <f>ROUND(I300*H300,2)</f>
        <v>0</v>
      </c>
      <c r="K300" s="228" t="s">
        <v>185</v>
      </c>
      <c r="L300" s="44"/>
      <c r="M300" s="233" t="s">
        <v>1</v>
      </c>
      <c r="N300" s="234" t="s">
        <v>41</v>
      </c>
      <c r="O300" s="91"/>
      <c r="P300" s="235">
        <f>O300*H300</f>
        <v>0</v>
      </c>
      <c r="Q300" s="235">
        <v>0.00050000000000000001</v>
      </c>
      <c r="R300" s="235">
        <f>Q300*H300</f>
        <v>0.001</v>
      </c>
      <c r="S300" s="235">
        <v>0</v>
      </c>
      <c r="T300" s="236">
        <f>S300*H300</f>
        <v>0</v>
      </c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R300" s="237" t="s">
        <v>362</v>
      </c>
      <c r="AT300" s="237" t="s">
        <v>181</v>
      </c>
      <c r="AU300" s="237" t="s">
        <v>85</v>
      </c>
      <c r="AY300" s="17" t="s">
        <v>178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7" t="s">
        <v>83</v>
      </c>
      <c r="BK300" s="238">
        <f>ROUND(I300*H300,2)</f>
        <v>0</v>
      </c>
      <c r="BL300" s="17" t="s">
        <v>362</v>
      </c>
      <c r="BM300" s="237" t="s">
        <v>2720</v>
      </c>
    </row>
    <row r="301" s="2" customFormat="1">
      <c r="A301" s="38"/>
      <c r="B301" s="39"/>
      <c r="C301" s="40"/>
      <c r="D301" s="239" t="s">
        <v>188</v>
      </c>
      <c r="E301" s="40"/>
      <c r="F301" s="240" t="s">
        <v>2721</v>
      </c>
      <c r="G301" s="40"/>
      <c r="H301" s="40"/>
      <c r="I301" s="241"/>
      <c r="J301" s="40"/>
      <c r="K301" s="40"/>
      <c r="L301" s="44"/>
      <c r="M301" s="242"/>
      <c r="N301" s="243"/>
      <c r="O301" s="91"/>
      <c r="P301" s="91"/>
      <c r="Q301" s="91"/>
      <c r="R301" s="91"/>
      <c r="S301" s="91"/>
      <c r="T301" s="92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T301" s="17" t="s">
        <v>188</v>
      </c>
      <c r="AU301" s="17" t="s">
        <v>85</v>
      </c>
    </row>
    <row r="302" s="13" customFormat="1">
      <c r="A302" s="13"/>
      <c r="B302" s="244"/>
      <c r="C302" s="245"/>
      <c r="D302" s="246" t="s">
        <v>190</v>
      </c>
      <c r="E302" s="247" t="s">
        <v>1</v>
      </c>
      <c r="F302" s="248" t="s">
        <v>2532</v>
      </c>
      <c r="G302" s="245"/>
      <c r="H302" s="247" t="s">
        <v>1</v>
      </c>
      <c r="I302" s="249"/>
      <c r="J302" s="245"/>
      <c r="K302" s="245"/>
      <c r="L302" s="250"/>
      <c r="M302" s="251"/>
      <c r="N302" s="252"/>
      <c r="O302" s="252"/>
      <c r="P302" s="252"/>
      <c r="Q302" s="252"/>
      <c r="R302" s="252"/>
      <c r="S302" s="252"/>
      <c r="T302" s="25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4" t="s">
        <v>190</v>
      </c>
      <c r="AU302" s="254" t="s">
        <v>85</v>
      </c>
      <c r="AV302" s="13" t="s">
        <v>83</v>
      </c>
      <c r="AW302" s="13" t="s">
        <v>34</v>
      </c>
      <c r="AX302" s="13" t="s">
        <v>76</v>
      </c>
      <c r="AY302" s="254" t="s">
        <v>178</v>
      </c>
    </row>
    <row r="303" s="14" customFormat="1">
      <c r="A303" s="14"/>
      <c r="B303" s="255"/>
      <c r="C303" s="256"/>
      <c r="D303" s="246" t="s">
        <v>190</v>
      </c>
      <c r="E303" s="257" t="s">
        <v>1</v>
      </c>
      <c r="F303" s="258" t="s">
        <v>85</v>
      </c>
      <c r="G303" s="256"/>
      <c r="H303" s="259">
        <v>2</v>
      </c>
      <c r="I303" s="260"/>
      <c r="J303" s="256"/>
      <c r="K303" s="256"/>
      <c r="L303" s="261"/>
      <c r="M303" s="262"/>
      <c r="N303" s="263"/>
      <c r="O303" s="263"/>
      <c r="P303" s="263"/>
      <c r="Q303" s="263"/>
      <c r="R303" s="263"/>
      <c r="S303" s="263"/>
      <c r="T303" s="26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5" t="s">
        <v>190</v>
      </c>
      <c r="AU303" s="265" t="s">
        <v>85</v>
      </c>
      <c r="AV303" s="14" t="s">
        <v>85</v>
      </c>
      <c r="AW303" s="14" t="s">
        <v>34</v>
      </c>
      <c r="AX303" s="14" t="s">
        <v>83</v>
      </c>
      <c r="AY303" s="265" t="s">
        <v>178</v>
      </c>
    </row>
    <row r="304" s="2" customFormat="1" ht="24.15" customHeight="1">
      <c r="A304" s="38"/>
      <c r="B304" s="39"/>
      <c r="C304" s="226" t="s">
        <v>627</v>
      </c>
      <c r="D304" s="226" t="s">
        <v>181</v>
      </c>
      <c r="E304" s="227" t="s">
        <v>2722</v>
      </c>
      <c r="F304" s="228" t="s">
        <v>2723</v>
      </c>
      <c r="G304" s="229" t="s">
        <v>203</v>
      </c>
      <c r="H304" s="230">
        <v>2</v>
      </c>
      <c r="I304" s="231"/>
      <c r="J304" s="232">
        <f>ROUND(I304*H304,2)</f>
        <v>0</v>
      </c>
      <c r="K304" s="228" t="s">
        <v>185</v>
      </c>
      <c r="L304" s="44"/>
      <c r="M304" s="233" t="s">
        <v>1</v>
      </c>
      <c r="N304" s="234" t="s">
        <v>41</v>
      </c>
      <c r="O304" s="91"/>
      <c r="P304" s="235">
        <f>O304*H304</f>
        <v>0</v>
      </c>
      <c r="Q304" s="235">
        <v>0.00069999999999999999</v>
      </c>
      <c r="R304" s="235">
        <f>Q304*H304</f>
        <v>0.0014</v>
      </c>
      <c r="S304" s="235">
        <v>0</v>
      </c>
      <c r="T304" s="236">
        <f>S304*H304</f>
        <v>0</v>
      </c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R304" s="237" t="s">
        <v>362</v>
      </c>
      <c r="AT304" s="237" t="s">
        <v>181</v>
      </c>
      <c r="AU304" s="237" t="s">
        <v>85</v>
      </c>
      <c r="AY304" s="17" t="s">
        <v>178</v>
      </c>
      <c r="BE304" s="238">
        <f>IF(N304="základní",J304,0)</f>
        <v>0</v>
      </c>
      <c r="BF304" s="238">
        <f>IF(N304="snížená",J304,0)</f>
        <v>0</v>
      </c>
      <c r="BG304" s="238">
        <f>IF(N304="zákl. přenesená",J304,0)</f>
        <v>0</v>
      </c>
      <c r="BH304" s="238">
        <f>IF(N304="sníž. přenesená",J304,0)</f>
        <v>0</v>
      </c>
      <c r="BI304" s="238">
        <f>IF(N304="nulová",J304,0)</f>
        <v>0</v>
      </c>
      <c r="BJ304" s="17" t="s">
        <v>83</v>
      </c>
      <c r="BK304" s="238">
        <f>ROUND(I304*H304,2)</f>
        <v>0</v>
      </c>
      <c r="BL304" s="17" t="s">
        <v>362</v>
      </c>
      <c r="BM304" s="237" t="s">
        <v>2724</v>
      </c>
    </row>
    <row r="305" s="2" customFormat="1">
      <c r="A305" s="38"/>
      <c r="B305" s="39"/>
      <c r="C305" s="40"/>
      <c r="D305" s="239" t="s">
        <v>188</v>
      </c>
      <c r="E305" s="40"/>
      <c r="F305" s="240" t="s">
        <v>2725</v>
      </c>
      <c r="G305" s="40"/>
      <c r="H305" s="40"/>
      <c r="I305" s="241"/>
      <c r="J305" s="40"/>
      <c r="K305" s="40"/>
      <c r="L305" s="44"/>
      <c r="M305" s="242"/>
      <c r="N305" s="243"/>
      <c r="O305" s="91"/>
      <c r="P305" s="91"/>
      <c r="Q305" s="91"/>
      <c r="R305" s="91"/>
      <c r="S305" s="91"/>
      <c r="T305" s="92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T305" s="17" t="s">
        <v>188</v>
      </c>
      <c r="AU305" s="17" t="s">
        <v>85</v>
      </c>
    </row>
    <row r="306" s="13" customFormat="1">
      <c r="A306" s="13"/>
      <c r="B306" s="244"/>
      <c r="C306" s="245"/>
      <c r="D306" s="246" t="s">
        <v>190</v>
      </c>
      <c r="E306" s="247" t="s">
        <v>1</v>
      </c>
      <c r="F306" s="248" t="s">
        <v>2532</v>
      </c>
      <c r="G306" s="245"/>
      <c r="H306" s="247" t="s">
        <v>1</v>
      </c>
      <c r="I306" s="249"/>
      <c r="J306" s="245"/>
      <c r="K306" s="245"/>
      <c r="L306" s="250"/>
      <c r="M306" s="251"/>
      <c r="N306" s="252"/>
      <c r="O306" s="252"/>
      <c r="P306" s="252"/>
      <c r="Q306" s="252"/>
      <c r="R306" s="252"/>
      <c r="S306" s="252"/>
      <c r="T306" s="25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54" t="s">
        <v>190</v>
      </c>
      <c r="AU306" s="254" t="s">
        <v>85</v>
      </c>
      <c r="AV306" s="13" t="s">
        <v>83</v>
      </c>
      <c r="AW306" s="13" t="s">
        <v>34</v>
      </c>
      <c r="AX306" s="13" t="s">
        <v>76</v>
      </c>
      <c r="AY306" s="254" t="s">
        <v>178</v>
      </c>
    </row>
    <row r="307" s="14" customFormat="1">
      <c r="A307" s="14"/>
      <c r="B307" s="255"/>
      <c r="C307" s="256"/>
      <c r="D307" s="246" t="s">
        <v>190</v>
      </c>
      <c r="E307" s="257" t="s">
        <v>1</v>
      </c>
      <c r="F307" s="258" t="s">
        <v>85</v>
      </c>
      <c r="G307" s="256"/>
      <c r="H307" s="259">
        <v>2</v>
      </c>
      <c r="I307" s="260"/>
      <c r="J307" s="256"/>
      <c r="K307" s="256"/>
      <c r="L307" s="261"/>
      <c r="M307" s="262"/>
      <c r="N307" s="263"/>
      <c r="O307" s="263"/>
      <c r="P307" s="263"/>
      <c r="Q307" s="263"/>
      <c r="R307" s="263"/>
      <c r="S307" s="263"/>
      <c r="T307" s="26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5" t="s">
        <v>190</v>
      </c>
      <c r="AU307" s="265" t="s">
        <v>85</v>
      </c>
      <c r="AV307" s="14" t="s">
        <v>85</v>
      </c>
      <c r="AW307" s="14" t="s">
        <v>34</v>
      </c>
      <c r="AX307" s="14" t="s">
        <v>83</v>
      </c>
      <c r="AY307" s="265" t="s">
        <v>178</v>
      </c>
    </row>
    <row r="308" s="2" customFormat="1" ht="24.15" customHeight="1">
      <c r="A308" s="38"/>
      <c r="B308" s="39"/>
      <c r="C308" s="226" t="s">
        <v>633</v>
      </c>
      <c r="D308" s="226" t="s">
        <v>181</v>
      </c>
      <c r="E308" s="227" t="s">
        <v>2726</v>
      </c>
      <c r="F308" s="228" t="s">
        <v>2727</v>
      </c>
      <c r="G308" s="229" t="s">
        <v>1560</v>
      </c>
      <c r="H308" s="230">
        <v>1</v>
      </c>
      <c r="I308" s="231"/>
      <c r="J308" s="232">
        <f>ROUND(I308*H308,2)</f>
        <v>0</v>
      </c>
      <c r="K308" s="228" t="s">
        <v>185</v>
      </c>
      <c r="L308" s="44"/>
      <c r="M308" s="233" t="s">
        <v>1</v>
      </c>
      <c r="N308" s="234" t="s">
        <v>41</v>
      </c>
      <c r="O308" s="91"/>
      <c r="P308" s="235">
        <f>O308*H308</f>
        <v>0</v>
      </c>
      <c r="Q308" s="235">
        <v>0.0082900000000000005</v>
      </c>
      <c r="R308" s="235">
        <f>Q308*H308</f>
        <v>0.0082900000000000005</v>
      </c>
      <c r="S308" s="235">
        <v>0</v>
      </c>
      <c r="T308" s="236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237" t="s">
        <v>362</v>
      </c>
      <c r="AT308" s="237" t="s">
        <v>181</v>
      </c>
      <c r="AU308" s="237" t="s">
        <v>85</v>
      </c>
      <c r="AY308" s="17" t="s">
        <v>178</v>
      </c>
      <c r="BE308" s="238">
        <f>IF(N308="základní",J308,0)</f>
        <v>0</v>
      </c>
      <c r="BF308" s="238">
        <f>IF(N308="snížená",J308,0)</f>
        <v>0</v>
      </c>
      <c r="BG308" s="238">
        <f>IF(N308="zákl. přenesená",J308,0)</f>
        <v>0</v>
      </c>
      <c r="BH308" s="238">
        <f>IF(N308="sníž. přenesená",J308,0)</f>
        <v>0</v>
      </c>
      <c r="BI308" s="238">
        <f>IF(N308="nulová",J308,0)</f>
        <v>0</v>
      </c>
      <c r="BJ308" s="17" t="s">
        <v>83</v>
      </c>
      <c r="BK308" s="238">
        <f>ROUND(I308*H308,2)</f>
        <v>0</v>
      </c>
      <c r="BL308" s="17" t="s">
        <v>362</v>
      </c>
      <c r="BM308" s="237" t="s">
        <v>2728</v>
      </c>
    </row>
    <row r="309" s="2" customFormat="1">
      <c r="A309" s="38"/>
      <c r="B309" s="39"/>
      <c r="C309" s="40"/>
      <c r="D309" s="239" t="s">
        <v>188</v>
      </c>
      <c r="E309" s="40"/>
      <c r="F309" s="240" t="s">
        <v>2729</v>
      </c>
      <c r="G309" s="40"/>
      <c r="H309" s="40"/>
      <c r="I309" s="241"/>
      <c r="J309" s="40"/>
      <c r="K309" s="40"/>
      <c r="L309" s="44"/>
      <c r="M309" s="242"/>
      <c r="N309" s="243"/>
      <c r="O309" s="91"/>
      <c r="P309" s="91"/>
      <c r="Q309" s="91"/>
      <c r="R309" s="91"/>
      <c r="S309" s="91"/>
      <c r="T309" s="92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T309" s="17" t="s">
        <v>188</v>
      </c>
      <c r="AU309" s="17" t="s">
        <v>85</v>
      </c>
    </row>
    <row r="310" s="13" customFormat="1">
      <c r="A310" s="13"/>
      <c r="B310" s="244"/>
      <c r="C310" s="245"/>
      <c r="D310" s="246" t="s">
        <v>190</v>
      </c>
      <c r="E310" s="247" t="s">
        <v>1</v>
      </c>
      <c r="F310" s="248" t="s">
        <v>2532</v>
      </c>
      <c r="G310" s="245"/>
      <c r="H310" s="247" t="s">
        <v>1</v>
      </c>
      <c r="I310" s="249"/>
      <c r="J310" s="245"/>
      <c r="K310" s="245"/>
      <c r="L310" s="250"/>
      <c r="M310" s="251"/>
      <c r="N310" s="252"/>
      <c r="O310" s="252"/>
      <c r="P310" s="252"/>
      <c r="Q310" s="252"/>
      <c r="R310" s="252"/>
      <c r="S310" s="252"/>
      <c r="T310" s="25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4" t="s">
        <v>190</v>
      </c>
      <c r="AU310" s="254" t="s">
        <v>85</v>
      </c>
      <c r="AV310" s="13" t="s">
        <v>83</v>
      </c>
      <c r="AW310" s="13" t="s">
        <v>34</v>
      </c>
      <c r="AX310" s="13" t="s">
        <v>76</v>
      </c>
      <c r="AY310" s="254" t="s">
        <v>178</v>
      </c>
    </row>
    <row r="311" s="14" customFormat="1">
      <c r="A311" s="14"/>
      <c r="B311" s="255"/>
      <c r="C311" s="256"/>
      <c r="D311" s="246" t="s">
        <v>190</v>
      </c>
      <c r="E311" s="257" t="s">
        <v>1</v>
      </c>
      <c r="F311" s="258" t="s">
        <v>83</v>
      </c>
      <c r="G311" s="256"/>
      <c r="H311" s="259">
        <v>1</v>
      </c>
      <c r="I311" s="260"/>
      <c r="J311" s="256"/>
      <c r="K311" s="256"/>
      <c r="L311" s="261"/>
      <c r="M311" s="262"/>
      <c r="N311" s="263"/>
      <c r="O311" s="263"/>
      <c r="P311" s="263"/>
      <c r="Q311" s="263"/>
      <c r="R311" s="263"/>
      <c r="S311" s="263"/>
      <c r="T311" s="26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5" t="s">
        <v>190</v>
      </c>
      <c r="AU311" s="265" t="s">
        <v>85</v>
      </c>
      <c r="AV311" s="14" t="s">
        <v>85</v>
      </c>
      <c r="AW311" s="14" t="s">
        <v>34</v>
      </c>
      <c r="AX311" s="14" t="s">
        <v>83</v>
      </c>
      <c r="AY311" s="265" t="s">
        <v>178</v>
      </c>
    </row>
    <row r="312" s="2" customFormat="1" ht="24.15" customHeight="1">
      <c r="A312" s="38"/>
      <c r="B312" s="39"/>
      <c r="C312" s="226" t="s">
        <v>643</v>
      </c>
      <c r="D312" s="226" t="s">
        <v>181</v>
      </c>
      <c r="E312" s="227" t="s">
        <v>2730</v>
      </c>
      <c r="F312" s="228" t="s">
        <v>2731</v>
      </c>
      <c r="G312" s="229" t="s">
        <v>1560</v>
      </c>
      <c r="H312" s="230">
        <v>1</v>
      </c>
      <c r="I312" s="231"/>
      <c r="J312" s="232">
        <f>ROUND(I312*H312,2)</f>
        <v>0</v>
      </c>
      <c r="K312" s="228" t="s">
        <v>185</v>
      </c>
      <c r="L312" s="44"/>
      <c r="M312" s="233" t="s">
        <v>1</v>
      </c>
      <c r="N312" s="234" t="s">
        <v>41</v>
      </c>
      <c r="O312" s="91"/>
      <c r="P312" s="235">
        <f>O312*H312</f>
        <v>0</v>
      </c>
      <c r="Q312" s="235">
        <v>0.01155</v>
      </c>
      <c r="R312" s="235">
        <f>Q312*H312</f>
        <v>0.01155</v>
      </c>
      <c r="S312" s="235">
        <v>0</v>
      </c>
      <c r="T312" s="236">
        <f>S312*H312</f>
        <v>0</v>
      </c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R312" s="237" t="s">
        <v>362</v>
      </c>
      <c r="AT312" s="237" t="s">
        <v>181</v>
      </c>
      <c r="AU312" s="237" t="s">
        <v>85</v>
      </c>
      <c r="AY312" s="17" t="s">
        <v>178</v>
      </c>
      <c r="BE312" s="238">
        <f>IF(N312="základní",J312,0)</f>
        <v>0</v>
      </c>
      <c r="BF312" s="238">
        <f>IF(N312="snížená",J312,0)</f>
        <v>0</v>
      </c>
      <c r="BG312" s="238">
        <f>IF(N312="zákl. přenesená",J312,0)</f>
        <v>0</v>
      </c>
      <c r="BH312" s="238">
        <f>IF(N312="sníž. přenesená",J312,0)</f>
        <v>0</v>
      </c>
      <c r="BI312" s="238">
        <f>IF(N312="nulová",J312,0)</f>
        <v>0</v>
      </c>
      <c r="BJ312" s="17" t="s">
        <v>83</v>
      </c>
      <c r="BK312" s="238">
        <f>ROUND(I312*H312,2)</f>
        <v>0</v>
      </c>
      <c r="BL312" s="17" t="s">
        <v>362</v>
      </c>
      <c r="BM312" s="237" t="s">
        <v>2732</v>
      </c>
    </row>
    <row r="313" s="2" customFormat="1">
      <c r="A313" s="38"/>
      <c r="B313" s="39"/>
      <c r="C313" s="40"/>
      <c r="D313" s="239" t="s">
        <v>188</v>
      </c>
      <c r="E313" s="40"/>
      <c r="F313" s="240" t="s">
        <v>2733</v>
      </c>
      <c r="G313" s="40"/>
      <c r="H313" s="40"/>
      <c r="I313" s="241"/>
      <c r="J313" s="40"/>
      <c r="K313" s="40"/>
      <c r="L313" s="44"/>
      <c r="M313" s="242"/>
      <c r="N313" s="243"/>
      <c r="O313" s="91"/>
      <c r="P313" s="91"/>
      <c r="Q313" s="91"/>
      <c r="R313" s="91"/>
      <c r="S313" s="91"/>
      <c r="T313" s="92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T313" s="17" t="s">
        <v>188</v>
      </c>
      <c r="AU313" s="17" t="s">
        <v>85</v>
      </c>
    </row>
    <row r="314" s="13" customFormat="1">
      <c r="A314" s="13"/>
      <c r="B314" s="244"/>
      <c r="C314" s="245"/>
      <c r="D314" s="246" t="s">
        <v>190</v>
      </c>
      <c r="E314" s="247" t="s">
        <v>1</v>
      </c>
      <c r="F314" s="248" t="s">
        <v>2532</v>
      </c>
      <c r="G314" s="245"/>
      <c r="H314" s="247" t="s">
        <v>1</v>
      </c>
      <c r="I314" s="249"/>
      <c r="J314" s="245"/>
      <c r="K314" s="245"/>
      <c r="L314" s="250"/>
      <c r="M314" s="251"/>
      <c r="N314" s="252"/>
      <c r="O314" s="252"/>
      <c r="P314" s="252"/>
      <c r="Q314" s="252"/>
      <c r="R314" s="252"/>
      <c r="S314" s="252"/>
      <c r="T314" s="25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4" t="s">
        <v>190</v>
      </c>
      <c r="AU314" s="254" t="s">
        <v>85</v>
      </c>
      <c r="AV314" s="13" t="s">
        <v>83</v>
      </c>
      <c r="AW314" s="13" t="s">
        <v>34</v>
      </c>
      <c r="AX314" s="13" t="s">
        <v>76</v>
      </c>
      <c r="AY314" s="254" t="s">
        <v>178</v>
      </c>
    </row>
    <row r="315" s="14" customFormat="1">
      <c r="A315" s="14"/>
      <c r="B315" s="255"/>
      <c r="C315" s="256"/>
      <c r="D315" s="246" t="s">
        <v>190</v>
      </c>
      <c r="E315" s="257" t="s">
        <v>1</v>
      </c>
      <c r="F315" s="258" t="s">
        <v>83</v>
      </c>
      <c r="G315" s="256"/>
      <c r="H315" s="259">
        <v>1</v>
      </c>
      <c r="I315" s="260"/>
      <c r="J315" s="256"/>
      <c r="K315" s="256"/>
      <c r="L315" s="261"/>
      <c r="M315" s="262"/>
      <c r="N315" s="263"/>
      <c r="O315" s="263"/>
      <c r="P315" s="263"/>
      <c r="Q315" s="263"/>
      <c r="R315" s="263"/>
      <c r="S315" s="263"/>
      <c r="T315" s="26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5" t="s">
        <v>190</v>
      </c>
      <c r="AU315" s="265" t="s">
        <v>85</v>
      </c>
      <c r="AV315" s="14" t="s">
        <v>85</v>
      </c>
      <c r="AW315" s="14" t="s">
        <v>34</v>
      </c>
      <c r="AX315" s="14" t="s">
        <v>83</v>
      </c>
      <c r="AY315" s="265" t="s">
        <v>178</v>
      </c>
    </row>
    <row r="316" s="2" customFormat="1" ht="24.15" customHeight="1">
      <c r="A316" s="38"/>
      <c r="B316" s="39"/>
      <c r="C316" s="267" t="s">
        <v>650</v>
      </c>
      <c r="D316" s="267" t="s">
        <v>406</v>
      </c>
      <c r="E316" s="268" t="s">
        <v>2734</v>
      </c>
      <c r="F316" s="269" t="s">
        <v>2735</v>
      </c>
      <c r="G316" s="270" t="s">
        <v>1341</v>
      </c>
      <c r="H316" s="271">
        <v>1</v>
      </c>
      <c r="I316" s="272"/>
      <c r="J316" s="273">
        <f>ROUND(I316*H316,2)</f>
        <v>0</v>
      </c>
      <c r="K316" s="269" t="s">
        <v>1</v>
      </c>
      <c r="L316" s="274"/>
      <c r="M316" s="275" t="s">
        <v>1</v>
      </c>
      <c r="N316" s="276" t="s">
        <v>41</v>
      </c>
      <c r="O316" s="91"/>
      <c r="P316" s="235">
        <f>O316*H316</f>
        <v>0</v>
      </c>
      <c r="Q316" s="235">
        <v>0.5</v>
      </c>
      <c r="R316" s="235">
        <f>Q316*H316</f>
        <v>0.5</v>
      </c>
      <c r="S316" s="235">
        <v>0</v>
      </c>
      <c r="T316" s="236">
        <f>S316*H316</f>
        <v>0</v>
      </c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R316" s="237" t="s">
        <v>264</v>
      </c>
      <c r="AT316" s="237" t="s">
        <v>406</v>
      </c>
      <c r="AU316" s="237" t="s">
        <v>85</v>
      </c>
      <c r="AY316" s="17" t="s">
        <v>178</v>
      </c>
      <c r="BE316" s="238">
        <f>IF(N316="základní",J316,0)</f>
        <v>0</v>
      </c>
      <c r="BF316" s="238">
        <f>IF(N316="snížená",J316,0)</f>
        <v>0</v>
      </c>
      <c r="BG316" s="238">
        <f>IF(N316="zákl. přenesená",J316,0)</f>
        <v>0</v>
      </c>
      <c r="BH316" s="238">
        <f>IF(N316="sníž. přenesená",J316,0)</f>
        <v>0</v>
      </c>
      <c r="BI316" s="238">
        <f>IF(N316="nulová",J316,0)</f>
        <v>0</v>
      </c>
      <c r="BJ316" s="17" t="s">
        <v>83</v>
      </c>
      <c r="BK316" s="238">
        <f>ROUND(I316*H316,2)</f>
        <v>0</v>
      </c>
      <c r="BL316" s="17" t="s">
        <v>186</v>
      </c>
      <c r="BM316" s="237" t="s">
        <v>2736</v>
      </c>
    </row>
    <row r="317" s="13" customFormat="1">
      <c r="A317" s="13"/>
      <c r="B317" s="244"/>
      <c r="C317" s="245"/>
      <c r="D317" s="246" t="s">
        <v>190</v>
      </c>
      <c r="E317" s="247" t="s">
        <v>1</v>
      </c>
      <c r="F317" s="248" t="s">
        <v>2532</v>
      </c>
      <c r="G317" s="245"/>
      <c r="H317" s="247" t="s">
        <v>1</v>
      </c>
      <c r="I317" s="249"/>
      <c r="J317" s="245"/>
      <c r="K317" s="245"/>
      <c r="L317" s="250"/>
      <c r="M317" s="251"/>
      <c r="N317" s="252"/>
      <c r="O317" s="252"/>
      <c r="P317" s="252"/>
      <c r="Q317" s="252"/>
      <c r="R317" s="252"/>
      <c r="S317" s="252"/>
      <c r="T317" s="25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4" t="s">
        <v>190</v>
      </c>
      <c r="AU317" s="254" t="s">
        <v>85</v>
      </c>
      <c r="AV317" s="13" t="s">
        <v>83</v>
      </c>
      <c r="AW317" s="13" t="s">
        <v>34</v>
      </c>
      <c r="AX317" s="13" t="s">
        <v>76</v>
      </c>
      <c r="AY317" s="254" t="s">
        <v>178</v>
      </c>
    </row>
    <row r="318" s="14" customFormat="1">
      <c r="A318" s="14"/>
      <c r="B318" s="255"/>
      <c r="C318" s="256"/>
      <c r="D318" s="246" t="s">
        <v>190</v>
      </c>
      <c r="E318" s="257" t="s">
        <v>1</v>
      </c>
      <c r="F318" s="258" t="s">
        <v>83</v>
      </c>
      <c r="G318" s="256"/>
      <c r="H318" s="259">
        <v>1</v>
      </c>
      <c r="I318" s="260"/>
      <c r="J318" s="256"/>
      <c r="K318" s="256"/>
      <c r="L318" s="261"/>
      <c r="M318" s="262"/>
      <c r="N318" s="263"/>
      <c r="O318" s="263"/>
      <c r="P318" s="263"/>
      <c r="Q318" s="263"/>
      <c r="R318" s="263"/>
      <c r="S318" s="263"/>
      <c r="T318" s="26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5" t="s">
        <v>190</v>
      </c>
      <c r="AU318" s="265" t="s">
        <v>85</v>
      </c>
      <c r="AV318" s="14" t="s">
        <v>85</v>
      </c>
      <c r="AW318" s="14" t="s">
        <v>34</v>
      </c>
      <c r="AX318" s="14" t="s">
        <v>83</v>
      </c>
      <c r="AY318" s="265" t="s">
        <v>178</v>
      </c>
    </row>
    <row r="319" s="2" customFormat="1" ht="33" customHeight="1">
      <c r="A319" s="38"/>
      <c r="B319" s="39"/>
      <c r="C319" s="267" t="s">
        <v>656</v>
      </c>
      <c r="D319" s="267" t="s">
        <v>406</v>
      </c>
      <c r="E319" s="268" t="s">
        <v>2737</v>
      </c>
      <c r="F319" s="269" t="s">
        <v>2738</v>
      </c>
      <c r="G319" s="270" t="s">
        <v>1341</v>
      </c>
      <c r="H319" s="271">
        <v>1</v>
      </c>
      <c r="I319" s="272"/>
      <c r="J319" s="273">
        <f>ROUND(I319*H319,2)</f>
        <v>0</v>
      </c>
      <c r="K319" s="269" t="s">
        <v>1</v>
      </c>
      <c r="L319" s="274"/>
      <c r="M319" s="275" t="s">
        <v>1</v>
      </c>
      <c r="N319" s="276" t="s">
        <v>41</v>
      </c>
      <c r="O319" s="91"/>
      <c r="P319" s="235">
        <f>O319*H319</f>
        <v>0</v>
      </c>
      <c r="Q319" s="235">
        <v>0.80000000000000004</v>
      </c>
      <c r="R319" s="235">
        <f>Q319*H319</f>
        <v>0.80000000000000004</v>
      </c>
      <c r="S319" s="235">
        <v>0</v>
      </c>
      <c r="T319" s="236">
        <f>S319*H319</f>
        <v>0</v>
      </c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R319" s="237" t="s">
        <v>264</v>
      </c>
      <c r="AT319" s="237" t="s">
        <v>406</v>
      </c>
      <c r="AU319" s="237" t="s">
        <v>85</v>
      </c>
      <c r="AY319" s="17" t="s">
        <v>178</v>
      </c>
      <c r="BE319" s="238">
        <f>IF(N319="základní",J319,0)</f>
        <v>0</v>
      </c>
      <c r="BF319" s="238">
        <f>IF(N319="snížená",J319,0)</f>
        <v>0</v>
      </c>
      <c r="BG319" s="238">
        <f>IF(N319="zákl. přenesená",J319,0)</f>
        <v>0</v>
      </c>
      <c r="BH319" s="238">
        <f>IF(N319="sníž. přenesená",J319,0)</f>
        <v>0</v>
      </c>
      <c r="BI319" s="238">
        <f>IF(N319="nulová",J319,0)</f>
        <v>0</v>
      </c>
      <c r="BJ319" s="17" t="s">
        <v>83</v>
      </c>
      <c r="BK319" s="238">
        <f>ROUND(I319*H319,2)</f>
        <v>0</v>
      </c>
      <c r="BL319" s="17" t="s">
        <v>186</v>
      </c>
      <c r="BM319" s="237" t="s">
        <v>2739</v>
      </c>
    </row>
    <row r="320" s="13" customFormat="1">
      <c r="A320" s="13"/>
      <c r="B320" s="244"/>
      <c r="C320" s="245"/>
      <c r="D320" s="246" t="s">
        <v>190</v>
      </c>
      <c r="E320" s="247" t="s">
        <v>1</v>
      </c>
      <c r="F320" s="248" t="s">
        <v>2532</v>
      </c>
      <c r="G320" s="245"/>
      <c r="H320" s="247" t="s">
        <v>1</v>
      </c>
      <c r="I320" s="249"/>
      <c r="J320" s="245"/>
      <c r="K320" s="245"/>
      <c r="L320" s="250"/>
      <c r="M320" s="251"/>
      <c r="N320" s="252"/>
      <c r="O320" s="252"/>
      <c r="P320" s="252"/>
      <c r="Q320" s="252"/>
      <c r="R320" s="252"/>
      <c r="S320" s="252"/>
      <c r="T320" s="25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54" t="s">
        <v>190</v>
      </c>
      <c r="AU320" s="254" t="s">
        <v>85</v>
      </c>
      <c r="AV320" s="13" t="s">
        <v>83</v>
      </c>
      <c r="AW320" s="13" t="s">
        <v>34</v>
      </c>
      <c r="AX320" s="13" t="s">
        <v>76</v>
      </c>
      <c r="AY320" s="254" t="s">
        <v>178</v>
      </c>
    </row>
    <row r="321" s="14" customFormat="1">
      <c r="A321" s="14"/>
      <c r="B321" s="255"/>
      <c r="C321" s="256"/>
      <c r="D321" s="246" t="s">
        <v>190</v>
      </c>
      <c r="E321" s="257" t="s">
        <v>1</v>
      </c>
      <c r="F321" s="258" t="s">
        <v>83</v>
      </c>
      <c r="G321" s="256"/>
      <c r="H321" s="259">
        <v>1</v>
      </c>
      <c r="I321" s="260"/>
      <c r="J321" s="256"/>
      <c r="K321" s="256"/>
      <c r="L321" s="261"/>
      <c r="M321" s="262"/>
      <c r="N321" s="263"/>
      <c r="O321" s="263"/>
      <c r="P321" s="263"/>
      <c r="Q321" s="263"/>
      <c r="R321" s="263"/>
      <c r="S321" s="263"/>
      <c r="T321" s="26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5" t="s">
        <v>190</v>
      </c>
      <c r="AU321" s="265" t="s">
        <v>85</v>
      </c>
      <c r="AV321" s="14" t="s">
        <v>85</v>
      </c>
      <c r="AW321" s="14" t="s">
        <v>34</v>
      </c>
      <c r="AX321" s="14" t="s">
        <v>83</v>
      </c>
      <c r="AY321" s="265" t="s">
        <v>178</v>
      </c>
    </row>
    <row r="322" s="2" customFormat="1" ht="24.15" customHeight="1">
      <c r="A322" s="38"/>
      <c r="B322" s="39"/>
      <c r="C322" s="226" t="s">
        <v>668</v>
      </c>
      <c r="D322" s="226" t="s">
        <v>181</v>
      </c>
      <c r="E322" s="227" t="s">
        <v>2740</v>
      </c>
      <c r="F322" s="228" t="s">
        <v>2741</v>
      </c>
      <c r="G322" s="229" t="s">
        <v>203</v>
      </c>
      <c r="H322" s="230">
        <v>4</v>
      </c>
      <c r="I322" s="231"/>
      <c r="J322" s="232">
        <f>ROUND(I322*H322,2)</f>
        <v>0</v>
      </c>
      <c r="K322" s="228" t="s">
        <v>185</v>
      </c>
      <c r="L322" s="44"/>
      <c r="M322" s="233" t="s">
        <v>1</v>
      </c>
      <c r="N322" s="234" t="s">
        <v>41</v>
      </c>
      <c r="O322" s="91"/>
      <c r="P322" s="235">
        <f>O322*H322</f>
        <v>0</v>
      </c>
      <c r="Q322" s="235">
        <v>0.00027</v>
      </c>
      <c r="R322" s="235">
        <f>Q322*H322</f>
        <v>0.00108</v>
      </c>
      <c r="S322" s="235">
        <v>0</v>
      </c>
      <c r="T322" s="236">
        <f>S322*H322</f>
        <v>0</v>
      </c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R322" s="237" t="s">
        <v>362</v>
      </c>
      <c r="AT322" s="237" t="s">
        <v>181</v>
      </c>
      <c r="AU322" s="237" t="s">
        <v>85</v>
      </c>
      <c r="AY322" s="17" t="s">
        <v>178</v>
      </c>
      <c r="BE322" s="238">
        <f>IF(N322="základní",J322,0)</f>
        <v>0</v>
      </c>
      <c r="BF322" s="238">
        <f>IF(N322="snížená",J322,0)</f>
        <v>0</v>
      </c>
      <c r="BG322" s="238">
        <f>IF(N322="zákl. přenesená",J322,0)</f>
        <v>0</v>
      </c>
      <c r="BH322" s="238">
        <f>IF(N322="sníž. přenesená",J322,0)</f>
        <v>0</v>
      </c>
      <c r="BI322" s="238">
        <f>IF(N322="nulová",J322,0)</f>
        <v>0</v>
      </c>
      <c r="BJ322" s="17" t="s">
        <v>83</v>
      </c>
      <c r="BK322" s="238">
        <f>ROUND(I322*H322,2)</f>
        <v>0</v>
      </c>
      <c r="BL322" s="17" t="s">
        <v>362</v>
      </c>
      <c r="BM322" s="237" t="s">
        <v>2742</v>
      </c>
    </row>
    <row r="323" s="2" customFormat="1">
      <c r="A323" s="38"/>
      <c r="B323" s="39"/>
      <c r="C323" s="40"/>
      <c r="D323" s="239" t="s">
        <v>188</v>
      </c>
      <c r="E323" s="40"/>
      <c r="F323" s="240" t="s">
        <v>2743</v>
      </c>
      <c r="G323" s="40"/>
      <c r="H323" s="40"/>
      <c r="I323" s="241"/>
      <c r="J323" s="40"/>
      <c r="K323" s="40"/>
      <c r="L323" s="44"/>
      <c r="M323" s="242"/>
      <c r="N323" s="243"/>
      <c r="O323" s="91"/>
      <c r="P323" s="91"/>
      <c r="Q323" s="91"/>
      <c r="R323" s="91"/>
      <c r="S323" s="91"/>
      <c r="T323" s="92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T323" s="17" t="s">
        <v>188</v>
      </c>
      <c r="AU323" s="17" t="s">
        <v>85</v>
      </c>
    </row>
    <row r="324" s="13" customFormat="1">
      <c r="A324" s="13"/>
      <c r="B324" s="244"/>
      <c r="C324" s="245"/>
      <c r="D324" s="246" t="s">
        <v>190</v>
      </c>
      <c r="E324" s="247" t="s">
        <v>1</v>
      </c>
      <c r="F324" s="248" t="s">
        <v>2532</v>
      </c>
      <c r="G324" s="245"/>
      <c r="H324" s="247" t="s">
        <v>1</v>
      </c>
      <c r="I324" s="249"/>
      <c r="J324" s="245"/>
      <c r="K324" s="245"/>
      <c r="L324" s="250"/>
      <c r="M324" s="251"/>
      <c r="N324" s="252"/>
      <c r="O324" s="252"/>
      <c r="P324" s="252"/>
      <c r="Q324" s="252"/>
      <c r="R324" s="252"/>
      <c r="S324" s="252"/>
      <c r="T324" s="25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4" t="s">
        <v>190</v>
      </c>
      <c r="AU324" s="254" t="s">
        <v>85</v>
      </c>
      <c r="AV324" s="13" t="s">
        <v>83</v>
      </c>
      <c r="AW324" s="13" t="s">
        <v>34</v>
      </c>
      <c r="AX324" s="13" t="s">
        <v>76</v>
      </c>
      <c r="AY324" s="254" t="s">
        <v>178</v>
      </c>
    </row>
    <row r="325" s="14" customFormat="1">
      <c r="A325" s="14"/>
      <c r="B325" s="255"/>
      <c r="C325" s="256"/>
      <c r="D325" s="246" t="s">
        <v>190</v>
      </c>
      <c r="E325" s="257" t="s">
        <v>1</v>
      </c>
      <c r="F325" s="258" t="s">
        <v>186</v>
      </c>
      <c r="G325" s="256"/>
      <c r="H325" s="259">
        <v>4</v>
      </c>
      <c r="I325" s="260"/>
      <c r="J325" s="256"/>
      <c r="K325" s="256"/>
      <c r="L325" s="261"/>
      <c r="M325" s="262"/>
      <c r="N325" s="263"/>
      <c r="O325" s="263"/>
      <c r="P325" s="263"/>
      <c r="Q325" s="263"/>
      <c r="R325" s="263"/>
      <c r="S325" s="263"/>
      <c r="T325" s="26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5" t="s">
        <v>190</v>
      </c>
      <c r="AU325" s="265" t="s">
        <v>85</v>
      </c>
      <c r="AV325" s="14" t="s">
        <v>85</v>
      </c>
      <c r="AW325" s="14" t="s">
        <v>34</v>
      </c>
      <c r="AX325" s="14" t="s">
        <v>83</v>
      </c>
      <c r="AY325" s="265" t="s">
        <v>178</v>
      </c>
    </row>
    <row r="326" s="2" customFormat="1" ht="16.5" customHeight="1">
      <c r="A326" s="38"/>
      <c r="B326" s="39"/>
      <c r="C326" s="267" t="s">
        <v>675</v>
      </c>
      <c r="D326" s="267" t="s">
        <v>406</v>
      </c>
      <c r="E326" s="268" t="s">
        <v>2744</v>
      </c>
      <c r="F326" s="269" t="s">
        <v>2745</v>
      </c>
      <c r="G326" s="270" t="s">
        <v>203</v>
      </c>
      <c r="H326" s="271">
        <v>4</v>
      </c>
      <c r="I326" s="272"/>
      <c r="J326" s="273">
        <f>ROUND(I326*H326,2)</f>
        <v>0</v>
      </c>
      <c r="K326" s="269" t="s">
        <v>1</v>
      </c>
      <c r="L326" s="274"/>
      <c r="M326" s="275" t="s">
        <v>1</v>
      </c>
      <c r="N326" s="276" t="s">
        <v>41</v>
      </c>
      <c r="O326" s="91"/>
      <c r="P326" s="235">
        <f>O326*H326</f>
        <v>0</v>
      </c>
      <c r="Q326" s="235">
        <v>0.00020000000000000001</v>
      </c>
      <c r="R326" s="235">
        <f>Q326*H326</f>
        <v>0.00080000000000000004</v>
      </c>
      <c r="S326" s="235">
        <v>0</v>
      </c>
      <c r="T326" s="236">
        <f>S326*H326</f>
        <v>0</v>
      </c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R326" s="237" t="s">
        <v>472</v>
      </c>
      <c r="AT326" s="237" t="s">
        <v>406</v>
      </c>
      <c r="AU326" s="237" t="s">
        <v>85</v>
      </c>
      <c r="AY326" s="17" t="s">
        <v>178</v>
      </c>
      <c r="BE326" s="238">
        <f>IF(N326="základní",J326,0)</f>
        <v>0</v>
      </c>
      <c r="BF326" s="238">
        <f>IF(N326="snížená",J326,0)</f>
        <v>0</v>
      </c>
      <c r="BG326" s="238">
        <f>IF(N326="zákl. přenesená",J326,0)</f>
        <v>0</v>
      </c>
      <c r="BH326" s="238">
        <f>IF(N326="sníž. přenesená",J326,0)</f>
        <v>0</v>
      </c>
      <c r="BI326" s="238">
        <f>IF(N326="nulová",J326,0)</f>
        <v>0</v>
      </c>
      <c r="BJ326" s="17" t="s">
        <v>83</v>
      </c>
      <c r="BK326" s="238">
        <f>ROUND(I326*H326,2)</f>
        <v>0</v>
      </c>
      <c r="BL326" s="17" t="s">
        <v>362</v>
      </c>
      <c r="BM326" s="237" t="s">
        <v>2746</v>
      </c>
    </row>
    <row r="327" s="13" customFormat="1">
      <c r="A327" s="13"/>
      <c r="B327" s="244"/>
      <c r="C327" s="245"/>
      <c r="D327" s="246" t="s">
        <v>190</v>
      </c>
      <c r="E327" s="247" t="s">
        <v>1</v>
      </c>
      <c r="F327" s="248" t="s">
        <v>2532</v>
      </c>
      <c r="G327" s="245"/>
      <c r="H327" s="247" t="s">
        <v>1</v>
      </c>
      <c r="I327" s="249"/>
      <c r="J327" s="245"/>
      <c r="K327" s="245"/>
      <c r="L327" s="250"/>
      <c r="M327" s="251"/>
      <c r="N327" s="252"/>
      <c r="O327" s="252"/>
      <c r="P327" s="252"/>
      <c r="Q327" s="252"/>
      <c r="R327" s="252"/>
      <c r="S327" s="252"/>
      <c r="T327" s="25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54" t="s">
        <v>190</v>
      </c>
      <c r="AU327" s="254" t="s">
        <v>85</v>
      </c>
      <c r="AV327" s="13" t="s">
        <v>83</v>
      </c>
      <c r="AW327" s="13" t="s">
        <v>34</v>
      </c>
      <c r="AX327" s="13" t="s">
        <v>76</v>
      </c>
      <c r="AY327" s="254" t="s">
        <v>178</v>
      </c>
    </row>
    <row r="328" s="14" customFormat="1">
      <c r="A328" s="14"/>
      <c r="B328" s="255"/>
      <c r="C328" s="256"/>
      <c r="D328" s="246" t="s">
        <v>190</v>
      </c>
      <c r="E328" s="257" t="s">
        <v>1</v>
      </c>
      <c r="F328" s="258" t="s">
        <v>186</v>
      </c>
      <c r="G328" s="256"/>
      <c r="H328" s="259">
        <v>4</v>
      </c>
      <c r="I328" s="260"/>
      <c r="J328" s="256"/>
      <c r="K328" s="256"/>
      <c r="L328" s="261"/>
      <c r="M328" s="262"/>
      <c r="N328" s="263"/>
      <c r="O328" s="263"/>
      <c r="P328" s="263"/>
      <c r="Q328" s="263"/>
      <c r="R328" s="263"/>
      <c r="S328" s="263"/>
      <c r="T328" s="26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65" t="s">
        <v>190</v>
      </c>
      <c r="AU328" s="265" t="s">
        <v>85</v>
      </c>
      <c r="AV328" s="14" t="s">
        <v>85</v>
      </c>
      <c r="AW328" s="14" t="s">
        <v>34</v>
      </c>
      <c r="AX328" s="14" t="s">
        <v>83</v>
      </c>
      <c r="AY328" s="265" t="s">
        <v>178</v>
      </c>
    </row>
    <row r="329" s="2" customFormat="1" ht="21.75" customHeight="1">
      <c r="A329" s="38"/>
      <c r="B329" s="39"/>
      <c r="C329" s="226" t="s">
        <v>681</v>
      </c>
      <c r="D329" s="226" t="s">
        <v>181</v>
      </c>
      <c r="E329" s="227" t="s">
        <v>2747</v>
      </c>
      <c r="F329" s="228" t="s">
        <v>2748</v>
      </c>
      <c r="G329" s="229" t="s">
        <v>229</v>
      </c>
      <c r="H329" s="230">
        <v>0.052999999999999998</v>
      </c>
      <c r="I329" s="231"/>
      <c r="J329" s="232">
        <f>ROUND(I329*H329,2)</f>
        <v>0</v>
      </c>
      <c r="K329" s="228" t="s">
        <v>185</v>
      </c>
      <c r="L329" s="44"/>
      <c r="M329" s="233" t="s">
        <v>1</v>
      </c>
      <c r="N329" s="234" t="s">
        <v>41</v>
      </c>
      <c r="O329" s="91"/>
      <c r="P329" s="235">
        <f>O329*H329</f>
        <v>0</v>
      </c>
      <c r="Q329" s="235">
        <v>0</v>
      </c>
      <c r="R329" s="235">
        <f>Q329*H329</f>
        <v>0</v>
      </c>
      <c r="S329" s="235">
        <v>0</v>
      </c>
      <c r="T329" s="236">
        <f>S329*H329</f>
        <v>0</v>
      </c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R329" s="237" t="s">
        <v>362</v>
      </c>
      <c r="AT329" s="237" t="s">
        <v>181</v>
      </c>
      <c r="AU329" s="237" t="s">
        <v>85</v>
      </c>
      <c r="AY329" s="17" t="s">
        <v>178</v>
      </c>
      <c r="BE329" s="238">
        <f>IF(N329="základní",J329,0)</f>
        <v>0</v>
      </c>
      <c r="BF329" s="238">
        <f>IF(N329="snížená",J329,0)</f>
        <v>0</v>
      </c>
      <c r="BG329" s="238">
        <f>IF(N329="zákl. přenesená",J329,0)</f>
        <v>0</v>
      </c>
      <c r="BH329" s="238">
        <f>IF(N329="sníž. přenesená",J329,0)</f>
        <v>0</v>
      </c>
      <c r="BI329" s="238">
        <f>IF(N329="nulová",J329,0)</f>
        <v>0</v>
      </c>
      <c r="BJ329" s="17" t="s">
        <v>83</v>
      </c>
      <c r="BK329" s="238">
        <f>ROUND(I329*H329,2)</f>
        <v>0</v>
      </c>
      <c r="BL329" s="17" t="s">
        <v>362</v>
      </c>
      <c r="BM329" s="237" t="s">
        <v>2749</v>
      </c>
    </row>
    <row r="330" s="2" customFormat="1">
      <c r="A330" s="38"/>
      <c r="B330" s="39"/>
      <c r="C330" s="40"/>
      <c r="D330" s="239" t="s">
        <v>188</v>
      </c>
      <c r="E330" s="40"/>
      <c r="F330" s="240" t="s">
        <v>2750</v>
      </c>
      <c r="G330" s="40"/>
      <c r="H330" s="40"/>
      <c r="I330" s="241"/>
      <c r="J330" s="40"/>
      <c r="K330" s="40"/>
      <c r="L330" s="44"/>
      <c r="M330" s="242"/>
      <c r="N330" s="243"/>
      <c r="O330" s="91"/>
      <c r="P330" s="91"/>
      <c r="Q330" s="91"/>
      <c r="R330" s="91"/>
      <c r="S330" s="91"/>
      <c r="T330" s="92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T330" s="17" t="s">
        <v>188</v>
      </c>
      <c r="AU330" s="17" t="s">
        <v>85</v>
      </c>
    </row>
    <row r="331" s="12" customFormat="1" ht="22.8" customHeight="1">
      <c r="A331" s="12"/>
      <c r="B331" s="210"/>
      <c r="C331" s="211"/>
      <c r="D331" s="212" t="s">
        <v>75</v>
      </c>
      <c r="E331" s="224" t="s">
        <v>2751</v>
      </c>
      <c r="F331" s="224" t="s">
        <v>2752</v>
      </c>
      <c r="G331" s="211"/>
      <c r="H331" s="211"/>
      <c r="I331" s="214"/>
      <c r="J331" s="225">
        <f>BK331</f>
        <v>0</v>
      </c>
      <c r="K331" s="211"/>
      <c r="L331" s="216"/>
      <c r="M331" s="217"/>
      <c r="N331" s="218"/>
      <c r="O331" s="218"/>
      <c r="P331" s="219">
        <f>SUM(P332:P420)</f>
        <v>0</v>
      </c>
      <c r="Q331" s="218"/>
      <c r="R331" s="219">
        <f>SUM(R332:R420)</f>
        <v>1.27356</v>
      </c>
      <c r="S331" s="218"/>
      <c r="T331" s="220">
        <f>SUM(T332:T420)</f>
        <v>0.82957999999999998</v>
      </c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R331" s="221" t="s">
        <v>85</v>
      </c>
      <c r="AT331" s="222" t="s">
        <v>75</v>
      </c>
      <c r="AU331" s="222" t="s">
        <v>83</v>
      </c>
      <c r="AY331" s="221" t="s">
        <v>178</v>
      </c>
      <c r="BK331" s="223">
        <f>SUM(BK332:BK420)</f>
        <v>0</v>
      </c>
    </row>
    <row r="332" s="2" customFormat="1" ht="24.15" customHeight="1">
      <c r="A332" s="38"/>
      <c r="B332" s="39"/>
      <c r="C332" s="226" t="s">
        <v>687</v>
      </c>
      <c r="D332" s="226" t="s">
        <v>181</v>
      </c>
      <c r="E332" s="227" t="s">
        <v>2753</v>
      </c>
      <c r="F332" s="228" t="s">
        <v>2754</v>
      </c>
      <c r="G332" s="229" t="s">
        <v>203</v>
      </c>
      <c r="H332" s="230">
        <v>10</v>
      </c>
      <c r="I332" s="231"/>
      <c r="J332" s="232">
        <f>ROUND(I332*H332,2)</f>
        <v>0</v>
      </c>
      <c r="K332" s="228" t="s">
        <v>185</v>
      </c>
      <c r="L332" s="44"/>
      <c r="M332" s="233" t="s">
        <v>1</v>
      </c>
      <c r="N332" s="234" t="s">
        <v>41</v>
      </c>
      <c r="O332" s="91"/>
      <c r="P332" s="235">
        <f>O332*H332</f>
        <v>0</v>
      </c>
      <c r="Q332" s="235">
        <v>5.0000000000000002E-05</v>
      </c>
      <c r="R332" s="235">
        <f>Q332*H332</f>
        <v>0.00050000000000000001</v>
      </c>
      <c r="S332" s="235">
        <v>0.01235</v>
      </c>
      <c r="T332" s="236">
        <f>S332*H332</f>
        <v>0.1235</v>
      </c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R332" s="237" t="s">
        <v>362</v>
      </c>
      <c r="AT332" s="237" t="s">
        <v>181</v>
      </c>
      <c r="AU332" s="237" t="s">
        <v>85</v>
      </c>
      <c r="AY332" s="17" t="s">
        <v>178</v>
      </c>
      <c r="BE332" s="238">
        <f>IF(N332="základní",J332,0)</f>
        <v>0</v>
      </c>
      <c r="BF332" s="238">
        <f>IF(N332="snížená",J332,0)</f>
        <v>0</v>
      </c>
      <c r="BG332" s="238">
        <f>IF(N332="zákl. přenesená",J332,0)</f>
        <v>0</v>
      </c>
      <c r="BH332" s="238">
        <f>IF(N332="sníž. přenesená",J332,0)</f>
        <v>0</v>
      </c>
      <c r="BI332" s="238">
        <f>IF(N332="nulová",J332,0)</f>
        <v>0</v>
      </c>
      <c r="BJ332" s="17" t="s">
        <v>83</v>
      </c>
      <c r="BK332" s="238">
        <f>ROUND(I332*H332,2)</f>
        <v>0</v>
      </c>
      <c r="BL332" s="17" t="s">
        <v>362</v>
      </c>
      <c r="BM332" s="237" t="s">
        <v>2755</v>
      </c>
    </row>
    <row r="333" s="2" customFormat="1">
      <c r="A333" s="38"/>
      <c r="B333" s="39"/>
      <c r="C333" s="40"/>
      <c r="D333" s="239" t="s">
        <v>188</v>
      </c>
      <c r="E333" s="40"/>
      <c r="F333" s="240" t="s">
        <v>2756</v>
      </c>
      <c r="G333" s="40"/>
      <c r="H333" s="40"/>
      <c r="I333" s="241"/>
      <c r="J333" s="40"/>
      <c r="K333" s="40"/>
      <c r="L333" s="44"/>
      <c r="M333" s="242"/>
      <c r="N333" s="243"/>
      <c r="O333" s="91"/>
      <c r="P333" s="91"/>
      <c r="Q333" s="91"/>
      <c r="R333" s="91"/>
      <c r="S333" s="91"/>
      <c r="T333" s="92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T333" s="17" t="s">
        <v>188</v>
      </c>
      <c r="AU333" s="17" t="s">
        <v>85</v>
      </c>
    </row>
    <row r="334" s="13" customFormat="1">
      <c r="A334" s="13"/>
      <c r="B334" s="244"/>
      <c r="C334" s="245"/>
      <c r="D334" s="246" t="s">
        <v>190</v>
      </c>
      <c r="E334" s="247" t="s">
        <v>1</v>
      </c>
      <c r="F334" s="248" t="s">
        <v>2532</v>
      </c>
      <c r="G334" s="245"/>
      <c r="H334" s="247" t="s">
        <v>1</v>
      </c>
      <c r="I334" s="249"/>
      <c r="J334" s="245"/>
      <c r="K334" s="245"/>
      <c r="L334" s="250"/>
      <c r="M334" s="251"/>
      <c r="N334" s="252"/>
      <c r="O334" s="252"/>
      <c r="P334" s="252"/>
      <c r="Q334" s="252"/>
      <c r="R334" s="252"/>
      <c r="S334" s="252"/>
      <c r="T334" s="25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4" t="s">
        <v>190</v>
      </c>
      <c r="AU334" s="254" t="s">
        <v>85</v>
      </c>
      <c r="AV334" s="13" t="s">
        <v>83</v>
      </c>
      <c r="AW334" s="13" t="s">
        <v>34</v>
      </c>
      <c r="AX334" s="13" t="s">
        <v>76</v>
      </c>
      <c r="AY334" s="254" t="s">
        <v>178</v>
      </c>
    </row>
    <row r="335" s="14" customFormat="1">
      <c r="A335" s="14"/>
      <c r="B335" s="255"/>
      <c r="C335" s="256"/>
      <c r="D335" s="246" t="s">
        <v>190</v>
      </c>
      <c r="E335" s="257" t="s">
        <v>1</v>
      </c>
      <c r="F335" s="258" t="s">
        <v>276</v>
      </c>
      <c r="G335" s="256"/>
      <c r="H335" s="259">
        <v>10</v>
      </c>
      <c r="I335" s="260"/>
      <c r="J335" s="256"/>
      <c r="K335" s="256"/>
      <c r="L335" s="261"/>
      <c r="M335" s="262"/>
      <c r="N335" s="263"/>
      <c r="O335" s="263"/>
      <c r="P335" s="263"/>
      <c r="Q335" s="263"/>
      <c r="R335" s="263"/>
      <c r="S335" s="263"/>
      <c r="T335" s="26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5" t="s">
        <v>190</v>
      </c>
      <c r="AU335" s="265" t="s">
        <v>85</v>
      </c>
      <c r="AV335" s="14" t="s">
        <v>85</v>
      </c>
      <c r="AW335" s="14" t="s">
        <v>34</v>
      </c>
      <c r="AX335" s="14" t="s">
        <v>83</v>
      </c>
      <c r="AY335" s="265" t="s">
        <v>178</v>
      </c>
    </row>
    <row r="336" s="2" customFormat="1" ht="24.15" customHeight="1">
      <c r="A336" s="38"/>
      <c r="B336" s="39"/>
      <c r="C336" s="226" t="s">
        <v>693</v>
      </c>
      <c r="D336" s="226" t="s">
        <v>181</v>
      </c>
      <c r="E336" s="227" t="s">
        <v>2757</v>
      </c>
      <c r="F336" s="228" t="s">
        <v>2758</v>
      </c>
      <c r="G336" s="229" t="s">
        <v>203</v>
      </c>
      <c r="H336" s="230">
        <v>12</v>
      </c>
      <c r="I336" s="231"/>
      <c r="J336" s="232">
        <f>ROUND(I336*H336,2)</f>
        <v>0</v>
      </c>
      <c r="K336" s="228" t="s">
        <v>185</v>
      </c>
      <c r="L336" s="44"/>
      <c r="M336" s="233" t="s">
        <v>1</v>
      </c>
      <c r="N336" s="234" t="s">
        <v>41</v>
      </c>
      <c r="O336" s="91"/>
      <c r="P336" s="235">
        <f>O336*H336</f>
        <v>0</v>
      </c>
      <c r="Q336" s="235">
        <v>8.0000000000000007E-05</v>
      </c>
      <c r="R336" s="235">
        <f>Q336*H336</f>
        <v>0.00096000000000000013</v>
      </c>
      <c r="S336" s="235">
        <v>0.024930000000000001</v>
      </c>
      <c r="T336" s="236">
        <f>S336*H336</f>
        <v>0.29915999999999998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37" t="s">
        <v>362</v>
      </c>
      <c r="AT336" s="237" t="s">
        <v>181</v>
      </c>
      <c r="AU336" s="237" t="s">
        <v>85</v>
      </c>
      <c r="AY336" s="17" t="s">
        <v>178</v>
      </c>
      <c r="BE336" s="238">
        <f>IF(N336="základní",J336,0)</f>
        <v>0</v>
      </c>
      <c r="BF336" s="238">
        <f>IF(N336="snížená",J336,0)</f>
        <v>0</v>
      </c>
      <c r="BG336" s="238">
        <f>IF(N336="zákl. přenesená",J336,0)</f>
        <v>0</v>
      </c>
      <c r="BH336" s="238">
        <f>IF(N336="sníž. přenesená",J336,0)</f>
        <v>0</v>
      </c>
      <c r="BI336" s="238">
        <f>IF(N336="nulová",J336,0)</f>
        <v>0</v>
      </c>
      <c r="BJ336" s="17" t="s">
        <v>83</v>
      </c>
      <c r="BK336" s="238">
        <f>ROUND(I336*H336,2)</f>
        <v>0</v>
      </c>
      <c r="BL336" s="17" t="s">
        <v>362</v>
      </c>
      <c r="BM336" s="237" t="s">
        <v>2759</v>
      </c>
    </row>
    <row r="337" s="2" customFormat="1">
      <c r="A337" s="38"/>
      <c r="B337" s="39"/>
      <c r="C337" s="40"/>
      <c r="D337" s="239" t="s">
        <v>188</v>
      </c>
      <c r="E337" s="40"/>
      <c r="F337" s="240" t="s">
        <v>2760</v>
      </c>
      <c r="G337" s="40"/>
      <c r="H337" s="40"/>
      <c r="I337" s="241"/>
      <c r="J337" s="40"/>
      <c r="K337" s="40"/>
      <c r="L337" s="44"/>
      <c r="M337" s="242"/>
      <c r="N337" s="243"/>
      <c r="O337" s="91"/>
      <c r="P337" s="91"/>
      <c r="Q337" s="91"/>
      <c r="R337" s="91"/>
      <c r="S337" s="91"/>
      <c r="T337" s="92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T337" s="17" t="s">
        <v>188</v>
      </c>
      <c r="AU337" s="17" t="s">
        <v>85</v>
      </c>
    </row>
    <row r="338" s="13" customFormat="1">
      <c r="A338" s="13"/>
      <c r="B338" s="244"/>
      <c r="C338" s="245"/>
      <c r="D338" s="246" t="s">
        <v>190</v>
      </c>
      <c r="E338" s="247" t="s">
        <v>1</v>
      </c>
      <c r="F338" s="248" t="s">
        <v>2532</v>
      </c>
      <c r="G338" s="245"/>
      <c r="H338" s="247" t="s">
        <v>1</v>
      </c>
      <c r="I338" s="249"/>
      <c r="J338" s="245"/>
      <c r="K338" s="245"/>
      <c r="L338" s="250"/>
      <c r="M338" s="251"/>
      <c r="N338" s="252"/>
      <c r="O338" s="252"/>
      <c r="P338" s="252"/>
      <c r="Q338" s="252"/>
      <c r="R338" s="252"/>
      <c r="S338" s="252"/>
      <c r="T338" s="25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4" t="s">
        <v>190</v>
      </c>
      <c r="AU338" s="254" t="s">
        <v>85</v>
      </c>
      <c r="AV338" s="13" t="s">
        <v>83</v>
      </c>
      <c r="AW338" s="13" t="s">
        <v>34</v>
      </c>
      <c r="AX338" s="13" t="s">
        <v>76</v>
      </c>
      <c r="AY338" s="254" t="s">
        <v>178</v>
      </c>
    </row>
    <row r="339" s="14" customFormat="1">
      <c r="A339" s="14"/>
      <c r="B339" s="255"/>
      <c r="C339" s="256"/>
      <c r="D339" s="246" t="s">
        <v>190</v>
      </c>
      <c r="E339" s="257" t="s">
        <v>1</v>
      </c>
      <c r="F339" s="258" t="s">
        <v>8</v>
      </c>
      <c r="G339" s="256"/>
      <c r="H339" s="259">
        <v>12</v>
      </c>
      <c r="I339" s="260"/>
      <c r="J339" s="256"/>
      <c r="K339" s="256"/>
      <c r="L339" s="261"/>
      <c r="M339" s="262"/>
      <c r="N339" s="263"/>
      <c r="O339" s="263"/>
      <c r="P339" s="263"/>
      <c r="Q339" s="263"/>
      <c r="R339" s="263"/>
      <c r="S339" s="263"/>
      <c r="T339" s="26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5" t="s">
        <v>190</v>
      </c>
      <c r="AU339" s="265" t="s">
        <v>85</v>
      </c>
      <c r="AV339" s="14" t="s">
        <v>85</v>
      </c>
      <c r="AW339" s="14" t="s">
        <v>34</v>
      </c>
      <c r="AX339" s="14" t="s">
        <v>83</v>
      </c>
      <c r="AY339" s="265" t="s">
        <v>178</v>
      </c>
    </row>
    <row r="340" s="2" customFormat="1" ht="24.15" customHeight="1">
      <c r="A340" s="38"/>
      <c r="B340" s="39"/>
      <c r="C340" s="226" t="s">
        <v>699</v>
      </c>
      <c r="D340" s="226" t="s">
        <v>181</v>
      </c>
      <c r="E340" s="227" t="s">
        <v>2761</v>
      </c>
      <c r="F340" s="228" t="s">
        <v>2762</v>
      </c>
      <c r="G340" s="229" t="s">
        <v>203</v>
      </c>
      <c r="H340" s="230">
        <v>2</v>
      </c>
      <c r="I340" s="231"/>
      <c r="J340" s="232">
        <f>ROUND(I340*H340,2)</f>
        <v>0</v>
      </c>
      <c r="K340" s="228" t="s">
        <v>185</v>
      </c>
      <c r="L340" s="44"/>
      <c r="M340" s="233" t="s">
        <v>1</v>
      </c>
      <c r="N340" s="234" t="s">
        <v>41</v>
      </c>
      <c r="O340" s="91"/>
      <c r="P340" s="235">
        <f>O340*H340</f>
        <v>0</v>
      </c>
      <c r="Q340" s="235">
        <v>8.0000000000000007E-05</v>
      </c>
      <c r="R340" s="235">
        <f>Q340*H340</f>
        <v>0.00016000000000000001</v>
      </c>
      <c r="S340" s="235">
        <v>0.04675</v>
      </c>
      <c r="T340" s="236">
        <f>S340*H340</f>
        <v>0.0935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37" t="s">
        <v>362</v>
      </c>
      <c r="AT340" s="237" t="s">
        <v>181</v>
      </c>
      <c r="AU340" s="237" t="s">
        <v>85</v>
      </c>
      <c r="AY340" s="17" t="s">
        <v>178</v>
      </c>
      <c r="BE340" s="238">
        <f>IF(N340="základní",J340,0)</f>
        <v>0</v>
      </c>
      <c r="BF340" s="238">
        <f>IF(N340="snížená",J340,0)</f>
        <v>0</v>
      </c>
      <c r="BG340" s="238">
        <f>IF(N340="zákl. přenesená",J340,0)</f>
        <v>0</v>
      </c>
      <c r="BH340" s="238">
        <f>IF(N340="sníž. přenesená",J340,0)</f>
        <v>0</v>
      </c>
      <c r="BI340" s="238">
        <f>IF(N340="nulová",J340,0)</f>
        <v>0</v>
      </c>
      <c r="BJ340" s="17" t="s">
        <v>83</v>
      </c>
      <c r="BK340" s="238">
        <f>ROUND(I340*H340,2)</f>
        <v>0</v>
      </c>
      <c r="BL340" s="17" t="s">
        <v>362</v>
      </c>
      <c r="BM340" s="237" t="s">
        <v>2763</v>
      </c>
    </row>
    <row r="341" s="2" customFormat="1">
      <c r="A341" s="38"/>
      <c r="B341" s="39"/>
      <c r="C341" s="40"/>
      <c r="D341" s="239" t="s">
        <v>188</v>
      </c>
      <c r="E341" s="40"/>
      <c r="F341" s="240" t="s">
        <v>2764</v>
      </c>
      <c r="G341" s="40"/>
      <c r="H341" s="40"/>
      <c r="I341" s="241"/>
      <c r="J341" s="40"/>
      <c r="K341" s="40"/>
      <c r="L341" s="44"/>
      <c r="M341" s="242"/>
      <c r="N341" s="243"/>
      <c r="O341" s="91"/>
      <c r="P341" s="91"/>
      <c r="Q341" s="91"/>
      <c r="R341" s="91"/>
      <c r="S341" s="91"/>
      <c r="T341" s="92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T341" s="17" t="s">
        <v>188</v>
      </c>
      <c r="AU341" s="17" t="s">
        <v>85</v>
      </c>
    </row>
    <row r="342" s="13" customFormat="1">
      <c r="A342" s="13"/>
      <c r="B342" s="244"/>
      <c r="C342" s="245"/>
      <c r="D342" s="246" t="s">
        <v>190</v>
      </c>
      <c r="E342" s="247" t="s">
        <v>1</v>
      </c>
      <c r="F342" s="248" t="s">
        <v>2532</v>
      </c>
      <c r="G342" s="245"/>
      <c r="H342" s="247" t="s">
        <v>1</v>
      </c>
      <c r="I342" s="249"/>
      <c r="J342" s="245"/>
      <c r="K342" s="245"/>
      <c r="L342" s="250"/>
      <c r="M342" s="251"/>
      <c r="N342" s="252"/>
      <c r="O342" s="252"/>
      <c r="P342" s="252"/>
      <c r="Q342" s="252"/>
      <c r="R342" s="252"/>
      <c r="S342" s="252"/>
      <c r="T342" s="25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54" t="s">
        <v>190</v>
      </c>
      <c r="AU342" s="254" t="s">
        <v>85</v>
      </c>
      <c r="AV342" s="13" t="s">
        <v>83</v>
      </c>
      <c r="AW342" s="13" t="s">
        <v>34</v>
      </c>
      <c r="AX342" s="13" t="s">
        <v>76</v>
      </c>
      <c r="AY342" s="254" t="s">
        <v>178</v>
      </c>
    </row>
    <row r="343" s="14" customFormat="1">
      <c r="A343" s="14"/>
      <c r="B343" s="255"/>
      <c r="C343" s="256"/>
      <c r="D343" s="246" t="s">
        <v>190</v>
      </c>
      <c r="E343" s="257" t="s">
        <v>1</v>
      </c>
      <c r="F343" s="258" t="s">
        <v>85</v>
      </c>
      <c r="G343" s="256"/>
      <c r="H343" s="259">
        <v>2</v>
      </c>
      <c r="I343" s="260"/>
      <c r="J343" s="256"/>
      <c r="K343" s="256"/>
      <c r="L343" s="261"/>
      <c r="M343" s="262"/>
      <c r="N343" s="263"/>
      <c r="O343" s="263"/>
      <c r="P343" s="263"/>
      <c r="Q343" s="263"/>
      <c r="R343" s="263"/>
      <c r="S343" s="263"/>
      <c r="T343" s="26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5" t="s">
        <v>190</v>
      </c>
      <c r="AU343" s="265" t="s">
        <v>85</v>
      </c>
      <c r="AV343" s="14" t="s">
        <v>85</v>
      </c>
      <c r="AW343" s="14" t="s">
        <v>34</v>
      </c>
      <c r="AX343" s="14" t="s">
        <v>83</v>
      </c>
      <c r="AY343" s="265" t="s">
        <v>178</v>
      </c>
    </row>
    <row r="344" s="2" customFormat="1" ht="24.15" customHeight="1">
      <c r="A344" s="38"/>
      <c r="B344" s="39"/>
      <c r="C344" s="226" t="s">
        <v>304</v>
      </c>
      <c r="D344" s="226" t="s">
        <v>181</v>
      </c>
      <c r="E344" s="227" t="s">
        <v>2765</v>
      </c>
      <c r="F344" s="228" t="s">
        <v>2766</v>
      </c>
      <c r="G344" s="229" t="s">
        <v>203</v>
      </c>
      <c r="H344" s="230">
        <v>8</v>
      </c>
      <c r="I344" s="231"/>
      <c r="J344" s="232">
        <f>ROUND(I344*H344,2)</f>
        <v>0</v>
      </c>
      <c r="K344" s="228" t="s">
        <v>185</v>
      </c>
      <c r="L344" s="44"/>
      <c r="M344" s="233" t="s">
        <v>1</v>
      </c>
      <c r="N344" s="234" t="s">
        <v>41</v>
      </c>
      <c r="O344" s="91"/>
      <c r="P344" s="235">
        <f>O344*H344</f>
        <v>0</v>
      </c>
      <c r="Q344" s="235">
        <v>0.00010000000000000001</v>
      </c>
      <c r="R344" s="235">
        <f>Q344*H344</f>
        <v>0.00080000000000000004</v>
      </c>
      <c r="S344" s="235">
        <v>0.037490000000000002</v>
      </c>
      <c r="T344" s="236">
        <f>S344*H344</f>
        <v>0.29992000000000002</v>
      </c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R344" s="237" t="s">
        <v>362</v>
      </c>
      <c r="AT344" s="237" t="s">
        <v>181</v>
      </c>
      <c r="AU344" s="237" t="s">
        <v>85</v>
      </c>
      <c r="AY344" s="17" t="s">
        <v>178</v>
      </c>
      <c r="BE344" s="238">
        <f>IF(N344="základní",J344,0)</f>
        <v>0</v>
      </c>
      <c r="BF344" s="238">
        <f>IF(N344="snížená",J344,0)</f>
        <v>0</v>
      </c>
      <c r="BG344" s="238">
        <f>IF(N344="zákl. přenesená",J344,0)</f>
        <v>0</v>
      </c>
      <c r="BH344" s="238">
        <f>IF(N344="sníž. přenesená",J344,0)</f>
        <v>0</v>
      </c>
      <c r="BI344" s="238">
        <f>IF(N344="nulová",J344,0)</f>
        <v>0</v>
      </c>
      <c r="BJ344" s="17" t="s">
        <v>83</v>
      </c>
      <c r="BK344" s="238">
        <f>ROUND(I344*H344,2)</f>
        <v>0</v>
      </c>
      <c r="BL344" s="17" t="s">
        <v>362</v>
      </c>
      <c r="BM344" s="237" t="s">
        <v>2767</v>
      </c>
    </row>
    <row r="345" s="2" customFormat="1">
      <c r="A345" s="38"/>
      <c r="B345" s="39"/>
      <c r="C345" s="40"/>
      <c r="D345" s="239" t="s">
        <v>188</v>
      </c>
      <c r="E345" s="40"/>
      <c r="F345" s="240" t="s">
        <v>2768</v>
      </c>
      <c r="G345" s="40"/>
      <c r="H345" s="40"/>
      <c r="I345" s="241"/>
      <c r="J345" s="40"/>
      <c r="K345" s="40"/>
      <c r="L345" s="44"/>
      <c r="M345" s="242"/>
      <c r="N345" s="243"/>
      <c r="O345" s="91"/>
      <c r="P345" s="91"/>
      <c r="Q345" s="91"/>
      <c r="R345" s="91"/>
      <c r="S345" s="91"/>
      <c r="T345" s="92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T345" s="17" t="s">
        <v>188</v>
      </c>
      <c r="AU345" s="17" t="s">
        <v>85</v>
      </c>
    </row>
    <row r="346" s="13" customFormat="1">
      <c r="A346" s="13"/>
      <c r="B346" s="244"/>
      <c r="C346" s="245"/>
      <c r="D346" s="246" t="s">
        <v>190</v>
      </c>
      <c r="E346" s="247" t="s">
        <v>1</v>
      </c>
      <c r="F346" s="248" t="s">
        <v>2532</v>
      </c>
      <c r="G346" s="245"/>
      <c r="H346" s="247" t="s">
        <v>1</v>
      </c>
      <c r="I346" s="249"/>
      <c r="J346" s="245"/>
      <c r="K346" s="245"/>
      <c r="L346" s="250"/>
      <c r="M346" s="251"/>
      <c r="N346" s="252"/>
      <c r="O346" s="252"/>
      <c r="P346" s="252"/>
      <c r="Q346" s="252"/>
      <c r="R346" s="252"/>
      <c r="S346" s="252"/>
      <c r="T346" s="25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54" t="s">
        <v>190</v>
      </c>
      <c r="AU346" s="254" t="s">
        <v>85</v>
      </c>
      <c r="AV346" s="13" t="s">
        <v>83</v>
      </c>
      <c r="AW346" s="13" t="s">
        <v>34</v>
      </c>
      <c r="AX346" s="13" t="s">
        <v>76</v>
      </c>
      <c r="AY346" s="254" t="s">
        <v>178</v>
      </c>
    </row>
    <row r="347" s="14" customFormat="1">
      <c r="A347" s="14"/>
      <c r="B347" s="255"/>
      <c r="C347" s="256"/>
      <c r="D347" s="246" t="s">
        <v>190</v>
      </c>
      <c r="E347" s="257" t="s">
        <v>1</v>
      </c>
      <c r="F347" s="258" t="s">
        <v>264</v>
      </c>
      <c r="G347" s="256"/>
      <c r="H347" s="259">
        <v>8</v>
      </c>
      <c r="I347" s="260"/>
      <c r="J347" s="256"/>
      <c r="K347" s="256"/>
      <c r="L347" s="261"/>
      <c r="M347" s="262"/>
      <c r="N347" s="263"/>
      <c r="O347" s="263"/>
      <c r="P347" s="263"/>
      <c r="Q347" s="263"/>
      <c r="R347" s="263"/>
      <c r="S347" s="263"/>
      <c r="T347" s="26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5" t="s">
        <v>190</v>
      </c>
      <c r="AU347" s="265" t="s">
        <v>85</v>
      </c>
      <c r="AV347" s="14" t="s">
        <v>85</v>
      </c>
      <c r="AW347" s="14" t="s">
        <v>34</v>
      </c>
      <c r="AX347" s="14" t="s">
        <v>83</v>
      </c>
      <c r="AY347" s="265" t="s">
        <v>178</v>
      </c>
    </row>
    <row r="348" s="2" customFormat="1" ht="21.75" customHeight="1">
      <c r="A348" s="38"/>
      <c r="B348" s="39"/>
      <c r="C348" s="226" t="s">
        <v>711</v>
      </c>
      <c r="D348" s="226" t="s">
        <v>181</v>
      </c>
      <c r="E348" s="227" t="s">
        <v>2769</v>
      </c>
      <c r="F348" s="228" t="s">
        <v>2770</v>
      </c>
      <c r="G348" s="229" t="s">
        <v>203</v>
      </c>
      <c r="H348" s="230">
        <v>1</v>
      </c>
      <c r="I348" s="231"/>
      <c r="J348" s="232">
        <f>ROUND(I348*H348,2)</f>
        <v>0</v>
      </c>
      <c r="K348" s="228" t="s">
        <v>1</v>
      </c>
      <c r="L348" s="44"/>
      <c r="M348" s="233" t="s">
        <v>1</v>
      </c>
      <c r="N348" s="234" t="s">
        <v>41</v>
      </c>
      <c r="O348" s="91"/>
      <c r="P348" s="235">
        <f>O348*H348</f>
        <v>0</v>
      </c>
      <c r="Q348" s="235">
        <v>8.0000000000000007E-05</v>
      </c>
      <c r="R348" s="235">
        <f>Q348*H348</f>
        <v>8.0000000000000007E-05</v>
      </c>
      <c r="S348" s="235">
        <v>0.0135</v>
      </c>
      <c r="T348" s="236">
        <f>S348*H348</f>
        <v>0.0135</v>
      </c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R348" s="237" t="s">
        <v>362</v>
      </c>
      <c r="AT348" s="237" t="s">
        <v>181</v>
      </c>
      <c r="AU348" s="237" t="s">
        <v>85</v>
      </c>
      <c r="AY348" s="17" t="s">
        <v>178</v>
      </c>
      <c r="BE348" s="238">
        <f>IF(N348="základní",J348,0)</f>
        <v>0</v>
      </c>
      <c r="BF348" s="238">
        <f>IF(N348="snížená",J348,0)</f>
        <v>0</v>
      </c>
      <c r="BG348" s="238">
        <f>IF(N348="zákl. přenesená",J348,0)</f>
        <v>0</v>
      </c>
      <c r="BH348" s="238">
        <f>IF(N348="sníž. přenesená",J348,0)</f>
        <v>0</v>
      </c>
      <c r="BI348" s="238">
        <f>IF(N348="nulová",J348,0)</f>
        <v>0</v>
      </c>
      <c r="BJ348" s="17" t="s">
        <v>83</v>
      </c>
      <c r="BK348" s="238">
        <f>ROUND(I348*H348,2)</f>
        <v>0</v>
      </c>
      <c r="BL348" s="17" t="s">
        <v>362</v>
      </c>
      <c r="BM348" s="237" t="s">
        <v>2771</v>
      </c>
    </row>
    <row r="349" s="13" customFormat="1">
      <c r="A349" s="13"/>
      <c r="B349" s="244"/>
      <c r="C349" s="245"/>
      <c r="D349" s="246" t="s">
        <v>190</v>
      </c>
      <c r="E349" s="247" t="s">
        <v>1</v>
      </c>
      <c r="F349" s="248" t="s">
        <v>2532</v>
      </c>
      <c r="G349" s="245"/>
      <c r="H349" s="247" t="s">
        <v>1</v>
      </c>
      <c r="I349" s="249"/>
      <c r="J349" s="245"/>
      <c r="K349" s="245"/>
      <c r="L349" s="250"/>
      <c r="M349" s="251"/>
      <c r="N349" s="252"/>
      <c r="O349" s="252"/>
      <c r="P349" s="252"/>
      <c r="Q349" s="252"/>
      <c r="R349" s="252"/>
      <c r="S349" s="252"/>
      <c r="T349" s="25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54" t="s">
        <v>190</v>
      </c>
      <c r="AU349" s="254" t="s">
        <v>85</v>
      </c>
      <c r="AV349" s="13" t="s">
        <v>83</v>
      </c>
      <c r="AW349" s="13" t="s">
        <v>34</v>
      </c>
      <c r="AX349" s="13" t="s">
        <v>76</v>
      </c>
      <c r="AY349" s="254" t="s">
        <v>178</v>
      </c>
    </row>
    <row r="350" s="14" customFormat="1">
      <c r="A350" s="14"/>
      <c r="B350" s="255"/>
      <c r="C350" s="256"/>
      <c r="D350" s="246" t="s">
        <v>190</v>
      </c>
      <c r="E350" s="257" t="s">
        <v>1</v>
      </c>
      <c r="F350" s="258" t="s">
        <v>83</v>
      </c>
      <c r="G350" s="256"/>
      <c r="H350" s="259">
        <v>1</v>
      </c>
      <c r="I350" s="260"/>
      <c r="J350" s="256"/>
      <c r="K350" s="256"/>
      <c r="L350" s="261"/>
      <c r="M350" s="262"/>
      <c r="N350" s="263"/>
      <c r="O350" s="263"/>
      <c r="P350" s="263"/>
      <c r="Q350" s="263"/>
      <c r="R350" s="263"/>
      <c r="S350" s="263"/>
      <c r="T350" s="26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65" t="s">
        <v>190</v>
      </c>
      <c r="AU350" s="265" t="s">
        <v>85</v>
      </c>
      <c r="AV350" s="14" t="s">
        <v>85</v>
      </c>
      <c r="AW350" s="14" t="s">
        <v>34</v>
      </c>
      <c r="AX350" s="14" t="s">
        <v>83</v>
      </c>
      <c r="AY350" s="265" t="s">
        <v>178</v>
      </c>
    </row>
    <row r="351" s="2" customFormat="1" ht="24.15" customHeight="1">
      <c r="A351" s="38"/>
      <c r="B351" s="39"/>
      <c r="C351" s="226" t="s">
        <v>422</v>
      </c>
      <c r="D351" s="226" t="s">
        <v>181</v>
      </c>
      <c r="E351" s="227" t="s">
        <v>2772</v>
      </c>
      <c r="F351" s="228" t="s">
        <v>2773</v>
      </c>
      <c r="G351" s="229" t="s">
        <v>229</v>
      </c>
      <c r="H351" s="230">
        <v>1.3109999999999999</v>
      </c>
      <c r="I351" s="231"/>
      <c r="J351" s="232">
        <f>ROUND(I351*H351,2)</f>
        <v>0</v>
      </c>
      <c r="K351" s="228" t="s">
        <v>1</v>
      </c>
      <c r="L351" s="44"/>
      <c r="M351" s="233" t="s">
        <v>1</v>
      </c>
      <c r="N351" s="234" t="s">
        <v>41</v>
      </c>
      <c r="O351" s="91"/>
      <c r="P351" s="235">
        <f>O351*H351</f>
        <v>0</v>
      </c>
      <c r="Q351" s="235">
        <v>0</v>
      </c>
      <c r="R351" s="235">
        <f>Q351*H351</f>
        <v>0</v>
      </c>
      <c r="S351" s="235">
        <v>0</v>
      </c>
      <c r="T351" s="236">
        <f>S351*H351</f>
        <v>0</v>
      </c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R351" s="237" t="s">
        <v>362</v>
      </c>
      <c r="AT351" s="237" t="s">
        <v>181</v>
      </c>
      <c r="AU351" s="237" t="s">
        <v>85</v>
      </c>
      <c r="AY351" s="17" t="s">
        <v>178</v>
      </c>
      <c r="BE351" s="238">
        <f>IF(N351="základní",J351,0)</f>
        <v>0</v>
      </c>
      <c r="BF351" s="238">
        <f>IF(N351="snížená",J351,0)</f>
        <v>0</v>
      </c>
      <c r="BG351" s="238">
        <f>IF(N351="zákl. přenesená",J351,0)</f>
        <v>0</v>
      </c>
      <c r="BH351" s="238">
        <f>IF(N351="sníž. přenesená",J351,0)</f>
        <v>0</v>
      </c>
      <c r="BI351" s="238">
        <f>IF(N351="nulová",J351,0)</f>
        <v>0</v>
      </c>
      <c r="BJ351" s="17" t="s">
        <v>83</v>
      </c>
      <c r="BK351" s="238">
        <f>ROUND(I351*H351,2)</f>
        <v>0</v>
      </c>
      <c r="BL351" s="17" t="s">
        <v>362</v>
      </c>
      <c r="BM351" s="237" t="s">
        <v>2774</v>
      </c>
    </row>
    <row r="352" s="13" customFormat="1">
      <c r="A352" s="13"/>
      <c r="B352" s="244"/>
      <c r="C352" s="245"/>
      <c r="D352" s="246" t="s">
        <v>190</v>
      </c>
      <c r="E352" s="247" t="s">
        <v>1</v>
      </c>
      <c r="F352" s="248" t="s">
        <v>2532</v>
      </c>
      <c r="G352" s="245"/>
      <c r="H352" s="247" t="s">
        <v>1</v>
      </c>
      <c r="I352" s="249"/>
      <c r="J352" s="245"/>
      <c r="K352" s="245"/>
      <c r="L352" s="250"/>
      <c r="M352" s="251"/>
      <c r="N352" s="252"/>
      <c r="O352" s="252"/>
      <c r="P352" s="252"/>
      <c r="Q352" s="252"/>
      <c r="R352" s="252"/>
      <c r="S352" s="252"/>
      <c r="T352" s="25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4" t="s">
        <v>190</v>
      </c>
      <c r="AU352" s="254" t="s">
        <v>85</v>
      </c>
      <c r="AV352" s="13" t="s">
        <v>83</v>
      </c>
      <c r="AW352" s="13" t="s">
        <v>34</v>
      </c>
      <c r="AX352" s="13" t="s">
        <v>76</v>
      </c>
      <c r="AY352" s="254" t="s">
        <v>178</v>
      </c>
    </row>
    <row r="353" s="14" customFormat="1">
      <c r="A353" s="14"/>
      <c r="B353" s="255"/>
      <c r="C353" s="256"/>
      <c r="D353" s="246" t="s">
        <v>190</v>
      </c>
      <c r="E353" s="257" t="s">
        <v>1</v>
      </c>
      <c r="F353" s="258" t="s">
        <v>2775</v>
      </c>
      <c r="G353" s="256"/>
      <c r="H353" s="259">
        <v>1.3109999999999999</v>
      </c>
      <c r="I353" s="260"/>
      <c r="J353" s="256"/>
      <c r="K353" s="256"/>
      <c r="L353" s="261"/>
      <c r="M353" s="262"/>
      <c r="N353" s="263"/>
      <c r="O353" s="263"/>
      <c r="P353" s="263"/>
      <c r="Q353" s="263"/>
      <c r="R353" s="263"/>
      <c r="S353" s="263"/>
      <c r="T353" s="26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5" t="s">
        <v>190</v>
      </c>
      <c r="AU353" s="265" t="s">
        <v>85</v>
      </c>
      <c r="AV353" s="14" t="s">
        <v>85</v>
      </c>
      <c r="AW353" s="14" t="s">
        <v>34</v>
      </c>
      <c r="AX353" s="14" t="s">
        <v>83</v>
      </c>
      <c r="AY353" s="265" t="s">
        <v>178</v>
      </c>
    </row>
    <row r="354" s="2" customFormat="1" ht="37.8" customHeight="1">
      <c r="A354" s="38"/>
      <c r="B354" s="39"/>
      <c r="C354" s="226" t="s">
        <v>726</v>
      </c>
      <c r="D354" s="226" t="s">
        <v>181</v>
      </c>
      <c r="E354" s="227" t="s">
        <v>2776</v>
      </c>
      <c r="F354" s="228" t="s">
        <v>2777</v>
      </c>
      <c r="G354" s="229" t="s">
        <v>203</v>
      </c>
      <c r="H354" s="230">
        <v>1</v>
      </c>
      <c r="I354" s="231"/>
      <c r="J354" s="232">
        <f>ROUND(I354*H354,2)</f>
        <v>0</v>
      </c>
      <c r="K354" s="228" t="s">
        <v>185</v>
      </c>
      <c r="L354" s="44"/>
      <c r="M354" s="233" t="s">
        <v>1</v>
      </c>
      <c r="N354" s="234" t="s">
        <v>41</v>
      </c>
      <c r="O354" s="91"/>
      <c r="P354" s="235">
        <f>O354*H354</f>
        <v>0</v>
      </c>
      <c r="Q354" s="235">
        <v>0.025159999999999998</v>
      </c>
      <c r="R354" s="235">
        <f>Q354*H354</f>
        <v>0.025159999999999998</v>
      </c>
      <c r="S354" s="235">
        <v>0</v>
      </c>
      <c r="T354" s="236">
        <f>S354*H354</f>
        <v>0</v>
      </c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R354" s="237" t="s">
        <v>362</v>
      </c>
      <c r="AT354" s="237" t="s">
        <v>181</v>
      </c>
      <c r="AU354" s="237" t="s">
        <v>85</v>
      </c>
      <c r="AY354" s="17" t="s">
        <v>178</v>
      </c>
      <c r="BE354" s="238">
        <f>IF(N354="základní",J354,0)</f>
        <v>0</v>
      </c>
      <c r="BF354" s="238">
        <f>IF(N354="snížená",J354,0)</f>
        <v>0</v>
      </c>
      <c r="BG354" s="238">
        <f>IF(N354="zákl. přenesená",J354,0)</f>
        <v>0</v>
      </c>
      <c r="BH354" s="238">
        <f>IF(N354="sníž. přenesená",J354,0)</f>
        <v>0</v>
      </c>
      <c r="BI354" s="238">
        <f>IF(N354="nulová",J354,0)</f>
        <v>0</v>
      </c>
      <c r="BJ354" s="17" t="s">
        <v>83</v>
      </c>
      <c r="BK354" s="238">
        <f>ROUND(I354*H354,2)</f>
        <v>0</v>
      </c>
      <c r="BL354" s="17" t="s">
        <v>362</v>
      </c>
      <c r="BM354" s="237" t="s">
        <v>2778</v>
      </c>
    </row>
    <row r="355" s="2" customFormat="1">
      <c r="A355" s="38"/>
      <c r="B355" s="39"/>
      <c r="C355" s="40"/>
      <c r="D355" s="239" t="s">
        <v>188</v>
      </c>
      <c r="E355" s="40"/>
      <c r="F355" s="240" t="s">
        <v>2779</v>
      </c>
      <c r="G355" s="40"/>
      <c r="H355" s="40"/>
      <c r="I355" s="241"/>
      <c r="J355" s="40"/>
      <c r="K355" s="40"/>
      <c r="L355" s="44"/>
      <c r="M355" s="242"/>
      <c r="N355" s="243"/>
      <c r="O355" s="91"/>
      <c r="P355" s="91"/>
      <c r="Q355" s="91"/>
      <c r="R355" s="91"/>
      <c r="S355" s="91"/>
      <c r="T355" s="92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T355" s="17" t="s">
        <v>188</v>
      </c>
      <c r="AU355" s="17" t="s">
        <v>85</v>
      </c>
    </row>
    <row r="356" s="13" customFormat="1">
      <c r="A356" s="13"/>
      <c r="B356" s="244"/>
      <c r="C356" s="245"/>
      <c r="D356" s="246" t="s">
        <v>190</v>
      </c>
      <c r="E356" s="247" t="s">
        <v>1</v>
      </c>
      <c r="F356" s="248" t="s">
        <v>2532</v>
      </c>
      <c r="G356" s="245"/>
      <c r="H356" s="247" t="s">
        <v>1</v>
      </c>
      <c r="I356" s="249"/>
      <c r="J356" s="245"/>
      <c r="K356" s="245"/>
      <c r="L356" s="250"/>
      <c r="M356" s="251"/>
      <c r="N356" s="252"/>
      <c r="O356" s="252"/>
      <c r="P356" s="252"/>
      <c r="Q356" s="252"/>
      <c r="R356" s="252"/>
      <c r="S356" s="252"/>
      <c r="T356" s="25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54" t="s">
        <v>190</v>
      </c>
      <c r="AU356" s="254" t="s">
        <v>85</v>
      </c>
      <c r="AV356" s="13" t="s">
        <v>83</v>
      </c>
      <c r="AW356" s="13" t="s">
        <v>34</v>
      </c>
      <c r="AX356" s="13" t="s">
        <v>76</v>
      </c>
      <c r="AY356" s="254" t="s">
        <v>178</v>
      </c>
    </row>
    <row r="357" s="14" customFormat="1">
      <c r="A357" s="14"/>
      <c r="B357" s="255"/>
      <c r="C357" s="256"/>
      <c r="D357" s="246" t="s">
        <v>190</v>
      </c>
      <c r="E357" s="257" t="s">
        <v>1</v>
      </c>
      <c r="F357" s="258" t="s">
        <v>83</v>
      </c>
      <c r="G357" s="256"/>
      <c r="H357" s="259">
        <v>1</v>
      </c>
      <c r="I357" s="260"/>
      <c r="J357" s="256"/>
      <c r="K357" s="256"/>
      <c r="L357" s="261"/>
      <c r="M357" s="262"/>
      <c r="N357" s="263"/>
      <c r="O357" s="263"/>
      <c r="P357" s="263"/>
      <c r="Q357" s="263"/>
      <c r="R357" s="263"/>
      <c r="S357" s="263"/>
      <c r="T357" s="26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5" t="s">
        <v>190</v>
      </c>
      <c r="AU357" s="265" t="s">
        <v>85</v>
      </c>
      <c r="AV357" s="14" t="s">
        <v>85</v>
      </c>
      <c r="AW357" s="14" t="s">
        <v>34</v>
      </c>
      <c r="AX357" s="14" t="s">
        <v>83</v>
      </c>
      <c r="AY357" s="265" t="s">
        <v>178</v>
      </c>
    </row>
    <row r="358" s="2" customFormat="1" ht="37.8" customHeight="1">
      <c r="A358" s="38"/>
      <c r="B358" s="39"/>
      <c r="C358" s="226" t="s">
        <v>732</v>
      </c>
      <c r="D358" s="226" t="s">
        <v>181</v>
      </c>
      <c r="E358" s="227" t="s">
        <v>2780</v>
      </c>
      <c r="F358" s="228" t="s">
        <v>2781</v>
      </c>
      <c r="G358" s="229" t="s">
        <v>203</v>
      </c>
      <c r="H358" s="230">
        <v>3</v>
      </c>
      <c r="I358" s="231"/>
      <c r="J358" s="232">
        <f>ROUND(I358*H358,2)</f>
        <v>0</v>
      </c>
      <c r="K358" s="228" t="s">
        <v>185</v>
      </c>
      <c r="L358" s="44"/>
      <c r="M358" s="233" t="s">
        <v>1</v>
      </c>
      <c r="N358" s="234" t="s">
        <v>41</v>
      </c>
      <c r="O358" s="91"/>
      <c r="P358" s="235">
        <f>O358*H358</f>
        <v>0</v>
      </c>
      <c r="Q358" s="235">
        <v>0.0332</v>
      </c>
      <c r="R358" s="235">
        <f>Q358*H358</f>
        <v>0.099599999999999994</v>
      </c>
      <c r="S358" s="235">
        <v>0</v>
      </c>
      <c r="T358" s="236">
        <f>S358*H358</f>
        <v>0</v>
      </c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R358" s="237" t="s">
        <v>362</v>
      </c>
      <c r="AT358" s="237" t="s">
        <v>181</v>
      </c>
      <c r="AU358" s="237" t="s">
        <v>85</v>
      </c>
      <c r="AY358" s="17" t="s">
        <v>178</v>
      </c>
      <c r="BE358" s="238">
        <f>IF(N358="základní",J358,0)</f>
        <v>0</v>
      </c>
      <c r="BF358" s="238">
        <f>IF(N358="snížená",J358,0)</f>
        <v>0</v>
      </c>
      <c r="BG358" s="238">
        <f>IF(N358="zákl. přenesená",J358,0)</f>
        <v>0</v>
      </c>
      <c r="BH358" s="238">
        <f>IF(N358="sníž. přenesená",J358,0)</f>
        <v>0</v>
      </c>
      <c r="BI358" s="238">
        <f>IF(N358="nulová",J358,0)</f>
        <v>0</v>
      </c>
      <c r="BJ358" s="17" t="s">
        <v>83</v>
      </c>
      <c r="BK358" s="238">
        <f>ROUND(I358*H358,2)</f>
        <v>0</v>
      </c>
      <c r="BL358" s="17" t="s">
        <v>362</v>
      </c>
      <c r="BM358" s="237" t="s">
        <v>2782</v>
      </c>
    </row>
    <row r="359" s="2" customFormat="1">
      <c r="A359" s="38"/>
      <c r="B359" s="39"/>
      <c r="C359" s="40"/>
      <c r="D359" s="239" t="s">
        <v>188</v>
      </c>
      <c r="E359" s="40"/>
      <c r="F359" s="240" t="s">
        <v>2783</v>
      </c>
      <c r="G359" s="40"/>
      <c r="H359" s="40"/>
      <c r="I359" s="241"/>
      <c r="J359" s="40"/>
      <c r="K359" s="40"/>
      <c r="L359" s="44"/>
      <c r="M359" s="242"/>
      <c r="N359" s="243"/>
      <c r="O359" s="91"/>
      <c r="P359" s="91"/>
      <c r="Q359" s="91"/>
      <c r="R359" s="91"/>
      <c r="S359" s="91"/>
      <c r="T359" s="92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T359" s="17" t="s">
        <v>188</v>
      </c>
      <c r="AU359" s="17" t="s">
        <v>85</v>
      </c>
    </row>
    <row r="360" s="13" customFormat="1">
      <c r="A360" s="13"/>
      <c r="B360" s="244"/>
      <c r="C360" s="245"/>
      <c r="D360" s="246" t="s">
        <v>190</v>
      </c>
      <c r="E360" s="247" t="s">
        <v>1</v>
      </c>
      <c r="F360" s="248" t="s">
        <v>2532</v>
      </c>
      <c r="G360" s="245"/>
      <c r="H360" s="247" t="s">
        <v>1</v>
      </c>
      <c r="I360" s="249"/>
      <c r="J360" s="245"/>
      <c r="K360" s="245"/>
      <c r="L360" s="250"/>
      <c r="M360" s="251"/>
      <c r="N360" s="252"/>
      <c r="O360" s="252"/>
      <c r="P360" s="252"/>
      <c r="Q360" s="252"/>
      <c r="R360" s="252"/>
      <c r="S360" s="252"/>
      <c r="T360" s="25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54" t="s">
        <v>190</v>
      </c>
      <c r="AU360" s="254" t="s">
        <v>85</v>
      </c>
      <c r="AV360" s="13" t="s">
        <v>83</v>
      </c>
      <c r="AW360" s="13" t="s">
        <v>34</v>
      </c>
      <c r="AX360" s="13" t="s">
        <v>76</v>
      </c>
      <c r="AY360" s="254" t="s">
        <v>178</v>
      </c>
    </row>
    <row r="361" s="14" customFormat="1">
      <c r="A361" s="14"/>
      <c r="B361" s="255"/>
      <c r="C361" s="256"/>
      <c r="D361" s="246" t="s">
        <v>190</v>
      </c>
      <c r="E361" s="257" t="s">
        <v>1</v>
      </c>
      <c r="F361" s="258" t="s">
        <v>179</v>
      </c>
      <c r="G361" s="256"/>
      <c r="H361" s="259">
        <v>3</v>
      </c>
      <c r="I361" s="260"/>
      <c r="J361" s="256"/>
      <c r="K361" s="256"/>
      <c r="L361" s="261"/>
      <c r="M361" s="262"/>
      <c r="N361" s="263"/>
      <c r="O361" s="263"/>
      <c r="P361" s="263"/>
      <c r="Q361" s="263"/>
      <c r="R361" s="263"/>
      <c r="S361" s="263"/>
      <c r="T361" s="26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5" t="s">
        <v>190</v>
      </c>
      <c r="AU361" s="265" t="s">
        <v>85</v>
      </c>
      <c r="AV361" s="14" t="s">
        <v>85</v>
      </c>
      <c r="AW361" s="14" t="s">
        <v>34</v>
      </c>
      <c r="AX361" s="14" t="s">
        <v>83</v>
      </c>
      <c r="AY361" s="265" t="s">
        <v>178</v>
      </c>
    </row>
    <row r="362" s="2" customFormat="1" ht="37.8" customHeight="1">
      <c r="A362" s="38"/>
      <c r="B362" s="39"/>
      <c r="C362" s="226" t="s">
        <v>739</v>
      </c>
      <c r="D362" s="226" t="s">
        <v>181</v>
      </c>
      <c r="E362" s="227" t="s">
        <v>2784</v>
      </c>
      <c r="F362" s="228" t="s">
        <v>2785</v>
      </c>
      <c r="G362" s="229" t="s">
        <v>203</v>
      </c>
      <c r="H362" s="230">
        <v>3</v>
      </c>
      <c r="I362" s="231"/>
      <c r="J362" s="232">
        <f>ROUND(I362*H362,2)</f>
        <v>0</v>
      </c>
      <c r="K362" s="228" t="s">
        <v>185</v>
      </c>
      <c r="L362" s="44"/>
      <c r="M362" s="233" t="s">
        <v>1</v>
      </c>
      <c r="N362" s="234" t="s">
        <v>41</v>
      </c>
      <c r="O362" s="91"/>
      <c r="P362" s="235">
        <f>O362*H362</f>
        <v>0</v>
      </c>
      <c r="Q362" s="235">
        <v>0.036639999999999999</v>
      </c>
      <c r="R362" s="235">
        <f>Q362*H362</f>
        <v>0.10991999999999999</v>
      </c>
      <c r="S362" s="235">
        <v>0</v>
      </c>
      <c r="T362" s="236">
        <f>S362*H362</f>
        <v>0</v>
      </c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R362" s="237" t="s">
        <v>362</v>
      </c>
      <c r="AT362" s="237" t="s">
        <v>181</v>
      </c>
      <c r="AU362" s="237" t="s">
        <v>85</v>
      </c>
      <c r="AY362" s="17" t="s">
        <v>178</v>
      </c>
      <c r="BE362" s="238">
        <f>IF(N362="základní",J362,0)</f>
        <v>0</v>
      </c>
      <c r="BF362" s="238">
        <f>IF(N362="snížená",J362,0)</f>
        <v>0</v>
      </c>
      <c r="BG362" s="238">
        <f>IF(N362="zákl. přenesená",J362,0)</f>
        <v>0</v>
      </c>
      <c r="BH362" s="238">
        <f>IF(N362="sníž. přenesená",J362,0)</f>
        <v>0</v>
      </c>
      <c r="BI362" s="238">
        <f>IF(N362="nulová",J362,0)</f>
        <v>0</v>
      </c>
      <c r="BJ362" s="17" t="s">
        <v>83</v>
      </c>
      <c r="BK362" s="238">
        <f>ROUND(I362*H362,2)</f>
        <v>0</v>
      </c>
      <c r="BL362" s="17" t="s">
        <v>362</v>
      </c>
      <c r="BM362" s="237" t="s">
        <v>2786</v>
      </c>
    </row>
    <row r="363" s="2" customFormat="1">
      <c r="A363" s="38"/>
      <c r="B363" s="39"/>
      <c r="C363" s="40"/>
      <c r="D363" s="239" t="s">
        <v>188</v>
      </c>
      <c r="E363" s="40"/>
      <c r="F363" s="240" t="s">
        <v>2787</v>
      </c>
      <c r="G363" s="40"/>
      <c r="H363" s="40"/>
      <c r="I363" s="241"/>
      <c r="J363" s="40"/>
      <c r="K363" s="40"/>
      <c r="L363" s="44"/>
      <c r="M363" s="242"/>
      <c r="N363" s="243"/>
      <c r="O363" s="91"/>
      <c r="P363" s="91"/>
      <c r="Q363" s="91"/>
      <c r="R363" s="91"/>
      <c r="S363" s="91"/>
      <c r="T363" s="92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T363" s="17" t="s">
        <v>188</v>
      </c>
      <c r="AU363" s="17" t="s">
        <v>85</v>
      </c>
    </row>
    <row r="364" s="13" customFormat="1">
      <c r="A364" s="13"/>
      <c r="B364" s="244"/>
      <c r="C364" s="245"/>
      <c r="D364" s="246" t="s">
        <v>190</v>
      </c>
      <c r="E364" s="247" t="s">
        <v>1</v>
      </c>
      <c r="F364" s="248" t="s">
        <v>2532</v>
      </c>
      <c r="G364" s="245"/>
      <c r="H364" s="247" t="s">
        <v>1</v>
      </c>
      <c r="I364" s="249"/>
      <c r="J364" s="245"/>
      <c r="K364" s="245"/>
      <c r="L364" s="250"/>
      <c r="M364" s="251"/>
      <c r="N364" s="252"/>
      <c r="O364" s="252"/>
      <c r="P364" s="252"/>
      <c r="Q364" s="252"/>
      <c r="R364" s="252"/>
      <c r="S364" s="252"/>
      <c r="T364" s="25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54" t="s">
        <v>190</v>
      </c>
      <c r="AU364" s="254" t="s">
        <v>85</v>
      </c>
      <c r="AV364" s="13" t="s">
        <v>83</v>
      </c>
      <c r="AW364" s="13" t="s">
        <v>34</v>
      </c>
      <c r="AX364" s="13" t="s">
        <v>76</v>
      </c>
      <c r="AY364" s="254" t="s">
        <v>178</v>
      </c>
    </row>
    <row r="365" s="14" customFormat="1">
      <c r="A365" s="14"/>
      <c r="B365" s="255"/>
      <c r="C365" s="256"/>
      <c r="D365" s="246" t="s">
        <v>190</v>
      </c>
      <c r="E365" s="257" t="s">
        <v>1</v>
      </c>
      <c r="F365" s="258" t="s">
        <v>179</v>
      </c>
      <c r="G365" s="256"/>
      <c r="H365" s="259">
        <v>3</v>
      </c>
      <c r="I365" s="260"/>
      <c r="J365" s="256"/>
      <c r="K365" s="256"/>
      <c r="L365" s="261"/>
      <c r="M365" s="262"/>
      <c r="N365" s="263"/>
      <c r="O365" s="263"/>
      <c r="P365" s="263"/>
      <c r="Q365" s="263"/>
      <c r="R365" s="263"/>
      <c r="S365" s="263"/>
      <c r="T365" s="26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65" t="s">
        <v>190</v>
      </c>
      <c r="AU365" s="265" t="s">
        <v>85</v>
      </c>
      <c r="AV365" s="14" t="s">
        <v>85</v>
      </c>
      <c r="AW365" s="14" t="s">
        <v>34</v>
      </c>
      <c r="AX365" s="14" t="s">
        <v>83</v>
      </c>
      <c r="AY365" s="265" t="s">
        <v>178</v>
      </c>
    </row>
    <row r="366" s="2" customFormat="1" ht="37.8" customHeight="1">
      <c r="A366" s="38"/>
      <c r="B366" s="39"/>
      <c r="C366" s="226" t="s">
        <v>745</v>
      </c>
      <c r="D366" s="226" t="s">
        <v>181</v>
      </c>
      <c r="E366" s="227" t="s">
        <v>2788</v>
      </c>
      <c r="F366" s="228" t="s">
        <v>2789</v>
      </c>
      <c r="G366" s="229" t="s">
        <v>203</v>
      </c>
      <c r="H366" s="230">
        <v>1</v>
      </c>
      <c r="I366" s="231"/>
      <c r="J366" s="232">
        <f>ROUND(I366*H366,2)</f>
        <v>0</v>
      </c>
      <c r="K366" s="228" t="s">
        <v>185</v>
      </c>
      <c r="L366" s="44"/>
      <c r="M366" s="233" t="s">
        <v>1</v>
      </c>
      <c r="N366" s="234" t="s">
        <v>41</v>
      </c>
      <c r="O366" s="91"/>
      <c r="P366" s="235">
        <f>O366*H366</f>
        <v>0</v>
      </c>
      <c r="Q366" s="235">
        <v>0.042380000000000001</v>
      </c>
      <c r="R366" s="235">
        <f>Q366*H366</f>
        <v>0.042380000000000001</v>
      </c>
      <c r="S366" s="235">
        <v>0</v>
      </c>
      <c r="T366" s="236">
        <f>S366*H366</f>
        <v>0</v>
      </c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R366" s="237" t="s">
        <v>362</v>
      </c>
      <c r="AT366" s="237" t="s">
        <v>181</v>
      </c>
      <c r="AU366" s="237" t="s">
        <v>85</v>
      </c>
      <c r="AY366" s="17" t="s">
        <v>178</v>
      </c>
      <c r="BE366" s="238">
        <f>IF(N366="základní",J366,0)</f>
        <v>0</v>
      </c>
      <c r="BF366" s="238">
        <f>IF(N366="snížená",J366,0)</f>
        <v>0</v>
      </c>
      <c r="BG366" s="238">
        <f>IF(N366="zákl. přenesená",J366,0)</f>
        <v>0</v>
      </c>
      <c r="BH366" s="238">
        <f>IF(N366="sníž. přenesená",J366,0)</f>
        <v>0</v>
      </c>
      <c r="BI366" s="238">
        <f>IF(N366="nulová",J366,0)</f>
        <v>0</v>
      </c>
      <c r="BJ366" s="17" t="s">
        <v>83</v>
      </c>
      <c r="BK366" s="238">
        <f>ROUND(I366*H366,2)</f>
        <v>0</v>
      </c>
      <c r="BL366" s="17" t="s">
        <v>362</v>
      </c>
      <c r="BM366" s="237" t="s">
        <v>2790</v>
      </c>
    </row>
    <row r="367" s="2" customFormat="1">
      <c r="A367" s="38"/>
      <c r="B367" s="39"/>
      <c r="C367" s="40"/>
      <c r="D367" s="239" t="s">
        <v>188</v>
      </c>
      <c r="E367" s="40"/>
      <c r="F367" s="240" t="s">
        <v>2791</v>
      </c>
      <c r="G367" s="40"/>
      <c r="H367" s="40"/>
      <c r="I367" s="241"/>
      <c r="J367" s="40"/>
      <c r="K367" s="40"/>
      <c r="L367" s="44"/>
      <c r="M367" s="242"/>
      <c r="N367" s="243"/>
      <c r="O367" s="91"/>
      <c r="P367" s="91"/>
      <c r="Q367" s="91"/>
      <c r="R367" s="91"/>
      <c r="S367" s="91"/>
      <c r="T367" s="92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T367" s="17" t="s">
        <v>188</v>
      </c>
      <c r="AU367" s="17" t="s">
        <v>85</v>
      </c>
    </row>
    <row r="368" s="13" customFormat="1">
      <c r="A368" s="13"/>
      <c r="B368" s="244"/>
      <c r="C368" s="245"/>
      <c r="D368" s="246" t="s">
        <v>190</v>
      </c>
      <c r="E368" s="247" t="s">
        <v>1</v>
      </c>
      <c r="F368" s="248" t="s">
        <v>2532</v>
      </c>
      <c r="G368" s="245"/>
      <c r="H368" s="247" t="s">
        <v>1</v>
      </c>
      <c r="I368" s="249"/>
      <c r="J368" s="245"/>
      <c r="K368" s="245"/>
      <c r="L368" s="250"/>
      <c r="M368" s="251"/>
      <c r="N368" s="252"/>
      <c r="O368" s="252"/>
      <c r="P368" s="252"/>
      <c r="Q368" s="252"/>
      <c r="R368" s="252"/>
      <c r="S368" s="252"/>
      <c r="T368" s="25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4" t="s">
        <v>190</v>
      </c>
      <c r="AU368" s="254" t="s">
        <v>85</v>
      </c>
      <c r="AV368" s="13" t="s">
        <v>83</v>
      </c>
      <c r="AW368" s="13" t="s">
        <v>34</v>
      </c>
      <c r="AX368" s="13" t="s">
        <v>76</v>
      </c>
      <c r="AY368" s="254" t="s">
        <v>178</v>
      </c>
    </row>
    <row r="369" s="14" customFormat="1">
      <c r="A369" s="14"/>
      <c r="B369" s="255"/>
      <c r="C369" s="256"/>
      <c r="D369" s="246" t="s">
        <v>190</v>
      </c>
      <c r="E369" s="257" t="s">
        <v>1</v>
      </c>
      <c r="F369" s="258" t="s">
        <v>83</v>
      </c>
      <c r="G369" s="256"/>
      <c r="H369" s="259">
        <v>1</v>
      </c>
      <c r="I369" s="260"/>
      <c r="J369" s="256"/>
      <c r="K369" s="256"/>
      <c r="L369" s="261"/>
      <c r="M369" s="262"/>
      <c r="N369" s="263"/>
      <c r="O369" s="263"/>
      <c r="P369" s="263"/>
      <c r="Q369" s="263"/>
      <c r="R369" s="263"/>
      <c r="S369" s="263"/>
      <c r="T369" s="26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5" t="s">
        <v>190</v>
      </c>
      <c r="AU369" s="265" t="s">
        <v>85</v>
      </c>
      <c r="AV369" s="14" t="s">
        <v>85</v>
      </c>
      <c r="AW369" s="14" t="s">
        <v>34</v>
      </c>
      <c r="AX369" s="14" t="s">
        <v>83</v>
      </c>
      <c r="AY369" s="265" t="s">
        <v>178</v>
      </c>
    </row>
    <row r="370" s="2" customFormat="1" ht="24.15" customHeight="1">
      <c r="A370" s="38"/>
      <c r="B370" s="39"/>
      <c r="C370" s="226" t="s">
        <v>751</v>
      </c>
      <c r="D370" s="226" t="s">
        <v>181</v>
      </c>
      <c r="E370" s="227" t="s">
        <v>2792</v>
      </c>
      <c r="F370" s="228" t="s">
        <v>2793</v>
      </c>
      <c r="G370" s="229" t="s">
        <v>203</v>
      </c>
      <c r="H370" s="230">
        <v>1</v>
      </c>
      <c r="I370" s="231"/>
      <c r="J370" s="232">
        <f>ROUND(I370*H370,2)</f>
        <v>0</v>
      </c>
      <c r="K370" s="228" t="s">
        <v>1</v>
      </c>
      <c r="L370" s="44"/>
      <c r="M370" s="233" t="s">
        <v>1</v>
      </c>
      <c r="N370" s="234" t="s">
        <v>41</v>
      </c>
      <c r="O370" s="91"/>
      <c r="P370" s="235">
        <f>O370*H370</f>
        <v>0</v>
      </c>
      <c r="Q370" s="235">
        <v>0</v>
      </c>
      <c r="R370" s="235">
        <f>Q370*H370</f>
        <v>0</v>
      </c>
      <c r="S370" s="235">
        <v>0</v>
      </c>
      <c r="T370" s="236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37" t="s">
        <v>362</v>
      </c>
      <c r="AT370" s="237" t="s">
        <v>181</v>
      </c>
      <c r="AU370" s="237" t="s">
        <v>85</v>
      </c>
      <c r="AY370" s="17" t="s">
        <v>178</v>
      </c>
      <c r="BE370" s="238">
        <f>IF(N370="základní",J370,0)</f>
        <v>0</v>
      </c>
      <c r="BF370" s="238">
        <f>IF(N370="snížená",J370,0)</f>
        <v>0</v>
      </c>
      <c r="BG370" s="238">
        <f>IF(N370="zákl. přenesená",J370,0)</f>
        <v>0</v>
      </c>
      <c r="BH370" s="238">
        <f>IF(N370="sníž. přenesená",J370,0)</f>
        <v>0</v>
      </c>
      <c r="BI370" s="238">
        <f>IF(N370="nulová",J370,0)</f>
        <v>0</v>
      </c>
      <c r="BJ370" s="17" t="s">
        <v>83</v>
      </c>
      <c r="BK370" s="238">
        <f>ROUND(I370*H370,2)</f>
        <v>0</v>
      </c>
      <c r="BL370" s="17" t="s">
        <v>362</v>
      </c>
      <c r="BM370" s="237" t="s">
        <v>2794</v>
      </c>
    </row>
    <row r="371" s="13" customFormat="1">
      <c r="A371" s="13"/>
      <c r="B371" s="244"/>
      <c r="C371" s="245"/>
      <c r="D371" s="246" t="s">
        <v>190</v>
      </c>
      <c r="E371" s="247" t="s">
        <v>1</v>
      </c>
      <c r="F371" s="248" t="s">
        <v>2532</v>
      </c>
      <c r="G371" s="245"/>
      <c r="H371" s="247" t="s">
        <v>1</v>
      </c>
      <c r="I371" s="249"/>
      <c r="J371" s="245"/>
      <c r="K371" s="245"/>
      <c r="L371" s="250"/>
      <c r="M371" s="251"/>
      <c r="N371" s="252"/>
      <c r="O371" s="252"/>
      <c r="P371" s="252"/>
      <c r="Q371" s="252"/>
      <c r="R371" s="252"/>
      <c r="S371" s="252"/>
      <c r="T371" s="25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54" t="s">
        <v>190</v>
      </c>
      <c r="AU371" s="254" t="s">
        <v>85</v>
      </c>
      <c r="AV371" s="13" t="s">
        <v>83</v>
      </c>
      <c r="AW371" s="13" t="s">
        <v>34</v>
      </c>
      <c r="AX371" s="13" t="s">
        <v>76</v>
      </c>
      <c r="AY371" s="254" t="s">
        <v>178</v>
      </c>
    </row>
    <row r="372" s="14" customFormat="1">
      <c r="A372" s="14"/>
      <c r="B372" s="255"/>
      <c r="C372" s="256"/>
      <c r="D372" s="246" t="s">
        <v>190</v>
      </c>
      <c r="E372" s="257" t="s">
        <v>1</v>
      </c>
      <c r="F372" s="258" t="s">
        <v>83</v>
      </c>
      <c r="G372" s="256"/>
      <c r="H372" s="259">
        <v>1</v>
      </c>
      <c r="I372" s="260"/>
      <c r="J372" s="256"/>
      <c r="K372" s="256"/>
      <c r="L372" s="261"/>
      <c r="M372" s="262"/>
      <c r="N372" s="263"/>
      <c r="O372" s="263"/>
      <c r="P372" s="263"/>
      <c r="Q372" s="263"/>
      <c r="R372" s="263"/>
      <c r="S372" s="263"/>
      <c r="T372" s="26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65" t="s">
        <v>190</v>
      </c>
      <c r="AU372" s="265" t="s">
        <v>85</v>
      </c>
      <c r="AV372" s="14" t="s">
        <v>85</v>
      </c>
      <c r="AW372" s="14" t="s">
        <v>34</v>
      </c>
      <c r="AX372" s="14" t="s">
        <v>83</v>
      </c>
      <c r="AY372" s="265" t="s">
        <v>178</v>
      </c>
    </row>
    <row r="373" s="2" customFormat="1" ht="24.15" customHeight="1">
      <c r="A373" s="38"/>
      <c r="B373" s="39"/>
      <c r="C373" s="226" t="s">
        <v>760</v>
      </c>
      <c r="D373" s="226" t="s">
        <v>181</v>
      </c>
      <c r="E373" s="227" t="s">
        <v>2795</v>
      </c>
      <c r="F373" s="228" t="s">
        <v>2796</v>
      </c>
      <c r="G373" s="229" t="s">
        <v>203</v>
      </c>
      <c r="H373" s="230">
        <v>7</v>
      </c>
      <c r="I373" s="231"/>
      <c r="J373" s="232">
        <f>ROUND(I373*H373,2)</f>
        <v>0</v>
      </c>
      <c r="K373" s="228" t="s">
        <v>1</v>
      </c>
      <c r="L373" s="44"/>
      <c r="M373" s="233" t="s">
        <v>1</v>
      </c>
      <c r="N373" s="234" t="s">
        <v>41</v>
      </c>
      <c r="O373" s="91"/>
      <c r="P373" s="235">
        <f>O373*H373</f>
        <v>0</v>
      </c>
      <c r="Q373" s="235">
        <v>0</v>
      </c>
      <c r="R373" s="235">
        <f>Q373*H373</f>
        <v>0</v>
      </c>
      <c r="S373" s="235">
        <v>0</v>
      </c>
      <c r="T373" s="236">
        <f>S373*H373</f>
        <v>0</v>
      </c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R373" s="237" t="s">
        <v>362</v>
      </c>
      <c r="AT373" s="237" t="s">
        <v>181</v>
      </c>
      <c r="AU373" s="237" t="s">
        <v>85</v>
      </c>
      <c r="AY373" s="17" t="s">
        <v>178</v>
      </c>
      <c r="BE373" s="238">
        <f>IF(N373="základní",J373,0)</f>
        <v>0</v>
      </c>
      <c r="BF373" s="238">
        <f>IF(N373="snížená",J373,0)</f>
        <v>0</v>
      </c>
      <c r="BG373" s="238">
        <f>IF(N373="zákl. přenesená",J373,0)</f>
        <v>0</v>
      </c>
      <c r="BH373" s="238">
        <f>IF(N373="sníž. přenesená",J373,0)</f>
        <v>0</v>
      </c>
      <c r="BI373" s="238">
        <f>IF(N373="nulová",J373,0)</f>
        <v>0</v>
      </c>
      <c r="BJ373" s="17" t="s">
        <v>83</v>
      </c>
      <c r="BK373" s="238">
        <f>ROUND(I373*H373,2)</f>
        <v>0</v>
      </c>
      <c r="BL373" s="17" t="s">
        <v>362</v>
      </c>
      <c r="BM373" s="237" t="s">
        <v>2797</v>
      </c>
    </row>
    <row r="374" s="13" customFormat="1">
      <c r="A374" s="13"/>
      <c r="B374" s="244"/>
      <c r="C374" s="245"/>
      <c r="D374" s="246" t="s">
        <v>190</v>
      </c>
      <c r="E374" s="247" t="s">
        <v>1</v>
      </c>
      <c r="F374" s="248" t="s">
        <v>2532</v>
      </c>
      <c r="G374" s="245"/>
      <c r="H374" s="247" t="s">
        <v>1</v>
      </c>
      <c r="I374" s="249"/>
      <c r="J374" s="245"/>
      <c r="K374" s="245"/>
      <c r="L374" s="250"/>
      <c r="M374" s="251"/>
      <c r="N374" s="252"/>
      <c r="O374" s="252"/>
      <c r="P374" s="252"/>
      <c r="Q374" s="252"/>
      <c r="R374" s="252"/>
      <c r="S374" s="252"/>
      <c r="T374" s="25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54" t="s">
        <v>190</v>
      </c>
      <c r="AU374" s="254" t="s">
        <v>85</v>
      </c>
      <c r="AV374" s="13" t="s">
        <v>83</v>
      </c>
      <c r="AW374" s="13" t="s">
        <v>34</v>
      </c>
      <c r="AX374" s="13" t="s">
        <v>76</v>
      </c>
      <c r="AY374" s="254" t="s">
        <v>178</v>
      </c>
    </row>
    <row r="375" s="14" customFormat="1">
      <c r="A375" s="14"/>
      <c r="B375" s="255"/>
      <c r="C375" s="256"/>
      <c r="D375" s="246" t="s">
        <v>190</v>
      </c>
      <c r="E375" s="257" t="s">
        <v>1</v>
      </c>
      <c r="F375" s="258" t="s">
        <v>2798</v>
      </c>
      <c r="G375" s="256"/>
      <c r="H375" s="259">
        <v>7</v>
      </c>
      <c r="I375" s="260"/>
      <c r="J375" s="256"/>
      <c r="K375" s="256"/>
      <c r="L375" s="261"/>
      <c r="M375" s="262"/>
      <c r="N375" s="263"/>
      <c r="O375" s="263"/>
      <c r="P375" s="263"/>
      <c r="Q375" s="263"/>
      <c r="R375" s="263"/>
      <c r="S375" s="263"/>
      <c r="T375" s="26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5" t="s">
        <v>190</v>
      </c>
      <c r="AU375" s="265" t="s">
        <v>85</v>
      </c>
      <c r="AV375" s="14" t="s">
        <v>85</v>
      </c>
      <c r="AW375" s="14" t="s">
        <v>34</v>
      </c>
      <c r="AX375" s="14" t="s">
        <v>83</v>
      </c>
      <c r="AY375" s="265" t="s">
        <v>178</v>
      </c>
    </row>
    <row r="376" s="2" customFormat="1" ht="24.15" customHeight="1">
      <c r="A376" s="38"/>
      <c r="B376" s="39"/>
      <c r="C376" s="226" t="s">
        <v>766</v>
      </c>
      <c r="D376" s="226" t="s">
        <v>181</v>
      </c>
      <c r="E376" s="227" t="s">
        <v>2799</v>
      </c>
      <c r="F376" s="228" t="s">
        <v>2800</v>
      </c>
      <c r="G376" s="229" t="s">
        <v>203</v>
      </c>
      <c r="H376" s="230">
        <v>2</v>
      </c>
      <c r="I376" s="231"/>
      <c r="J376" s="232">
        <f>ROUND(I376*H376,2)</f>
        <v>0</v>
      </c>
      <c r="K376" s="228" t="s">
        <v>1</v>
      </c>
      <c r="L376" s="44"/>
      <c r="M376" s="233" t="s">
        <v>1</v>
      </c>
      <c r="N376" s="234" t="s">
        <v>41</v>
      </c>
      <c r="O376" s="91"/>
      <c r="P376" s="235">
        <f>O376*H376</f>
        <v>0</v>
      </c>
      <c r="Q376" s="235">
        <v>0.014500000000000001</v>
      </c>
      <c r="R376" s="235">
        <f>Q376*H376</f>
        <v>0.029000000000000001</v>
      </c>
      <c r="S376" s="235">
        <v>0</v>
      </c>
      <c r="T376" s="236">
        <f>S376*H376</f>
        <v>0</v>
      </c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R376" s="237" t="s">
        <v>362</v>
      </c>
      <c r="AT376" s="237" t="s">
        <v>181</v>
      </c>
      <c r="AU376" s="237" t="s">
        <v>85</v>
      </c>
      <c r="AY376" s="17" t="s">
        <v>178</v>
      </c>
      <c r="BE376" s="238">
        <f>IF(N376="základní",J376,0)</f>
        <v>0</v>
      </c>
      <c r="BF376" s="238">
        <f>IF(N376="snížená",J376,0)</f>
        <v>0</v>
      </c>
      <c r="BG376" s="238">
        <f>IF(N376="zákl. přenesená",J376,0)</f>
        <v>0</v>
      </c>
      <c r="BH376" s="238">
        <f>IF(N376="sníž. přenesená",J376,0)</f>
        <v>0</v>
      </c>
      <c r="BI376" s="238">
        <f>IF(N376="nulová",J376,0)</f>
        <v>0</v>
      </c>
      <c r="BJ376" s="17" t="s">
        <v>83</v>
      </c>
      <c r="BK376" s="238">
        <f>ROUND(I376*H376,2)</f>
        <v>0</v>
      </c>
      <c r="BL376" s="17" t="s">
        <v>362</v>
      </c>
      <c r="BM376" s="237" t="s">
        <v>2801</v>
      </c>
    </row>
    <row r="377" s="13" customFormat="1">
      <c r="A377" s="13"/>
      <c r="B377" s="244"/>
      <c r="C377" s="245"/>
      <c r="D377" s="246" t="s">
        <v>190</v>
      </c>
      <c r="E377" s="247" t="s">
        <v>1</v>
      </c>
      <c r="F377" s="248" t="s">
        <v>2532</v>
      </c>
      <c r="G377" s="245"/>
      <c r="H377" s="247" t="s">
        <v>1</v>
      </c>
      <c r="I377" s="249"/>
      <c r="J377" s="245"/>
      <c r="K377" s="245"/>
      <c r="L377" s="250"/>
      <c r="M377" s="251"/>
      <c r="N377" s="252"/>
      <c r="O377" s="252"/>
      <c r="P377" s="252"/>
      <c r="Q377" s="252"/>
      <c r="R377" s="252"/>
      <c r="S377" s="252"/>
      <c r="T377" s="25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54" t="s">
        <v>190</v>
      </c>
      <c r="AU377" s="254" t="s">
        <v>85</v>
      </c>
      <c r="AV377" s="13" t="s">
        <v>83</v>
      </c>
      <c r="AW377" s="13" t="s">
        <v>34</v>
      </c>
      <c r="AX377" s="13" t="s">
        <v>76</v>
      </c>
      <c r="AY377" s="254" t="s">
        <v>178</v>
      </c>
    </row>
    <row r="378" s="14" customFormat="1">
      <c r="A378" s="14"/>
      <c r="B378" s="255"/>
      <c r="C378" s="256"/>
      <c r="D378" s="246" t="s">
        <v>190</v>
      </c>
      <c r="E378" s="257" t="s">
        <v>1</v>
      </c>
      <c r="F378" s="258" t="s">
        <v>85</v>
      </c>
      <c r="G378" s="256"/>
      <c r="H378" s="259">
        <v>2</v>
      </c>
      <c r="I378" s="260"/>
      <c r="J378" s="256"/>
      <c r="K378" s="256"/>
      <c r="L378" s="261"/>
      <c r="M378" s="262"/>
      <c r="N378" s="263"/>
      <c r="O378" s="263"/>
      <c r="P378" s="263"/>
      <c r="Q378" s="263"/>
      <c r="R378" s="263"/>
      <c r="S378" s="263"/>
      <c r="T378" s="26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5" t="s">
        <v>190</v>
      </c>
      <c r="AU378" s="265" t="s">
        <v>85</v>
      </c>
      <c r="AV378" s="14" t="s">
        <v>85</v>
      </c>
      <c r="AW378" s="14" t="s">
        <v>34</v>
      </c>
      <c r="AX378" s="14" t="s">
        <v>83</v>
      </c>
      <c r="AY378" s="265" t="s">
        <v>178</v>
      </c>
    </row>
    <row r="379" s="2" customFormat="1" ht="24.15" customHeight="1">
      <c r="A379" s="38"/>
      <c r="B379" s="39"/>
      <c r="C379" s="226" t="s">
        <v>771</v>
      </c>
      <c r="D379" s="226" t="s">
        <v>181</v>
      </c>
      <c r="E379" s="227" t="s">
        <v>2802</v>
      </c>
      <c r="F379" s="228" t="s">
        <v>2803</v>
      </c>
      <c r="G379" s="229" t="s">
        <v>203</v>
      </c>
      <c r="H379" s="230">
        <v>2</v>
      </c>
      <c r="I379" s="231"/>
      <c r="J379" s="232">
        <f>ROUND(I379*H379,2)</f>
        <v>0</v>
      </c>
      <c r="K379" s="228" t="s">
        <v>1</v>
      </c>
      <c r="L379" s="44"/>
      <c r="M379" s="233" t="s">
        <v>1</v>
      </c>
      <c r="N379" s="234" t="s">
        <v>41</v>
      </c>
      <c r="O379" s="91"/>
      <c r="P379" s="235">
        <f>O379*H379</f>
        <v>0</v>
      </c>
      <c r="Q379" s="235">
        <v>0.018599999999999998</v>
      </c>
      <c r="R379" s="235">
        <f>Q379*H379</f>
        <v>0.037199999999999997</v>
      </c>
      <c r="S379" s="235">
        <v>0</v>
      </c>
      <c r="T379" s="236">
        <f>S379*H379</f>
        <v>0</v>
      </c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R379" s="237" t="s">
        <v>362</v>
      </c>
      <c r="AT379" s="237" t="s">
        <v>181</v>
      </c>
      <c r="AU379" s="237" t="s">
        <v>85</v>
      </c>
      <c r="AY379" s="17" t="s">
        <v>178</v>
      </c>
      <c r="BE379" s="238">
        <f>IF(N379="základní",J379,0)</f>
        <v>0</v>
      </c>
      <c r="BF379" s="238">
        <f>IF(N379="snížená",J379,0)</f>
        <v>0</v>
      </c>
      <c r="BG379" s="238">
        <f>IF(N379="zákl. přenesená",J379,0)</f>
        <v>0</v>
      </c>
      <c r="BH379" s="238">
        <f>IF(N379="sníž. přenesená",J379,0)</f>
        <v>0</v>
      </c>
      <c r="BI379" s="238">
        <f>IF(N379="nulová",J379,0)</f>
        <v>0</v>
      </c>
      <c r="BJ379" s="17" t="s">
        <v>83</v>
      </c>
      <c r="BK379" s="238">
        <f>ROUND(I379*H379,2)</f>
        <v>0</v>
      </c>
      <c r="BL379" s="17" t="s">
        <v>362</v>
      </c>
      <c r="BM379" s="237" t="s">
        <v>2804</v>
      </c>
    </row>
    <row r="380" s="13" customFormat="1">
      <c r="A380" s="13"/>
      <c r="B380" s="244"/>
      <c r="C380" s="245"/>
      <c r="D380" s="246" t="s">
        <v>190</v>
      </c>
      <c r="E380" s="247" t="s">
        <v>1</v>
      </c>
      <c r="F380" s="248" t="s">
        <v>2532</v>
      </c>
      <c r="G380" s="245"/>
      <c r="H380" s="247" t="s">
        <v>1</v>
      </c>
      <c r="I380" s="249"/>
      <c r="J380" s="245"/>
      <c r="K380" s="245"/>
      <c r="L380" s="250"/>
      <c r="M380" s="251"/>
      <c r="N380" s="252"/>
      <c r="O380" s="252"/>
      <c r="P380" s="252"/>
      <c r="Q380" s="252"/>
      <c r="R380" s="252"/>
      <c r="S380" s="252"/>
      <c r="T380" s="25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54" t="s">
        <v>190</v>
      </c>
      <c r="AU380" s="254" t="s">
        <v>85</v>
      </c>
      <c r="AV380" s="13" t="s">
        <v>83</v>
      </c>
      <c r="AW380" s="13" t="s">
        <v>34</v>
      </c>
      <c r="AX380" s="13" t="s">
        <v>76</v>
      </c>
      <c r="AY380" s="254" t="s">
        <v>178</v>
      </c>
    </row>
    <row r="381" s="14" customFormat="1">
      <c r="A381" s="14"/>
      <c r="B381" s="255"/>
      <c r="C381" s="256"/>
      <c r="D381" s="246" t="s">
        <v>190</v>
      </c>
      <c r="E381" s="257" t="s">
        <v>1</v>
      </c>
      <c r="F381" s="258" t="s">
        <v>85</v>
      </c>
      <c r="G381" s="256"/>
      <c r="H381" s="259">
        <v>2</v>
      </c>
      <c r="I381" s="260"/>
      <c r="J381" s="256"/>
      <c r="K381" s="256"/>
      <c r="L381" s="261"/>
      <c r="M381" s="262"/>
      <c r="N381" s="263"/>
      <c r="O381" s="263"/>
      <c r="P381" s="263"/>
      <c r="Q381" s="263"/>
      <c r="R381" s="263"/>
      <c r="S381" s="263"/>
      <c r="T381" s="26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5" t="s">
        <v>190</v>
      </c>
      <c r="AU381" s="265" t="s">
        <v>85</v>
      </c>
      <c r="AV381" s="14" t="s">
        <v>85</v>
      </c>
      <c r="AW381" s="14" t="s">
        <v>34</v>
      </c>
      <c r="AX381" s="14" t="s">
        <v>83</v>
      </c>
      <c r="AY381" s="265" t="s">
        <v>178</v>
      </c>
    </row>
    <row r="382" s="2" customFormat="1" ht="24.15" customHeight="1">
      <c r="A382" s="38"/>
      <c r="B382" s="39"/>
      <c r="C382" s="226" t="s">
        <v>776</v>
      </c>
      <c r="D382" s="226" t="s">
        <v>181</v>
      </c>
      <c r="E382" s="227" t="s">
        <v>2805</v>
      </c>
      <c r="F382" s="228" t="s">
        <v>2806</v>
      </c>
      <c r="G382" s="229" t="s">
        <v>203</v>
      </c>
      <c r="H382" s="230">
        <v>2</v>
      </c>
      <c r="I382" s="231"/>
      <c r="J382" s="232">
        <f>ROUND(I382*H382,2)</f>
        <v>0</v>
      </c>
      <c r="K382" s="228" t="s">
        <v>1</v>
      </c>
      <c r="L382" s="44"/>
      <c r="M382" s="233" t="s">
        <v>1</v>
      </c>
      <c r="N382" s="234" t="s">
        <v>41</v>
      </c>
      <c r="O382" s="91"/>
      <c r="P382" s="235">
        <f>O382*H382</f>
        <v>0</v>
      </c>
      <c r="Q382" s="235">
        <v>0.022700000000000001</v>
      </c>
      <c r="R382" s="235">
        <f>Q382*H382</f>
        <v>0.045400000000000003</v>
      </c>
      <c r="S382" s="235">
        <v>0</v>
      </c>
      <c r="T382" s="236">
        <f>S382*H382</f>
        <v>0</v>
      </c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R382" s="237" t="s">
        <v>362</v>
      </c>
      <c r="AT382" s="237" t="s">
        <v>181</v>
      </c>
      <c r="AU382" s="237" t="s">
        <v>85</v>
      </c>
      <c r="AY382" s="17" t="s">
        <v>178</v>
      </c>
      <c r="BE382" s="238">
        <f>IF(N382="základní",J382,0)</f>
        <v>0</v>
      </c>
      <c r="BF382" s="238">
        <f>IF(N382="snížená",J382,0)</f>
        <v>0</v>
      </c>
      <c r="BG382" s="238">
        <f>IF(N382="zákl. přenesená",J382,0)</f>
        <v>0</v>
      </c>
      <c r="BH382" s="238">
        <f>IF(N382="sníž. přenesená",J382,0)</f>
        <v>0</v>
      </c>
      <c r="BI382" s="238">
        <f>IF(N382="nulová",J382,0)</f>
        <v>0</v>
      </c>
      <c r="BJ382" s="17" t="s">
        <v>83</v>
      </c>
      <c r="BK382" s="238">
        <f>ROUND(I382*H382,2)</f>
        <v>0</v>
      </c>
      <c r="BL382" s="17" t="s">
        <v>362</v>
      </c>
      <c r="BM382" s="237" t="s">
        <v>2807</v>
      </c>
    </row>
    <row r="383" s="13" customFormat="1">
      <c r="A383" s="13"/>
      <c r="B383" s="244"/>
      <c r="C383" s="245"/>
      <c r="D383" s="246" t="s">
        <v>190</v>
      </c>
      <c r="E383" s="247" t="s">
        <v>1</v>
      </c>
      <c r="F383" s="248" t="s">
        <v>2532</v>
      </c>
      <c r="G383" s="245"/>
      <c r="H383" s="247" t="s">
        <v>1</v>
      </c>
      <c r="I383" s="249"/>
      <c r="J383" s="245"/>
      <c r="K383" s="245"/>
      <c r="L383" s="250"/>
      <c r="M383" s="251"/>
      <c r="N383" s="252"/>
      <c r="O383" s="252"/>
      <c r="P383" s="252"/>
      <c r="Q383" s="252"/>
      <c r="R383" s="252"/>
      <c r="S383" s="252"/>
      <c r="T383" s="25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54" t="s">
        <v>190</v>
      </c>
      <c r="AU383" s="254" t="s">
        <v>85</v>
      </c>
      <c r="AV383" s="13" t="s">
        <v>83</v>
      </c>
      <c r="AW383" s="13" t="s">
        <v>34</v>
      </c>
      <c r="AX383" s="13" t="s">
        <v>76</v>
      </c>
      <c r="AY383" s="254" t="s">
        <v>178</v>
      </c>
    </row>
    <row r="384" s="14" customFormat="1">
      <c r="A384" s="14"/>
      <c r="B384" s="255"/>
      <c r="C384" s="256"/>
      <c r="D384" s="246" t="s">
        <v>190</v>
      </c>
      <c r="E384" s="257" t="s">
        <v>1</v>
      </c>
      <c r="F384" s="258" t="s">
        <v>85</v>
      </c>
      <c r="G384" s="256"/>
      <c r="H384" s="259">
        <v>2</v>
      </c>
      <c r="I384" s="260"/>
      <c r="J384" s="256"/>
      <c r="K384" s="256"/>
      <c r="L384" s="261"/>
      <c r="M384" s="262"/>
      <c r="N384" s="263"/>
      <c r="O384" s="263"/>
      <c r="P384" s="263"/>
      <c r="Q384" s="263"/>
      <c r="R384" s="263"/>
      <c r="S384" s="263"/>
      <c r="T384" s="26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5" t="s">
        <v>190</v>
      </c>
      <c r="AU384" s="265" t="s">
        <v>85</v>
      </c>
      <c r="AV384" s="14" t="s">
        <v>85</v>
      </c>
      <c r="AW384" s="14" t="s">
        <v>34</v>
      </c>
      <c r="AX384" s="14" t="s">
        <v>83</v>
      </c>
      <c r="AY384" s="265" t="s">
        <v>178</v>
      </c>
    </row>
    <row r="385" s="2" customFormat="1" ht="24.15" customHeight="1">
      <c r="A385" s="38"/>
      <c r="B385" s="39"/>
      <c r="C385" s="226" t="s">
        <v>781</v>
      </c>
      <c r="D385" s="226" t="s">
        <v>181</v>
      </c>
      <c r="E385" s="227" t="s">
        <v>2808</v>
      </c>
      <c r="F385" s="228" t="s">
        <v>2809</v>
      </c>
      <c r="G385" s="229" t="s">
        <v>203</v>
      </c>
      <c r="H385" s="230">
        <v>1</v>
      </c>
      <c r="I385" s="231"/>
      <c r="J385" s="232">
        <f>ROUND(I385*H385,2)</f>
        <v>0</v>
      </c>
      <c r="K385" s="228" t="s">
        <v>1</v>
      </c>
      <c r="L385" s="44"/>
      <c r="M385" s="233" t="s">
        <v>1</v>
      </c>
      <c r="N385" s="234" t="s">
        <v>41</v>
      </c>
      <c r="O385" s="91"/>
      <c r="P385" s="235">
        <f>O385*H385</f>
        <v>0</v>
      </c>
      <c r="Q385" s="235">
        <v>0.0309</v>
      </c>
      <c r="R385" s="235">
        <f>Q385*H385</f>
        <v>0.0309</v>
      </c>
      <c r="S385" s="235">
        <v>0</v>
      </c>
      <c r="T385" s="236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37" t="s">
        <v>362</v>
      </c>
      <c r="AT385" s="237" t="s">
        <v>181</v>
      </c>
      <c r="AU385" s="237" t="s">
        <v>85</v>
      </c>
      <c r="AY385" s="17" t="s">
        <v>178</v>
      </c>
      <c r="BE385" s="238">
        <f>IF(N385="základní",J385,0)</f>
        <v>0</v>
      </c>
      <c r="BF385" s="238">
        <f>IF(N385="snížená",J385,0)</f>
        <v>0</v>
      </c>
      <c r="BG385" s="238">
        <f>IF(N385="zákl. přenesená",J385,0)</f>
        <v>0</v>
      </c>
      <c r="BH385" s="238">
        <f>IF(N385="sníž. přenesená",J385,0)</f>
        <v>0</v>
      </c>
      <c r="BI385" s="238">
        <f>IF(N385="nulová",J385,0)</f>
        <v>0</v>
      </c>
      <c r="BJ385" s="17" t="s">
        <v>83</v>
      </c>
      <c r="BK385" s="238">
        <f>ROUND(I385*H385,2)</f>
        <v>0</v>
      </c>
      <c r="BL385" s="17" t="s">
        <v>362</v>
      </c>
      <c r="BM385" s="237" t="s">
        <v>2810</v>
      </c>
    </row>
    <row r="386" s="13" customFormat="1">
      <c r="A386" s="13"/>
      <c r="B386" s="244"/>
      <c r="C386" s="245"/>
      <c r="D386" s="246" t="s">
        <v>190</v>
      </c>
      <c r="E386" s="247" t="s">
        <v>1</v>
      </c>
      <c r="F386" s="248" t="s">
        <v>2532</v>
      </c>
      <c r="G386" s="245"/>
      <c r="H386" s="247" t="s">
        <v>1</v>
      </c>
      <c r="I386" s="249"/>
      <c r="J386" s="245"/>
      <c r="K386" s="245"/>
      <c r="L386" s="250"/>
      <c r="M386" s="251"/>
      <c r="N386" s="252"/>
      <c r="O386" s="252"/>
      <c r="P386" s="252"/>
      <c r="Q386" s="252"/>
      <c r="R386" s="252"/>
      <c r="S386" s="252"/>
      <c r="T386" s="25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4" t="s">
        <v>190</v>
      </c>
      <c r="AU386" s="254" t="s">
        <v>85</v>
      </c>
      <c r="AV386" s="13" t="s">
        <v>83</v>
      </c>
      <c r="AW386" s="13" t="s">
        <v>34</v>
      </c>
      <c r="AX386" s="13" t="s">
        <v>76</v>
      </c>
      <c r="AY386" s="254" t="s">
        <v>178</v>
      </c>
    </row>
    <row r="387" s="14" customFormat="1">
      <c r="A387" s="14"/>
      <c r="B387" s="255"/>
      <c r="C387" s="256"/>
      <c r="D387" s="246" t="s">
        <v>190</v>
      </c>
      <c r="E387" s="257" t="s">
        <v>1</v>
      </c>
      <c r="F387" s="258" t="s">
        <v>83</v>
      </c>
      <c r="G387" s="256"/>
      <c r="H387" s="259">
        <v>1</v>
      </c>
      <c r="I387" s="260"/>
      <c r="J387" s="256"/>
      <c r="K387" s="256"/>
      <c r="L387" s="261"/>
      <c r="M387" s="262"/>
      <c r="N387" s="263"/>
      <c r="O387" s="263"/>
      <c r="P387" s="263"/>
      <c r="Q387" s="263"/>
      <c r="R387" s="263"/>
      <c r="S387" s="263"/>
      <c r="T387" s="26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5" t="s">
        <v>190</v>
      </c>
      <c r="AU387" s="265" t="s">
        <v>85</v>
      </c>
      <c r="AV387" s="14" t="s">
        <v>85</v>
      </c>
      <c r="AW387" s="14" t="s">
        <v>34</v>
      </c>
      <c r="AX387" s="14" t="s">
        <v>83</v>
      </c>
      <c r="AY387" s="265" t="s">
        <v>178</v>
      </c>
    </row>
    <row r="388" s="2" customFormat="1" ht="24.15" customHeight="1">
      <c r="A388" s="38"/>
      <c r="B388" s="39"/>
      <c r="C388" s="226" t="s">
        <v>786</v>
      </c>
      <c r="D388" s="226" t="s">
        <v>181</v>
      </c>
      <c r="E388" s="227" t="s">
        <v>2811</v>
      </c>
      <c r="F388" s="228" t="s">
        <v>2812</v>
      </c>
      <c r="G388" s="229" t="s">
        <v>203</v>
      </c>
      <c r="H388" s="230">
        <v>1</v>
      </c>
      <c r="I388" s="231"/>
      <c r="J388" s="232">
        <f>ROUND(I388*H388,2)</f>
        <v>0</v>
      </c>
      <c r="K388" s="228" t="s">
        <v>1</v>
      </c>
      <c r="L388" s="44"/>
      <c r="M388" s="233" t="s">
        <v>1</v>
      </c>
      <c r="N388" s="234" t="s">
        <v>41</v>
      </c>
      <c r="O388" s="91"/>
      <c r="P388" s="235">
        <f>O388*H388</f>
        <v>0</v>
      </c>
      <c r="Q388" s="235">
        <v>0.058000000000000003</v>
      </c>
      <c r="R388" s="235">
        <f>Q388*H388</f>
        <v>0.058000000000000003</v>
      </c>
      <c r="S388" s="235">
        <v>0</v>
      </c>
      <c r="T388" s="236">
        <f>S388*H388</f>
        <v>0</v>
      </c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R388" s="237" t="s">
        <v>362</v>
      </c>
      <c r="AT388" s="237" t="s">
        <v>181</v>
      </c>
      <c r="AU388" s="237" t="s">
        <v>85</v>
      </c>
      <c r="AY388" s="17" t="s">
        <v>178</v>
      </c>
      <c r="BE388" s="238">
        <f>IF(N388="základní",J388,0)</f>
        <v>0</v>
      </c>
      <c r="BF388" s="238">
        <f>IF(N388="snížená",J388,0)</f>
        <v>0</v>
      </c>
      <c r="BG388" s="238">
        <f>IF(N388="zákl. přenesená",J388,0)</f>
        <v>0</v>
      </c>
      <c r="BH388" s="238">
        <f>IF(N388="sníž. přenesená",J388,0)</f>
        <v>0</v>
      </c>
      <c r="BI388" s="238">
        <f>IF(N388="nulová",J388,0)</f>
        <v>0</v>
      </c>
      <c r="BJ388" s="17" t="s">
        <v>83</v>
      </c>
      <c r="BK388" s="238">
        <f>ROUND(I388*H388,2)</f>
        <v>0</v>
      </c>
      <c r="BL388" s="17" t="s">
        <v>362</v>
      </c>
      <c r="BM388" s="237" t="s">
        <v>2813</v>
      </c>
    </row>
    <row r="389" s="13" customFormat="1">
      <c r="A389" s="13"/>
      <c r="B389" s="244"/>
      <c r="C389" s="245"/>
      <c r="D389" s="246" t="s">
        <v>190</v>
      </c>
      <c r="E389" s="247" t="s">
        <v>1</v>
      </c>
      <c r="F389" s="248" t="s">
        <v>2532</v>
      </c>
      <c r="G389" s="245"/>
      <c r="H389" s="247" t="s">
        <v>1</v>
      </c>
      <c r="I389" s="249"/>
      <c r="J389" s="245"/>
      <c r="K389" s="245"/>
      <c r="L389" s="250"/>
      <c r="M389" s="251"/>
      <c r="N389" s="252"/>
      <c r="O389" s="252"/>
      <c r="P389" s="252"/>
      <c r="Q389" s="252"/>
      <c r="R389" s="252"/>
      <c r="S389" s="252"/>
      <c r="T389" s="25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54" t="s">
        <v>190</v>
      </c>
      <c r="AU389" s="254" t="s">
        <v>85</v>
      </c>
      <c r="AV389" s="13" t="s">
        <v>83</v>
      </c>
      <c r="AW389" s="13" t="s">
        <v>34</v>
      </c>
      <c r="AX389" s="13" t="s">
        <v>76</v>
      </c>
      <c r="AY389" s="254" t="s">
        <v>178</v>
      </c>
    </row>
    <row r="390" s="14" customFormat="1">
      <c r="A390" s="14"/>
      <c r="B390" s="255"/>
      <c r="C390" s="256"/>
      <c r="D390" s="246" t="s">
        <v>190</v>
      </c>
      <c r="E390" s="257" t="s">
        <v>1</v>
      </c>
      <c r="F390" s="258" t="s">
        <v>83</v>
      </c>
      <c r="G390" s="256"/>
      <c r="H390" s="259">
        <v>1</v>
      </c>
      <c r="I390" s="260"/>
      <c r="J390" s="256"/>
      <c r="K390" s="256"/>
      <c r="L390" s="261"/>
      <c r="M390" s="262"/>
      <c r="N390" s="263"/>
      <c r="O390" s="263"/>
      <c r="P390" s="263"/>
      <c r="Q390" s="263"/>
      <c r="R390" s="263"/>
      <c r="S390" s="263"/>
      <c r="T390" s="26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65" t="s">
        <v>190</v>
      </c>
      <c r="AU390" s="265" t="s">
        <v>85</v>
      </c>
      <c r="AV390" s="14" t="s">
        <v>85</v>
      </c>
      <c r="AW390" s="14" t="s">
        <v>34</v>
      </c>
      <c r="AX390" s="14" t="s">
        <v>83</v>
      </c>
      <c r="AY390" s="265" t="s">
        <v>178</v>
      </c>
    </row>
    <row r="391" s="2" customFormat="1" ht="24.15" customHeight="1">
      <c r="A391" s="38"/>
      <c r="B391" s="39"/>
      <c r="C391" s="226" t="s">
        <v>791</v>
      </c>
      <c r="D391" s="226" t="s">
        <v>181</v>
      </c>
      <c r="E391" s="227" t="s">
        <v>2814</v>
      </c>
      <c r="F391" s="228" t="s">
        <v>2815</v>
      </c>
      <c r="G391" s="229" t="s">
        <v>203</v>
      </c>
      <c r="H391" s="230">
        <v>4</v>
      </c>
      <c r="I391" s="231"/>
      <c r="J391" s="232">
        <f>ROUND(I391*H391,2)</f>
        <v>0</v>
      </c>
      <c r="K391" s="228" t="s">
        <v>1</v>
      </c>
      <c r="L391" s="44"/>
      <c r="M391" s="233" t="s">
        <v>1</v>
      </c>
      <c r="N391" s="234" t="s">
        <v>41</v>
      </c>
      <c r="O391" s="91"/>
      <c r="P391" s="235">
        <f>O391*H391</f>
        <v>0</v>
      </c>
      <c r="Q391" s="235">
        <v>0.058000000000000003</v>
      </c>
      <c r="R391" s="235">
        <f>Q391*H391</f>
        <v>0.23200000000000001</v>
      </c>
      <c r="S391" s="235">
        <v>0</v>
      </c>
      <c r="T391" s="236">
        <f>S391*H391</f>
        <v>0</v>
      </c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R391" s="237" t="s">
        <v>362</v>
      </c>
      <c r="AT391" s="237" t="s">
        <v>181</v>
      </c>
      <c r="AU391" s="237" t="s">
        <v>85</v>
      </c>
      <c r="AY391" s="17" t="s">
        <v>178</v>
      </c>
      <c r="BE391" s="238">
        <f>IF(N391="základní",J391,0)</f>
        <v>0</v>
      </c>
      <c r="BF391" s="238">
        <f>IF(N391="snížená",J391,0)</f>
        <v>0</v>
      </c>
      <c r="BG391" s="238">
        <f>IF(N391="zákl. přenesená",J391,0)</f>
        <v>0</v>
      </c>
      <c r="BH391" s="238">
        <f>IF(N391="sníž. přenesená",J391,0)</f>
        <v>0</v>
      </c>
      <c r="BI391" s="238">
        <f>IF(N391="nulová",J391,0)</f>
        <v>0</v>
      </c>
      <c r="BJ391" s="17" t="s">
        <v>83</v>
      </c>
      <c r="BK391" s="238">
        <f>ROUND(I391*H391,2)</f>
        <v>0</v>
      </c>
      <c r="BL391" s="17" t="s">
        <v>362</v>
      </c>
      <c r="BM391" s="237" t="s">
        <v>2816</v>
      </c>
    </row>
    <row r="392" s="13" customFormat="1">
      <c r="A392" s="13"/>
      <c r="B392" s="244"/>
      <c r="C392" s="245"/>
      <c r="D392" s="246" t="s">
        <v>190</v>
      </c>
      <c r="E392" s="247" t="s">
        <v>1</v>
      </c>
      <c r="F392" s="248" t="s">
        <v>2532</v>
      </c>
      <c r="G392" s="245"/>
      <c r="H392" s="247" t="s">
        <v>1</v>
      </c>
      <c r="I392" s="249"/>
      <c r="J392" s="245"/>
      <c r="K392" s="245"/>
      <c r="L392" s="250"/>
      <c r="M392" s="251"/>
      <c r="N392" s="252"/>
      <c r="O392" s="252"/>
      <c r="P392" s="252"/>
      <c r="Q392" s="252"/>
      <c r="R392" s="252"/>
      <c r="S392" s="252"/>
      <c r="T392" s="25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54" t="s">
        <v>190</v>
      </c>
      <c r="AU392" s="254" t="s">
        <v>85</v>
      </c>
      <c r="AV392" s="13" t="s">
        <v>83</v>
      </c>
      <c r="AW392" s="13" t="s">
        <v>34</v>
      </c>
      <c r="AX392" s="13" t="s">
        <v>76</v>
      </c>
      <c r="AY392" s="254" t="s">
        <v>178</v>
      </c>
    </row>
    <row r="393" s="14" customFormat="1">
      <c r="A393" s="14"/>
      <c r="B393" s="255"/>
      <c r="C393" s="256"/>
      <c r="D393" s="246" t="s">
        <v>190</v>
      </c>
      <c r="E393" s="257" t="s">
        <v>1</v>
      </c>
      <c r="F393" s="258" t="s">
        <v>186</v>
      </c>
      <c r="G393" s="256"/>
      <c r="H393" s="259">
        <v>4</v>
      </c>
      <c r="I393" s="260"/>
      <c r="J393" s="256"/>
      <c r="K393" s="256"/>
      <c r="L393" s="261"/>
      <c r="M393" s="262"/>
      <c r="N393" s="263"/>
      <c r="O393" s="263"/>
      <c r="P393" s="263"/>
      <c r="Q393" s="263"/>
      <c r="R393" s="263"/>
      <c r="S393" s="263"/>
      <c r="T393" s="26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5" t="s">
        <v>190</v>
      </c>
      <c r="AU393" s="265" t="s">
        <v>85</v>
      </c>
      <c r="AV393" s="14" t="s">
        <v>85</v>
      </c>
      <c r="AW393" s="14" t="s">
        <v>34</v>
      </c>
      <c r="AX393" s="14" t="s">
        <v>83</v>
      </c>
      <c r="AY393" s="265" t="s">
        <v>178</v>
      </c>
    </row>
    <row r="394" s="2" customFormat="1" ht="24.15" customHeight="1">
      <c r="A394" s="38"/>
      <c r="B394" s="39"/>
      <c r="C394" s="226" t="s">
        <v>796</v>
      </c>
      <c r="D394" s="226" t="s">
        <v>181</v>
      </c>
      <c r="E394" s="227" t="s">
        <v>2817</v>
      </c>
      <c r="F394" s="228" t="s">
        <v>2818</v>
      </c>
      <c r="G394" s="229" t="s">
        <v>203</v>
      </c>
      <c r="H394" s="230">
        <v>9</v>
      </c>
      <c r="I394" s="231"/>
      <c r="J394" s="232">
        <f>ROUND(I394*H394,2)</f>
        <v>0</v>
      </c>
      <c r="K394" s="228" t="s">
        <v>1</v>
      </c>
      <c r="L394" s="44"/>
      <c r="M394" s="233" t="s">
        <v>1</v>
      </c>
      <c r="N394" s="234" t="s">
        <v>41</v>
      </c>
      <c r="O394" s="91"/>
      <c r="P394" s="235">
        <f>O394*H394</f>
        <v>0</v>
      </c>
      <c r="Q394" s="235">
        <v>0.058000000000000003</v>
      </c>
      <c r="R394" s="235">
        <f>Q394*H394</f>
        <v>0.52200000000000002</v>
      </c>
      <c r="S394" s="235">
        <v>0</v>
      </c>
      <c r="T394" s="236">
        <f>S394*H394</f>
        <v>0</v>
      </c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R394" s="237" t="s">
        <v>362</v>
      </c>
      <c r="AT394" s="237" t="s">
        <v>181</v>
      </c>
      <c r="AU394" s="237" t="s">
        <v>85</v>
      </c>
      <c r="AY394" s="17" t="s">
        <v>178</v>
      </c>
      <c r="BE394" s="238">
        <f>IF(N394="základní",J394,0)</f>
        <v>0</v>
      </c>
      <c r="BF394" s="238">
        <f>IF(N394="snížená",J394,0)</f>
        <v>0</v>
      </c>
      <c r="BG394" s="238">
        <f>IF(N394="zákl. přenesená",J394,0)</f>
        <v>0</v>
      </c>
      <c r="BH394" s="238">
        <f>IF(N394="sníž. přenesená",J394,0)</f>
        <v>0</v>
      </c>
      <c r="BI394" s="238">
        <f>IF(N394="nulová",J394,0)</f>
        <v>0</v>
      </c>
      <c r="BJ394" s="17" t="s">
        <v>83</v>
      </c>
      <c r="BK394" s="238">
        <f>ROUND(I394*H394,2)</f>
        <v>0</v>
      </c>
      <c r="BL394" s="17" t="s">
        <v>362</v>
      </c>
      <c r="BM394" s="237" t="s">
        <v>2819</v>
      </c>
    </row>
    <row r="395" s="13" customFormat="1">
      <c r="A395" s="13"/>
      <c r="B395" s="244"/>
      <c r="C395" s="245"/>
      <c r="D395" s="246" t="s">
        <v>190</v>
      </c>
      <c r="E395" s="247" t="s">
        <v>1</v>
      </c>
      <c r="F395" s="248" t="s">
        <v>2532</v>
      </c>
      <c r="G395" s="245"/>
      <c r="H395" s="247" t="s">
        <v>1</v>
      </c>
      <c r="I395" s="249"/>
      <c r="J395" s="245"/>
      <c r="K395" s="245"/>
      <c r="L395" s="250"/>
      <c r="M395" s="251"/>
      <c r="N395" s="252"/>
      <c r="O395" s="252"/>
      <c r="P395" s="252"/>
      <c r="Q395" s="252"/>
      <c r="R395" s="252"/>
      <c r="S395" s="252"/>
      <c r="T395" s="25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54" t="s">
        <v>190</v>
      </c>
      <c r="AU395" s="254" t="s">
        <v>85</v>
      </c>
      <c r="AV395" s="13" t="s">
        <v>83</v>
      </c>
      <c r="AW395" s="13" t="s">
        <v>34</v>
      </c>
      <c r="AX395" s="13" t="s">
        <v>76</v>
      </c>
      <c r="AY395" s="254" t="s">
        <v>178</v>
      </c>
    </row>
    <row r="396" s="14" customFormat="1">
      <c r="A396" s="14"/>
      <c r="B396" s="255"/>
      <c r="C396" s="256"/>
      <c r="D396" s="246" t="s">
        <v>190</v>
      </c>
      <c r="E396" s="257" t="s">
        <v>1</v>
      </c>
      <c r="F396" s="258" t="s">
        <v>270</v>
      </c>
      <c r="G396" s="256"/>
      <c r="H396" s="259">
        <v>9</v>
      </c>
      <c r="I396" s="260"/>
      <c r="J396" s="256"/>
      <c r="K396" s="256"/>
      <c r="L396" s="261"/>
      <c r="M396" s="262"/>
      <c r="N396" s="263"/>
      <c r="O396" s="263"/>
      <c r="P396" s="263"/>
      <c r="Q396" s="263"/>
      <c r="R396" s="263"/>
      <c r="S396" s="263"/>
      <c r="T396" s="26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5" t="s">
        <v>190</v>
      </c>
      <c r="AU396" s="265" t="s">
        <v>85</v>
      </c>
      <c r="AV396" s="14" t="s">
        <v>85</v>
      </c>
      <c r="AW396" s="14" t="s">
        <v>34</v>
      </c>
      <c r="AX396" s="14" t="s">
        <v>83</v>
      </c>
      <c r="AY396" s="265" t="s">
        <v>178</v>
      </c>
    </row>
    <row r="397" s="2" customFormat="1" ht="24.15" customHeight="1">
      <c r="A397" s="38"/>
      <c r="B397" s="39"/>
      <c r="C397" s="226" t="s">
        <v>801</v>
      </c>
      <c r="D397" s="226" t="s">
        <v>181</v>
      </c>
      <c r="E397" s="227" t="s">
        <v>2820</v>
      </c>
      <c r="F397" s="228" t="s">
        <v>2821</v>
      </c>
      <c r="G397" s="229" t="s">
        <v>203</v>
      </c>
      <c r="H397" s="230">
        <v>7</v>
      </c>
      <c r="I397" s="231"/>
      <c r="J397" s="232">
        <f>ROUND(I397*H397,2)</f>
        <v>0</v>
      </c>
      <c r="K397" s="228" t="s">
        <v>1</v>
      </c>
      <c r="L397" s="44"/>
      <c r="M397" s="233" t="s">
        <v>1</v>
      </c>
      <c r="N397" s="234" t="s">
        <v>41</v>
      </c>
      <c r="O397" s="91"/>
      <c r="P397" s="235">
        <f>O397*H397</f>
        <v>0</v>
      </c>
      <c r="Q397" s="235">
        <v>0</v>
      </c>
      <c r="R397" s="235">
        <f>Q397*H397</f>
        <v>0</v>
      </c>
      <c r="S397" s="235">
        <v>0</v>
      </c>
      <c r="T397" s="236">
        <f>S397*H397</f>
        <v>0</v>
      </c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R397" s="237" t="s">
        <v>362</v>
      </c>
      <c r="AT397" s="237" t="s">
        <v>181</v>
      </c>
      <c r="AU397" s="237" t="s">
        <v>85</v>
      </c>
      <c r="AY397" s="17" t="s">
        <v>178</v>
      </c>
      <c r="BE397" s="238">
        <f>IF(N397="základní",J397,0)</f>
        <v>0</v>
      </c>
      <c r="BF397" s="238">
        <f>IF(N397="snížená",J397,0)</f>
        <v>0</v>
      </c>
      <c r="BG397" s="238">
        <f>IF(N397="zákl. přenesená",J397,0)</f>
        <v>0</v>
      </c>
      <c r="BH397" s="238">
        <f>IF(N397="sníž. přenesená",J397,0)</f>
        <v>0</v>
      </c>
      <c r="BI397" s="238">
        <f>IF(N397="nulová",J397,0)</f>
        <v>0</v>
      </c>
      <c r="BJ397" s="17" t="s">
        <v>83</v>
      </c>
      <c r="BK397" s="238">
        <f>ROUND(I397*H397,2)</f>
        <v>0</v>
      </c>
      <c r="BL397" s="17" t="s">
        <v>362</v>
      </c>
      <c r="BM397" s="237" t="s">
        <v>2822</v>
      </c>
    </row>
    <row r="398" s="13" customFormat="1">
      <c r="A398" s="13"/>
      <c r="B398" s="244"/>
      <c r="C398" s="245"/>
      <c r="D398" s="246" t="s">
        <v>190</v>
      </c>
      <c r="E398" s="247" t="s">
        <v>1</v>
      </c>
      <c r="F398" s="248" t="s">
        <v>2532</v>
      </c>
      <c r="G398" s="245"/>
      <c r="H398" s="247" t="s">
        <v>1</v>
      </c>
      <c r="I398" s="249"/>
      <c r="J398" s="245"/>
      <c r="K398" s="245"/>
      <c r="L398" s="250"/>
      <c r="M398" s="251"/>
      <c r="N398" s="252"/>
      <c r="O398" s="252"/>
      <c r="P398" s="252"/>
      <c r="Q398" s="252"/>
      <c r="R398" s="252"/>
      <c r="S398" s="252"/>
      <c r="T398" s="25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54" t="s">
        <v>190</v>
      </c>
      <c r="AU398" s="254" t="s">
        <v>85</v>
      </c>
      <c r="AV398" s="13" t="s">
        <v>83</v>
      </c>
      <c r="AW398" s="13" t="s">
        <v>34</v>
      </c>
      <c r="AX398" s="13" t="s">
        <v>76</v>
      </c>
      <c r="AY398" s="254" t="s">
        <v>178</v>
      </c>
    </row>
    <row r="399" s="14" customFormat="1">
      <c r="A399" s="14"/>
      <c r="B399" s="255"/>
      <c r="C399" s="256"/>
      <c r="D399" s="246" t="s">
        <v>190</v>
      </c>
      <c r="E399" s="257" t="s">
        <v>1</v>
      </c>
      <c r="F399" s="258" t="s">
        <v>2823</v>
      </c>
      <c r="G399" s="256"/>
      <c r="H399" s="259">
        <v>7</v>
      </c>
      <c r="I399" s="260"/>
      <c r="J399" s="256"/>
      <c r="K399" s="256"/>
      <c r="L399" s="261"/>
      <c r="M399" s="262"/>
      <c r="N399" s="263"/>
      <c r="O399" s="263"/>
      <c r="P399" s="263"/>
      <c r="Q399" s="263"/>
      <c r="R399" s="263"/>
      <c r="S399" s="263"/>
      <c r="T399" s="26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65" t="s">
        <v>190</v>
      </c>
      <c r="AU399" s="265" t="s">
        <v>85</v>
      </c>
      <c r="AV399" s="14" t="s">
        <v>85</v>
      </c>
      <c r="AW399" s="14" t="s">
        <v>34</v>
      </c>
      <c r="AX399" s="14" t="s">
        <v>83</v>
      </c>
      <c r="AY399" s="265" t="s">
        <v>178</v>
      </c>
    </row>
    <row r="400" s="2" customFormat="1" ht="24.15" customHeight="1">
      <c r="A400" s="38"/>
      <c r="B400" s="39"/>
      <c r="C400" s="226" t="s">
        <v>807</v>
      </c>
      <c r="D400" s="226" t="s">
        <v>181</v>
      </c>
      <c r="E400" s="227" t="s">
        <v>2824</v>
      </c>
      <c r="F400" s="228" t="s">
        <v>2825</v>
      </c>
      <c r="G400" s="229" t="s">
        <v>203</v>
      </c>
      <c r="H400" s="230">
        <v>14</v>
      </c>
      <c r="I400" s="231"/>
      <c r="J400" s="232">
        <f>ROUND(I400*H400,2)</f>
        <v>0</v>
      </c>
      <c r="K400" s="228" t="s">
        <v>1</v>
      </c>
      <c r="L400" s="44"/>
      <c r="M400" s="233" t="s">
        <v>1</v>
      </c>
      <c r="N400" s="234" t="s">
        <v>41</v>
      </c>
      <c r="O400" s="91"/>
      <c r="P400" s="235">
        <f>O400*H400</f>
        <v>0</v>
      </c>
      <c r="Q400" s="235">
        <v>0</v>
      </c>
      <c r="R400" s="235">
        <f>Q400*H400</f>
        <v>0</v>
      </c>
      <c r="S400" s="235">
        <v>0</v>
      </c>
      <c r="T400" s="236">
        <f>S400*H400</f>
        <v>0</v>
      </c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R400" s="237" t="s">
        <v>362</v>
      </c>
      <c r="AT400" s="237" t="s">
        <v>181</v>
      </c>
      <c r="AU400" s="237" t="s">
        <v>85</v>
      </c>
      <c r="AY400" s="17" t="s">
        <v>178</v>
      </c>
      <c r="BE400" s="238">
        <f>IF(N400="základní",J400,0)</f>
        <v>0</v>
      </c>
      <c r="BF400" s="238">
        <f>IF(N400="snížená",J400,0)</f>
        <v>0</v>
      </c>
      <c r="BG400" s="238">
        <f>IF(N400="zákl. přenesená",J400,0)</f>
        <v>0</v>
      </c>
      <c r="BH400" s="238">
        <f>IF(N400="sníž. přenesená",J400,0)</f>
        <v>0</v>
      </c>
      <c r="BI400" s="238">
        <f>IF(N400="nulová",J400,0)</f>
        <v>0</v>
      </c>
      <c r="BJ400" s="17" t="s">
        <v>83</v>
      </c>
      <c r="BK400" s="238">
        <f>ROUND(I400*H400,2)</f>
        <v>0</v>
      </c>
      <c r="BL400" s="17" t="s">
        <v>362</v>
      </c>
      <c r="BM400" s="237" t="s">
        <v>2826</v>
      </c>
    </row>
    <row r="401" s="13" customFormat="1">
      <c r="A401" s="13"/>
      <c r="B401" s="244"/>
      <c r="C401" s="245"/>
      <c r="D401" s="246" t="s">
        <v>190</v>
      </c>
      <c r="E401" s="247" t="s">
        <v>1</v>
      </c>
      <c r="F401" s="248" t="s">
        <v>2532</v>
      </c>
      <c r="G401" s="245"/>
      <c r="H401" s="247" t="s">
        <v>1</v>
      </c>
      <c r="I401" s="249"/>
      <c r="J401" s="245"/>
      <c r="K401" s="245"/>
      <c r="L401" s="250"/>
      <c r="M401" s="251"/>
      <c r="N401" s="252"/>
      <c r="O401" s="252"/>
      <c r="P401" s="252"/>
      <c r="Q401" s="252"/>
      <c r="R401" s="252"/>
      <c r="S401" s="252"/>
      <c r="T401" s="25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54" t="s">
        <v>190</v>
      </c>
      <c r="AU401" s="254" t="s">
        <v>85</v>
      </c>
      <c r="AV401" s="13" t="s">
        <v>83</v>
      </c>
      <c r="AW401" s="13" t="s">
        <v>34</v>
      </c>
      <c r="AX401" s="13" t="s">
        <v>76</v>
      </c>
      <c r="AY401" s="254" t="s">
        <v>178</v>
      </c>
    </row>
    <row r="402" s="14" customFormat="1">
      <c r="A402" s="14"/>
      <c r="B402" s="255"/>
      <c r="C402" s="256"/>
      <c r="D402" s="246" t="s">
        <v>190</v>
      </c>
      <c r="E402" s="257" t="s">
        <v>1</v>
      </c>
      <c r="F402" s="258" t="s">
        <v>2827</v>
      </c>
      <c r="G402" s="256"/>
      <c r="H402" s="259">
        <v>14</v>
      </c>
      <c r="I402" s="260"/>
      <c r="J402" s="256"/>
      <c r="K402" s="256"/>
      <c r="L402" s="261"/>
      <c r="M402" s="262"/>
      <c r="N402" s="263"/>
      <c r="O402" s="263"/>
      <c r="P402" s="263"/>
      <c r="Q402" s="263"/>
      <c r="R402" s="263"/>
      <c r="S402" s="263"/>
      <c r="T402" s="26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5" t="s">
        <v>190</v>
      </c>
      <c r="AU402" s="265" t="s">
        <v>85</v>
      </c>
      <c r="AV402" s="14" t="s">
        <v>85</v>
      </c>
      <c r="AW402" s="14" t="s">
        <v>34</v>
      </c>
      <c r="AX402" s="14" t="s">
        <v>83</v>
      </c>
      <c r="AY402" s="265" t="s">
        <v>178</v>
      </c>
    </row>
    <row r="403" s="2" customFormat="1" ht="24.15" customHeight="1">
      <c r="A403" s="38"/>
      <c r="B403" s="39"/>
      <c r="C403" s="226" t="s">
        <v>813</v>
      </c>
      <c r="D403" s="226" t="s">
        <v>181</v>
      </c>
      <c r="E403" s="227" t="s">
        <v>2828</v>
      </c>
      <c r="F403" s="228" t="s">
        <v>2829</v>
      </c>
      <c r="G403" s="229" t="s">
        <v>203</v>
      </c>
      <c r="H403" s="230">
        <v>1</v>
      </c>
      <c r="I403" s="231"/>
      <c r="J403" s="232">
        <f>ROUND(I403*H403,2)</f>
        <v>0</v>
      </c>
      <c r="K403" s="228" t="s">
        <v>1</v>
      </c>
      <c r="L403" s="44"/>
      <c r="M403" s="233" t="s">
        <v>1</v>
      </c>
      <c r="N403" s="234" t="s">
        <v>41</v>
      </c>
      <c r="O403" s="91"/>
      <c r="P403" s="235">
        <f>O403*H403</f>
        <v>0</v>
      </c>
      <c r="Q403" s="235">
        <v>0.014500000000000001</v>
      </c>
      <c r="R403" s="235">
        <f>Q403*H403</f>
        <v>0.014500000000000001</v>
      </c>
      <c r="S403" s="235">
        <v>0</v>
      </c>
      <c r="T403" s="236">
        <f>S403*H403</f>
        <v>0</v>
      </c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R403" s="237" t="s">
        <v>362</v>
      </c>
      <c r="AT403" s="237" t="s">
        <v>181</v>
      </c>
      <c r="AU403" s="237" t="s">
        <v>85</v>
      </c>
      <c r="AY403" s="17" t="s">
        <v>178</v>
      </c>
      <c r="BE403" s="238">
        <f>IF(N403="základní",J403,0)</f>
        <v>0</v>
      </c>
      <c r="BF403" s="238">
        <f>IF(N403="snížená",J403,0)</f>
        <v>0</v>
      </c>
      <c r="BG403" s="238">
        <f>IF(N403="zákl. přenesená",J403,0)</f>
        <v>0</v>
      </c>
      <c r="BH403" s="238">
        <f>IF(N403="sníž. přenesená",J403,0)</f>
        <v>0</v>
      </c>
      <c r="BI403" s="238">
        <f>IF(N403="nulová",J403,0)</f>
        <v>0</v>
      </c>
      <c r="BJ403" s="17" t="s">
        <v>83</v>
      </c>
      <c r="BK403" s="238">
        <f>ROUND(I403*H403,2)</f>
        <v>0</v>
      </c>
      <c r="BL403" s="17" t="s">
        <v>362</v>
      </c>
      <c r="BM403" s="237" t="s">
        <v>2830</v>
      </c>
    </row>
    <row r="404" s="13" customFormat="1">
      <c r="A404" s="13"/>
      <c r="B404" s="244"/>
      <c r="C404" s="245"/>
      <c r="D404" s="246" t="s">
        <v>190</v>
      </c>
      <c r="E404" s="247" t="s">
        <v>1</v>
      </c>
      <c r="F404" s="248" t="s">
        <v>2532</v>
      </c>
      <c r="G404" s="245"/>
      <c r="H404" s="247" t="s">
        <v>1</v>
      </c>
      <c r="I404" s="249"/>
      <c r="J404" s="245"/>
      <c r="K404" s="245"/>
      <c r="L404" s="250"/>
      <c r="M404" s="251"/>
      <c r="N404" s="252"/>
      <c r="O404" s="252"/>
      <c r="P404" s="252"/>
      <c r="Q404" s="252"/>
      <c r="R404" s="252"/>
      <c r="S404" s="252"/>
      <c r="T404" s="25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54" t="s">
        <v>190</v>
      </c>
      <c r="AU404" s="254" t="s">
        <v>85</v>
      </c>
      <c r="AV404" s="13" t="s">
        <v>83</v>
      </c>
      <c r="AW404" s="13" t="s">
        <v>34</v>
      </c>
      <c r="AX404" s="13" t="s">
        <v>76</v>
      </c>
      <c r="AY404" s="254" t="s">
        <v>178</v>
      </c>
    </row>
    <row r="405" s="14" customFormat="1">
      <c r="A405" s="14"/>
      <c r="B405" s="255"/>
      <c r="C405" s="256"/>
      <c r="D405" s="246" t="s">
        <v>190</v>
      </c>
      <c r="E405" s="257" t="s">
        <v>1</v>
      </c>
      <c r="F405" s="258" t="s">
        <v>83</v>
      </c>
      <c r="G405" s="256"/>
      <c r="H405" s="259">
        <v>1</v>
      </c>
      <c r="I405" s="260"/>
      <c r="J405" s="256"/>
      <c r="K405" s="256"/>
      <c r="L405" s="261"/>
      <c r="M405" s="262"/>
      <c r="N405" s="263"/>
      <c r="O405" s="263"/>
      <c r="P405" s="263"/>
      <c r="Q405" s="263"/>
      <c r="R405" s="263"/>
      <c r="S405" s="263"/>
      <c r="T405" s="26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5" t="s">
        <v>190</v>
      </c>
      <c r="AU405" s="265" t="s">
        <v>85</v>
      </c>
      <c r="AV405" s="14" t="s">
        <v>85</v>
      </c>
      <c r="AW405" s="14" t="s">
        <v>34</v>
      </c>
      <c r="AX405" s="14" t="s">
        <v>83</v>
      </c>
      <c r="AY405" s="265" t="s">
        <v>178</v>
      </c>
    </row>
    <row r="406" s="2" customFormat="1" ht="24.15" customHeight="1">
      <c r="A406" s="38"/>
      <c r="B406" s="39"/>
      <c r="C406" s="226" t="s">
        <v>820</v>
      </c>
      <c r="D406" s="226" t="s">
        <v>181</v>
      </c>
      <c r="E406" s="227" t="s">
        <v>2831</v>
      </c>
      <c r="F406" s="228" t="s">
        <v>2832</v>
      </c>
      <c r="G406" s="229" t="s">
        <v>203</v>
      </c>
      <c r="H406" s="230">
        <v>1</v>
      </c>
      <c r="I406" s="231"/>
      <c r="J406" s="232">
        <f>ROUND(I406*H406,2)</f>
        <v>0</v>
      </c>
      <c r="K406" s="228" t="s">
        <v>1</v>
      </c>
      <c r="L406" s="44"/>
      <c r="M406" s="233" t="s">
        <v>1</v>
      </c>
      <c r="N406" s="234" t="s">
        <v>41</v>
      </c>
      <c r="O406" s="91"/>
      <c r="P406" s="235">
        <f>O406*H406</f>
        <v>0</v>
      </c>
      <c r="Q406" s="235">
        <v>0</v>
      </c>
      <c r="R406" s="235">
        <f>Q406*H406</f>
        <v>0</v>
      </c>
      <c r="S406" s="235">
        <v>0</v>
      </c>
      <c r="T406" s="236">
        <f>S406*H406</f>
        <v>0</v>
      </c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R406" s="237" t="s">
        <v>362</v>
      </c>
      <c r="AT406" s="237" t="s">
        <v>181</v>
      </c>
      <c r="AU406" s="237" t="s">
        <v>85</v>
      </c>
      <c r="AY406" s="17" t="s">
        <v>178</v>
      </c>
      <c r="BE406" s="238">
        <f>IF(N406="základní",J406,0)</f>
        <v>0</v>
      </c>
      <c r="BF406" s="238">
        <f>IF(N406="snížená",J406,0)</f>
        <v>0</v>
      </c>
      <c r="BG406" s="238">
        <f>IF(N406="zákl. přenesená",J406,0)</f>
        <v>0</v>
      </c>
      <c r="BH406" s="238">
        <f>IF(N406="sníž. přenesená",J406,0)</f>
        <v>0</v>
      </c>
      <c r="BI406" s="238">
        <f>IF(N406="nulová",J406,0)</f>
        <v>0</v>
      </c>
      <c r="BJ406" s="17" t="s">
        <v>83</v>
      </c>
      <c r="BK406" s="238">
        <f>ROUND(I406*H406,2)</f>
        <v>0</v>
      </c>
      <c r="BL406" s="17" t="s">
        <v>362</v>
      </c>
      <c r="BM406" s="237" t="s">
        <v>2833</v>
      </c>
    </row>
    <row r="407" s="13" customFormat="1">
      <c r="A407" s="13"/>
      <c r="B407" s="244"/>
      <c r="C407" s="245"/>
      <c r="D407" s="246" t="s">
        <v>190</v>
      </c>
      <c r="E407" s="247" t="s">
        <v>1</v>
      </c>
      <c r="F407" s="248" t="s">
        <v>2532</v>
      </c>
      <c r="G407" s="245"/>
      <c r="H407" s="247" t="s">
        <v>1</v>
      </c>
      <c r="I407" s="249"/>
      <c r="J407" s="245"/>
      <c r="K407" s="245"/>
      <c r="L407" s="250"/>
      <c r="M407" s="251"/>
      <c r="N407" s="252"/>
      <c r="O407" s="252"/>
      <c r="P407" s="252"/>
      <c r="Q407" s="252"/>
      <c r="R407" s="252"/>
      <c r="S407" s="252"/>
      <c r="T407" s="25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54" t="s">
        <v>190</v>
      </c>
      <c r="AU407" s="254" t="s">
        <v>85</v>
      </c>
      <c r="AV407" s="13" t="s">
        <v>83</v>
      </c>
      <c r="AW407" s="13" t="s">
        <v>34</v>
      </c>
      <c r="AX407" s="13" t="s">
        <v>76</v>
      </c>
      <c r="AY407" s="254" t="s">
        <v>178</v>
      </c>
    </row>
    <row r="408" s="14" customFormat="1">
      <c r="A408" s="14"/>
      <c r="B408" s="255"/>
      <c r="C408" s="256"/>
      <c r="D408" s="246" t="s">
        <v>190</v>
      </c>
      <c r="E408" s="257" t="s">
        <v>1</v>
      </c>
      <c r="F408" s="258" t="s">
        <v>83</v>
      </c>
      <c r="G408" s="256"/>
      <c r="H408" s="259">
        <v>1</v>
      </c>
      <c r="I408" s="260"/>
      <c r="J408" s="256"/>
      <c r="K408" s="256"/>
      <c r="L408" s="261"/>
      <c r="M408" s="262"/>
      <c r="N408" s="263"/>
      <c r="O408" s="263"/>
      <c r="P408" s="263"/>
      <c r="Q408" s="263"/>
      <c r="R408" s="263"/>
      <c r="S408" s="263"/>
      <c r="T408" s="26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65" t="s">
        <v>190</v>
      </c>
      <c r="AU408" s="265" t="s">
        <v>85</v>
      </c>
      <c r="AV408" s="14" t="s">
        <v>85</v>
      </c>
      <c r="AW408" s="14" t="s">
        <v>34</v>
      </c>
      <c r="AX408" s="14" t="s">
        <v>83</v>
      </c>
      <c r="AY408" s="265" t="s">
        <v>178</v>
      </c>
    </row>
    <row r="409" s="2" customFormat="1" ht="24.15" customHeight="1">
      <c r="A409" s="38"/>
      <c r="B409" s="39"/>
      <c r="C409" s="267" t="s">
        <v>826</v>
      </c>
      <c r="D409" s="267" t="s">
        <v>406</v>
      </c>
      <c r="E409" s="268" t="s">
        <v>2834</v>
      </c>
      <c r="F409" s="269" t="s">
        <v>2835</v>
      </c>
      <c r="G409" s="270" t="s">
        <v>203</v>
      </c>
      <c r="H409" s="271">
        <v>1</v>
      </c>
      <c r="I409" s="272"/>
      <c r="J409" s="273">
        <f>ROUND(I409*H409,2)</f>
        <v>0</v>
      </c>
      <c r="K409" s="269" t="s">
        <v>1</v>
      </c>
      <c r="L409" s="274"/>
      <c r="M409" s="275" t="s">
        <v>1</v>
      </c>
      <c r="N409" s="276" t="s">
        <v>41</v>
      </c>
      <c r="O409" s="91"/>
      <c r="P409" s="235">
        <f>O409*H409</f>
        <v>0</v>
      </c>
      <c r="Q409" s="235">
        <v>0.010999999999999999</v>
      </c>
      <c r="R409" s="235">
        <f>Q409*H409</f>
        <v>0.010999999999999999</v>
      </c>
      <c r="S409" s="235">
        <v>0</v>
      </c>
      <c r="T409" s="236">
        <f>S409*H409</f>
        <v>0</v>
      </c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R409" s="237" t="s">
        <v>472</v>
      </c>
      <c r="AT409" s="237" t="s">
        <v>406</v>
      </c>
      <c r="AU409" s="237" t="s">
        <v>85</v>
      </c>
      <c r="AY409" s="17" t="s">
        <v>178</v>
      </c>
      <c r="BE409" s="238">
        <f>IF(N409="základní",J409,0)</f>
        <v>0</v>
      </c>
      <c r="BF409" s="238">
        <f>IF(N409="snížená",J409,0)</f>
        <v>0</v>
      </c>
      <c r="BG409" s="238">
        <f>IF(N409="zákl. přenesená",J409,0)</f>
        <v>0</v>
      </c>
      <c r="BH409" s="238">
        <f>IF(N409="sníž. přenesená",J409,0)</f>
        <v>0</v>
      </c>
      <c r="BI409" s="238">
        <f>IF(N409="nulová",J409,0)</f>
        <v>0</v>
      </c>
      <c r="BJ409" s="17" t="s">
        <v>83</v>
      </c>
      <c r="BK409" s="238">
        <f>ROUND(I409*H409,2)</f>
        <v>0</v>
      </c>
      <c r="BL409" s="17" t="s">
        <v>362</v>
      </c>
      <c r="BM409" s="237" t="s">
        <v>2836</v>
      </c>
    </row>
    <row r="410" s="13" customFormat="1">
      <c r="A410" s="13"/>
      <c r="B410" s="244"/>
      <c r="C410" s="245"/>
      <c r="D410" s="246" t="s">
        <v>190</v>
      </c>
      <c r="E410" s="247" t="s">
        <v>1</v>
      </c>
      <c r="F410" s="248" t="s">
        <v>2532</v>
      </c>
      <c r="G410" s="245"/>
      <c r="H410" s="247" t="s">
        <v>1</v>
      </c>
      <c r="I410" s="249"/>
      <c r="J410" s="245"/>
      <c r="K410" s="245"/>
      <c r="L410" s="250"/>
      <c r="M410" s="251"/>
      <c r="N410" s="252"/>
      <c r="O410" s="252"/>
      <c r="P410" s="252"/>
      <c r="Q410" s="252"/>
      <c r="R410" s="252"/>
      <c r="S410" s="252"/>
      <c r="T410" s="25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54" t="s">
        <v>190</v>
      </c>
      <c r="AU410" s="254" t="s">
        <v>85</v>
      </c>
      <c r="AV410" s="13" t="s">
        <v>83</v>
      </c>
      <c r="AW410" s="13" t="s">
        <v>34</v>
      </c>
      <c r="AX410" s="13" t="s">
        <v>76</v>
      </c>
      <c r="AY410" s="254" t="s">
        <v>178</v>
      </c>
    </row>
    <row r="411" s="14" customFormat="1">
      <c r="A411" s="14"/>
      <c r="B411" s="255"/>
      <c r="C411" s="256"/>
      <c r="D411" s="246" t="s">
        <v>190</v>
      </c>
      <c r="E411" s="257" t="s">
        <v>1</v>
      </c>
      <c r="F411" s="258" t="s">
        <v>83</v>
      </c>
      <c r="G411" s="256"/>
      <c r="H411" s="259">
        <v>1</v>
      </c>
      <c r="I411" s="260"/>
      <c r="J411" s="256"/>
      <c r="K411" s="256"/>
      <c r="L411" s="261"/>
      <c r="M411" s="262"/>
      <c r="N411" s="263"/>
      <c r="O411" s="263"/>
      <c r="P411" s="263"/>
      <c r="Q411" s="263"/>
      <c r="R411" s="263"/>
      <c r="S411" s="263"/>
      <c r="T411" s="26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5" t="s">
        <v>190</v>
      </c>
      <c r="AU411" s="265" t="s">
        <v>85</v>
      </c>
      <c r="AV411" s="14" t="s">
        <v>85</v>
      </c>
      <c r="AW411" s="14" t="s">
        <v>34</v>
      </c>
      <c r="AX411" s="14" t="s">
        <v>83</v>
      </c>
      <c r="AY411" s="265" t="s">
        <v>178</v>
      </c>
    </row>
    <row r="412" s="2" customFormat="1" ht="24.15" customHeight="1">
      <c r="A412" s="38"/>
      <c r="B412" s="39"/>
      <c r="C412" s="267" t="s">
        <v>832</v>
      </c>
      <c r="D412" s="267" t="s">
        <v>406</v>
      </c>
      <c r="E412" s="268" t="s">
        <v>2837</v>
      </c>
      <c r="F412" s="269" t="s">
        <v>2838</v>
      </c>
      <c r="G412" s="270" t="s">
        <v>203</v>
      </c>
      <c r="H412" s="271">
        <v>1</v>
      </c>
      <c r="I412" s="272"/>
      <c r="J412" s="273">
        <f>ROUND(I412*H412,2)</f>
        <v>0</v>
      </c>
      <c r="K412" s="269" t="s">
        <v>1</v>
      </c>
      <c r="L412" s="274"/>
      <c r="M412" s="275" t="s">
        <v>1</v>
      </c>
      <c r="N412" s="276" t="s">
        <v>41</v>
      </c>
      <c r="O412" s="91"/>
      <c r="P412" s="235">
        <f>O412*H412</f>
        <v>0</v>
      </c>
      <c r="Q412" s="235">
        <v>0.014</v>
      </c>
      <c r="R412" s="235">
        <f>Q412*H412</f>
        <v>0.014</v>
      </c>
      <c r="S412" s="235">
        <v>0</v>
      </c>
      <c r="T412" s="236">
        <f>S412*H412</f>
        <v>0</v>
      </c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R412" s="237" t="s">
        <v>472</v>
      </c>
      <c r="AT412" s="237" t="s">
        <v>406</v>
      </c>
      <c r="AU412" s="237" t="s">
        <v>85</v>
      </c>
      <c r="AY412" s="17" t="s">
        <v>178</v>
      </c>
      <c r="BE412" s="238">
        <f>IF(N412="základní",J412,0)</f>
        <v>0</v>
      </c>
      <c r="BF412" s="238">
        <f>IF(N412="snížená",J412,0)</f>
        <v>0</v>
      </c>
      <c r="BG412" s="238">
        <f>IF(N412="zákl. přenesená",J412,0)</f>
        <v>0</v>
      </c>
      <c r="BH412" s="238">
        <f>IF(N412="sníž. přenesená",J412,0)</f>
        <v>0</v>
      </c>
      <c r="BI412" s="238">
        <f>IF(N412="nulová",J412,0)</f>
        <v>0</v>
      </c>
      <c r="BJ412" s="17" t="s">
        <v>83</v>
      </c>
      <c r="BK412" s="238">
        <f>ROUND(I412*H412,2)</f>
        <v>0</v>
      </c>
      <c r="BL412" s="17" t="s">
        <v>362</v>
      </c>
      <c r="BM412" s="237" t="s">
        <v>2839</v>
      </c>
    </row>
    <row r="413" s="13" customFormat="1">
      <c r="A413" s="13"/>
      <c r="B413" s="244"/>
      <c r="C413" s="245"/>
      <c r="D413" s="246" t="s">
        <v>190</v>
      </c>
      <c r="E413" s="247" t="s">
        <v>1</v>
      </c>
      <c r="F413" s="248" t="s">
        <v>2532</v>
      </c>
      <c r="G413" s="245"/>
      <c r="H413" s="247" t="s">
        <v>1</v>
      </c>
      <c r="I413" s="249"/>
      <c r="J413" s="245"/>
      <c r="K413" s="245"/>
      <c r="L413" s="250"/>
      <c r="M413" s="251"/>
      <c r="N413" s="252"/>
      <c r="O413" s="252"/>
      <c r="P413" s="252"/>
      <c r="Q413" s="252"/>
      <c r="R413" s="252"/>
      <c r="S413" s="252"/>
      <c r="T413" s="25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54" t="s">
        <v>190</v>
      </c>
      <c r="AU413" s="254" t="s">
        <v>85</v>
      </c>
      <c r="AV413" s="13" t="s">
        <v>83</v>
      </c>
      <c r="AW413" s="13" t="s">
        <v>34</v>
      </c>
      <c r="AX413" s="13" t="s">
        <v>76</v>
      </c>
      <c r="AY413" s="254" t="s">
        <v>178</v>
      </c>
    </row>
    <row r="414" s="14" customFormat="1">
      <c r="A414" s="14"/>
      <c r="B414" s="255"/>
      <c r="C414" s="256"/>
      <c r="D414" s="246" t="s">
        <v>190</v>
      </c>
      <c r="E414" s="257" t="s">
        <v>1</v>
      </c>
      <c r="F414" s="258" t="s">
        <v>83</v>
      </c>
      <c r="G414" s="256"/>
      <c r="H414" s="259">
        <v>1</v>
      </c>
      <c r="I414" s="260"/>
      <c r="J414" s="256"/>
      <c r="K414" s="256"/>
      <c r="L414" s="261"/>
      <c r="M414" s="262"/>
      <c r="N414" s="263"/>
      <c r="O414" s="263"/>
      <c r="P414" s="263"/>
      <c r="Q414" s="263"/>
      <c r="R414" s="263"/>
      <c r="S414" s="263"/>
      <c r="T414" s="26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5" t="s">
        <v>190</v>
      </c>
      <c r="AU414" s="265" t="s">
        <v>85</v>
      </c>
      <c r="AV414" s="14" t="s">
        <v>85</v>
      </c>
      <c r="AW414" s="14" t="s">
        <v>34</v>
      </c>
      <c r="AX414" s="14" t="s">
        <v>83</v>
      </c>
      <c r="AY414" s="265" t="s">
        <v>178</v>
      </c>
    </row>
    <row r="415" s="2" customFormat="1" ht="24.15" customHeight="1">
      <c r="A415" s="38"/>
      <c r="B415" s="39"/>
      <c r="C415" s="226" t="s">
        <v>838</v>
      </c>
      <c r="D415" s="226" t="s">
        <v>181</v>
      </c>
      <c r="E415" s="227" t="s">
        <v>2840</v>
      </c>
      <c r="F415" s="228" t="s">
        <v>2841</v>
      </c>
      <c r="G415" s="229" t="s">
        <v>203</v>
      </c>
      <c r="H415" s="230">
        <v>2</v>
      </c>
      <c r="I415" s="231"/>
      <c r="J415" s="232">
        <f>ROUND(I415*H415,2)</f>
        <v>0</v>
      </c>
      <c r="K415" s="228" t="s">
        <v>185</v>
      </c>
      <c r="L415" s="44"/>
      <c r="M415" s="233" t="s">
        <v>1</v>
      </c>
      <c r="N415" s="234" t="s">
        <v>41</v>
      </c>
      <c r="O415" s="91"/>
      <c r="P415" s="235">
        <f>O415*H415</f>
        <v>0</v>
      </c>
      <c r="Q415" s="235">
        <v>0</v>
      </c>
      <c r="R415" s="235">
        <f>Q415*H415</f>
        <v>0</v>
      </c>
      <c r="S415" s="235">
        <v>0</v>
      </c>
      <c r="T415" s="236">
        <f>S415*H415</f>
        <v>0</v>
      </c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R415" s="237" t="s">
        <v>362</v>
      </c>
      <c r="AT415" s="237" t="s">
        <v>181</v>
      </c>
      <c r="AU415" s="237" t="s">
        <v>85</v>
      </c>
      <c r="AY415" s="17" t="s">
        <v>178</v>
      </c>
      <c r="BE415" s="238">
        <f>IF(N415="základní",J415,0)</f>
        <v>0</v>
      </c>
      <c r="BF415" s="238">
        <f>IF(N415="snížená",J415,0)</f>
        <v>0</v>
      </c>
      <c r="BG415" s="238">
        <f>IF(N415="zákl. přenesená",J415,0)</f>
        <v>0</v>
      </c>
      <c r="BH415" s="238">
        <f>IF(N415="sníž. přenesená",J415,0)</f>
        <v>0</v>
      </c>
      <c r="BI415" s="238">
        <f>IF(N415="nulová",J415,0)</f>
        <v>0</v>
      </c>
      <c r="BJ415" s="17" t="s">
        <v>83</v>
      </c>
      <c r="BK415" s="238">
        <f>ROUND(I415*H415,2)</f>
        <v>0</v>
      </c>
      <c r="BL415" s="17" t="s">
        <v>362</v>
      </c>
      <c r="BM415" s="237" t="s">
        <v>2842</v>
      </c>
    </row>
    <row r="416" s="2" customFormat="1">
      <c r="A416" s="38"/>
      <c r="B416" s="39"/>
      <c r="C416" s="40"/>
      <c r="D416" s="239" t="s">
        <v>188</v>
      </c>
      <c r="E416" s="40"/>
      <c r="F416" s="240" t="s">
        <v>2843</v>
      </c>
      <c r="G416" s="40"/>
      <c r="H416" s="40"/>
      <c r="I416" s="241"/>
      <c r="J416" s="40"/>
      <c r="K416" s="40"/>
      <c r="L416" s="44"/>
      <c r="M416" s="242"/>
      <c r="N416" s="243"/>
      <c r="O416" s="91"/>
      <c r="P416" s="91"/>
      <c r="Q416" s="91"/>
      <c r="R416" s="91"/>
      <c r="S416" s="91"/>
      <c r="T416" s="92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T416" s="17" t="s">
        <v>188</v>
      </c>
      <c r="AU416" s="17" t="s">
        <v>85</v>
      </c>
    </row>
    <row r="417" s="13" customFormat="1">
      <c r="A417" s="13"/>
      <c r="B417" s="244"/>
      <c r="C417" s="245"/>
      <c r="D417" s="246" t="s">
        <v>190</v>
      </c>
      <c r="E417" s="247" t="s">
        <v>1</v>
      </c>
      <c r="F417" s="248" t="s">
        <v>2532</v>
      </c>
      <c r="G417" s="245"/>
      <c r="H417" s="247" t="s">
        <v>1</v>
      </c>
      <c r="I417" s="249"/>
      <c r="J417" s="245"/>
      <c r="K417" s="245"/>
      <c r="L417" s="250"/>
      <c r="M417" s="251"/>
      <c r="N417" s="252"/>
      <c r="O417" s="252"/>
      <c r="P417" s="252"/>
      <c r="Q417" s="252"/>
      <c r="R417" s="252"/>
      <c r="S417" s="252"/>
      <c r="T417" s="25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54" t="s">
        <v>190</v>
      </c>
      <c r="AU417" s="254" t="s">
        <v>85</v>
      </c>
      <c r="AV417" s="13" t="s">
        <v>83</v>
      </c>
      <c r="AW417" s="13" t="s">
        <v>34</v>
      </c>
      <c r="AX417" s="13" t="s">
        <v>76</v>
      </c>
      <c r="AY417" s="254" t="s">
        <v>178</v>
      </c>
    </row>
    <row r="418" s="14" customFormat="1">
      <c r="A418" s="14"/>
      <c r="B418" s="255"/>
      <c r="C418" s="256"/>
      <c r="D418" s="246" t="s">
        <v>190</v>
      </c>
      <c r="E418" s="257" t="s">
        <v>1</v>
      </c>
      <c r="F418" s="258" t="s">
        <v>2844</v>
      </c>
      <c r="G418" s="256"/>
      <c r="H418" s="259">
        <v>2</v>
      </c>
      <c r="I418" s="260"/>
      <c r="J418" s="256"/>
      <c r="K418" s="256"/>
      <c r="L418" s="261"/>
      <c r="M418" s="262"/>
      <c r="N418" s="263"/>
      <c r="O418" s="263"/>
      <c r="P418" s="263"/>
      <c r="Q418" s="263"/>
      <c r="R418" s="263"/>
      <c r="S418" s="263"/>
      <c r="T418" s="26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65" t="s">
        <v>190</v>
      </c>
      <c r="AU418" s="265" t="s">
        <v>85</v>
      </c>
      <c r="AV418" s="14" t="s">
        <v>85</v>
      </c>
      <c r="AW418" s="14" t="s">
        <v>34</v>
      </c>
      <c r="AX418" s="14" t="s">
        <v>83</v>
      </c>
      <c r="AY418" s="265" t="s">
        <v>178</v>
      </c>
    </row>
    <row r="419" s="2" customFormat="1" ht="24.15" customHeight="1">
      <c r="A419" s="38"/>
      <c r="B419" s="39"/>
      <c r="C419" s="226" t="s">
        <v>844</v>
      </c>
      <c r="D419" s="226" t="s">
        <v>181</v>
      </c>
      <c r="E419" s="227" t="s">
        <v>2845</v>
      </c>
      <c r="F419" s="228" t="s">
        <v>2846</v>
      </c>
      <c r="G419" s="229" t="s">
        <v>229</v>
      </c>
      <c r="H419" s="230">
        <v>1.274</v>
      </c>
      <c r="I419" s="231"/>
      <c r="J419" s="232">
        <f>ROUND(I419*H419,2)</f>
        <v>0</v>
      </c>
      <c r="K419" s="228" t="s">
        <v>185</v>
      </c>
      <c r="L419" s="44"/>
      <c r="M419" s="233" t="s">
        <v>1</v>
      </c>
      <c r="N419" s="234" t="s">
        <v>41</v>
      </c>
      <c r="O419" s="91"/>
      <c r="P419" s="235">
        <f>O419*H419</f>
        <v>0</v>
      </c>
      <c r="Q419" s="235">
        <v>0</v>
      </c>
      <c r="R419" s="235">
        <f>Q419*H419</f>
        <v>0</v>
      </c>
      <c r="S419" s="235">
        <v>0</v>
      </c>
      <c r="T419" s="236">
        <f>S419*H419</f>
        <v>0</v>
      </c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R419" s="237" t="s">
        <v>362</v>
      </c>
      <c r="AT419" s="237" t="s">
        <v>181</v>
      </c>
      <c r="AU419" s="237" t="s">
        <v>85</v>
      </c>
      <c r="AY419" s="17" t="s">
        <v>178</v>
      </c>
      <c r="BE419" s="238">
        <f>IF(N419="základní",J419,0)</f>
        <v>0</v>
      </c>
      <c r="BF419" s="238">
        <f>IF(N419="snížená",J419,0)</f>
        <v>0</v>
      </c>
      <c r="BG419" s="238">
        <f>IF(N419="zákl. přenesená",J419,0)</f>
        <v>0</v>
      </c>
      <c r="BH419" s="238">
        <f>IF(N419="sníž. přenesená",J419,0)</f>
        <v>0</v>
      </c>
      <c r="BI419" s="238">
        <f>IF(N419="nulová",J419,0)</f>
        <v>0</v>
      </c>
      <c r="BJ419" s="17" t="s">
        <v>83</v>
      </c>
      <c r="BK419" s="238">
        <f>ROUND(I419*H419,2)</f>
        <v>0</v>
      </c>
      <c r="BL419" s="17" t="s">
        <v>362</v>
      </c>
      <c r="BM419" s="237" t="s">
        <v>2847</v>
      </c>
    </row>
    <row r="420" s="2" customFormat="1">
      <c r="A420" s="38"/>
      <c r="B420" s="39"/>
      <c r="C420" s="40"/>
      <c r="D420" s="239" t="s">
        <v>188</v>
      </c>
      <c r="E420" s="40"/>
      <c r="F420" s="240" t="s">
        <v>2848</v>
      </c>
      <c r="G420" s="40"/>
      <c r="H420" s="40"/>
      <c r="I420" s="241"/>
      <c r="J420" s="40"/>
      <c r="K420" s="40"/>
      <c r="L420" s="44"/>
      <c r="M420" s="242"/>
      <c r="N420" s="243"/>
      <c r="O420" s="91"/>
      <c r="P420" s="91"/>
      <c r="Q420" s="91"/>
      <c r="R420" s="91"/>
      <c r="S420" s="91"/>
      <c r="T420" s="92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T420" s="17" t="s">
        <v>188</v>
      </c>
      <c r="AU420" s="17" t="s">
        <v>85</v>
      </c>
    </row>
    <row r="421" s="12" customFormat="1" ht="22.8" customHeight="1">
      <c r="A421" s="12"/>
      <c r="B421" s="210"/>
      <c r="C421" s="211"/>
      <c r="D421" s="212" t="s">
        <v>75</v>
      </c>
      <c r="E421" s="224" t="s">
        <v>2849</v>
      </c>
      <c r="F421" s="224" t="s">
        <v>2850</v>
      </c>
      <c r="G421" s="211"/>
      <c r="H421" s="211"/>
      <c r="I421" s="214"/>
      <c r="J421" s="225">
        <f>BK421</f>
        <v>0</v>
      </c>
      <c r="K421" s="211"/>
      <c r="L421" s="216"/>
      <c r="M421" s="217"/>
      <c r="N421" s="218"/>
      <c r="O421" s="218"/>
      <c r="P421" s="219">
        <f>SUM(P422:P424)</f>
        <v>0</v>
      </c>
      <c r="Q421" s="218"/>
      <c r="R421" s="219">
        <f>SUM(R422:R424)</f>
        <v>0.0067600000000000004</v>
      </c>
      <c r="S421" s="218"/>
      <c r="T421" s="220">
        <f>SUM(T422:T424)</f>
        <v>0</v>
      </c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R421" s="221" t="s">
        <v>85</v>
      </c>
      <c r="AT421" s="222" t="s">
        <v>75</v>
      </c>
      <c r="AU421" s="222" t="s">
        <v>83</v>
      </c>
      <c r="AY421" s="221" t="s">
        <v>178</v>
      </c>
      <c r="BK421" s="223">
        <f>SUM(BK422:BK424)</f>
        <v>0</v>
      </c>
    </row>
    <row r="422" s="2" customFormat="1" ht="24.15" customHeight="1">
      <c r="A422" s="38"/>
      <c r="B422" s="39"/>
      <c r="C422" s="226" t="s">
        <v>865</v>
      </c>
      <c r="D422" s="226" t="s">
        <v>181</v>
      </c>
      <c r="E422" s="227" t="s">
        <v>2851</v>
      </c>
      <c r="F422" s="228" t="s">
        <v>2852</v>
      </c>
      <c r="G422" s="229" t="s">
        <v>267</v>
      </c>
      <c r="H422" s="230">
        <v>338</v>
      </c>
      <c r="I422" s="231"/>
      <c r="J422" s="232">
        <f>ROUND(I422*H422,2)</f>
        <v>0</v>
      </c>
      <c r="K422" s="228" t="s">
        <v>1</v>
      </c>
      <c r="L422" s="44"/>
      <c r="M422" s="233" t="s">
        <v>1</v>
      </c>
      <c r="N422" s="234" t="s">
        <v>41</v>
      </c>
      <c r="O422" s="91"/>
      <c r="P422" s="235">
        <f>O422*H422</f>
        <v>0</v>
      </c>
      <c r="Q422" s="235">
        <v>2.0000000000000002E-05</v>
      </c>
      <c r="R422" s="235">
        <f>Q422*H422</f>
        <v>0.0067600000000000004</v>
      </c>
      <c r="S422" s="235">
        <v>0</v>
      </c>
      <c r="T422" s="236">
        <f>S422*H422</f>
        <v>0</v>
      </c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R422" s="237" t="s">
        <v>362</v>
      </c>
      <c r="AT422" s="237" t="s">
        <v>181</v>
      </c>
      <c r="AU422" s="237" t="s">
        <v>85</v>
      </c>
      <c r="AY422" s="17" t="s">
        <v>178</v>
      </c>
      <c r="BE422" s="238">
        <f>IF(N422="základní",J422,0)</f>
        <v>0</v>
      </c>
      <c r="BF422" s="238">
        <f>IF(N422="snížená",J422,0)</f>
        <v>0</v>
      </c>
      <c r="BG422" s="238">
        <f>IF(N422="zákl. přenesená",J422,0)</f>
        <v>0</v>
      </c>
      <c r="BH422" s="238">
        <f>IF(N422="sníž. přenesená",J422,0)</f>
        <v>0</v>
      </c>
      <c r="BI422" s="238">
        <f>IF(N422="nulová",J422,0)</f>
        <v>0</v>
      </c>
      <c r="BJ422" s="17" t="s">
        <v>83</v>
      </c>
      <c r="BK422" s="238">
        <f>ROUND(I422*H422,2)</f>
        <v>0</v>
      </c>
      <c r="BL422" s="17" t="s">
        <v>362</v>
      </c>
      <c r="BM422" s="237" t="s">
        <v>2853</v>
      </c>
    </row>
    <row r="423" s="13" customFormat="1">
      <c r="A423" s="13"/>
      <c r="B423" s="244"/>
      <c r="C423" s="245"/>
      <c r="D423" s="246" t="s">
        <v>190</v>
      </c>
      <c r="E423" s="247" t="s">
        <v>1</v>
      </c>
      <c r="F423" s="248" t="s">
        <v>2532</v>
      </c>
      <c r="G423" s="245"/>
      <c r="H423" s="247" t="s">
        <v>1</v>
      </c>
      <c r="I423" s="249"/>
      <c r="J423" s="245"/>
      <c r="K423" s="245"/>
      <c r="L423" s="250"/>
      <c r="M423" s="251"/>
      <c r="N423" s="252"/>
      <c r="O423" s="252"/>
      <c r="P423" s="252"/>
      <c r="Q423" s="252"/>
      <c r="R423" s="252"/>
      <c r="S423" s="252"/>
      <c r="T423" s="25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54" t="s">
        <v>190</v>
      </c>
      <c r="AU423" s="254" t="s">
        <v>85</v>
      </c>
      <c r="AV423" s="13" t="s">
        <v>83</v>
      </c>
      <c r="AW423" s="13" t="s">
        <v>34</v>
      </c>
      <c r="AX423" s="13" t="s">
        <v>76</v>
      </c>
      <c r="AY423" s="254" t="s">
        <v>178</v>
      </c>
    </row>
    <row r="424" s="14" customFormat="1">
      <c r="A424" s="14"/>
      <c r="B424" s="255"/>
      <c r="C424" s="256"/>
      <c r="D424" s="246" t="s">
        <v>190</v>
      </c>
      <c r="E424" s="257" t="s">
        <v>1</v>
      </c>
      <c r="F424" s="258" t="s">
        <v>2614</v>
      </c>
      <c r="G424" s="256"/>
      <c r="H424" s="259">
        <v>338</v>
      </c>
      <c r="I424" s="260"/>
      <c r="J424" s="256"/>
      <c r="K424" s="256"/>
      <c r="L424" s="261"/>
      <c r="M424" s="262"/>
      <c r="N424" s="263"/>
      <c r="O424" s="263"/>
      <c r="P424" s="263"/>
      <c r="Q424" s="263"/>
      <c r="R424" s="263"/>
      <c r="S424" s="263"/>
      <c r="T424" s="26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65" t="s">
        <v>190</v>
      </c>
      <c r="AU424" s="265" t="s">
        <v>85</v>
      </c>
      <c r="AV424" s="14" t="s">
        <v>85</v>
      </c>
      <c r="AW424" s="14" t="s">
        <v>34</v>
      </c>
      <c r="AX424" s="14" t="s">
        <v>83</v>
      </c>
      <c r="AY424" s="265" t="s">
        <v>178</v>
      </c>
    </row>
    <row r="425" s="12" customFormat="1" ht="22.8" customHeight="1">
      <c r="A425" s="12"/>
      <c r="B425" s="210"/>
      <c r="C425" s="211"/>
      <c r="D425" s="212" t="s">
        <v>75</v>
      </c>
      <c r="E425" s="224" t="s">
        <v>2854</v>
      </c>
      <c r="F425" s="224" t="s">
        <v>2854</v>
      </c>
      <c r="G425" s="211"/>
      <c r="H425" s="211"/>
      <c r="I425" s="214"/>
      <c r="J425" s="225">
        <f>BK425</f>
        <v>0</v>
      </c>
      <c r="K425" s="211"/>
      <c r="L425" s="216"/>
      <c r="M425" s="217"/>
      <c r="N425" s="218"/>
      <c r="O425" s="218"/>
      <c r="P425" s="219">
        <f>SUM(P426:P452)</f>
        <v>0</v>
      </c>
      <c r="Q425" s="218"/>
      <c r="R425" s="219">
        <f>SUM(R426:R452)</f>
        <v>0</v>
      </c>
      <c r="S425" s="218"/>
      <c r="T425" s="220">
        <f>SUM(T426:T452)</f>
        <v>0</v>
      </c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R425" s="221" t="s">
        <v>186</v>
      </c>
      <c r="AT425" s="222" t="s">
        <v>75</v>
      </c>
      <c r="AU425" s="222" t="s">
        <v>83</v>
      </c>
      <c r="AY425" s="221" t="s">
        <v>178</v>
      </c>
      <c r="BK425" s="223">
        <f>SUM(BK426:BK452)</f>
        <v>0</v>
      </c>
    </row>
    <row r="426" s="2" customFormat="1" ht="16.5" customHeight="1">
      <c r="A426" s="38"/>
      <c r="B426" s="39"/>
      <c r="C426" s="226" t="s">
        <v>871</v>
      </c>
      <c r="D426" s="226" t="s">
        <v>181</v>
      </c>
      <c r="E426" s="227" t="s">
        <v>2855</v>
      </c>
      <c r="F426" s="228" t="s">
        <v>2856</v>
      </c>
      <c r="G426" s="229" t="s">
        <v>544</v>
      </c>
      <c r="H426" s="230">
        <v>16</v>
      </c>
      <c r="I426" s="231"/>
      <c r="J426" s="232">
        <f>ROUND(I426*H426,2)</f>
        <v>0</v>
      </c>
      <c r="K426" s="228" t="s">
        <v>1</v>
      </c>
      <c r="L426" s="44"/>
      <c r="M426" s="233" t="s">
        <v>1</v>
      </c>
      <c r="N426" s="234" t="s">
        <v>41</v>
      </c>
      <c r="O426" s="91"/>
      <c r="P426" s="235">
        <f>O426*H426</f>
        <v>0</v>
      </c>
      <c r="Q426" s="235">
        <v>0</v>
      </c>
      <c r="R426" s="235">
        <f>Q426*H426</f>
        <v>0</v>
      </c>
      <c r="S426" s="235">
        <v>0</v>
      </c>
      <c r="T426" s="236">
        <f>S426*H426</f>
        <v>0</v>
      </c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R426" s="237" t="s">
        <v>186</v>
      </c>
      <c r="AT426" s="237" t="s">
        <v>181</v>
      </c>
      <c r="AU426" s="237" t="s">
        <v>85</v>
      </c>
      <c r="AY426" s="17" t="s">
        <v>178</v>
      </c>
      <c r="BE426" s="238">
        <f>IF(N426="základní",J426,0)</f>
        <v>0</v>
      </c>
      <c r="BF426" s="238">
        <f>IF(N426="snížená",J426,0)</f>
        <v>0</v>
      </c>
      <c r="BG426" s="238">
        <f>IF(N426="zákl. přenesená",J426,0)</f>
        <v>0</v>
      </c>
      <c r="BH426" s="238">
        <f>IF(N426="sníž. přenesená",J426,0)</f>
        <v>0</v>
      </c>
      <c r="BI426" s="238">
        <f>IF(N426="nulová",J426,0)</f>
        <v>0</v>
      </c>
      <c r="BJ426" s="17" t="s">
        <v>83</v>
      </c>
      <c r="BK426" s="238">
        <f>ROUND(I426*H426,2)</f>
        <v>0</v>
      </c>
      <c r="BL426" s="17" t="s">
        <v>186</v>
      </c>
      <c r="BM426" s="237" t="s">
        <v>2857</v>
      </c>
    </row>
    <row r="427" s="13" customFormat="1">
      <c r="A427" s="13"/>
      <c r="B427" s="244"/>
      <c r="C427" s="245"/>
      <c r="D427" s="246" t="s">
        <v>190</v>
      </c>
      <c r="E427" s="247" t="s">
        <v>1</v>
      </c>
      <c r="F427" s="248" t="s">
        <v>2532</v>
      </c>
      <c r="G427" s="245"/>
      <c r="H427" s="247" t="s">
        <v>1</v>
      </c>
      <c r="I427" s="249"/>
      <c r="J427" s="245"/>
      <c r="K427" s="245"/>
      <c r="L427" s="250"/>
      <c r="M427" s="251"/>
      <c r="N427" s="252"/>
      <c r="O427" s="252"/>
      <c r="P427" s="252"/>
      <c r="Q427" s="252"/>
      <c r="R427" s="252"/>
      <c r="S427" s="252"/>
      <c r="T427" s="25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54" t="s">
        <v>190</v>
      </c>
      <c r="AU427" s="254" t="s">
        <v>85</v>
      </c>
      <c r="AV427" s="13" t="s">
        <v>83</v>
      </c>
      <c r="AW427" s="13" t="s">
        <v>34</v>
      </c>
      <c r="AX427" s="13" t="s">
        <v>76</v>
      </c>
      <c r="AY427" s="254" t="s">
        <v>178</v>
      </c>
    </row>
    <row r="428" s="14" customFormat="1">
      <c r="A428" s="14"/>
      <c r="B428" s="255"/>
      <c r="C428" s="256"/>
      <c r="D428" s="246" t="s">
        <v>190</v>
      </c>
      <c r="E428" s="257" t="s">
        <v>1</v>
      </c>
      <c r="F428" s="258" t="s">
        <v>362</v>
      </c>
      <c r="G428" s="256"/>
      <c r="H428" s="259">
        <v>16</v>
      </c>
      <c r="I428" s="260"/>
      <c r="J428" s="256"/>
      <c r="K428" s="256"/>
      <c r="L428" s="261"/>
      <c r="M428" s="262"/>
      <c r="N428" s="263"/>
      <c r="O428" s="263"/>
      <c r="P428" s="263"/>
      <c r="Q428" s="263"/>
      <c r="R428" s="263"/>
      <c r="S428" s="263"/>
      <c r="T428" s="26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65" t="s">
        <v>190</v>
      </c>
      <c r="AU428" s="265" t="s">
        <v>85</v>
      </c>
      <c r="AV428" s="14" t="s">
        <v>85</v>
      </c>
      <c r="AW428" s="14" t="s">
        <v>34</v>
      </c>
      <c r="AX428" s="14" t="s">
        <v>83</v>
      </c>
      <c r="AY428" s="265" t="s">
        <v>178</v>
      </c>
    </row>
    <row r="429" s="2" customFormat="1" ht="16.5" customHeight="1">
      <c r="A429" s="38"/>
      <c r="B429" s="39"/>
      <c r="C429" s="226" t="s">
        <v>877</v>
      </c>
      <c r="D429" s="226" t="s">
        <v>181</v>
      </c>
      <c r="E429" s="227" t="s">
        <v>2858</v>
      </c>
      <c r="F429" s="228" t="s">
        <v>2859</v>
      </c>
      <c r="G429" s="229" t="s">
        <v>544</v>
      </c>
      <c r="H429" s="230">
        <v>16</v>
      </c>
      <c r="I429" s="231"/>
      <c r="J429" s="232">
        <f>ROUND(I429*H429,2)</f>
        <v>0</v>
      </c>
      <c r="K429" s="228" t="s">
        <v>1</v>
      </c>
      <c r="L429" s="44"/>
      <c r="M429" s="233" t="s">
        <v>1</v>
      </c>
      <c r="N429" s="234" t="s">
        <v>41</v>
      </c>
      <c r="O429" s="91"/>
      <c r="P429" s="235">
        <f>O429*H429</f>
        <v>0</v>
      </c>
      <c r="Q429" s="235">
        <v>0</v>
      </c>
      <c r="R429" s="235">
        <f>Q429*H429</f>
        <v>0</v>
      </c>
      <c r="S429" s="235">
        <v>0</v>
      </c>
      <c r="T429" s="236">
        <f>S429*H429</f>
        <v>0</v>
      </c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R429" s="237" t="s">
        <v>186</v>
      </c>
      <c r="AT429" s="237" t="s">
        <v>181</v>
      </c>
      <c r="AU429" s="237" t="s">
        <v>85</v>
      </c>
      <c r="AY429" s="17" t="s">
        <v>178</v>
      </c>
      <c r="BE429" s="238">
        <f>IF(N429="základní",J429,0)</f>
        <v>0</v>
      </c>
      <c r="BF429" s="238">
        <f>IF(N429="snížená",J429,0)</f>
        <v>0</v>
      </c>
      <c r="BG429" s="238">
        <f>IF(N429="zákl. přenesená",J429,0)</f>
        <v>0</v>
      </c>
      <c r="BH429" s="238">
        <f>IF(N429="sníž. přenesená",J429,0)</f>
        <v>0</v>
      </c>
      <c r="BI429" s="238">
        <f>IF(N429="nulová",J429,0)</f>
        <v>0</v>
      </c>
      <c r="BJ429" s="17" t="s">
        <v>83</v>
      </c>
      <c r="BK429" s="238">
        <f>ROUND(I429*H429,2)</f>
        <v>0</v>
      </c>
      <c r="BL429" s="17" t="s">
        <v>186</v>
      </c>
      <c r="BM429" s="237" t="s">
        <v>2860</v>
      </c>
    </row>
    <row r="430" s="13" customFormat="1">
      <c r="A430" s="13"/>
      <c r="B430" s="244"/>
      <c r="C430" s="245"/>
      <c r="D430" s="246" t="s">
        <v>190</v>
      </c>
      <c r="E430" s="247" t="s">
        <v>1</v>
      </c>
      <c r="F430" s="248" t="s">
        <v>2532</v>
      </c>
      <c r="G430" s="245"/>
      <c r="H430" s="247" t="s">
        <v>1</v>
      </c>
      <c r="I430" s="249"/>
      <c r="J430" s="245"/>
      <c r="K430" s="245"/>
      <c r="L430" s="250"/>
      <c r="M430" s="251"/>
      <c r="N430" s="252"/>
      <c r="O430" s="252"/>
      <c r="P430" s="252"/>
      <c r="Q430" s="252"/>
      <c r="R430" s="252"/>
      <c r="S430" s="252"/>
      <c r="T430" s="25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54" t="s">
        <v>190</v>
      </c>
      <c r="AU430" s="254" t="s">
        <v>85</v>
      </c>
      <c r="AV430" s="13" t="s">
        <v>83</v>
      </c>
      <c r="AW430" s="13" t="s">
        <v>34</v>
      </c>
      <c r="AX430" s="13" t="s">
        <v>76</v>
      </c>
      <c r="AY430" s="254" t="s">
        <v>178</v>
      </c>
    </row>
    <row r="431" s="14" customFormat="1">
      <c r="A431" s="14"/>
      <c r="B431" s="255"/>
      <c r="C431" s="256"/>
      <c r="D431" s="246" t="s">
        <v>190</v>
      </c>
      <c r="E431" s="257" t="s">
        <v>1</v>
      </c>
      <c r="F431" s="258" t="s">
        <v>362</v>
      </c>
      <c r="G431" s="256"/>
      <c r="H431" s="259">
        <v>16</v>
      </c>
      <c r="I431" s="260"/>
      <c r="J431" s="256"/>
      <c r="K431" s="256"/>
      <c r="L431" s="261"/>
      <c r="M431" s="262"/>
      <c r="N431" s="263"/>
      <c r="O431" s="263"/>
      <c r="P431" s="263"/>
      <c r="Q431" s="263"/>
      <c r="R431" s="263"/>
      <c r="S431" s="263"/>
      <c r="T431" s="26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65" t="s">
        <v>190</v>
      </c>
      <c r="AU431" s="265" t="s">
        <v>85</v>
      </c>
      <c r="AV431" s="14" t="s">
        <v>85</v>
      </c>
      <c r="AW431" s="14" t="s">
        <v>34</v>
      </c>
      <c r="AX431" s="14" t="s">
        <v>83</v>
      </c>
      <c r="AY431" s="265" t="s">
        <v>178</v>
      </c>
    </row>
    <row r="432" s="2" customFormat="1" ht="16.5" customHeight="1">
      <c r="A432" s="38"/>
      <c r="B432" s="39"/>
      <c r="C432" s="226" t="s">
        <v>884</v>
      </c>
      <c r="D432" s="226" t="s">
        <v>181</v>
      </c>
      <c r="E432" s="227" t="s">
        <v>2861</v>
      </c>
      <c r="F432" s="228" t="s">
        <v>2862</v>
      </c>
      <c r="G432" s="229" t="s">
        <v>544</v>
      </c>
      <c r="H432" s="230">
        <v>24</v>
      </c>
      <c r="I432" s="231"/>
      <c r="J432" s="232">
        <f>ROUND(I432*H432,2)</f>
        <v>0</v>
      </c>
      <c r="K432" s="228" t="s">
        <v>1</v>
      </c>
      <c r="L432" s="44"/>
      <c r="M432" s="233" t="s">
        <v>1</v>
      </c>
      <c r="N432" s="234" t="s">
        <v>41</v>
      </c>
      <c r="O432" s="91"/>
      <c r="P432" s="235">
        <f>O432*H432</f>
        <v>0</v>
      </c>
      <c r="Q432" s="235">
        <v>0</v>
      </c>
      <c r="R432" s="235">
        <f>Q432*H432</f>
        <v>0</v>
      </c>
      <c r="S432" s="235">
        <v>0</v>
      </c>
      <c r="T432" s="236">
        <f>S432*H432</f>
        <v>0</v>
      </c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R432" s="237" t="s">
        <v>186</v>
      </c>
      <c r="AT432" s="237" t="s">
        <v>181</v>
      </c>
      <c r="AU432" s="237" t="s">
        <v>85</v>
      </c>
      <c r="AY432" s="17" t="s">
        <v>178</v>
      </c>
      <c r="BE432" s="238">
        <f>IF(N432="základní",J432,0)</f>
        <v>0</v>
      </c>
      <c r="BF432" s="238">
        <f>IF(N432="snížená",J432,0)</f>
        <v>0</v>
      </c>
      <c r="BG432" s="238">
        <f>IF(N432="zákl. přenesená",J432,0)</f>
        <v>0</v>
      </c>
      <c r="BH432" s="238">
        <f>IF(N432="sníž. přenesená",J432,0)</f>
        <v>0</v>
      </c>
      <c r="BI432" s="238">
        <f>IF(N432="nulová",J432,0)</f>
        <v>0</v>
      </c>
      <c r="BJ432" s="17" t="s">
        <v>83</v>
      </c>
      <c r="BK432" s="238">
        <f>ROUND(I432*H432,2)</f>
        <v>0</v>
      </c>
      <c r="BL432" s="17" t="s">
        <v>186</v>
      </c>
      <c r="BM432" s="237" t="s">
        <v>2863</v>
      </c>
    </row>
    <row r="433" s="13" customFormat="1">
      <c r="A433" s="13"/>
      <c r="B433" s="244"/>
      <c r="C433" s="245"/>
      <c r="D433" s="246" t="s">
        <v>190</v>
      </c>
      <c r="E433" s="247" t="s">
        <v>1</v>
      </c>
      <c r="F433" s="248" t="s">
        <v>2532</v>
      </c>
      <c r="G433" s="245"/>
      <c r="H433" s="247" t="s">
        <v>1</v>
      </c>
      <c r="I433" s="249"/>
      <c r="J433" s="245"/>
      <c r="K433" s="245"/>
      <c r="L433" s="250"/>
      <c r="M433" s="251"/>
      <c r="N433" s="252"/>
      <c r="O433" s="252"/>
      <c r="P433" s="252"/>
      <c r="Q433" s="252"/>
      <c r="R433" s="252"/>
      <c r="S433" s="252"/>
      <c r="T433" s="25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54" t="s">
        <v>190</v>
      </c>
      <c r="AU433" s="254" t="s">
        <v>85</v>
      </c>
      <c r="AV433" s="13" t="s">
        <v>83</v>
      </c>
      <c r="AW433" s="13" t="s">
        <v>34</v>
      </c>
      <c r="AX433" s="13" t="s">
        <v>76</v>
      </c>
      <c r="AY433" s="254" t="s">
        <v>178</v>
      </c>
    </row>
    <row r="434" s="14" customFormat="1">
      <c r="A434" s="14"/>
      <c r="B434" s="255"/>
      <c r="C434" s="256"/>
      <c r="D434" s="246" t="s">
        <v>190</v>
      </c>
      <c r="E434" s="257" t="s">
        <v>1</v>
      </c>
      <c r="F434" s="258" t="s">
        <v>417</v>
      </c>
      <c r="G434" s="256"/>
      <c r="H434" s="259">
        <v>24</v>
      </c>
      <c r="I434" s="260"/>
      <c r="J434" s="256"/>
      <c r="K434" s="256"/>
      <c r="L434" s="261"/>
      <c r="M434" s="262"/>
      <c r="N434" s="263"/>
      <c r="O434" s="263"/>
      <c r="P434" s="263"/>
      <c r="Q434" s="263"/>
      <c r="R434" s="263"/>
      <c r="S434" s="263"/>
      <c r="T434" s="26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5" t="s">
        <v>190</v>
      </c>
      <c r="AU434" s="265" t="s">
        <v>85</v>
      </c>
      <c r="AV434" s="14" t="s">
        <v>85</v>
      </c>
      <c r="AW434" s="14" t="s">
        <v>34</v>
      </c>
      <c r="AX434" s="14" t="s">
        <v>83</v>
      </c>
      <c r="AY434" s="265" t="s">
        <v>178</v>
      </c>
    </row>
    <row r="435" s="2" customFormat="1" ht="16.5" customHeight="1">
      <c r="A435" s="38"/>
      <c r="B435" s="39"/>
      <c r="C435" s="226" t="s">
        <v>893</v>
      </c>
      <c r="D435" s="226" t="s">
        <v>181</v>
      </c>
      <c r="E435" s="227" t="s">
        <v>2864</v>
      </c>
      <c r="F435" s="228" t="s">
        <v>2865</v>
      </c>
      <c r="G435" s="229" t="s">
        <v>544</v>
      </c>
      <c r="H435" s="230">
        <v>24</v>
      </c>
      <c r="I435" s="231"/>
      <c r="J435" s="232">
        <f>ROUND(I435*H435,2)</f>
        <v>0</v>
      </c>
      <c r="K435" s="228" t="s">
        <v>1</v>
      </c>
      <c r="L435" s="44"/>
      <c r="M435" s="233" t="s">
        <v>1</v>
      </c>
      <c r="N435" s="234" t="s">
        <v>41</v>
      </c>
      <c r="O435" s="91"/>
      <c r="P435" s="235">
        <f>O435*H435</f>
        <v>0</v>
      </c>
      <c r="Q435" s="235">
        <v>0</v>
      </c>
      <c r="R435" s="235">
        <f>Q435*H435</f>
        <v>0</v>
      </c>
      <c r="S435" s="235">
        <v>0</v>
      </c>
      <c r="T435" s="236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237" t="s">
        <v>186</v>
      </c>
      <c r="AT435" s="237" t="s">
        <v>181</v>
      </c>
      <c r="AU435" s="237" t="s">
        <v>85</v>
      </c>
      <c r="AY435" s="17" t="s">
        <v>178</v>
      </c>
      <c r="BE435" s="238">
        <f>IF(N435="základní",J435,0)</f>
        <v>0</v>
      </c>
      <c r="BF435" s="238">
        <f>IF(N435="snížená",J435,0)</f>
        <v>0</v>
      </c>
      <c r="BG435" s="238">
        <f>IF(N435="zákl. přenesená",J435,0)</f>
        <v>0</v>
      </c>
      <c r="BH435" s="238">
        <f>IF(N435="sníž. přenesená",J435,0)</f>
        <v>0</v>
      </c>
      <c r="BI435" s="238">
        <f>IF(N435="nulová",J435,0)</f>
        <v>0</v>
      </c>
      <c r="BJ435" s="17" t="s">
        <v>83</v>
      </c>
      <c r="BK435" s="238">
        <f>ROUND(I435*H435,2)</f>
        <v>0</v>
      </c>
      <c r="BL435" s="17" t="s">
        <v>186</v>
      </c>
      <c r="BM435" s="237" t="s">
        <v>2866</v>
      </c>
    </row>
    <row r="436" s="13" customFormat="1">
      <c r="A436" s="13"/>
      <c r="B436" s="244"/>
      <c r="C436" s="245"/>
      <c r="D436" s="246" t="s">
        <v>190</v>
      </c>
      <c r="E436" s="247" t="s">
        <v>1</v>
      </c>
      <c r="F436" s="248" t="s">
        <v>2532</v>
      </c>
      <c r="G436" s="245"/>
      <c r="H436" s="247" t="s">
        <v>1</v>
      </c>
      <c r="I436" s="249"/>
      <c r="J436" s="245"/>
      <c r="K436" s="245"/>
      <c r="L436" s="250"/>
      <c r="M436" s="251"/>
      <c r="N436" s="252"/>
      <c r="O436" s="252"/>
      <c r="P436" s="252"/>
      <c r="Q436" s="252"/>
      <c r="R436" s="252"/>
      <c r="S436" s="252"/>
      <c r="T436" s="25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54" t="s">
        <v>190</v>
      </c>
      <c r="AU436" s="254" t="s">
        <v>85</v>
      </c>
      <c r="AV436" s="13" t="s">
        <v>83</v>
      </c>
      <c r="AW436" s="13" t="s">
        <v>34</v>
      </c>
      <c r="AX436" s="13" t="s">
        <v>76</v>
      </c>
      <c r="AY436" s="254" t="s">
        <v>178</v>
      </c>
    </row>
    <row r="437" s="14" customFormat="1">
      <c r="A437" s="14"/>
      <c r="B437" s="255"/>
      <c r="C437" s="256"/>
      <c r="D437" s="246" t="s">
        <v>190</v>
      </c>
      <c r="E437" s="257" t="s">
        <v>1</v>
      </c>
      <c r="F437" s="258" t="s">
        <v>417</v>
      </c>
      <c r="G437" s="256"/>
      <c r="H437" s="259">
        <v>24</v>
      </c>
      <c r="I437" s="260"/>
      <c r="J437" s="256"/>
      <c r="K437" s="256"/>
      <c r="L437" s="261"/>
      <c r="M437" s="262"/>
      <c r="N437" s="263"/>
      <c r="O437" s="263"/>
      <c r="P437" s="263"/>
      <c r="Q437" s="263"/>
      <c r="R437" s="263"/>
      <c r="S437" s="263"/>
      <c r="T437" s="26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5" t="s">
        <v>190</v>
      </c>
      <c r="AU437" s="265" t="s">
        <v>85</v>
      </c>
      <c r="AV437" s="14" t="s">
        <v>85</v>
      </c>
      <c r="AW437" s="14" t="s">
        <v>34</v>
      </c>
      <c r="AX437" s="14" t="s">
        <v>83</v>
      </c>
      <c r="AY437" s="265" t="s">
        <v>178</v>
      </c>
    </row>
    <row r="438" s="2" customFormat="1" ht="16.5" customHeight="1">
      <c r="A438" s="38"/>
      <c r="B438" s="39"/>
      <c r="C438" s="226" t="s">
        <v>899</v>
      </c>
      <c r="D438" s="226" t="s">
        <v>181</v>
      </c>
      <c r="E438" s="227" t="s">
        <v>2867</v>
      </c>
      <c r="F438" s="228" t="s">
        <v>2868</v>
      </c>
      <c r="G438" s="229" t="s">
        <v>544</v>
      </c>
      <c r="H438" s="230">
        <v>16</v>
      </c>
      <c r="I438" s="231"/>
      <c r="J438" s="232">
        <f>ROUND(I438*H438,2)</f>
        <v>0</v>
      </c>
      <c r="K438" s="228" t="s">
        <v>1</v>
      </c>
      <c r="L438" s="44"/>
      <c r="M438" s="233" t="s">
        <v>1</v>
      </c>
      <c r="N438" s="234" t="s">
        <v>41</v>
      </c>
      <c r="O438" s="91"/>
      <c r="P438" s="235">
        <f>O438*H438</f>
        <v>0</v>
      </c>
      <c r="Q438" s="235">
        <v>0</v>
      </c>
      <c r="R438" s="235">
        <f>Q438*H438</f>
        <v>0</v>
      </c>
      <c r="S438" s="235">
        <v>0</v>
      </c>
      <c r="T438" s="236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237" t="s">
        <v>186</v>
      </c>
      <c r="AT438" s="237" t="s">
        <v>181</v>
      </c>
      <c r="AU438" s="237" t="s">
        <v>85</v>
      </c>
      <c r="AY438" s="17" t="s">
        <v>178</v>
      </c>
      <c r="BE438" s="238">
        <f>IF(N438="základní",J438,0)</f>
        <v>0</v>
      </c>
      <c r="BF438" s="238">
        <f>IF(N438="snížená",J438,0)</f>
        <v>0</v>
      </c>
      <c r="BG438" s="238">
        <f>IF(N438="zákl. přenesená",J438,0)</f>
        <v>0</v>
      </c>
      <c r="BH438" s="238">
        <f>IF(N438="sníž. přenesená",J438,0)</f>
        <v>0</v>
      </c>
      <c r="BI438" s="238">
        <f>IF(N438="nulová",J438,0)</f>
        <v>0</v>
      </c>
      <c r="BJ438" s="17" t="s">
        <v>83</v>
      </c>
      <c r="BK438" s="238">
        <f>ROUND(I438*H438,2)</f>
        <v>0</v>
      </c>
      <c r="BL438" s="17" t="s">
        <v>186</v>
      </c>
      <c r="BM438" s="237" t="s">
        <v>2869</v>
      </c>
    </row>
    <row r="439" s="13" customFormat="1">
      <c r="A439" s="13"/>
      <c r="B439" s="244"/>
      <c r="C439" s="245"/>
      <c r="D439" s="246" t="s">
        <v>190</v>
      </c>
      <c r="E439" s="247" t="s">
        <v>1</v>
      </c>
      <c r="F439" s="248" t="s">
        <v>2532</v>
      </c>
      <c r="G439" s="245"/>
      <c r="H439" s="247" t="s">
        <v>1</v>
      </c>
      <c r="I439" s="249"/>
      <c r="J439" s="245"/>
      <c r="K439" s="245"/>
      <c r="L439" s="250"/>
      <c r="M439" s="251"/>
      <c r="N439" s="252"/>
      <c r="O439" s="252"/>
      <c r="P439" s="252"/>
      <c r="Q439" s="252"/>
      <c r="R439" s="252"/>
      <c r="S439" s="252"/>
      <c r="T439" s="25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54" t="s">
        <v>190</v>
      </c>
      <c r="AU439" s="254" t="s">
        <v>85</v>
      </c>
      <c r="AV439" s="13" t="s">
        <v>83</v>
      </c>
      <c r="AW439" s="13" t="s">
        <v>34</v>
      </c>
      <c r="AX439" s="13" t="s">
        <v>76</v>
      </c>
      <c r="AY439" s="254" t="s">
        <v>178</v>
      </c>
    </row>
    <row r="440" s="14" customFormat="1">
      <c r="A440" s="14"/>
      <c r="B440" s="255"/>
      <c r="C440" s="256"/>
      <c r="D440" s="246" t="s">
        <v>190</v>
      </c>
      <c r="E440" s="257" t="s">
        <v>1</v>
      </c>
      <c r="F440" s="258" t="s">
        <v>362</v>
      </c>
      <c r="G440" s="256"/>
      <c r="H440" s="259">
        <v>16</v>
      </c>
      <c r="I440" s="260"/>
      <c r="J440" s="256"/>
      <c r="K440" s="256"/>
      <c r="L440" s="261"/>
      <c r="M440" s="262"/>
      <c r="N440" s="263"/>
      <c r="O440" s="263"/>
      <c r="P440" s="263"/>
      <c r="Q440" s="263"/>
      <c r="R440" s="263"/>
      <c r="S440" s="263"/>
      <c r="T440" s="26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65" t="s">
        <v>190</v>
      </c>
      <c r="AU440" s="265" t="s">
        <v>85</v>
      </c>
      <c r="AV440" s="14" t="s">
        <v>85</v>
      </c>
      <c r="AW440" s="14" t="s">
        <v>34</v>
      </c>
      <c r="AX440" s="14" t="s">
        <v>83</v>
      </c>
      <c r="AY440" s="265" t="s">
        <v>178</v>
      </c>
    </row>
    <row r="441" s="2" customFormat="1" ht="24.15" customHeight="1">
      <c r="A441" s="38"/>
      <c r="B441" s="39"/>
      <c r="C441" s="226" t="s">
        <v>906</v>
      </c>
      <c r="D441" s="226" t="s">
        <v>181</v>
      </c>
      <c r="E441" s="227" t="s">
        <v>2870</v>
      </c>
      <c r="F441" s="228" t="s">
        <v>2871</v>
      </c>
      <c r="G441" s="229" t="s">
        <v>544</v>
      </c>
      <c r="H441" s="230">
        <v>8</v>
      </c>
      <c r="I441" s="231"/>
      <c r="J441" s="232">
        <f>ROUND(I441*H441,2)</f>
        <v>0</v>
      </c>
      <c r="K441" s="228" t="s">
        <v>1</v>
      </c>
      <c r="L441" s="44"/>
      <c r="M441" s="233" t="s">
        <v>1</v>
      </c>
      <c r="N441" s="234" t="s">
        <v>41</v>
      </c>
      <c r="O441" s="91"/>
      <c r="P441" s="235">
        <f>O441*H441</f>
        <v>0</v>
      </c>
      <c r="Q441" s="235">
        <v>0</v>
      </c>
      <c r="R441" s="235">
        <f>Q441*H441</f>
        <v>0</v>
      </c>
      <c r="S441" s="235">
        <v>0</v>
      </c>
      <c r="T441" s="236">
        <f>S441*H441</f>
        <v>0</v>
      </c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R441" s="237" t="s">
        <v>186</v>
      </c>
      <c r="AT441" s="237" t="s">
        <v>181</v>
      </c>
      <c r="AU441" s="237" t="s">
        <v>85</v>
      </c>
      <c r="AY441" s="17" t="s">
        <v>178</v>
      </c>
      <c r="BE441" s="238">
        <f>IF(N441="základní",J441,0)</f>
        <v>0</v>
      </c>
      <c r="BF441" s="238">
        <f>IF(N441="snížená",J441,0)</f>
        <v>0</v>
      </c>
      <c r="BG441" s="238">
        <f>IF(N441="zákl. přenesená",J441,0)</f>
        <v>0</v>
      </c>
      <c r="BH441" s="238">
        <f>IF(N441="sníž. přenesená",J441,0)</f>
        <v>0</v>
      </c>
      <c r="BI441" s="238">
        <f>IF(N441="nulová",J441,0)</f>
        <v>0</v>
      </c>
      <c r="BJ441" s="17" t="s">
        <v>83</v>
      </c>
      <c r="BK441" s="238">
        <f>ROUND(I441*H441,2)</f>
        <v>0</v>
      </c>
      <c r="BL441" s="17" t="s">
        <v>186</v>
      </c>
      <c r="BM441" s="237" t="s">
        <v>2872</v>
      </c>
    </row>
    <row r="442" s="13" customFormat="1">
      <c r="A442" s="13"/>
      <c r="B442" s="244"/>
      <c r="C442" s="245"/>
      <c r="D442" s="246" t="s">
        <v>190</v>
      </c>
      <c r="E442" s="247" t="s">
        <v>1</v>
      </c>
      <c r="F442" s="248" t="s">
        <v>2532</v>
      </c>
      <c r="G442" s="245"/>
      <c r="H442" s="247" t="s">
        <v>1</v>
      </c>
      <c r="I442" s="249"/>
      <c r="J442" s="245"/>
      <c r="K442" s="245"/>
      <c r="L442" s="250"/>
      <c r="M442" s="251"/>
      <c r="N442" s="252"/>
      <c r="O442" s="252"/>
      <c r="P442" s="252"/>
      <c r="Q442" s="252"/>
      <c r="R442" s="252"/>
      <c r="S442" s="252"/>
      <c r="T442" s="25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54" t="s">
        <v>190</v>
      </c>
      <c r="AU442" s="254" t="s">
        <v>85</v>
      </c>
      <c r="AV442" s="13" t="s">
        <v>83</v>
      </c>
      <c r="AW442" s="13" t="s">
        <v>34</v>
      </c>
      <c r="AX442" s="13" t="s">
        <v>76</v>
      </c>
      <c r="AY442" s="254" t="s">
        <v>178</v>
      </c>
    </row>
    <row r="443" s="14" customFormat="1">
      <c r="A443" s="14"/>
      <c r="B443" s="255"/>
      <c r="C443" s="256"/>
      <c r="D443" s="246" t="s">
        <v>190</v>
      </c>
      <c r="E443" s="257" t="s">
        <v>1</v>
      </c>
      <c r="F443" s="258" t="s">
        <v>264</v>
      </c>
      <c r="G443" s="256"/>
      <c r="H443" s="259">
        <v>8</v>
      </c>
      <c r="I443" s="260"/>
      <c r="J443" s="256"/>
      <c r="K443" s="256"/>
      <c r="L443" s="261"/>
      <c r="M443" s="262"/>
      <c r="N443" s="263"/>
      <c r="O443" s="263"/>
      <c r="P443" s="263"/>
      <c r="Q443" s="263"/>
      <c r="R443" s="263"/>
      <c r="S443" s="263"/>
      <c r="T443" s="26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65" t="s">
        <v>190</v>
      </c>
      <c r="AU443" s="265" t="s">
        <v>85</v>
      </c>
      <c r="AV443" s="14" t="s">
        <v>85</v>
      </c>
      <c r="AW443" s="14" t="s">
        <v>34</v>
      </c>
      <c r="AX443" s="14" t="s">
        <v>83</v>
      </c>
      <c r="AY443" s="265" t="s">
        <v>178</v>
      </c>
    </row>
    <row r="444" s="2" customFormat="1" ht="16.5" customHeight="1">
      <c r="A444" s="38"/>
      <c r="B444" s="39"/>
      <c r="C444" s="226" t="s">
        <v>912</v>
      </c>
      <c r="D444" s="226" t="s">
        <v>181</v>
      </c>
      <c r="E444" s="227" t="s">
        <v>2873</v>
      </c>
      <c r="F444" s="228" t="s">
        <v>2874</v>
      </c>
      <c r="G444" s="229" t="s">
        <v>544</v>
      </c>
      <c r="H444" s="230">
        <v>4</v>
      </c>
      <c r="I444" s="231"/>
      <c r="J444" s="232">
        <f>ROUND(I444*H444,2)</f>
        <v>0</v>
      </c>
      <c r="K444" s="228" t="s">
        <v>1</v>
      </c>
      <c r="L444" s="44"/>
      <c r="M444" s="233" t="s">
        <v>1</v>
      </c>
      <c r="N444" s="234" t="s">
        <v>41</v>
      </c>
      <c r="O444" s="91"/>
      <c r="P444" s="235">
        <f>O444*H444</f>
        <v>0</v>
      </c>
      <c r="Q444" s="235">
        <v>0</v>
      </c>
      <c r="R444" s="235">
        <f>Q444*H444</f>
        <v>0</v>
      </c>
      <c r="S444" s="235">
        <v>0</v>
      </c>
      <c r="T444" s="236">
        <f>S444*H444</f>
        <v>0</v>
      </c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R444" s="237" t="s">
        <v>186</v>
      </c>
      <c r="AT444" s="237" t="s">
        <v>181</v>
      </c>
      <c r="AU444" s="237" t="s">
        <v>85</v>
      </c>
      <c r="AY444" s="17" t="s">
        <v>178</v>
      </c>
      <c r="BE444" s="238">
        <f>IF(N444="základní",J444,0)</f>
        <v>0</v>
      </c>
      <c r="BF444" s="238">
        <f>IF(N444="snížená",J444,0)</f>
        <v>0</v>
      </c>
      <c r="BG444" s="238">
        <f>IF(N444="zákl. přenesená",J444,0)</f>
        <v>0</v>
      </c>
      <c r="BH444" s="238">
        <f>IF(N444="sníž. přenesená",J444,0)</f>
        <v>0</v>
      </c>
      <c r="BI444" s="238">
        <f>IF(N444="nulová",J444,0)</f>
        <v>0</v>
      </c>
      <c r="BJ444" s="17" t="s">
        <v>83</v>
      </c>
      <c r="BK444" s="238">
        <f>ROUND(I444*H444,2)</f>
        <v>0</v>
      </c>
      <c r="BL444" s="17" t="s">
        <v>186</v>
      </c>
      <c r="BM444" s="237" t="s">
        <v>2875</v>
      </c>
    </row>
    <row r="445" s="13" customFormat="1">
      <c r="A445" s="13"/>
      <c r="B445" s="244"/>
      <c r="C445" s="245"/>
      <c r="D445" s="246" t="s">
        <v>190</v>
      </c>
      <c r="E445" s="247" t="s">
        <v>1</v>
      </c>
      <c r="F445" s="248" t="s">
        <v>2532</v>
      </c>
      <c r="G445" s="245"/>
      <c r="H445" s="247" t="s">
        <v>1</v>
      </c>
      <c r="I445" s="249"/>
      <c r="J445" s="245"/>
      <c r="K445" s="245"/>
      <c r="L445" s="250"/>
      <c r="M445" s="251"/>
      <c r="N445" s="252"/>
      <c r="O445" s="252"/>
      <c r="P445" s="252"/>
      <c r="Q445" s="252"/>
      <c r="R445" s="252"/>
      <c r="S445" s="252"/>
      <c r="T445" s="25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54" t="s">
        <v>190</v>
      </c>
      <c r="AU445" s="254" t="s">
        <v>85</v>
      </c>
      <c r="AV445" s="13" t="s">
        <v>83</v>
      </c>
      <c r="AW445" s="13" t="s">
        <v>34</v>
      </c>
      <c r="AX445" s="13" t="s">
        <v>76</v>
      </c>
      <c r="AY445" s="254" t="s">
        <v>178</v>
      </c>
    </row>
    <row r="446" s="14" customFormat="1">
      <c r="A446" s="14"/>
      <c r="B446" s="255"/>
      <c r="C446" s="256"/>
      <c r="D446" s="246" t="s">
        <v>190</v>
      </c>
      <c r="E446" s="257" t="s">
        <v>1</v>
      </c>
      <c r="F446" s="258" t="s">
        <v>186</v>
      </c>
      <c r="G446" s="256"/>
      <c r="H446" s="259">
        <v>4</v>
      </c>
      <c r="I446" s="260"/>
      <c r="J446" s="256"/>
      <c r="K446" s="256"/>
      <c r="L446" s="261"/>
      <c r="M446" s="262"/>
      <c r="N446" s="263"/>
      <c r="O446" s="263"/>
      <c r="P446" s="263"/>
      <c r="Q446" s="263"/>
      <c r="R446" s="263"/>
      <c r="S446" s="263"/>
      <c r="T446" s="26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65" t="s">
        <v>190</v>
      </c>
      <c r="AU446" s="265" t="s">
        <v>85</v>
      </c>
      <c r="AV446" s="14" t="s">
        <v>85</v>
      </c>
      <c r="AW446" s="14" t="s">
        <v>34</v>
      </c>
      <c r="AX446" s="14" t="s">
        <v>83</v>
      </c>
      <c r="AY446" s="265" t="s">
        <v>178</v>
      </c>
    </row>
    <row r="447" s="2" customFormat="1" ht="16.5" customHeight="1">
      <c r="A447" s="38"/>
      <c r="B447" s="39"/>
      <c r="C447" s="226" t="s">
        <v>918</v>
      </c>
      <c r="D447" s="226" t="s">
        <v>181</v>
      </c>
      <c r="E447" s="227" t="s">
        <v>2876</v>
      </c>
      <c r="F447" s="228" t="s">
        <v>2877</v>
      </c>
      <c r="G447" s="229" t="s">
        <v>544</v>
      </c>
      <c r="H447" s="230">
        <v>6</v>
      </c>
      <c r="I447" s="231"/>
      <c r="J447" s="232">
        <f>ROUND(I447*H447,2)</f>
        <v>0</v>
      </c>
      <c r="K447" s="228" t="s">
        <v>1</v>
      </c>
      <c r="L447" s="44"/>
      <c r="M447" s="233" t="s">
        <v>1</v>
      </c>
      <c r="N447" s="234" t="s">
        <v>41</v>
      </c>
      <c r="O447" s="91"/>
      <c r="P447" s="235">
        <f>O447*H447</f>
        <v>0</v>
      </c>
      <c r="Q447" s="235">
        <v>0</v>
      </c>
      <c r="R447" s="235">
        <f>Q447*H447</f>
        <v>0</v>
      </c>
      <c r="S447" s="235">
        <v>0</v>
      </c>
      <c r="T447" s="236">
        <f>S447*H447</f>
        <v>0</v>
      </c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R447" s="237" t="s">
        <v>186</v>
      </c>
      <c r="AT447" s="237" t="s">
        <v>181</v>
      </c>
      <c r="AU447" s="237" t="s">
        <v>85</v>
      </c>
      <c r="AY447" s="17" t="s">
        <v>178</v>
      </c>
      <c r="BE447" s="238">
        <f>IF(N447="základní",J447,0)</f>
        <v>0</v>
      </c>
      <c r="BF447" s="238">
        <f>IF(N447="snížená",J447,0)</f>
        <v>0</v>
      </c>
      <c r="BG447" s="238">
        <f>IF(N447="zákl. přenesená",J447,0)</f>
        <v>0</v>
      </c>
      <c r="BH447" s="238">
        <f>IF(N447="sníž. přenesená",J447,0)</f>
        <v>0</v>
      </c>
      <c r="BI447" s="238">
        <f>IF(N447="nulová",J447,0)</f>
        <v>0</v>
      </c>
      <c r="BJ447" s="17" t="s">
        <v>83</v>
      </c>
      <c r="BK447" s="238">
        <f>ROUND(I447*H447,2)</f>
        <v>0</v>
      </c>
      <c r="BL447" s="17" t="s">
        <v>186</v>
      </c>
      <c r="BM447" s="237" t="s">
        <v>2878</v>
      </c>
    </row>
    <row r="448" s="13" customFormat="1">
      <c r="A448" s="13"/>
      <c r="B448" s="244"/>
      <c r="C448" s="245"/>
      <c r="D448" s="246" t="s">
        <v>190</v>
      </c>
      <c r="E448" s="247" t="s">
        <v>1</v>
      </c>
      <c r="F448" s="248" t="s">
        <v>2532</v>
      </c>
      <c r="G448" s="245"/>
      <c r="H448" s="247" t="s">
        <v>1</v>
      </c>
      <c r="I448" s="249"/>
      <c r="J448" s="245"/>
      <c r="K448" s="245"/>
      <c r="L448" s="250"/>
      <c r="M448" s="251"/>
      <c r="N448" s="252"/>
      <c r="O448" s="252"/>
      <c r="P448" s="252"/>
      <c r="Q448" s="252"/>
      <c r="R448" s="252"/>
      <c r="S448" s="252"/>
      <c r="T448" s="25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54" t="s">
        <v>190</v>
      </c>
      <c r="AU448" s="254" t="s">
        <v>85</v>
      </c>
      <c r="AV448" s="13" t="s">
        <v>83</v>
      </c>
      <c r="AW448" s="13" t="s">
        <v>34</v>
      </c>
      <c r="AX448" s="13" t="s">
        <v>76</v>
      </c>
      <c r="AY448" s="254" t="s">
        <v>178</v>
      </c>
    </row>
    <row r="449" s="14" customFormat="1">
      <c r="A449" s="14"/>
      <c r="B449" s="255"/>
      <c r="C449" s="256"/>
      <c r="D449" s="246" t="s">
        <v>190</v>
      </c>
      <c r="E449" s="257" t="s">
        <v>1</v>
      </c>
      <c r="F449" s="258" t="s">
        <v>241</v>
      </c>
      <c r="G449" s="256"/>
      <c r="H449" s="259">
        <v>6</v>
      </c>
      <c r="I449" s="260"/>
      <c r="J449" s="256"/>
      <c r="K449" s="256"/>
      <c r="L449" s="261"/>
      <c r="M449" s="262"/>
      <c r="N449" s="263"/>
      <c r="O449" s="263"/>
      <c r="P449" s="263"/>
      <c r="Q449" s="263"/>
      <c r="R449" s="263"/>
      <c r="S449" s="263"/>
      <c r="T449" s="26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5" t="s">
        <v>190</v>
      </c>
      <c r="AU449" s="265" t="s">
        <v>85</v>
      </c>
      <c r="AV449" s="14" t="s">
        <v>85</v>
      </c>
      <c r="AW449" s="14" t="s">
        <v>34</v>
      </c>
      <c r="AX449" s="14" t="s">
        <v>83</v>
      </c>
      <c r="AY449" s="265" t="s">
        <v>178</v>
      </c>
    </row>
    <row r="450" s="2" customFormat="1" ht="33" customHeight="1">
      <c r="A450" s="38"/>
      <c r="B450" s="39"/>
      <c r="C450" s="226" t="s">
        <v>464</v>
      </c>
      <c r="D450" s="226" t="s">
        <v>181</v>
      </c>
      <c r="E450" s="227" t="s">
        <v>2879</v>
      </c>
      <c r="F450" s="228" t="s">
        <v>2880</v>
      </c>
      <c r="G450" s="229" t="s">
        <v>544</v>
      </c>
      <c r="H450" s="230">
        <v>24</v>
      </c>
      <c r="I450" s="231"/>
      <c r="J450" s="232">
        <f>ROUND(I450*H450,2)</f>
        <v>0</v>
      </c>
      <c r="K450" s="228" t="s">
        <v>1</v>
      </c>
      <c r="L450" s="44"/>
      <c r="M450" s="233" t="s">
        <v>1</v>
      </c>
      <c r="N450" s="234" t="s">
        <v>41</v>
      </c>
      <c r="O450" s="91"/>
      <c r="P450" s="235">
        <f>O450*H450</f>
        <v>0</v>
      </c>
      <c r="Q450" s="235">
        <v>0</v>
      </c>
      <c r="R450" s="235">
        <f>Q450*H450</f>
        <v>0</v>
      </c>
      <c r="S450" s="235">
        <v>0</v>
      </c>
      <c r="T450" s="236">
        <f>S450*H450</f>
        <v>0</v>
      </c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R450" s="237" t="s">
        <v>362</v>
      </c>
      <c r="AT450" s="237" t="s">
        <v>181</v>
      </c>
      <c r="AU450" s="237" t="s">
        <v>85</v>
      </c>
      <c r="AY450" s="17" t="s">
        <v>178</v>
      </c>
      <c r="BE450" s="238">
        <f>IF(N450="základní",J450,0)</f>
        <v>0</v>
      </c>
      <c r="BF450" s="238">
        <f>IF(N450="snížená",J450,0)</f>
        <v>0</v>
      </c>
      <c r="BG450" s="238">
        <f>IF(N450="zákl. přenesená",J450,0)</f>
        <v>0</v>
      </c>
      <c r="BH450" s="238">
        <f>IF(N450="sníž. přenesená",J450,0)</f>
        <v>0</v>
      </c>
      <c r="BI450" s="238">
        <f>IF(N450="nulová",J450,0)</f>
        <v>0</v>
      </c>
      <c r="BJ450" s="17" t="s">
        <v>83</v>
      </c>
      <c r="BK450" s="238">
        <f>ROUND(I450*H450,2)</f>
        <v>0</v>
      </c>
      <c r="BL450" s="17" t="s">
        <v>362</v>
      </c>
      <c r="BM450" s="237" t="s">
        <v>2881</v>
      </c>
    </row>
    <row r="451" s="13" customFormat="1">
      <c r="A451" s="13"/>
      <c r="B451" s="244"/>
      <c r="C451" s="245"/>
      <c r="D451" s="246" t="s">
        <v>190</v>
      </c>
      <c r="E451" s="247" t="s">
        <v>1</v>
      </c>
      <c r="F451" s="248" t="s">
        <v>2532</v>
      </c>
      <c r="G451" s="245"/>
      <c r="H451" s="247" t="s">
        <v>1</v>
      </c>
      <c r="I451" s="249"/>
      <c r="J451" s="245"/>
      <c r="K451" s="245"/>
      <c r="L451" s="250"/>
      <c r="M451" s="251"/>
      <c r="N451" s="252"/>
      <c r="O451" s="252"/>
      <c r="P451" s="252"/>
      <c r="Q451" s="252"/>
      <c r="R451" s="252"/>
      <c r="S451" s="252"/>
      <c r="T451" s="25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54" t="s">
        <v>190</v>
      </c>
      <c r="AU451" s="254" t="s">
        <v>85</v>
      </c>
      <c r="AV451" s="13" t="s">
        <v>83</v>
      </c>
      <c r="AW451" s="13" t="s">
        <v>34</v>
      </c>
      <c r="AX451" s="13" t="s">
        <v>76</v>
      </c>
      <c r="AY451" s="254" t="s">
        <v>178</v>
      </c>
    </row>
    <row r="452" s="14" customFormat="1">
      <c r="A452" s="14"/>
      <c r="B452" s="255"/>
      <c r="C452" s="256"/>
      <c r="D452" s="246" t="s">
        <v>190</v>
      </c>
      <c r="E452" s="257" t="s">
        <v>1</v>
      </c>
      <c r="F452" s="258" t="s">
        <v>417</v>
      </c>
      <c r="G452" s="256"/>
      <c r="H452" s="259">
        <v>24</v>
      </c>
      <c r="I452" s="260"/>
      <c r="J452" s="256"/>
      <c r="K452" s="256"/>
      <c r="L452" s="261"/>
      <c r="M452" s="294"/>
      <c r="N452" s="295"/>
      <c r="O452" s="295"/>
      <c r="P452" s="295"/>
      <c r="Q452" s="295"/>
      <c r="R452" s="295"/>
      <c r="S452" s="295"/>
      <c r="T452" s="296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65" t="s">
        <v>190</v>
      </c>
      <c r="AU452" s="265" t="s">
        <v>85</v>
      </c>
      <c r="AV452" s="14" t="s">
        <v>85</v>
      </c>
      <c r="AW452" s="14" t="s">
        <v>34</v>
      </c>
      <c r="AX452" s="14" t="s">
        <v>83</v>
      </c>
      <c r="AY452" s="265" t="s">
        <v>178</v>
      </c>
    </row>
    <row r="453" s="2" customFormat="1" ht="6.96" customHeight="1">
      <c r="A453" s="38"/>
      <c r="B453" s="66"/>
      <c r="C453" s="67"/>
      <c r="D453" s="67"/>
      <c r="E453" s="67"/>
      <c r="F453" s="67"/>
      <c r="G453" s="67"/>
      <c r="H453" s="67"/>
      <c r="I453" s="67"/>
      <c r="J453" s="67"/>
      <c r="K453" s="67"/>
      <c r="L453" s="44"/>
      <c r="M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</row>
  </sheetData>
  <sheetProtection sheet="1" autoFilter="0" formatColumns="0" formatRows="0" objects="1" scenarios="1" spinCount="100000" saltValue="bs5aM8JX2oIi/btIWWzX+75FdUi1ElBvjwzm9SeJaNzdHjBacqEpa1IQ1KiacGBRGfoOEn9u60jFNZYWBXd97g==" hashValue="qaWnYPHzLVs1FoTk0ditUWZq9WG0JeCU2paP+Qg5V7TjTLIaP2iiQBOiYD1e/DbQHrByA1ylbtU78MziE+LpkQ==" algorithmName="SHA-512" password="C76A"/>
  <autoFilter ref="C128:K45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7:H117"/>
    <mergeCell ref="E119:H119"/>
    <mergeCell ref="E121:H121"/>
    <mergeCell ref="L2:V2"/>
  </mergeCells>
  <hyperlinks>
    <hyperlink ref="F133" r:id="rId1" display="https://podminky.urs.cz/item/CS_URS_2025_02/733193810"/>
    <hyperlink ref="F168" r:id="rId2" display="https://podminky.urs.cz/item/CS_URS_2025_02/998713101"/>
    <hyperlink ref="F171" r:id="rId3" display="https://podminky.urs.cz/item/CS_URS_2025_02/732420811"/>
    <hyperlink ref="F179" r:id="rId4" display="https://podminky.urs.cz/item/CS_URS_2025_02/733110803"/>
    <hyperlink ref="F183" r:id="rId5" display="https://podminky.urs.cz/item/CS_URS_2025_02/733110806"/>
    <hyperlink ref="F188" r:id="rId6" display="https://podminky.urs.cz/item/CS_URS_2025_02/733111123"/>
    <hyperlink ref="F192" r:id="rId7" display="https://podminky.urs.cz/item/CS_URS_2025_02/733111124"/>
    <hyperlink ref="F196" r:id="rId8" display="https://podminky.urs.cz/item/CS_URS_2025_02/733111125"/>
    <hyperlink ref="F200" r:id="rId9" display="https://podminky.urs.cz/item/CS_URS_2025_02/733111126"/>
    <hyperlink ref="F204" r:id="rId10" display="https://podminky.urs.cz/item/CS_URS_2025_02/733190107"/>
    <hyperlink ref="F208" r:id="rId11" display="https://podminky.urs.cz/item/CS_URS_2025_02/733191913"/>
    <hyperlink ref="F212" r:id="rId12" display="https://podminky.urs.cz/item/CS_URS_2025_02/733191914"/>
    <hyperlink ref="F216" r:id="rId13" display="https://podminky.urs.cz/item/CS_URS_2025_02/733191923"/>
    <hyperlink ref="F220" r:id="rId14" display="https://podminky.urs.cz/item/CS_URS_2025_02/733191925"/>
    <hyperlink ref="F224" r:id="rId15" display="https://podminky.urs.cz/item/CS_URS_2025_02/733191926"/>
    <hyperlink ref="F228" r:id="rId16" display="https://podminky.urs.cz/item/CS_URS_2025_02/998733101"/>
    <hyperlink ref="F231" r:id="rId17" display="https://podminky.urs.cz/item/CS_URS_2025_02/734200832"/>
    <hyperlink ref="F235" r:id="rId18" display="https://podminky.urs.cz/item/CS_URS_2025_02/734200812"/>
    <hyperlink ref="F239" r:id="rId19" display="https://podminky.urs.cz/item/CS_URS_2025_02/734200822"/>
    <hyperlink ref="F243" r:id="rId20" display="https://podminky.urs.cz/item/CS_URS_2025_02/734200823"/>
    <hyperlink ref="F254" r:id="rId21" display="https://podminky.urs.cz/item/CS_URS_2025_02/734209103"/>
    <hyperlink ref="F264" r:id="rId22" display="https://podminky.urs.cz/item/CS_URS_2025_02/734209113"/>
    <hyperlink ref="F268" r:id="rId23" display="https://podminky.urs.cz/item/CS_URS_2025_02/734209114"/>
    <hyperlink ref="F272" r:id="rId24" display="https://podminky.urs.cz/item/CS_URS_2025_02/734209115"/>
    <hyperlink ref="F276" r:id="rId25" display="https://podminky.urs.cz/item/CS_URS_2025_02/734209116"/>
    <hyperlink ref="F289" r:id="rId26" display="https://podminky.urs.cz/item/CS_URS_2025_02/734261235"/>
    <hyperlink ref="F293" r:id="rId27" display="https://podminky.urs.cz/item/CS_URS_2025_02/734261236"/>
    <hyperlink ref="F297" r:id="rId28" display="https://podminky.urs.cz/item/CS_URS_2025_02/734292713"/>
    <hyperlink ref="F301" r:id="rId29" display="https://podminky.urs.cz/item/CS_URS_2025_02/734292715"/>
    <hyperlink ref="F305" r:id="rId30" display="https://podminky.urs.cz/item/CS_URS_2025_02/734292716"/>
    <hyperlink ref="F309" r:id="rId31" display="https://podminky.urs.cz/item/CS_URS_2025_02/734163443"/>
    <hyperlink ref="F313" r:id="rId32" display="https://podminky.urs.cz/item/CS_URS_2025_02/734163444"/>
    <hyperlink ref="F323" r:id="rId33" display="https://podminky.urs.cz/item/CS_URS_2025_02/734419111"/>
    <hyperlink ref="F330" r:id="rId34" display="https://podminky.urs.cz/item/CS_URS_2025_02/998734101"/>
    <hyperlink ref="F333" r:id="rId35" display="https://podminky.urs.cz/item/CS_URS_2025_02/735151811"/>
    <hyperlink ref="F337" r:id="rId36" display="https://podminky.urs.cz/item/CS_URS_2025_02/735151821"/>
    <hyperlink ref="F341" r:id="rId37" display="https://podminky.urs.cz/item/CS_URS_2025_02/735151822"/>
    <hyperlink ref="F345" r:id="rId38" display="https://podminky.urs.cz/item/CS_URS_2025_02/735151831"/>
    <hyperlink ref="F355" r:id="rId39" display="https://podminky.urs.cz/item/CS_URS_2025_02/735152475"/>
    <hyperlink ref="F359" r:id="rId40" display="https://podminky.urs.cz/item/CS_URS_2025_02/735152478"/>
    <hyperlink ref="F363" r:id="rId41" display="https://podminky.urs.cz/item/CS_URS_2025_02/735152479"/>
    <hyperlink ref="F367" r:id="rId42" display="https://podminky.urs.cz/item/CS_URS_2025_02/735152480"/>
    <hyperlink ref="F416" r:id="rId43" display="https://podminky.urs.cz/item/CS_URS_2025_02/735164511R"/>
    <hyperlink ref="F420" r:id="rId44" display="https://podminky.urs.cz/item/CS_URS_2025_02/9987351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45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99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1" customFormat="1" ht="12" customHeight="1">
      <c r="B8" s="20"/>
      <c r="D8" s="150" t="s">
        <v>125</v>
      </c>
      <c r="L8" s="20"/>
    </row>
    <row r="9" s="2" customFormat="1" ht="16.5" customHeight="1">
      <c r="A9" s="38"/>
      <c r="B9" s="44"/>
      <c r="C9" s="38"/>
      <c r="D9" s="38"/>
      <c r="E9" s="151" t="s">
        <v>126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0" t="s">
        <v>127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2" t="s">
        <v>2882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0" t="s">
        <v>18</v>
      </c>
      <c r="E13" s="38"/>
      <c r="F13" s="141" t="s">
        <v>1</v>
      </c>
      <c r="G13" s="38"/>
      <c r="H13" s="38"/>
      <c r="I13" s="150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20</v>
      </c>
      <c r="E14" s="38"/>
      <c r="F14" s="141" t="s">
        <v>21</v>
      </c>
      <c r="G14" s="38"/>
      <c r="H14" s="38"/>
      <c r="I14" s="150" t="s">
        <v>22</v>
      </c>
      <c r="J14" s="153" t="str">
        <f>'Rekapitulace stavby'!AN8</f>
        <v>21. 10. 2025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0" t="s">
        <v>24</v>
      </c>
      <c r="E16" s="38"/>
      <c r="F16" s="38"/>
      <c r="G16" s="38"/>
      <c r="H16" s="38"/>
      <c r="I16" s="150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0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0" t="s">
        <v>28</v>
      </c>
      <c r="E19" s="38"/>
      <c r="F19" s="38"/>
      <c r="G19" s="38"/>
      <c r="H19" s="38"/>
      <c r="I19" s="150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0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0" t="s">
        <v>30</v>
      </c>
      <c r="E22" s="38"/>
      <c r="F22" s="38"/>
      <c r="G22" s="38"/>
      <c r="H22" s="38"/>
      <c r="I22" s="150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0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0" t="s">
        <v>32</v>
      </c>
      <c r="E25" s="38"/>
      <c r="F25" s="38"/>
      <c r="G25" s="38"/>
      <c r="H25" s="38"/>
      <c r="I25" s="150" t="s">
        <v>25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2883</v>
      </c>
      <c r="F26" s="38"/>
      <c r="G26" s="38"/>
      <c r="H26" s="38"/>
      <c r="I26" s="150" t="s">
        <v>27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0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4"/>
      <c r="B29" s="155"/>
      <c r="C29" s="154"/>
      <c r="D29" s="154"/>
      <c r="E29" s="156" t="s">
        <v>1</v>
      </c>
      <c r="F29" s="156"/>
      <c r="G29" s="156"/>
      <c r="H29" s="156"/>
      <c r="I29" s="154"/>
      <c r="J29" s="154"/>
      <c r="K29" s="154"/>
      <c r="L29" s="157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9" t="s">
        <v>36</v>
      </c>
      <c r="E32" s="38"/>
      <c r="F32" s="38"/>
      <c r="G32" s="38"/>
      <c r="H32" s="38"/>
      <c r="I32" s="38"/>
      <c r="J32" s="160">
        <f>ROUND(J131,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8"/>
      <c r="E33" s="158"/>
      <c r="F33" s="158"/>
      <c r="G33" s="158"/>
      <c r="H33" s="158"/>
      <c r="I33" s="158"/>
      <c r="J33" s="158"/>
      <c r="K33" s="15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1" t="s">
        <v>38</v>
      </c>
      <c r="G34" s="38"/>
      <c r="H34" s="38"/>
      <c r="I34" s="161" t="s">
        <v>37</v>
      </c>
      <c r="J34" s="161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2" t="s">
        <v>40</v>
      </c>
      <c r="E35" s="150" t="s">
        <v>41</v>
      </c>
      <c r="F35" s="163">
        <f>ROUND((SUM(BE131:BE626)),  2)</f>
        <v>0</v>
      </c>
      <c r="G35" s="38"/>
      <c r="H35" s="38"/>
      <c r="I35" s="164">
        <v>0.20999999999999999</v>
      </c>
      <c r="J35" s="163">
        <f>ROUND(((SUM(BE131:BE626))*I35),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0" t="s">
        <v>42</v>
      </c>
      <c r="F36" s="163">
        <f>ROUND((SUM(BF131:BF626)),  2)</f>
        <v>0</v>
      </c>
      <c r="G36" s="38"/>
      <c r="H36" s="38"/>
      <c r="I36" s="164">
        <v>0.12</v>
      </c>
      <c r="J36" s="163">
        <f>ROUND(((SUM(BF131:BF626))*I36),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43</v>
      </c>
      <c r="F37" s="163">
        <f>ROUND((SUM(BG131:BG626)),  2)</f>
        <v>0</v>
      </c>
      <c r="G37" s="38"/>
      <c r="H37" s="38"/>
      <c r="I37" s="164">
        <v>0.20999999999999999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0" t="s">
        <v>44</v>
      </c>
      <c r="F38" s="163">
        <f>ROUND((SUM(BH131:BH626)),  2)</f>
        <v>0</v>
      </c>
      <c r="G38" s="38"/>
      <c r="H38" s="38"/>
      <c r="I38" s="164">
        <v>0.12</v>
      </c>
      <c r="J38" s="16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0" t="s">
        <v>45</v>
      </c>
      <c r="F39" s="163">
        <f>ROUND((SUM(BI131:BI626)),  2)</f>
        <v>0</v>
      </c>
      <c r="G39" s="38"/>
      <c r="H39" s="38"/>
      <c r="I39" s="164">
        <v>0</v>
      </c>
      <c r="J39" s="16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5"/>
      <c r="D41" s="166" t="s">
        <v>46</v>
      </c>
      <c r="E41" s="167"/>
      <c r="F41" s="167"/>
      <c r="G41" s="168" t="s">
        <v>47</v>
      </c>
      <c r="H41" s="169" t="s">
        <v>48</v>
      </c>
      <c r="I41" s="167"/>
      <c r="J41" s="170">
        <f>SUM(J32:J39)</f>
        <v>0</v>
      </c>
      <c r="K41" s="171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125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3" t="s">
        <v>126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127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D1.01.4c - Vzduchotechnika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Cheb</v>
      </c>
      <c r="G91" s="40"/>
      <c r="H91" s="40"/>
      <c r="I91" s="32" t="s">
        <v>22</v>
      </c>
      <c r="J91" s="79" t="str">
        <f>IF(J14="","",J14)</f>
        <v>21. 10. 2025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40.05" customHeight="1">
      <c r="A93" s="38"/>
      <c r="B93" s="39"/>
      <c r="C93" s="32" t="s">
        <v>24</v>
      </c>
      <c r="D93" s="40"/>
      <c r="E93" s="40"/>
      <c r="F93" s="27" t="str">
        <f>E17</f>
        <v>Karlovarský kraj</v>
      </c>
      <c r="G93" s="40"/>
      <c r="H93" s="40"/>
      <c r="I93" s="32" t="s">
        <v>30</v>
      </c>
      <c r="J93" s="36" t="str">
        <f>E23</f>
        <v>PENTA PROJEKT s.r.o., Mrštíkova 1166/12, Jihlava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32</v>
      </c>
      <c r="J94" s="36" t="str">
        <f>E26</f>
        <v>Ing. Auf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4" t="s">
        <v>130</v>
      </c>
      <c r="D96" s="185"/>
      <c r="E96" s="185"/>
      <c r="F96" s="185"/>
      <c r="G96" s="185"/>
      <c r="H96" s="185"/>
      <c r="I96" s="185"/>
      <c r="J96" s="186" t="s">
        <v>131</v>
      </c>
      <c r="K96" s="185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7" t="s">
        <v>132</v>
      </c>
      <c r="D98" s="40"/>
      <c r="E98" s="40"/>
      <c r="F98" s="40"/>
      <c r="G98" s="40"/>
      <c r="H98" s="40"/>
      <c r="I98" s="40"/>
      <c r="J98" s="110">
        <f>J131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133</v>
      </c>
    </row>
    <row r="99" s="9" customFormat="1" ht="24.96" customHeight="1">
      <c r="A99" s="9"/>
      <c r="B99" s="188"/>
      <c r="C99" s="189"/>
      <c r="D99" s="190" t="s">
        <v>2884</v>
      </c>
      <c r="E99" s="191"/>
      <c r="F99" s="191"/>
      <c r="G99" s="191"/>
      <c r="H99" s="191"/>
      <c r="I99" s="191"/>
      <c r="J99" s="192">
        <f>J132</f>
        <v>0</v>
      </c>
      <c r="K99" s="189"/>
      <c r="L99" s="19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8"/>
      <c r="C100" s="189"/>
      <c r="D100" s="190" t="s">
        <v>2885</v>
      </c>
      <c r="E100" s="191"/>
      <c r="F100" s="191"/>
      <c r="G100" s="191"/>
      <c r="H100" s="191"/>
      <c r="I100" s="191"/>
      <c r="J100" s="192">
        <f>J283</f>
        <v>0</v>
      </c>
      <c r="K100" s="189"/>
      <c r="L100" s="193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8"/>
      <c r="C101" s="189"/>
      <c r="D101" s="190" t="s">
        <v>2886</v>
      </c>
      <c r="E101" s="191"/>
      <c r="F101" s="191"/>
      <c r="G101" s="191"/>
      <c r="H101" s="191"/>
      <c r="I101" s="191"/>
      <c r="J101" s="192">
        <f>J348</f>
        <v>0</v>
      </c>
      <c r="K101" s="189"/>
      <c r="L101" s="19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8"/>
      <c r="C102" s="189"/>
      <c r="D102" s="190" t="s">
        <v>2887</v>
      </c>
      <c r="E102" s="191"/>
      <c r="F102" s="191"/>
      <c r="G102" s="191"/>
      <c r="H102" s="191"/>
      <c r="I102" s="191"/>
      <c r="J102" s="192">
        <f>J480</f>
        <v>0</v>
      </c>
      <c r="K102" s="189"/>
      <c r="L102" s="193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8"/>
      <c r="C103" s="189"/>
      <c r="D103" s="190" t="s">
        <v>2888</v>
      </c>
      <c r="E103" s="191"/>
      <c r="F103" s="191"/>
      <c r="G103" s="191"/>
      <c r="H103" s="191"/>
      <c r="I103" s="191"/>
      <c r="J103" s="192">
        <f>J494</f>
        <v>0</v>
      </c>
      <c r="K103" s="189"/>
      <c r="L103" s="193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8"/>
      <c r="C104" s="189"/>
      <c r="D104" s="190" t="s">
        <v>2889</v>
      </c>
      <c r="E104" s="191"/>
      <c r="F104" s="191"/>
      <c r="G104" s="191"/>
      <c r="H104" s="191"/>
      <c r="I104" s="191"/>
      <c r="J104" s="192">
        <f>J508</f>
        <v>0</v>
      </c>
      <c r="K104" s="189"/>
      <c r="L104" s="193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8"/>
      <c r="C105" s="189"/>
      <c r="D105" s="190" t="s">
        <v>2890</v>
      </c>
      <c r="E105" s="191"/>
      <c r="F105" s="191"/>
      <c r="G105" s="191"/>
      <c r="H105" s="191"/>
      <c r="I105" s="191"/>
      <c r="J105" s="192">
        <f>J523</f>
        <v>0</v>
      </c>
      <c r="K105" s="189"/>
      <c r="L105" s="193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88"/>
      <c r="C106" s="189"/>
      <c r="D106" s="190" t="s">
        <v>2891</v>
      </c>
      <c r="E106" s="191"/>
      <c r="F106" s="191"/>
      <c r="G106" s="191"/>
      <c r="H106" s="191"/>
      <c r="I106" s="191"/>
      <c r="J106" s="192">
        <f>J550</f>
        <v>0</v>
      </c>
      <c r="K106" s="189"/>
      <c r="L106" s="193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88"/>
      <c r="C107" s="189"/>
      <c r="D107" s="190" t="s">
        <v>2892</v>
      </c>
      <c r="E107" s="191"/>
      <c r="F107" s="191"/>
      <c r="G107" s="191"/>
      <c r="H107" s="191"/>
      <c r="I107" s="191"/>
      <c r="J107" s="192">
        <f>J561</f>
        <v>0</v>
      </c>
      <c r="K107" s="189"/>
      <c r="L107" s="193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88"/>
      <c r="C108" s="189"/>
      <c r="D108" s="190" t="s">
        <v>2893</v>
      </c>
      <c r="E108" s="191"/>
      <c r="F108" s="191"/>
      <c r="G108" s="191"/>
      <c r="H108" s="191"/>
      <c r="I108" s="191"/>
      <c r="J108" s="192">
        <f>J573</f>
        <v>0</v>
      </c>
      <c r="K108" s="189"/>
      <c r="L108" s="193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88"/>
      <c r="C109" s="189"/>
      <c r="D109" s="190" t="s">
        <v>2894</v>
      </c>
      <c r="E109" s="191"/>
      <c r="F109" s="191"/>
      <c r="G109" s="191"/>
      <c r="H109" s="191"/>
      <c r="I109" s="191"/>
      <c r="J109" s="192">
        <f>J608</f>
        <v>0</v>
      </c>
      <c r="K109" s="189"/>
      <c r="L109" s="193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2" customFormat="1" ht="21.84" customHeight="1">
      <c r="A110" s="38"/>
      <c r="B110" s="39"/>
      <c r="C110" s="40"/>
      <c r="D110" s="40"/>
      <c r="E110" s="40"/>
      <c r="F110" s="40"/>
      <c r="G110" s="40"/>
      <c r="H110" s="40"/>
      <c r="I110" s="40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6.96" customHeight="1">
      <c r="A111" s="38"/>
      <c r="B111" s="66"/>
      <c r="C111" s="67"/>
      <c r="D111" s="67"/>
      <c r="E111" s="67"/>
      <c r="F111" s="67"/>
      <c r="G111" s="67"/>
      <c r="H111" s="67"/>
      <c r="I111" s="67"/>
      <c r="J111" s="67"/>
      <c r="K111" s="67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5" s="2" customFormat="1" ht="6.96" customHeight="1">
      <c r="A115" s="38"/>
      <c r="B115" s="68"/>
      <c r="C115" s="69"/>
      <c r="D115" s="69"/>
      <c r="E115" s="69"/>
      <c r="F115" s="69"/>
      <c r="G115" s="69"/>
      <c r="H115" s="69"/>
      <c r="I115" s="69"/>
      <c r="J115" s="69"/>
      <c r="K115" s="69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24.96" customHeight="1">
      <c r="A116" s="38"/>
      <c r="B116" s="39"/>
      <c r="C116" s="23" t="s">
        <v>163</v>
      </c>
      <c r="D116" s="40"/>
      <c r="E116" s="40"/>
      <c r="F116" s="40"/>
      <c r="G116" s="40"/>
      <c r="H116" s="40"/>
      <c r="I116" s="40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40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2" t="s">
        <v>16</v>
      </c>
      <c r="D118" s="40"/>
      <c r="E118" s="40"/>
      <c r="F118" s="40"/>
      <c r="G118" s="40"/>
      <c r="H118" s="40"/>
      <c r="I118" s="40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6.5" customHeight="1">
      <c r="A119" s="38"/>
      <c r="B119" s="39"/>
      <c r="C119" s="40"/>
      <c r="D119" s="40"/>
      <c r="E119" s="183" t="str">
        <f>E7</f>
        <v>Přestavba EMR II.typu, Nemocnice Cheb</v>
      </c>
      <c r="F119" s="32"/>
      <c r="G119" s="32"/>
      <c r="H119" s="32"/>
      <c r="I119" s="40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1" customFormat="1" ht="12" customHeight="1">
      <c r="B120" s="21"/>
      <c r="C120" s="32" t="s">
        <v>125</v>
      </c>
      <c r="D120" s="22"/>
      <c r="E120" s="22"/>
      <c r="F120" s="22"/>
      <c r="G120" s="22"/>
      <c r="H120" s="22"/>
      <c r="I120" s="22"/>
      <c r="J120" s="22"/>
      <c r="K120" s="22"/>
      <c r="L120" s="20"/>
    </row>
    <row r="121" s="2" customFormat="1" ht="16.5" customHeight="1">
      <c r="A121" s="38"/>
      <c r="B121" s="39"/>
      <c r="C121" s="40"/>
      <c r="D121" s="40"/>
      <c r="E121" s="183" t="s">
        <v>126</v>
      </c>
      <c r="F121" s="40"/>
      <c r="G121" s="40"/>
      <c r="H121" s="40"/>
      <c r="I121" s="40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2" customHeight="1">
      <c r="A122" s="38"/>
      <c r="B122" s="39"/>
      <c r="C122" s="32" t="s">
        <v>127</v>
      </c>
      <c r="D122" s="40"/>
      <c r="E122" s="40"/>
      <c r="F122" s="40"/>
      <c r="G122" s="40"/>
      <c r="H122" s="40"/>
      <c r="I122" s="40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6.5" customHeight="1">
      <c r="A123" s="38"/>
      <c r="B123" s="39"/>
      <c r="C123" s="40"/>
      <c r="D123" s="40"/>
      <c r="E123" s="76" t="str">
        <f>E11</f>
        <v>D1.01.4c - Vzduchotechnika</v>
      </c>
      <c r="F123" s="40"/>
      <c r="G123" s="40"/>
      <c r="H123" s="40"/>
      <c r="I123" s="40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6.96" customHeight="1">
      <c r="A124" s="38"/>
      <c r="B124" s="39"/>
      <c r="C124" s="40"/>
      <c r="D124" s="40"/>
      <c r="E124" s="40"/>
      <c r="F124" s="40"/>
      <c r="G124" s="40"/>
      <c r="H124" s="40"/>
      <c r="I124" s="40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2" t="s">
        <v>20</v>
      </c>
      <c r="D125" s="40"/>
      <c r="E125" s="40"/>
      <c r="F125" s="27" t="str">
        <f>F14</f>
        <v>Cheb</v>
      </c>
      <c r="G125" s="40"/>
      <c r="H125" s="40"/>
      <c r="I125" s="32" t="s">
        <v>22</v>
      </c>
      <c r="J125" s="79" t="str">
        <f>IF(J14="","",J14)</f>
        <v>21. 10. 2025</v>
      </c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6.96" customHeight="1">
      <c r="A126" s="38"/>
      <c r="B126" s="39"/>
      <c r="C126" s="40"/>
      <c r="D126" s="40"/>
      <c r="E126" s="40"/>
      <c r="F126" s="40"/>
      <c r="G126" s="40"/>
      <c r="H126" s="40"/>
      <c r="I126" s="40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40.05" customHeight="1">
      <c r="A127" s="38"/>
      <c r="B127" s="39"/>
      <c r="C127" s="32" t="s">
        <v>24</v>
      </c>
      <c r="D127" s="40"/>
      <c r="E127" s="40"/>
      <c r="F127" s="27" t="str">
        <f>E17</f>
        <v>Karlovarský kraj</v>
      </c>
      <c r="G127" s="40"/>
      <c r="H127" s="40"/>
      <c r="I127" s="32" t="s">
        <v>30</v>
      </c>
      <c r="J127" s="36" t="str">
        <f>E23</f>
        <v>PENTA PROJEKT s.r.o., Mrštíkova 1166/12, Jihlava</v>
      </c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5.15" customHeight="1">
      <c r="A128" s="38"/>
      <c r="B128" s="39"/>
      <c r="C128" s="32" t="s">
        <v>28</v>
      </c>
      <c r="D128" s="40"/>
      <c r="E128" s="40"/>
      <c r="F128" s="27" t="str">
        <f>IF(E20="","",E20)</f>
        <v>Vyplň údaj</v>
      </c>
      <c r="G128" s="40"/>
      <c r="H128" s="40"/>
      <c r="I128" s="32" t="s">
        <v>32</v>
      </c>
      <c r="J128" s="36" t="str">
        <f>E26</f>
        <v>Ing. Auf</v>
      </c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10.32" customHeight="1">
      <c r="A129" s="38"/>
      <c r="B129" s="39"/>
      <c r="C129" s="40"/>
      <c r="D129" s="40"/>
      <c r="E129" s="40"/>
      <c r="F129" s="40"/>
      <c r="G129" s="40"/>
      <c r="H129" s="40"/>
      <c r="I129" s="40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11" customFormat="1" ht="29.28" customHeight="1">
      <c r="A130" s="199"/>
      <c r="B130" s="200"/>
      <c r="C130" s="201" t="s">
        <v>164</v>
      </c>
      <c r="D130" s="202" t="s">
        <v>61</v>
      </c>
      <c r="E130" s="202" t="s">
        <v>57</v>
      </c>
      <c r="F130" s="202" t="s">
        <v>58</v>
      </c>
      <c r="G130" s="202" t="s">
        <v>165</v>
      </c>
      <c r="H130" s="202" t="s">
        <v>166</v>
      </c>
      <c r="I130" s="202" t="s">
        <v>167</v>
      </c>
      <c r="J130" s="202" t="s">
        <v>131</v>
      </c>
      <c r="K130" s="203" t="s">
        <v>168</v>
      </c>
      <c r="L130" s="204"/>
      <c r="M130" s="100" t="s">
        <v>1</v>
      </c>
      <c r="N130" s="101" t="s">
        <v>40</v>
      </c>
      <c r="O130" s="101" t="s">
        <v>169</v>
      </c>
      <c r="P130" s="101" t="s">
        <v>170</v>
      </c>
      <c r="Q130" s="101" t="s">
        <v>171</v>
      </c>
      <c r="R130" s="101" t="s">
        <v>172</v>
      </c>
      <c r="S130" s="101" t="s">
        <v>173</v>
      </c>
      <c r="T130" s="102" t="s">
        <v>174</v>
      </c>
      <c r="U130" s="199"/>
      <c r="V130" s="199"/>
      <c r="W130" s="199"/>
      <c r="X130" s="199"/>
      <c r="Y130" s="199"/>
      <c r="Z130" s="199"/>
      <c r="AA130" s="199"/>
      <c r="AB130" s="199"/>
      <c r="AC130" s="199"/>
      <c r="AD130" s="199"/>
      <c r="AE130" s="199"/>
    </row>
    <row r="131" s="2" customFormat="1" ht="22.8" customHeight="1">
      <c r="A131" s="38"/>
      <c r="B131" s="39"/>
      <c r="C131" s="107" t="s">
        <v>175</v>
      </c>
      <c r="D131" s="40"/>
      <c r="E131" s="40"/>
      <c r="F131" s="40"/>
      <c r="G131" s="40"/>
      <c r="H131" s="40"/>
      <c r="I131" s="40"/>
      <c r="J131" s="205">
        <f>BK131</f>
        <v>0</v>
      </c>
      <c r="K131" s="40"/>
      <c r="L131" s="44"/>
      <c r="M131" s="103"/>
      <c r="N131" s="206"/>
      <c r="O131" s="104"/>
      <c r="P131" s="207">
        <f>P132+P283+P348+P480+P494+P508+P523+P550+P561+P573+P608</f>
        <v>0</v>
      </c>
      <c r="Q131" s="104"/>
      <c r="R131" s="207">
        <f>R132+R283+R348+R480+R494+R508+R523+R550+R561+R573+R608</f>
        <v>2967.1349999999998</v>
      </c>
      <c r="S131" s="104"/>
      <c r="T131" s="208">
        <f>T132+T283+T348+T480+T494+T508+T523+T550+T561+T573+T608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7" t="s">
        <v>75</v>
      </c>
      <c r="AU131" s="17" t="s">
        <v>133</v>
      </c>
      <c r="BK131" s="209">
        <f>BK132+BK283+BK348+BK480+BK494+BK508+BK523+BK550+BK561+BK573+BK608</f>
        <v>0</v>
      </c>
    </row>
    <row r="132" s="12" customFormat="1" ht="25.92" customHeight="1">
      <c r="A132" s="12"/>
      <c r="B132" s="210"/>
      <c r="C132" s="211"/>
      <c r="D132" s="212" t="s">
        <v>75</v>
      </c>
      <c r="E132" s="213" t="s">
        <v>2895</v>
      </c>
      <c r="F132" s="213" t="s">
        <v>2896</v>
      </c>
      <c r="G132" s="211"/>
      <c r="H132" s="211"/>
      <c r="I132" s="214"/>
      <c r="J132" s="215">
        <f>BK132</f>
        <v>0</v>
      </c>
      <c r="K132" s="211"/>
      <c r="L132" s="216"/>
      <c r="M132" s="217"/>
      <c r="N132" s="218"/>
      <c r="O132" s="218"/>
      <c r="P132" s="219">
        <f>SUM(P133:P282)</f>
        <v>0</v>
      </c>
      <c r="Q132" s="218"/>
      <c r="R132" s="219">
        <f>SUM(R133:R282)</f>
        <v>500.69999999999993</v>
      </c>
      <c r="S132" s="218"/>
      <c r="T132" s="220">
        <f>SUM(T133:T282)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1" t="s">
        <v>83</v>
      </c>
      <c r="AT132" s="222" t="s">
        <v>75</v>
      </c>
      <c r="AU132" s="222" t="s">
        <v>76</v>
      </c>
      <c r="AY132" s="221" t="s">
        <v>178</v>
      </c>
      <c r="BK132" s="223">
        <f>SUM(BK133:BK282)</f>
        <v>0</v>
      </c>
    </row>
    <row r="133" s="2" customFormat="1" ht="24.15" customHeight="1">
      <c r="A133" s="38"/>
      <c r="B133" s="39"/>
      <c r="C133" s="226" t="s">
        <v>83</v>
      </c>
      <c r="D133" s="226" t="s">
        <v>181</v>
      </c>
      <c r="E133" s="227" t="s">
        <v>2897</v>
      </c>
      <c r="F133" s="228" t="s">
        <v>2898</v>
      </c>
      <c r="G133" s="229" t="s">
        <v>203</v>
      </c>
      <c r="H133" s="230">
        <v>6</v>
      </c>
      <c r="I133" s="231"/>
      <c r="J133" s="232">
        <f>ROUND(I133*H133,2)</f>
        <v>0</v>
      </c>
      <c r="K133" s="228" t="s">
        <v>1</v>
      </c>
      <c r="L133" s="44"/>
      <c r="M133" s="233" t="s">
        <v>1</v>
      </c>
      <c r="N133" s="234" t="s">
        <v>41</v>
      </c>
      <c r="O133" s="91"/>
      <c r="P133" s="235">
        <f>O133*H133</f>
        <v>0</v>
      </c>
      <c r="Q133" s="235">
        <v>1.8999999999999999</v>
      </c>
      <c r="R133" s="235">
        <f>Q133*H133</f>
        <v>11.399999999999999</v>
      </c>
      <c r="S133" s="235">
        <v>0</v>
      </c>
      <c r="T133" s="23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37" t="s">
        <v>186</v>
      </c>
      <c r="AT133" s="237" t="s">
        <v>181</v>
      </c>
      <c r="AU133" s="237" t="s">
        <v>83</v>
      </c>
      <c r="AY133" s="17" t="s">
        <v>178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7" t="s">
        <v>83</v>
      </c>
      <c r="BK133" s="238">
        <f>ROUND(I133*H133,2)</f>
        <v>0</v>
      </c>
      <c r="BL133" s="17" t="s">
        <v>186</v>
      </c>
      <c r="BM133" s="237" t="s">
        <v>85</v>
      </c>
    </row>
    <row r="134" s="13" customFormat="1">
      <c r="A134" s="13"/>
      <c r="B134" s="244"/>
      <c r="C134" s="245"/>
      <c r="D134" s="246" t="s">
        <v>190</v>
      </c>
      <c r="E134" s="247" t="s">
        <v>1</v>
      </c>
      <c r="F134" s="248" t="s">
        <v>2899</v>
      </c>
      <c r="G134" s="245"/>
      <c r="H134" s="247" t="s">
        <v>1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54" t="s">
        <v>190</v>
      </c>
      <c r="AU134" s="254" t="s">
        <v>83</v>
      </c>
      <c r="AV134" s="13" t="s">
        <v>83</v>
      </c>
      <c r="AW134" s="13" t="s">
        <v>34</v>
      </c>
      <c r="AX134" s="13" t="s">
        <v>76</v>
      </c>
      <c r="AY134" s="254" t="s">
        <v>178</v>
      </c>
    </row>
    <row r="135" s="14" customFormat="1">
      <c r="A135" s="14"/>
      <c r="B135" s="255"/>
      <c r="C135" s="256"/>
      <c r="D135" s="246" t="s">
        <v>190</v>
      </c>
      <c r="E135" s="257" t="s">
        <v>1</v>
      </c>
      <c r="F135" s="258" t="s">
        <v>241</v>
      </c>
      <c r="G135" s="256"/>
      <c r="H135" s="259">
        <v>6</v>
      </c>
      <c r="I135" s="260"/>
      <c r="J135" s="256"/>
      <c r="K135" s="256"/>
      <c r="L135" s="261"/>
      <c r="M135" s="262"/>
      <c r="N135" s="263"/>
      <c r="O135" s="263"/>
      <c r="P135" s="263"/>
      <c r="Q135" s="263"/>
      <c r="R135" s="263"/>
      <c r="S135" s="263"/>
      <c r="T135" s="26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5" t="s">
        <v>190</v>
      </c>
      <c r="AU135" s="265" t="s">
        <v>83</v>
      </c>
      <c r="AV135" s="14" t="s">
        <v>85</v>
      </c>
      <c r="AW135" s="14" t="s">
        <v>34</v>
      </c>
      <c r="AX135" s="14" t="s">
        <v>76</v>
      </c>
      <c r="AY135" s="265" t="s">
        <v>178</v>
      </c>
    </row>
    <row r="136" s="15" customFormat="1">
      <c r="A136" s="15"/>
      <c r="B136" s="283"/>
      <c r="C136" s="284"/>
      <c r="D136" s="246" t="s">
        <v>190</v>
      </c>
      <c r="E136" s="285" t="s">
        <v>1</v>
      </c>
      <c r="F136" s="286" t="s">
        <v>2432</v>
      </c>
      <c r="G136" s="284"/>
      <c r="H136" s="287">
        <v>6</v>
      </c>
      <c r="I136" s="288"/>
      <c r="J136" s="284"/>
      <c r="K136" s="284"/>
      <c r="L136" s="289"/>
      <c r="M136" s="290"/>
      <c r="N136" s="291"/>
      <c r="O136" s="291"/>
      <c r="P136" s="291"/>
      <c r="Q136" s="291"/>
      <c r="R136" s="291"/>
      <c r="S136" s="291"/>
      <c r="T136" s="292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93" t="s">
        <v>190</v>
      </c>
      <c r="AU136" s="293" t="s">
        <v>83</v>
      </c>
      <c r="AV136" s="15" t="s">
        <v>186</v>
      </c>
      <c r="AW136" s="15" t="s">
        <v>34</v>
      </c>
      <c r="AX136" s="15" t="s">
        <v>83</v>
      </c>
      <c r="AY136" s="293" t="s">
        <v>178</v>
      </c>
    </row>
    <row r="137" s="2" customFormat="1" ht="24.15" customHeight="1">
      <c r="A137" s="38"/>
      <c r="B137" s="39"/>
      <c r="C137" s="226" t="s">
        <v>85</v>
      </c>
      <c r="D137" s="226" t="s">
        <v>181</v>
      </c>
      <c r="E137" s="227" t="s">
        <v>2900</v>
      </c>
      <c r="F137" s="228" t="s">
        <v>2901</v>
      </c>
      <c r="G137" s="229" t="s">
        <v>203</v>
      </c>
      <c r="H137" s="230">
        <v>7</v>
      </c>
      <c r="I137" s="231"/>
      <c r="J137" s="232">
        <f>ROUND(I137*H137,2)</f>
        <v>0</v>
      </c>
      <c r="K137" s="228" t="s">
        <v>1</v>
      </c>
      <c r="L137" s="44"/>
      <c r="M137" s="233" t="s">
        <v>1</v>
      </c>
      <c r="N137" s="234" t="s">
        <v>41</v>
      </c>
      <c r="O137" s="91"/>
      <c r="P137" s="235">
        <f>O137*H137</f>
        <v>0</v>
      </c>
      <c r="Q137" s="235">
        <v>2.5</v>
      </c>
      <c r="R137" s="235">
        <f>Q137*H137</f>
        <v>17.5</v>
      </c>
      <c r="S137" s="235">
        <v>0</v>
      </c>
      <c r="T137" s="23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37" t="s">
        <v>186</v>
      </c>
      <c r="AT137" s="237" t="s">
        <v>181</v>
      </c>
      <c r="AU137" s="237" t="s">
        <v>83</v>
      </c>
      <c r="AY137" s="17" t="s">
        <v>178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7" t="s">
        <v>83</v>
      </c>
      <c r="BK137" s="238">
        <f>ROUND(I137*H137,2)</f>
        <v>0</v>
      </c>
      <c r="BL137" s="17" t="s">
        <v>186</v>
      </c>
      <c r="BM137" s="237" t="s">
        <v>186</v>
      </c>
    </row>
    <row r="138" s="13" customFormat="1">
      <c r="A138" s="13"/>
      <c r="B138" s="244"/>
      <c r="C138" s="245"/>
      <c r="D138" s="246" t="s">
        <v>190</v>
      </c>
      <c r="E138" s="247" t="s">
        <v>1</v>
      </c>
      <c r="F138" s="248" t="s">
        <v>2899</v>
      </c>
      <c r="G138" s="245"/>
      <c r="H138" s="247" t="s">
        <v>1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54" t="s">
        <v>190</v>
      </c>
      <c r="AU138" s="254" t="s">
        <v>83</v>
      </c>
      <c r="AV138" s="13" t="s">
        <v>83</v>
      </c>
      <c r="AW138" s="13" t="s">
        <v>34</v>
      </c>
      <c r="AX138" s="13" t="s">
        <v>76</v>
      </c>
      <c r="AY138" s="254" t="s">
        <v>178</v>
      </c>
    </row>
    <row r="139" s="14" customFormat="1">
      <c r="A139" s="14"/>
      <c r="B139" s="255"/>
      <c r="C139" s="256"/>
      <c r="D139" s="246" t="s">
        <v>190</v>
      </c>
      <c r="E139" s="257" t="s">
        <v>1</v>
      </c>
      <c r="F139" s="258" t="s">
        <v>255</v>
      </c>
      <c r="G139" s="256"/>
      <c r="H139" s="259">
        <v>7</v>
      </c>
      <c r="I139" s="260"/>
      <c r="J139" s="256"/>
      <c r="K139" s="256"/>
      <c r="L139" s="261"/>
      <c r="M139" s="262"/>
      <c r="N139" s="263"/>
      <c r="O139" s="263"/>
      <c r="P139" s="263"/>
      <c r="Q139" s="263"/>
      <c r="R139" s="263"/>
      <c r="S139" s="263"/>
      <c r="T139" s="26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5" t="s">
        <v>190</v>
      </c>
      <c r="AU139" s="265" t="s">
        <v>83</v>
      </c>
      <c r="AV139" s="14" t="s">
        <v>85</v>
      </c>
      <c r="AW139" s="14" t="s">
        <v>34</v>
      </c>
      <c r="AX139" s="14" t="s">
        <v>76</v>
      </c>
      <c r="AY139" s="265" t="s">
        <v>178</v>
      </c>
    </row>
    <row r="140" s="15" customFormat="1">
      <c r="A140" s="15"/>
      <c r="B140" s="283"/>
      <c r="C140" s="284"/>
      <c r="D140" s="246" t="s">
        <v>190</v>
      </c>
      <c r="E140" s="285" t="s">
        <v>1</v>
      </c>
      <c r="F140" s="286" t="s">
        <v>2432</v>
      </c>
      <c r="G140" s="284"/>
      <c r="H140" s="287">
        <v>7</v>
      </c>
      <c r="I140" s="288"/>
      <c r="J140" s="284"/>
      <c r="K140" s="284"/>
      <c r="L140" s="289"/>
      <c r="M140" s="290"/>
      <c r="N140" s="291"/>
      <c r="O140" s="291"/>
      <c r="P140" s="291"/>
      <c r="Q140" s="291"/>
      <c r="R140" s="291"/>
      <c r="S140" s="291"/>
      <c r="T140" s="292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93" t="s">
        <v>190</v>
      </c>
      <c r="AU140" s="293" t="s">
        <v>83</v>
      </c>
      <c r="AV140" s="15" t="s">
        <v>186</v>
      </c>
      <c r="AW140" s="15" t="s">
        <v>34</v>
      </c>
      <c r="AX140" s="15" t="s">
        <v>83</v>
      </c>
      <c r="AY140" s="293" t="s">
        <v>178</v>
      </c>
    </row>
    <row r="141" s="2" customFormat="1" ht="24.15" customHeight="1">
      <c r="A141" s="38"/>
      <c r="B141" s="39"/>
      <c r="C141" s="226" t="s">
        <v>179</v>
      </c>
      <c r="D141" s="226" t="s">
        <v>181</v>
      </c>
      <c r="E141" s="227" t="s">
        <v>2902</v>
      </c>
      <c r="F141" s="228" t="s">
        <v>2903</v>
      </c>
      <c r="G141" s="229" t="s">
        <v>203</v>
      </c>
      <c r="H141" s="230">
        <v>1</v>
      </c>
      <c r="I141" s="231"/>
      <c r="J141" s="232">
        <f>ROUND(I141*H141,2)</f>
        <v>0</v>
      </c>
      <c r="K141" s="228" t="s">
        <v>1</v>
      </c>
      <c r="L141" s="44"/>
      <c r="M141" s="233" t="s">
        <v>1</v>
      </c>
      <c r="N141" s="234" t="s">
        <v>41</v>
      </c>
      <c r="O141" s="91"/>
      <c r="P141" s="235">
        <f>O141*H141</f>
        <v>0</v>
      </c>
      <c r="Q141" s="235">
        <v>1.1000000000000001</v>
      </c>
      <c r="R141" s="235">
        <f>Q141*H141</f>
        <v>1.1000000000000001</v>
      </c>
      <c r="S141" s="235">
        <v>0</v>
      </c>
      <c r="T141" s="236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37" t="s">
        <v>186</v>
      </c>
      <c r="AT141" s="237" t="s">
        <v>181</v>
      </c>
      <c r="AU141" s="237" t="s">
        <v>83</v>
      </c>
      <c r="AY141" s="17" t="s">
        <v>178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7" t="s">
        <v>83</v>
      </c>
      <c r="BK141" s="238">
        <f>ROUND(I141*H141,2)</f>
        <v>0</v>
      </c>
      <c r="BL141" s="17" t="s">
        <v>186</v>
      </c>
      <c r="BM141" s="237" t="s">
        <v>241</v>
      </c>
    </row>
    <row r="142" s="13" customFormat="1">
      <c r="A142" s="13"/>
      <c r="B142" s="244"/>
      <c r="C142" s="245"/>
      <c r="D142" s="246" t="s">
        <v>190</v>
      </c>
      <c r="E142" s="247" t="s">
        <v>1</v>
      </c>
      <c r="F142" s="248" t="s">
        <v>2899</v>
      </c>
      <c r="G142" s="245"/>
      <c r="H142" s="247" t="s">
        <v>1</v>
      </c>
      <c r="I142" s="249"/>
      <c r="J142" s="245"/>
      <c r="K142" s="245"/>
      <c r="L142" s="250"/>
      <c r="M142" s="251"/>
      <c r="N142" s="252"/>
      <c r="O142" s="252"/>
      <c r="P142" s="252"/>
      <c r="Q142" s="252"/>
      <c r="R142" s="252"/>
      <c r="S142" s="252"/>
      <c r="T142" s="25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54" t="s">
        <v>190</v>
      </c>
      <c r="AU142" s="254" t="s">
        <v>83</v>
      </c>
      <c r="AV142" s="13" t="s">
        <v>83</v>
      </c>
      <c r="AW142" s="13" t="s">
        <v>34</v>
      </c>
      <c r="AX142" s="13" t="s">
        <v>76</v>
      </c>
      <c r="AY142" s="254" t="s">
        <v>178</v>
      </c>
    </row>
    <row r="143" s="14" customFormat="1">
      <c r="A143" s="14"/>
      <c r="B143" s="255"/>
      <c r="C143" s="256"/>
      <c r="D143" s="246" t="s">
        <v>190</v>
      </c>
      <c r="E143" s="257" t="s">
        <v>1</v>
      </c>
      <c r="F143" s="258" t="s">
        <v>83</v>
      </c>
      <c r="G143" s="256"/>
      <c r="H143" s="259">
        <v>1</v>
      </c>
      <c r="I143" s="260"/>
      <c r="J143" s="256"/>
      <c r="K143" s="256"/>
      <c r="L143" s="261"/>
      <c r="M143" s="262"/>
      <c r="N143" s="263"/>
      <c r="O143" s="263"/>
      <c r="P143" s="263"/>
      <c r="Q143" s="263"/>
      <c r="R143" s="263"/>
      <c r="S143" s="263"/>
      <c r="T143" s="26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65" t="s">
        <v>190</v>
      </c>
      <c r="AU143" s="265" t="s">
        <v>83</v>
      </c>
      <c r="AV143" s="14" t="s">
        <v>85</v>
      </c>
      <c r="AW143" s="14" t="s">
        <v>34</v>
      </c>
      <c r="AX143" s="14" t="s">
        <v>76</v>
      </c>
      <c r="AY143" s="265" t="s">
        <v>178</v>
      </c>
    </row>
    <row r="144" s="15" customFormat="1">
      <c r="A144" s="15"/>
      <c r="B144" s="283"/>
      <c r="C144" s="284"/>
      <c r="D144" s="246" t="s">
        <v>190</v>
      </c>
      <c r="E144" s="285" t="s">
        <v>1</v>
      </c>
      <c r="F144" s="286" t="s">
        <v>2432</v>
      </c>
      <c r="G144" s="284"/>
      <c r="H144" s="287">
        <v>1</v>
      </c>
      <c r="I144" s="288"/>
      <c r="J144" s="284"/>
      <c r="K144" s="284"/>
      <c r="L144" s="289"/>
      <c r="M144" s="290"/>
      <c r="N144" s="291"/>
      <c r="O144" s="291"/>
      <c r="P144" s="291"/>
      <c r="Q144" s="291"/>
      <c r="R144" s="291"/>
      <c r="S144" s="291"/>
      <c r="T144" s="292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93" t="s">
        <v>190</v>
      </c>
      <c r="AU144" s="293" t="s">
        <v>83</v>
      </c>
      <c r="AV144" s="15" t="s">
        <v>186</v>
      </c>
      <c r="AW144" s="15" t="s">
        <v>34</v>
      </c>
      <c r="AX144" s="15" t="s">
        <v>83</v>
      </c>
      <c r="AY144" s="293" t="s">
        <v>178</v>
      </c>
    </row>
    <row r="145" s="2" customFormat="1" ht="24.15" customHeight="1">
      <c r="A145" s="38"/>
      <c r="B145" s="39"/>
      <c r="C145" s="226" t="s">
        <v>186</v>
      </c>
      <c r="D145" s="226" t="s">
        <v>181</v>
      </c>
      <c r="E145" s="227" t="s">
        <v>2904</v>
      </c>
      <c r="F145" s="228" t="s">
        <v>2898</v>
      </c>
      <c r="G145" s="229" t="s">
        <v>203</v>
      </c>
      <c r="H145" s="230">
        <v>13</v>
      </c>
      <c r="I145" s="231"/>
      <c r="J145" s="232">
        <f>ROUND(I145*H145,2)</f>
        <v>0</v>
      </c>
      <c r="K145" s="228" t="s">
        <v>1</v>
      </c>
      <c r="L145" s="44"/>
      <c r="M145" s="233" t="s">
        <v>1</v>
      </c>
      <c r="N145" s="234" t="s">
        <v>41</v>
      </c>
      <c r="O145" s="91"/>
      <c r="P145" s="235">
        <f>O145*H145</f>
        <v>0</v>
      </c>
      <c r="Q145" s="235">
        <v>1.8999999999999999</v>
      </c>
      <c r="R145" s="235">
        <f>Q145*H145</f>
        <v>24.699999999999999</v>
      </c>
      <c r="S145" s="235">
        <v>0</v>
      </c>
      <c r="T145" s="23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37" t="s">
        <v>186</v>
      </c>
      <c r="AT145" s="237" t="s">
        <v>181</v>
      </c>
      <c r="AU145" s="237" t="s">
        <v>83</v>
      </c>
      <c r="AY145" s="17" t="s">
        <v>178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7" t="s">
        <v>83</v>
      </c>
      <c r="BK145" s="238">
        <f>ROUND(I145*H145,2)</f>
        <v>0</v>
      </c>
      <c r="BL145" s="17" t="s">
        <v>186</v>
      </c>
      <c r="BM145" s="237" t="s">
        <v>264</v>
      </c>
    </row>
    <row r="146" s="13" customFormat="1">
      <c r="A146" s="13"/>
      <c r="B146" s="244"/>
      <c r="C146" s="245"/>
      <c r="D146" s="246" t="s">
        <v>190</v>
      </c>
      <c r="E146" s="247" t="s">
        <v>1</v>
      </c>
      <c r="F146" s="248" t="s">
        <v>2899</v>
      </c>
      <c r="G146" s="245"/>
      <c r="H146" s="247" t="s">
        <v>1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54" t="s">
        <v>190</v>
      </c>
      <c r="AU146" s="254" t="s">
        <v>83</v>
      </c>
      <c r="AV146" s="13" t="s">
        <v>83</v>
      </c>
      <c r="AW146" s="13" t="s">
        <v>34</v>
      </c>
      <c r="AX146" s="13" t="s">
        <v>76</v>
      </c>
      <c r="AY146" s="254" t="s">
        <v>178</v>
      </c>
    </row>
    <row r="147" s="14" customFormat="1">
      <c r="A147" s="14"/>
      <c r="B147" s="255"/>
      <c r="C147" s="256"/>
      <c r="D147" s="246" t="s">
        <v>190</v>
      </c>
      <c r="E147" s="257" t="s">
        <v>1</v>
      </c>
      <c r="F147" s="258" t="s">
        <v>311</v>
      </c>
      <c r="G147" s="256"/>
      <c r="H147" s="259">
        <v>13</v>
      </c>
      <c r="I147" s="260"/>
      <c r="J147" s="256"/>
      <c r="K147" s="256"/>
      <c r="L147" s="261"/>
      <c r="M147" s="262"/>
      <c r="N147" s="263"/>
      <c r="O147" s="263"/>
      <c r="P147" s="263"/>
      <c r="Q147" s="263"/>
      <c r="R147" s="263"/>
      <c r="S147" s="263"/>
      <c r="T147" s="26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5" t="s">
        <v>190</v>
      </c>
      <c r="AU147" s="265" t="s">
        <v>83</v>
      </c>
      <c r="AV147" s="14" t="s">
        <v>85</v>
      </c>
      <c r="AW147" s="14" t="s">
        <v>34</v>
      </c>
      <c r="AX147" s="14" t="s">
        <v>76</v>
      </c>
      <c r="AY147" s="265" t="s">
        <v>178</v>
      </c>
    </row>
    <row r="148" s="15" customFormat="1">
      <c r="A148" s="15"/>
      <c r="B148" s="283"/>
      <c r="C148" s="284"/>
      <c r="D148" s="246" t="s">
        <v>190</v>
      </c>
      <c r="E148" s="285" t="s">
        <v>1</v>
      </c>
      <c r="F148" s="286" t="s">
        <v>2432</v>
      </c>
      <c r="G148" s="284"/>
      <c r="H148" s="287">
        <v>13</v>
      </c>
      <c r="I148" s="288"/>
      <c r="J148" s="284"/>
      <c r="K148" s="284"/>
      <c r="L148" s="289"/>
      <c r="M148" s="290"/>
      <c r="N148" s="291"/>
      <c r="O148" s="291"/>
      <c r="P148" s="291"/>
      <c r="Q148" s="291"/>
      <c r="R148" s="291"/>
      <c r="S148" s="291"/>
      <c r="T148" s="292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93" t="s">
        <v>190</v>
      </c>
      <c r="AU148" s="293" t="s">
        <v>83</v>
      </c>
      <c r="AV148" s="15" t="s">
        <v>186</v>
      </c>
      <c r="AW148" s="15" t="s">
        <v>34</v>
      </c>
      <c r="AX148" s="15" t="s">
        <v>83</v>
      </c>
      <c r="AY148" s="293" t="s">
        <v>178</v>
      </c>
    </row>
    <row r="149" s="2" customFormat="1" ht="24.15" customHeight="1">
      <c r="A149" s="38"/>
      <c r="B149" s="39"/>
      <c r="C149" s="226" t="s">
        <v>226</v>
      </c>
      <c r="D149" s="226" t="s">
        <v>181</v>
      </c>
      <c r="E149" s="227" t="s">
        <v>2905</v>
      </c>
      <c r="F149" s="228" t="s">
        <v>2901</v>
      </c>
      <c r="G149" s="229" t="s">
        <v>203</v>
      </c>
      <c r="H149" s="230">
        <v>5</v>
      </c>
      <c r="I149" s="231"/>
      <c r="J149" s="232">
        <f>ROUND(I149*H149,2)</f>
        <v>0</v>
      </c>
      <c r="K149" s="228" t="s">
        <v>1</v>
      </c>
      <c r="L149" s="44"/>
      <c r="M149" s="233" t="s">
        <v>1</v>
      </c>
      <c r="N149" s="234" t="s">
        <v>41</v>
      </c>
      <c r="O149" s="91"/>
      <c r="P149" s="235">
        <f>O149*H149</f>
        <v>0</v>
      </c>
      <c r="Q149" s="235">
        <v>2.5</v>
      </c>
      <c r="R149" s="235">
        <f>Q149*H149</f>
        <v>12.5</v>
      </c>
      <c r="S149" s="235">
        <v>0</v>
      </c>
      <c r="T149" s="23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7" t="s">
        <v>186</v>
      </c>
      <c r="AT149" s="237" t="s">
        <v>181</v>
      </c>
      <c r="AU149" s="237" t="s">
        <v>83</v>
      </c>
      <c r="AY149" s="17" t="s">
        <v>178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7" t="s">
        <v>83</v>
      </c>
      <c r="BK149" s="238">
        <f>ROUND(I149*H149,2)</f>
        <v>0</v>
      </c>
      <c r="BL149" s="17" t="s">
        <v>186</v>
      </c>
      <c r="BM149" s="237" t="s">
        <v>276</v>
      </c>
    </row>
    <row r="150" s="13" customFormat="1">
      <c r="A150" s="13"/>
      <c r="B150" s="244"/>
      <c r="C150" s="245"/>
      <c r="D150" s="246" t="s">
        <v>190</v>
      </c>
      <c r="E150" s="247" t="s">
        <v>1</v>
      </c>
      <c r="F150" s="248" t="s">
        <v>2899</v>
      </c>
      <c r="G150" s="245"/>
      <c r="H150" s="247" t="s">
        <v>1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54" t="s">
        <v>190</v>
      </c>
      <c r="AU150" s="254" t="s">
        <v>83</v>
      </c>
      <c r="AV150" s="13" t="s">
        <v>83</v>
      </c>
      <c r="AW150" s="13" t="s">
        <v>34</v>
      </c>
      <c r="AX150" s="13" t="s">
        <v>76</v>
      </c>
      <c r="AY150" s="254" t="s">
        <v>178</v>
      </c>
    </row>
    <row r="151" s="14" customFormat="1">
      <c r="A151" s="14"/>
      <c r="B151" s="255"/>
      <c r="C151" s="256"/>
      <c r="D151" s="246" t="s">
        <v>190</v>
      </c>
      <c r="E151" s="257" t="s">
        <v>1</v>
      </c>
      <c r="F151" s="258" t="s">
        <v>226</v>
      </c>
      <c r="G151" s="256"/>
      <c r="H151" s="259">
        <v>5</v>
      </c>
      <c r="I151" s="260"/>
      <c r="J151" s="256"/>
      <c r="K151" s="256"/>
      <c r="L151" s="261"/>
      <c r="M151" s="262"/>
      <c r="N151" s="263"/>
      <c r="O151" s="263"/>
      <c r="P151" s="263"/>
      <c r="Q151" s="263"/>
      <c r="R151" s="263"/>
      <c r="S151" s="263"/>
      <c r="T151" s="26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5" t="s">
        <v>190</v>
      </c>
      <c r="AU151" s="265" t="s">
        <v>83</v>
      </c>
      <c r="AV151" s="14" t="s">
        <v>85</v>
      </c>
      <c r="AW151" s="14" t="s">
        <v>34</v>
      </c>
      <c r="AX151" s="14" t="s">
        <v>76</v>
      </c>
      <c r="AY151" s="265" t="s">
        <v>178</v>
      </c>
    </row>
    <row r="152" s="15" customFormat="1">
      <c r="A152" s="15"/>
      <c r="B152" s="283"/>
      <c r="C152" s="284"/>
      <c r="D152" s="246" t="s">
        <v>190</v>
      </c>
      <c r="E152" s="285" t="s">
        <v>1</v>
      </c>
      <c r="F152" s="286" t="s">
        <v>2432</v>
      </c>
      <c r="G152" s="284"/>
      <c r="H152" s="287">
        <v>5</v>
      </c>
      <c r="I152" s="288"/>
      <c r="J152" s="284"/>
      <c r="K152" s="284"/>
      <c r="L152" s="289"/>
      <c r="M152" s="290"/>
      <c r="N152" s="291"/>
      <c r="O152" s="291"/>
      <c r="P152" s="291"/>
      <c r="Q152" s="291"/>
      <c r="R152" s="291"/>
      <c r="S152" s="291"/>
      <c r="T152" s="292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93" t="s">
        <v>190</v>
      </c>
      <c r="AU152" s="293" t="s">
        <v>83</v>
      </c>
      <c r="AV152" s="15" t="s">
        <v>186</v>
      </c>
      <c r="AW152" s="15" t="s">
        <v>34</v>
      </c>
      <c r="AX152" s="15" t="s">
        <v>83</v>
      </c>
      <c r="AY152" s="293" t="s">
        <v>178</v>
      </c>
    </row>
    <row r="153" s="2" customFormat="1" ht="49.05" customHeight="1">
      <c r="A153" s="38"/>
      <c r="B153" s="39"/>
      <c r="C153" s="226" t="s">
        <v>241</v>
      </c>
      <c r="D153" s="226" t="s">
        <v>181</v>
      </c>
      <c r="E153" s="227" t="s">
        <v>2906</v>
      </c>
      <c r="F153" s="228" t="s">
        <v>2907</v>
      </c>
      <c r="G153" s="229" t="s">
        <v>203</v>
      </c>
      <c r="H153" s="230">
        <v>2</v>
      </c>
      <c r="I153" s="231"/>
      <c r="J153" s="232">
        <f>ROUND(I153*H153,2)</f>
        <v>0</v>
      </c>
      <c r="K153" s="228" t="s">
        <v>1</v>
      </c>
      <c r="L153" s="44"/>
      <c r="M153" s="233" t="s">
        <v>1</v>
      </c>
      <c r="N153" s="234" t="s">
        <v>41</v>
      </c>
      <c r="O153" s="91"/>
      <c r="P153" s="235">
        <f>O153*H153</f>
        <v>0</v>
      </c>
      <c r="Q153" s="235">
        <v>3.6000000000000001</v>
      </c>
      <c r="R153" s="235">
        <f>Q153*H153</f>
        <v>7.2000000000000002</v>
      </c>
      <c r="S153" s="235">
        <v>0</v>
      </c>
      <c r="T153" s="236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7" t="s">
        <v>186</v>
      </c>
      <c r="AT153" s="237" t="s">
        <v>181</v>
      </c>
      <c r="AU153" s="237" t="s">
        <v>83</v>
      </c>
      <c r="AY153" s="17" t="s">
        <v>178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7" t="s">
        <v>83</v>
      </c>
      <c r="BK153" s="238">
        <f>ROUND(I153*H153,2)</f>
        <v>0</v>
      </c>
      <c r="BL153" s="17" t="s">
        <v>186</v>
      </c>
      <c r="BM153" s="237" t="s">
        <v>8</v>
      </c>
    </row>
    <row r="154" s="13" customFormat="1">
      <c r="A154" s="13"/>
      <c r="B154" s="244"/>
      <c r="C154" s="245"/>
      <c r="D154" s="246" t="s">
        <v>190</v>
      </c>
      <c r="E154" s="247" t="s">
        <v>1</v>
      </c>
      <c r="F154" s="248" t="s">
        <v>2908</v>
      </c>
      <c r="G154" s="245"/>
      <c r="H154" s="247" t="s">
        <v>1</v>
      </c>
      <c r="I154" s="249"/>
      <c r="J154" s="245"/>
      <c r="K154" s="245"/>
      <c r="L154" s="250"/>
      <c r="M154" s="251"/>
      <c r="N154" s="252"/>
      <c r="O154" s="252"/>
      <c r="P154" s="252"/>
      <c r="Q154" s="252"/>
      <c r="R154" s="252"/>
      <c r="S154" s="252"/>
      <c r="T154" s="25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54" t="s">
        <v>190</v>
      </c>
      <c r="AU154" s="254" t="s">
        <v>83</v>
      </c>
      <c r="AV154" s="13" t="s">
        <v>83</v>
      </c>
      <c r="AW154" s="13" t="s">
        <v>34</v>
      </c>
      <c r="AX154" s="13" t="s">
        <v>76</v>
      </c>
      <c r="AY154" s="254" t="s">
        <v>178</v>
      </c>
    </row>
    <row r="155" s="13" customFormat="1">
      <c r="A155" s="13"/>
      <c r="B155" s="244"/>
      <c r="C155" s="245"/>
      <c r="D155" s="246" t="s">
        <v>190</v>
      </c>
      <c r="E155" s="247" t="s">
        <v>1</v>
      </c>
      <c r="F155" s="248" t="s">
        <v>2909</v>
      </c>
      <c r="G155" s="245"/>
      <c r="H155" s="247" t="s">
        <v>1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54" t="s">
        <v>190</v>
      </c>
      <c r="AU155" s="254" t="s">
        <v>83</v>
      </c>
      <c r="AV155" s="13" t="s">
        <v>83</v>
      </c>
      <c r="AW155" s="13" t="s">
        <v>34</v>
      </c>
      <c r="AX155" s="13" t="s">
        <v>76</v>
      </c>
      <c r="AY155" s="254" t="s">
        <v>178</v>
      </c>
    </row>
    <row r="156" s="13" customFormat="1">
      <c r="A156" s="13"/>
      <c r="B156" s="244"/>
      <c r="C156" s="245"/>
      <c r="D156" s="246" t="s">
        <v>190</v>
      </c>
      <c r="E156" s="247" t="s">
        <v>1</v>
      </c>
      <c r="F156" s="248" t="s">
        <v>2910</v>
      </c>
      <c r="G156" s="245"/>
      <c r="H156" s="247" t="s">
        <v>1</v>
      </c>
      <c r="I156" s="249"/>
      <c r="J156" s="245"/>
      <c r="K156" s="245"/>
      <c r="L156" s="250"/>
      <c r="M156" s="251"/>
      <c r="N156" s="252"/>
      <c r="O156" s="252"/>
      <c r="P156" s="252"/>
      <c r="Q156" s="252"/>
      <c r="R156" s="252"/>
      <c r="S156" s="252"/>
      <c r="T156" s="25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54" t="s">
        <v>190</v>
      </c>
      <c r="AU156" s="254" t="s">
        <v>83</v>
      </c>
      <c r="AV156" s="13" t="s">
        <v>83</v>
      </c>
      <c r="AW156" s="13" t="s">
        <v>34</v>
      </c>
      <c r="AX156" s="13" t="s">
        <v>76</v>
      </c>
      <c r="AY156" s="254" t="s">
        <v>178</v>
      </c>
    </row>
    <row r="157" s="13" customFormat="1">
      <c r="A157" s="13"/>
      <c r="B157" s="244"/>
      <c r="C157" s="245"/>
      <c r="D157" s="246" t="s">
        <v>190</v>
      </c>
      <c r="E157" s="247" t="s">
        <v>1</v>
      </c>
      <c r="F157" s="248" t="s">
        <v>2899</v>
      </c>
      <c r="G157" s="245"/>
      <c r="H157" s="247" t="s">
        <v>1</v>
      </c>
      <c r="I157" s="249"/>
      <c r="J157" s="245"/>
      <c r="K157" s="245"/>
      <c r="L157" s="250"/>
      <c r="M157" s="251"/>
      <c r="N157" s="252"/>
      <c r="O157" s="252"/>
      <c r="P157" s="252"/>
      <c r="Q157" s="252"/>
      <c r="R157" s="252"/>
      <c r="S157" s="252"/>
      <c r="T157" s="25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4" t="s">
        <v>190</v>
      </c>
      <c r="AU157" s="254" t="s">
        <v>83</v>
      </c>
      <c r="AV157" s="13" t="s">
        <v>83</v>
      </c>
      <c r="AW157" s="13" t="s">
        <v>34</v>
      </c>
      <c r="AX157" s="13" t="s">
        <v>76</v>
      </c>
      <c r="AY157" s="254" t="s">
        <v>178</v>
      </c>
    </row>
    <row r="158" s="14" customFormat="1">
      <c r="A158" s="14"/>
      <c r="B158" s="255"/>
      <c r="C158" s="256"/>
      <c r="D158" s="246" t="s">
        <v>190</v>
      </c>
      <c r="E158" s="257" t="s">
        <v>1</v>
      </c>
      <c r="F158" s="258" t="s">
        <v>85</v>
      </c>
      <c r="G158" s="256"/>
      <c r="H158" s="259">
        <v>2</v>
      </c>
      <c r="I158" s="260"/>
      <c r="J158" s="256"/>
      <c r="K158" s="256"/>
      <c r="L158" s="261"/>
      <c r="M158" s="262"/>
      <c r="N158" s="263"/>
      <c r="O158" s="263"/>
      <c r="P158" s="263"/>
      <c r="Q158" s="263"/>
      <c r="R158" s="263"/>
      <c r="S158" s="263"/>
      <c r="T158" s="26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5" t="s">
        <v>190</v>
      </c>
      <c r="AU158" s="265" t="s">
        <v>83</v>
      </c>
      <c r="AV158" s="14" t="s">
        <v>85</v>
      </c>
      <c r="AW158" s="14" t="s">
        <v>34</v>
      </c>
      <c r="AX158" s="14" t="s">
        <v>76</v>
      </c>
      <c r="AY158" s="265" t="s">
        <v>178</v>
      </c>
    </row>
    <row r="159" s="15" customFormat="1">
      <c r="A159" s="15"/>
      <c r="B159" s="283"/>
      <c r="C159" s="284"/>
      <c r="D159" s="246" t="s">
        <v>190</v>
      </c>
      <c r="E159" s="285" t="s">
        <v>1</v>
      </c>
      <c r="F159" s="286" t="s">
        <v>2432</v>
      </c>
      <c r="G159" s="284"/>
      <c r="H159" s="287">
        <v>2</v>
      </c>
      <c r="I159" s="288"/>
      <c r="J159" s="284"/>
      <c r="K159" s="284"/>
      <c r="L159" s="289"/>
      <c r="M159" s="290"/>
      <c r="N159" s="291"/>
      <c r="O159" s="291"/>
      <c r="P159" s="291"/>
      <c r="Q159" s="291"/>
      <c r="R159" s="291"/>
      <c r="S159" s="291"/>
      <c r="T159" s="292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93" t="s">
        <v>190</v>
      </c>
      <c r="AU159" s="293" t="s">
        <v>83</v>
      </c>
      <c r="AV159" s="15" t="s">
        <v>186</v>
      </c>
      <c r="AW159" s="15" t="s">
        <v>34</v>
      </c>
      <c r="AX159" s="15" t="s">
        <v>83</v>
      </c>
      <c r="AY159" s="293" t="s">
        <v>178</v>
      </c>
    </row>
    <row r="160" s="2" customFormat="1" ht="24.15" customHeight="1">
      <c r="A160" s="38"/>
      <c r="B160" s="39"/>
      <c r="C160" s="226" t="s">
        <v>255</v>
      </c>
      <c r="D160" s="226" t="s">
        <v>181</v>
      </c>
      <c r="E160" s="227" t="s">
        <v>2911</v>
      </c>
      <c r="F160" s="228" t="s">
        <v>2912</v>
      </c>
      <c r="G160" s="229" t="s">
        <v>203</v>
      </c>
      <c r="H160" s="230">
        <v>2</v>
      </c>
      <c r="I160" s="231"/>
      <c r="J160" s="232">
        <f>ROUND(I160*H160,2)</f>
        <v>0</v>
      </c>
      <c r="K160" s="228" t="s">
        <v>1</v>
      </c>
      <c r="L160" s="44"/>
      <c r="M160" s="233" t="s">
        <v>1</v>
      </c>
      <c r="N160" s="234" t="s">
        <v>41</v>
      </c>
      <c r="O160" s="91"/>
      <c r="P160" s="235">
        <f>O160*H160</f>
        <v>0</v>
      </c>
      <c r="Q160" s="235">
        <v>8</v>
      </c>
      <c r="R160" s="235">
        <f>Q160*H160</f>
        <v>16</v>
      </c>
      <c r="S160" s="235">
        <v>0</v>
      </c>
      <c r="T160" s="23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37" t="s">
        <v>186</v>
      </c>
      <c r="AT160" s="237" t="s">
        <v>181</v>
      </c>
      <c r="AU160" s="237" t="s">
        <v>83</v>
      </c>
      <c r="AY160" s="17" t="s">
        <v>178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7" t="s">
        <v>83</v>
      </c>
      <c r="BK160" s="238">
        <f>ROUND(I160*H160,2)</f>
        <v>0</v>
      </c>
      <c r="BL160" s="17" t="s">
        <v>186</v>
      </c>
      <c r="BM160" s="237" t="s">
        <v>319</v>
      </c>
    </row>
    <row r="161" s="13" customFormat="1">
      <c r="A161" s="13"/>
      <c r="B161" s="244"/>
      <c r="C161" s="245"/>
      <c r="D161" s="246" t="s">
        <v>190</v>
      </c>
      <c r="E161" s="247" t="s">
        <v>1</v>
      </c>
      <c r="F161" s="248" t="s">
        <v>2908</v>
      </c>
      <c r="G161" s="245"/>
      <c r="H161" s="247" t="s">
        <v>1</v>
      </c>
      <c r="I161" s="249"/>
      <c r="J161" s="245"/>
      <c r="K161" s="245"/>
      <c r="L161" s="250"/>
      <c r="M161" s="251"/>
      <c r="N161" s="252"/>
      <c r="O161" s="252"/>
      <c r="P161" s="252"/>
      <c r="Q161" s="252"/>
      <c r="R161" s="252"/>
      <c r="S161" s="252"/>
      <c r="T161" s="25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54" t="s">
        <v>190</v>
      </c>
      <c r="AU161" s="254" t="s">
        <v>83</v>
      </c>
      <c r="AV161" s="13" t="s">
        <v>83</v>
      </c>
      <c r="AW161" s="13" t="s">
        <v>34</v>
      </c>
      <c r="AX161" s="13" t="s">
        <v>76</v>
      </c>
      <c r="AY161" s="254" t="s">
        <v>178</v>
      </c>
    </row>
    <row r="162" s="13" customFormat="1">
      <c r="A162" s="13"/>
      <c r="B162" s="244"/>
      <c r="C162" s="245"/>
      <c r="D162" s="246" t="s">
        <v>190</v>
      </c>
      <c r="E162" s="247" t="s">
        <v>1</v>
      </c>
      <c r="F162" s="248" t="s">
        <v>2899</v>
      </c>
      <c r="G162" s="245"/>
      <c r="H162" s="247" t="s">
        <v>1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54" t="s">
        <v>190</v>
      </c>
      <c r="AU162" s="254" t="s">
        <v>83</v>
      </c>
      <c r="AV162" s="13" t="s">
        <v>83</v>
      </c>
      <c r="AW162" s="13" t="s">
        <v>34</v>
      </c>
      <c r="AX162" s="13" t="s">
        <v>76</v>
      </c>
      <c r="AY162" s="254" t="s">
        <v>178</v>
      </c>
    </row>
    <row r="163" s="14" customFormat="1">
      <c r="A163" s="14"/>
      <c r="B163" s="255"/>
      <c r="C163" s="256"/>
      <c r="D163" s="246" t="s">
        <v>190</v>
      </c>
      <c r="E163" s="257" t="s">
        <v>1</v>
      </c>
      <c r="F163" s="258" t="s">
        <v>85</v>
      </c>
      <c r="G163" s="256"/>
      <c r="H163" s="259">
        <v>2</v>
      </c>
      <c r="I163" s="260"/>
      <c r="J163" s="256"/>
      <c r="K163" s="256"/>
      <c r="L163" s="261"/>
      <c r="M163" s="262"/>
      <c r="N163" s="263"/>
      <c r="O163" s="263"/>
      <c r="P163" s="263"/>
      <c r="Q163" s="263"/>
      <c r="R163" s="263"/>
      <c r="S163" s="263"/>
      <c r="T163" s="26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5" t="s">
        <v>190</v>
      </c>
      <c r="AU163" s="265" t="s">
        <v>83</v>
      </c>
      <c r="AV163" s="14" t="s">
        <v>85</v>
      </c>
      <c r="AW163" s="14" t="s">
        <v>34</v>
      </c>
      <c r="AX163" s="14" t="s">
        <v>76</v>
      </c>
      <c r="AY163" s="265" t="s">
        <v>178</v>
      </c>
    </row>
    <row r="164" s="15" customFormat="1">
      <c r="A164" s="15"/>
      <c r="B164" s="283"/>
      <c r="C164" s="284"/>
      <c r="D164" s="246" t="s">
        <v>190</v>
      </c>
      <c r="E164" s="285" t="s">
        <v>1</v>
      </c>
      <c r="F164" s="286" t="s">
        <v>2432</v>
      </c>
      <c r="G164" s="284"/>
      <c r="H164" s="287">
        <v>2</v>
      </c>
      <c r="I164" s="288"/>
      <c r="J164" s="284"/>
      <c r="K164" s="284"/>
      <c r="L164" s="289"/>
      <c r="M164" s="290"/>
      <c r="N164" s="291"/>
      <c r="O164" s="291"/>
      <c r="P164" s="291"/>
      <c r="Q164" s="291"/>
      <c r="R164" s="291"/>
      <c r="S164" s="291"/>
      <c r="T164" s="292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93" t="s">
        <v>190</v>
      </c>
      <c r="AU164" s="293" t="s">
        <v>83</v>
      </c>
      <c r="AV164" s="15" t="s">
        <v>186</v>
      </c>
      <c r="AW164" s="15" t="s">
        <v>34</v>
      </c>
      <c r="AX164" s="15" t="s">
        <v>83</v>
      </c>
      <c r="AY164" s="293" t="s">
        <v>178</v>
      </c>
    </row>
    <row r="165" s="2" customFormat="1" ht="49.05" customHeight="1">
      <c r="A165" s="38"/>
      <c r="B165" s="39"/>
      <c r="C165" s="226" t="s">
        <v>264</v>
      </c>
      <c r="D165" s="226" t="s">
        <v>181</v>
      </c>
      <c r="E165" s="227" t="s">
        <v>2913</v>
      </c>
      <c r="F165" s="228" t="s">
        <v>2907</v>
      </c>
      <c r="G165" s="229" t="s">
        <v>203</v>
      </c>
      <c r="H165" s="230">
        <v>2</v>
      </c>
      <c r="I165" s="231"/>
      <c r="J165" s="232">
        <f>ROUND(I165*H165,2)</f>
        <v>0</v>
      </c>
      <c r="K165" s="228" t="s">
        <v>1</v>
      </c>
      <c r="L165" s="44"/>
      <c r="M165" s="233" t="s">
        <v>1</v>
      </c>
      <c r="N165" s="234" t="s">
        <v>41</v>
      </c>
      <c r="O165" s="91"/>
      <c r="P165" s="235">
        <f>O165*H165</f>
        <v>0</v>
      </c>
      <c r="Q165" s="235">
        <v>3.6000000000000001</v>
      </c>
      <c r="R165" s="235">
        <f>Q165*H165</f>
        <v>7.2000000000000002</v>
      </c>
      <c r="S165" s="235">
        <v>0</v>
      </c>
      <c r="T165" s="23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37" t="s">
        <v>186</v>
      </c>
      <c r="AT165" s="237" t="s">
        <v>181</v>
      </c>
      <c r="AU165" s="237" t="s">
        <v>83</v>
      </c>
      <c r="AY165" s="17" t="s">
        <v>178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7" t="s">
        <v>83</v>
      </c>
      <c r="BK165" s="238">
        <f>ROUND(I165*H165,2)</f>
        <v>0</v>
      </c>
      <c r="BL165" s="17" t="s">
        <v>186</v>
      </c>
      <c r="BM165" s="237" t="s">
        <v>362</v>
      </c>
    </row>
    <row r="166" s="13" customFormat="1">
      <c r="A166" s="13"/>
      <c r="B166" s="244"/>
      <c r="C166" s="245"/>
      <c r="D166" s="246" t="s">
        <v>190</v>
      </c>
      <c r="E166" s="247" t="s">
        <v>1</v>
      </c>
      <c r="F166" s="248" t="s">
        <v>2908</v>
      </c>
      <c r="G166" s="245"/>
      <c r="H166" s="247" t="s">
        <v>1</v>
      </c>
      <c r="I166" s="249"/>
      <c r="J166" s="245"/>
      <c r="K166" s="245"/>
      <c r="L166" s="250"/>
      <c r="M166" s="251"/>
      <c r="N166" s="252"/>
      <c r="O166" s="252"/>
      <c r="P166" s="252"/>
      <c r="Q166" s="252"/>
      <c r="R166" s="252"/>
      <c r="S166" s="252"/>
      <c r="T166" s="25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54" t="s">
        <v>190</v>
      </c>
      <c r="AU166" s="254" t="s">
        <v>83</v>
      </c>
      <c r="AV166" s="13" t="s">
        <v>83</v>
      </c>
      <c r="AW166" s="13" t="s">
        <v>34</v>
      </c>
      <c r="AX166" s="13" t="s">
        <v>76</v>
      </c>
      <c r="AY166" s="254" t="s">
        <v>178</v>
      </c>
    </row>
    <row r="167" s="13" customFormat="1">
      <c r="A167" s="13"/>
      <c r="B167" s="244"/>
      <c r="C167" s="245"/>
      <c r="D167" s="246" t="s">
        <v>190</v>
      </c>
      <c r="E167" s="247" t="s">
        <v>1</v>
      </c>
      <c r="F167" s="248" t="s">
        <v>2909</v>
      </c>
      <c r="G167" s="245"/>
      <c r="H167" s="247" t="s">
        <v>1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54" t="s">
        <v>190</v>
      </c>
      <c r="AU167" s="254" t="s">
        <v>83</v>
      </c>
      <c r="AV167" s="13" t="s">
        <v>83</v>
      </c>
      <c r="AW167" s="13" t="s">
        <v>34</v>
      </c>
      <c r="AX167" s="13" t="s">
        <v>76</v>
      </c>
      <c r="AY167" s="254" t="s">
        <v>178</v>
      </c>
    </row>
    <row r="168" s="13" customFormat="1">
      <c r="A168" s="13"/>
      <c r="B168" s="244"/>
      <c r="C168" s="245"/>
      <c r="D168" s="246" t="s">
        <v>190</v>
      </c>
      <c r="E168" s="247" t="s">
        <v>1</v>
      </c>
      <c r="F168" s="248" t="s">
        <v>2910</v>
      </c>
      <c r="G168" s="245"/>
      <c r="H168" s="247" t="s">
        <v>1</v>
      </c>
      <c r="I168" s="249"/>
      <c r="J168" s="245"/>
      <c r="K168" s="245"/>
      <c r="L168" s="250"/>
      <c r="M168" s="251"/>
      <c r="N168" s="252"/>
      <c r="O168" s="252"/>
      <c r="P168" s="252"/>
      <c r="Q168" s="252"/>
      <c r="R168" s="252"/>
      <c r="S168" s="252"/>
      <c r="T168" s="25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54" t="s">
        <v>190</v>
      </c>
      <c r="AU168" s="254" t="s">
        <v>83</v>
      </c>
      <c r="AV168" s="13" t="s">
        <v>83</v>
      </c>
      <c r="AW168" s="13" t="s">
        <v>34</v>
      </c>
      <c r="AX168" s="13" t="s">
        <v>76</v>
      </c>
      <c r="AY168" s="254" t="s">
        <v>178</v>
      </c>
    </row>
    <row r="169" s="13" customFormat="1">
      <c r="A169" s="13"/>
      <c r="B169" s="244"/>
      <c r="C169" s="245"/>
      <c r="D169" s="246" t="s">
        <v>190</v>
      </c>
      <c r="E169" s="247" t="s">
        <v>1</v>
      </c>
      <c r="F169" s="248" t="s">
        <v>2899</v>
      </c>
      <c r="G169" s="245"/>
      <c r="H169" s="247" t="s">
        <v>1</v>
      </c>
      <c r="I169" s="249"/>
      <c r="J169" s="245"/>
      <c r="K169" s="245"/>
      <c r="L169" s="250"/>
      <c r="M169" s="251"/>
      <c r="N169" s="252"/>
      <c r="O169" s="252"/>
      <c r="P169" s="252"/>
      <c r="Q169" s="252"/>
      <c r="R169" s="252"/>
      <c r="S169" s="252"/>
      <c r="T169" s="25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4" t="s">
        <v>190</v>
      </c>
      <c r="AU169" s="254" t="s">
        <v>83</v>
      </c>
      <c r="AV169" s="13" t="s">
        <v>83</v>
      </c>
      <c r="AW169" s="13" t="s">
        <v>34</v>
      </c>
      <c r="AX169" s="13" t="s">
        <v>76</v>
      </c>
      <c r="AY169" s="254" t="s">
        <v>178</v>
      </c>
    </row>
    <row r="170" s="14" customFormat="1">
      <c r="A170" s="14"/>
      <c r="B170" s="255"/>
      <c r="C170" s="256"/>
      <c r="D170" s="246" t="s">
        <v>190</v>
      </c>
      <c r="E170" s="257" t="s">
        <v>1</v>
      </c>
      <c r="F170" s="258" t="s">
        <v>85</v>
      </c>
      <c r="G170" s="256"/>
      <c r="H170" s="259">
        <v>2</v>
      </c>
      <c r="I170" s="260"/>
      <c r="J170" s="256"/>
      <c r="K170" s="256"/>
      <c r="L170" s="261"/>
      <c r="M170" s="262"/>
      <c r="N170" s="263"/>
      <c r="O170" s="263"/>
      <c r="P170" s="263"/>
      <c r="Q170" s="263"/>
      <c r="R170" s="263"/>
      <c r="S170" s="263"/>
      <c r="T170" s="26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5" t="s">
        <v>190</v>
      </c>
      <c r="AU170" s="265" t="s">
        <v>83</v>
      </c>
      <c r="AV170" s="14" t="s">
        <v>85</v>
      </c>
      <c r="AW170" s="14" t="s">
        <v>34</v>
      </c>
      <c r="AX170" s="14" t="s">
        <v>76</v>
      </c>
      <c r="AY170" s="265" t="s">
        <v>178</v>
      </c>
    </row>
    <row r="171" s="15" customFormat="1">
      <c r="A171" s="15"/>
      <c r="B171" s="283"/>
      <c r="C171" s="284"/>
      <c r="D171" s="246" t="s">
        <v>190</v>
      </c>
      <c r="E171" s="285" t="s">
        <v>1</v>
      </c>
      <c r="F171" s="286" t="s">
        <v>2432</v>
      </c>
      <c r="G171" s="284"/>
      <c r="H171" s="287">
        <v>2</v>
      </c>
      <c r="I171" s="288"/>
      <c r="J171" s="284"/>
      <c r="K171" s="284"/>
      <c r="L171" s="289"/>
      <c r="M171" s="290"/>
      <c r="N171" s="291"/>
      <c r="O171" s="291"/>
      <c r="P171" s="291"/>
      <c r="Q171" s="291"/>
      <c r="R171" s="291"/>
      <c r="S171" s="291"/>
      <c r="T171" s="292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93" t="s">
        <v>190</v>
      </c>
      <c r="AU171" s="293" t="s">
        <v>83</v>
      </c>
      <c r="AV171" s="15" t="s">
        <v>186</v>
      </c>
      <c r="AW171" s="15" t="s">
        <v>34</v>
      </c>
      <c r="AX171" s="15" t="s">
        <v>83</v>
      </c>
      <c r="AY171" s="293" t="s">
        <v>178</v>
      </c>
    </row>
    <row r="172" s="2" customFormat="1" ht="24.15" customHeight="1">
      <c r="A172" s="38"/>
      <c r="B172" s="39"/>
      <c r="C172" s="226" t="s">
        <v>270</v>
      </c>
      <c r="D172" s="226" t="s">
        <v>181</v>
      </c>
      <c r="E172" s="227" t="s">
        <v>2914</v>
      </c>
      <c r="F172" s="228" t="s">
        <v>2912</v>
      </c>
      <c r="G172" s="229" t="s">
        <v>203</v>
      </c>
      <c r="H172" s="230">
        <v>2</v>
      </c>
      <c r="I172" s="231"/>
      <c r="J172" s="232">
        <f>ROUND(I172*H172,2)</f>
        <v>0</v>
      </c>
      <c r="K172" s="228" t="s">
        <v>1</v>
      </c>
      <c r="L172" s="44"/>
      <c r="M172" s="233" t="s">
        <v>1</v>
      </c>
      <c r="N172" s="234" t="s">
        <v>41</v>
      </c>
      <c r="O172" s="91"/>
      <c r="P172" s="235">
        <f>O172*H172</f>
        <v>0</v>
      </c>
      <c r="Q172" s="235">
        <v>8</v>
      </c>
      <c r="R172" s="235">
        <f>Q172*H172</f>
        <v>16</v>
      </c>
      <c r="S172" s="235">
        <v>0</v>
      </c>
      <c r="T172" s="23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37" t="s">
        <v>186</v>
      </c>
      <c r="AT172" s="237" t="s">
        <v>181</v>
      </c>
      <c r="AU172" s="237" t="s">
        <v>83</v>
      </c>
      <c r="AY172" s="17" t="s">
        <v>178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7" t="s">
        <v>83</v>
      </c>
      <c r="BK172" s="238">
        <f>ROUND(I172*H172,2)</f>
        <v>0</v>
      </c>
      <c r="BL172" s="17" t="s">
        <v>186</v>
      </c>
      <c r="BM172" s="237" t="s">
        <v>374</v>
      </c>
    </row>
    <row r="173" s="13" customFormat="1">
      <c r="A173" s="13"/>
      <c r="B173" s="244"/>
      <c r="C173" s="245"/>
      <c r="D173" s="246" t="s">
        <v>190</v>
      </c>
      <c r="E173" s="247" t="s">
        <v>1</v>
      </c>
      <c r="F173" s="248" t="s">
        <v>2908</v>
      </c>
      <c r="G173" s="245"/>
      <c r="H173" s="247" t="s">
        <v>1</v>
      </c>
      <c r="I173" s="249"/>
      <c r="J173" s="245"/>
      <c r="K173" s="245"/>
      <c r="L173" s="250"/>
      <c r="M173" s="251"/>
      <c r="N173" s="252"/>
      <c r="O173" s="252"/>
      <c r="P173" s="252"/>
      <c r="Q173" s="252"/>
      <c r="R173" s="252"/>
      <c r="S173" s="252"/>
      <c r="T173" s="25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54" t="s">
        <v>190</v>
      </c>
      <c r="AU173" s="254" t="s">
        <v>83</v>
      </c>
      <c r="AV173" s="13" t="s">
        <v>83</v>
      </c>
      <c r="AW173" s="13" t="s">
        <v>34</v>
      </c>
      <c r="AX173" s="13" t="s">
        <v>76</v>
      </c>
      <c r="AY173" s="254" t="s">
        <v>178</v>
      </c>
    </row>
    <row r="174" s="13" customFormat="1">
      <c r="A174" s="13"/>
      <c r="B174" s="244"/>
      <c r="C174" s="245"/>
      <c r="D174" s="246" t="s">
        <v>190</v>
      </c>
      <c r="E174" s="247" t="s">
        <v>1</v>
      </c>
      <c r="F174" s="248" t="s">
        <v>2899</v>
      </c>
      <c r="G174" s="245"/>
      <c r="H174" s="247" t="s">
        <v>1</v>
      </c>
      <c r="I174" s="249"/>
      <c r="J174" s="245"/>
      <c r="K174" s="245"/>
      <c r="L174" s="250"/>
      <c r="M174" s="251"/>
      <c r="N174" s="252"/>
      <c r="O174" s="252"/>
      <c r="P174" s="252"/>
      <c r="Q174" s="252"/>
      <c r="R174" s="252"/>
      <c r="S174" s="252"/>
      <c r="T174" s="25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54" t="s">
        <v>190</v>
      </c>
      <c r="AU174" s="254" t="s">
        <v>83</v>
      </c>
      <c r="AV174" s="13" t="s">
        <v>83</v>
      </c>
      <c r="AW174" s="13" t="s">
        <v>34</v>
      </c>
      <c r="AX174" s="13" t="s">
        <v>76</v>
      </c>
      <c r="AY174" s="254" t="s">
        <v>178</v>
      </c>
    </row>
    <row r="175" s="14" customFormat="1">
      <c r="A175" s="14"/>
      <c r="B175" s="255"/>
      <c r="C175" s="256"/>
      <c r="D175" s="246" t="s">
        <v>190</v>
      </c>
      <c r="E175" s="257" t="s">
        <v>1</v>
      </c>
      <c r="F175" s="258" t="s">
        <v>85</v>
      </c>
      <c r="G175" s="256"/>
      <c r="H175" s="259">
        <v>2</v>
      </c>
      <c r="I175" s="260"/>
      <c r="J175" s="256"/>
      <c r="K175" s="256"/>
      <c r="L175" s="261"/>
      <c r="M175" s="262"/>
      <c r="N175" s="263"/>
      <c r="O175" s="263"/>
      <c r="P175" s="263"/>
      <c r="Q175" s="263"/>
      <c r="R175" s="263"/>
      <c r="S175" s="263"/>
      <c r="T175" s="26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5" t="s">
        <v>190</v>
      </c>
      <c r="AU175" s="265" t="s">
        <v>83</v>
      </c>
      <c r="AV175" s="14" t="s">
        <v>85</v>
      </c>
      <c r="AW175" s="14" t="s">
        <v>34</v>
      </c>
      <c r="AX175" s="14" t="s">
        <v>76</v>
      </c>
      <c r="AY175" s="265" t="s">
        <v>178</v>
      </c>
    </row>
    <row r="176" s="15" customFormat="1">
      <c r="A176" s="15"/>
      <c r="B176" s="283"/>
      <c r="C176" s="284"/>
      <c r="D176" s="246" t="s">
        <v>190</v>
      </c>
      <c r="E176" s="285" t="s">
        <v>1</v>
      </c>
      <c r="F176" s="286" t="s">
        <v>2432</v>
      </c>
      <c r="G176" s="284"/>
      <c r="H176" s="287">
        <v>2</v>
      </c>
      <c r="I176" s="288"/>
      <c r="J176" s="284"/>
      <c r="K176" s="284"/>
      <c r="L176" s="289"/>
      <c r="M176" s="290"/>
      <c r="N176" s="291"/>
      <c r="O176" s="291"/>
      <c r="P176" s="291"/>
      <c r="Q176" s="291"/>
      <c r="R176" s="291"/>
      <c r="S176" s="291"/>
      <c r="T176" s="292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93" t="s">
        <v>190</v>
      </c>
      <c r="AU176" s="293" t="s">
        <v>83</v>
      </c>
      <c r="AV176" s="15" t="s">
        <v>186</v>
      </c>
      <c r="AW176" s="15" t="s">
        <v>34</v>
      </c>
      <c r="AX176" s="15" t="s">
        <v>83</v>
      </c>
      <c r="AY176" s="293" t="s">
        <v>178</v>
      </c>
    </row>
    <row r="177" s="2" customFormat="1" ht="49.05" customHeight="1">
      <c r="A177" s="38"/>
      <c r="B177" s="39"/>
      <c r="C177" s="226" t="s">
        <v>276</v>
      </c>
      <c r="D177" s="226" t="s">
        <v>181</v>
      </c>
      <c r="E177" s="227" t="s">
        <v>2915</v>
      </c>
      <c r="F177" s="228" t="s">
        <v>2916</v>
      </c>
      <c r="G177" s="229" t="s">
        <v>203</v>
      </c>
      <c r="H177" s="230">
        <v>2</v>
      </c>
      <c r="I177" s="231"/>
      <c r="J177" s="232">
        <f>ROUND(I177*H177,2)</f>
        <v>0</v>
      </c>
      <c r="K177" s="228" t="s">
        <v>1</v>
      </c>
      <c r="L177" s="44"/>
      <c r="M177" s="233" t="s">
        <v>1</v>
      </c>
      <c r="N177" s="234" t="s">
        <v>41</v>
      </c>
      <c r="O177" s="91"/>
      <c r="P177" s="235">
        <f>O177*H177</f>
        <v>0</v>
      </c>
      <c r="Q177" s="235">
        <v>6.0999999999999996</v>
      </c>
      <c r="R177" s="235">
        <f>Q177*H177</f>
        <v>12.199999999999999</v>
      </c>
      <c r="S177" s="235">
        <v>0</v>
      </c>
      <c r="T177" s="23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37" t="s">
        <v>186</v>
      </c>
      <c r="AT177" s="237" t="s">
        <v>181</v>
      </c>
      <c r="AU177" s="237" t="s">
        <v>83</v>
      </c>
      <c r="AY177" s="17" t="s">
        <v>178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7" t="s">
        <v>83</v>
      </c>
      <c r="BK177" s="238">
        <f>ROUND(I177*H177,2)</f>
        <v>0</v>
      </c>
      <c r="BL177" s="17" t="s">
        <v>186</v>
      </c>
      <c r="BM177" s="237" t="s">
        <v>390</v>
      </c>
    </row>
    <row r="178" s="13" customFormat="1">
      <c r="A178" s="13"/>
      <c r="B178" s="244"/>
      <c r="C178" s="245"/>
      <c r="D178" s="246" t="s">
        <v>190</v>
      </c>
      <c r="E178" s="247" t="s">
        <v>1</v>
      </c>
      <c r="F178" s="248" t="s">
        <v>2908</v>
      </c>
      <c r="G178" s="245"/>
      <c r="H178" s="247" t="s">
        <v>1</v>
      </c>
      <c r="I178" s="249"/>
      <c r="J178" s="245"/>
      <c r="K178" s="245"/>
      <c r="L178" s="250"/>
      <c r="M178" s="251"/>
      <c r="N178" s="252"/>
      <c r="O178" s="252"/>
      <c r="P178" s="252"/>
      <c r="Q178" s="252"/>
      <c r="R178" s="252"/>
      <c r="S178" s="252"/>
      <c r="T178" s="25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54" t="s">
        <v>190</v>
      </c>
      <c r="AU178" s="254" t="s">
        <v>83</v>
      </c>
      <c r="AV178" s="13" t="s">
        <v>83</v>
      </c>
      <c r="AW178" s="13" t="s">
        <v>34</v>
      </c>
      <c r="AX178" s="13" t="s">
        <v>76</v>
      </c>
      <c r="AY178" s="254" t="s">
        <v>178</v>
      </c>
    </row>
    <row r="179" s="13" customFormat="1">
      <c r="A179" s="13"/>
      <c r="B179" s="244"/>
      <c r="C179" s="245"/>
      <c r="D179" s="246" t="s">
        <v>190</v>
      </c>
      <c r="E179" s="247" t="s">
        <v>1</v>
      </c>
      <c r="F179" s="248" t="s">
        <v>2909</v>
      </c>
      <c r="G179" s="245"/>
      <c r="H179" s="247" t="s">
        <v>1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54" t="s">
        <v>190</v>
      </c>
      <c r="AU179" s="254" t="s">
        <v>83</v>
      </c>
      <c r="AV179" s="13" t="s">
        <v>83</v>
      </c>
      <c r="AW179" s="13" t="s">
        <v>34</v>
      </c>
      <c r="AX179" s="13" t="s">
        <v>76</v>
      </c>
      <c r="AY179" s="254" t="s">
        <v>178</v>
      </c>
    </row>
    <row r="180" s="13" customFormat="1">
      <c r="A180" s="13"/>
      <c r="B180" s="244"/>
      <c r="C180" s="245"/>
      <c r="D180" s="246" t="s">
        <v>190</v>
      </c>
      <c r="E180" s="247" t="s">
        <v>1</v>
      </c>
      <c r="F180" s="248" t="s">
        <v>2910</v>
      </c>
      <c r="G180" s="245"/>
      <c r="H180" s="247" t="s">
        <v>1</v>
      </c>
      <c r="I180" s="249"/>
      <c r="J180" s="245"/>
      <c r="K180" s="245"/>
      <c r="L180" s="250"/>
      <c r="M180" s="251"/>
      <c r="N180" s="252"/>
      <c r="O180" s="252"/>
      <c r="P180" s="252"/>
      <c r="Q180" s="252"/>
      <c r="R180" s="252"/>
      <c r="S180" s="252"/>
      <c r="T180" s="25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4" t="s">
        <v>190</v>
      </c>
      <c r="AU180" s="254" t="s">
        <v>83</v>
      </c>
      <c r="AV180" s="13" t="s">
        <v>83</v>
      </c>
      <c r="AW180" s="13" t="s">
        <v>34</v>
      </c>
      <c r="AX180" s="13" t="s">
        <v>76</v>
      </c>
      <c r="AY180" s="254" t="s">
        <v>178</v>
      </c>
    </row>
    <row r="181" s="13" customFormat="1">
      <c r="A181" s="13"/>
      <c r="B181" s="244"/>
      <c r="C181" s="245"/>
      <c r="D181" s="246" t="s">
        <v>190</v>
      </c>
      <c r="E181" s="247" t="s">
        <v>1</v>
      </c>
      <c r="F181" s="248" t="s">
        <v>2899</v>
      </c>
      <c r="G181" s="245"/>
      <c r="H181" s="247" t="s">
        <v>1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4" t="s">
        <v>190</v>
      </c>
      <c r="AU181" s="254" t="s">
        <v>83</v>
      </c>
      <c r="AV181" s="13" t="s">
        <v>83</v>
      </c>
      <c r="AW181" s="13" t="s">
        <v>34</v>
      </c>
      <c r="AX181" s="13" t="s">
        <v>76</v>
      </c>
      <c r="AY181" s="254" t="s">
        <v>178</v>
      </c>
    </row>
    <row r="182" s="14" customFormat="1">
      <c r="A182" s="14"/>
      <c r="B182" s="255"/>
      <c r="C182" s="256"/>
      <c r="D182" s="246" t="s">
        <v>190</v>
      </c>
      <c r="E182" s="257" t="s">
        <v>1</v>
      </c>
      <c r="F182" s="258" t="s">
        <v>85</v>
      </c>
      <c r="G182" s="256"/>
      <c r="H182" s="259">
        <v>2</v>
      </c>
      <c r="I182" s="260"/>
      <c r="J182" s="256"/>
      <c r="K182" s="256"/>
      <c r="L182" s="261"/>
      <c r="M182" s="262"/>
      <c r="N182" s="263"/>
      <c r="O182" s="263"/>
      <c r="P182" s="263"/>
      <c r="Q182" s="263"/>
      <c r="R182" s="263"/>
      <c r="S182" s="263"/>
      <c r="T182" s="26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5" t="s">
        <v>190</v>
      </c>
      <c r="AU182" s="265" t="s">
        <v>83</v>
      </c>
      <c r="AV182" s="14" t="s">
        <v>85</v>
      </c>
      <c r="AW182" s="14" t="s">
        <v>34</v>
      </c>
      <c r="AX182" s="14" t="s">
        <v>76</v>
      </c>
      <c r="AY182" s="265" t="s">
        <v>178</v>
      </c>
    </row>
    <row r="183" s="15" customFormat="1">
      <c r="A183" s="15"/>
      <c r="B183" s="283"/>
      <c r="C183" s="284"/>
      <c r="D183" s="246" t="s">
        <v>190</v>
      </c>
      <c r="E183" s="285" t="s">
        <v>1</v>
      </c>
      <c r="F183" s="286" t="s">
        <v>2432</v>
      </c>
      <c r="G183" s="284"/>
      <c r="H183" s="287">
        <v>2</v>
      </c>
      <c r="I183" s="288"/>
      <c r="J183" s="284"/>
      <c r="K183" s="284"/>
      <c r="L183" s="289"/>
      <c r="M183" s="290"/>
      <c r="N183" s="291"/>
      <c r="O183" s="291"/>
      <c r="P183" s="291"/>
      <c r="Q183" s="291"/>
      <c r="R183" s="291"/>
      <c r="S183" s="291"/>
      <c r="T183" s="292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93" t="s">
        <v>190</v>
      </c>
      <c r="AU183" s="293" t="s">
        <v>83</v>
      </c>
      <c r="AV183" s="15" t="s">
        <v>186</v>
      </c>
      <c r="AW183" s="15" t="s">
        <v>34</v>
      </c>
      <c r="AX183" s="15" t="s">
        <v>83</v>
      </c>
      <c r="AY183" s="293" t="s">
        <v>178</v>
      </c>
    </row>
    <row r="184" s="2" customFormat="1" ht="24.15" customHeight="1">
      <c r="A184" s="38"/>
      <c r="B184" s="39"/>
      <c r="C184" s="226" t="s">
        <v>297</v>
      </c>
      <c r="D184" s="226" t="s">
        <v>181</v>
      </c>
      <c r="E184" s="227" t="s">
        <v>2917</v>
      </c>
      <c r="F184" s="228" t="s">
        <v>2918</v>
      </c>
      <c r="G184" s="229" t="s">
        <v>203</v>
      </c>
      <c r="H184" s="230">
        <v>2</v>
      </c>
      <c r="I184" s="231"/>
      <c r="J184" s="232">
        <f>ROUND(I184*H184,2)</f>
        <v>0</v>
      </c>
      <c r="K184" s="228" t="s">
        <v>1</v>
      </c>
      <c r="L184" s="44"/>
      <c r="M184" s="233" t="s">
        <v>1</v>
      </c>
      <c r="N184" s="234" t="s">
        <v>41</v>
      </c>
      <c r="O184" s="91"/>
      <c r="P184" s="235">
        <f>O184*H184</f>
        <v>0</v>
      </c>
      <c r="Q184" s="235">
        <v>13</v>
      </c>
      <c r="R184" s="235">
        <f>Q184*H184</f>
        <v>26</v>
      </c>
      <c r="S184" s="235">
        <v>0</v>
      </c>
      <c r="T184" s="236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37" t="s">
        <v>186</v>
      </c>
      <c r="AT184" s="237" t="s">
        <v>181</v>
      </c>
      <c r="AU184" s="237" t="s">
        <v>83</v>
      </c>
      <c r="AY184" s="17" t="s">
        <v>178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7" t="s">
        <v>83</v>
      </c>
      <c r="BK184" s="238">
        <f>ROUND(I184*H184,2)</f>
        <v>0</v>
      </c>
      <c r="BL184" s="17" t="s">
        <v>186</v>
      </c>
      <c r="BM184" s="237" t="s">
        <v>405</v>
      </c>
    </row>
    <row r="185" s="13" customFormat="1">
      <c r="A185" s="13"/>
      <c r="B185" s="244"/>
      <c r="C185" s="245"/>
      <c r="D185" s="246" t="s">
        <v>190</v>
      </c>
      <c r="E185" s="247" t="s">
        <v>1</v>
      </c>
      <c r="F185" s="248" t="s">
        <v>2908</v>
      </c>
      <c r="G185" s="245"/>
      <c r="H185" s="247" t="s">
        <v>1</v>
      </c>
      <c r="I185" s="249"/>
      <c r="J185" s="245"/>
      <c r="K185" s="245"/>
      <c r="L185" s="250"/>
      <c r="M185" s="251"/>
      <c r="N185" s="252"/>
      <c r="O185" s="252"/>
      <c r="P185" s="252"/>
      <c r="Q185" s="252"/>
      <c r="R185" s="252"/>
      <c r="S185" s="252"/>
      <c r="T185" s="25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54" t="s">
        <v>190</v>
      </c>
      <c r="AU185" s="254" t="s">
        <v>83</v>
      </c>
      <c r="AV185" s="13" t="s">
        <v>83</v>
      </c>
      <c r="AW185" s="13" t="s">
        <v>34</v>
      </c>
      <c r="AX185" s="13" t="s">
        <v>76</v>
      </c>
      <c r="AY185" s="254" t="s">
        <v>178</v>
      </c>
    </row>
    <row r="186" s="13" customFormat="1">
      <c r="A186" s="13"/>
      <c r="B186" s="244"/>
      <c r="C186" s="245"/>
      <c r="D186" s="246" t="s">
        <v>190</v>
      </c>
      <c r="E186" s="247" t="s">
        <v>1</v>
      </c>
      <c r="F186" s="248" t="s">
        <v>2899</v>
      </c>
      <c r="G186" s="245"/>
      <c r="H186" s="247" t="s">
        <v>1</v>
      </c>
      <c r="I186" s="249"/>
      <c r="J186" s="245"/>
      <c r="K186" s="245"/>
      <c r="L186" s="250"/>
      <c r="M186" s="251"/>
      <c r="N186" s="252"/>
      <c r="O186" s="252"/>
      <c r="P186" s="252"/>
      <c r="Q186" s="252"/>
      <c r="R186" s="252"/>
      <c r="S186" s="252"/>
      <c r="T186" s="25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54" t="s">
        <v>190</v>
      </c>
      <c r="AU186" s="254" t="s">
        <v>83</v>
      </c>
      <c r="AV186" s="13" t="s">
        <v>83</v>
      </c>
      <c r="AW186" s="13" t="s">
        <v>34</v>
      </c>
      <c r="AX186" s="13" t="s">
        <v>76</v>
      </c>
      <c r="AY186" s="254" t="s">
        <v>178</v>
      </c>
    </row>
    <row r="187" s="14" customFormat="1">
      <c r="A187" s="14"/>
      <c r="B187" s="255"/>
      <c r="C187" s="256"/>
      <c r="D187" s="246" t="s">
        <v>190</v>
      </c>
      <c r="E187" s="257" t="s">
        <v>1</v>
      </c>
      <c r="F187" s="258" t="s">
        <v>85</v>
      </c>
      <c r="G187" s="256"/>
      <c r="H187" s="259">
        <v>2</v>
      </c>
      <c r="I187" s="260"/>
      <c r="J187" s="256"/>
      <c r="K187" s="256"/>
      <c r="L187" s="261"/>
      <c r="M187" s="262"/>
      <c r="N187" s="263"/>
      <c r="O187" s="263"/>
      <c r="P187" s="263"/>
      <c r="Q187" s="263"/>
      <c r="R187" s="263"/>
      <c r="S187" s="263"/>
      <c r="T187" s="26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5" t="s">
        <v>190</v>
      </c>
      <c r="AU187" s="265" t="s">
        <v>83</v>
      </c>
      <c r="AV187" s="14" t="s">
        <v>85</v>
      </c>
      <c r="AW187" s="14" t="s">
        <v>34</v>
      </c>
      <c r="AX187" s="14" t="s">
        <v>76</v>
      </c>
      <c r="AY187" s="265" t="s">
        <v>178</v>
      </c>
    </row>
    <row r="188" s="15" customFormat="1">
      <c r="A188" s="15"/>
      <c r="B188" s="283"/>
      <c r="C188" s="284"/>
      <c r="D188" s="246" t="s">
        <v>190</v>
      </c>
      <c r="E188" s="285" t="s">
        <v>1</v>
      </c>
      <c r="F188" s="286" t="s">
        <v>2432</v>
      </c>
      <c r="G188" s="284"/>
      <c r="H188" s="287">
        <v>2</v>
      </c>
      <c r="I188" s="288"/>
      <c r="J188" s="284"/>
      <c r="K188" s="284"/>
      <c r="L188" s="289"/>
      <c r="M188" s="290"/>
      <c r="N188" s="291"/>
      <c r="O188" s="291"/>
      <c r="P188" s="291"/>
      <c r="Q188" s="291"/>
      <c r="R188" s="291"/>
      <c r="S188" s="291"/>
      <c r="T188" s="292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93" t="s">
        <v>190</v>
      </c>
      <c r="AU188" s="293" t="s">
        <v>83</v>
      </c>
      <c r="AV188" s="15" t="s">
        <v>186</v>
      </c>
      <c r="AW188" s="15" t="s">
        <v>34</v>
      </c>
      <c r="AX188" s="15" t="s">
        <v>83</v>
      </c>
      <c r="AY188" s="293" t="s">
        <v>178</v>
      </c>
    </row>
    <row r="189" s="2" customFormat="1" ht="49.05" customHeight="1">
      <c r="A189" s="38"/>
      <c r="B189" s="39"/>
      <c r="C189" s="226" t="s">
        <v>8</v>
      </c>
      <c r="D189" s="226" t="s">
        <v>181</v>
      </c>
      <c r="E189" s="227" t="s">
        <v>2919</v>
      </c>
      <c r="F189" s="228" t="s">
        <v>2916</v>
      </c>
      <c r="G189" s="229" t="s">
        <v>203</v>
      </c>
      <c r="H189" s="230">
        <v>2</v>
      </c>
      <c r="I189" s="231"/>
      <c r="J189" s="232">
        <f>ROUND(I189*H189,2)</f>
        <v>0</v>
      </c>
      <c r="K189" s="228" t="s">
        <v>1</v>
      </c>
      <c r="L189" s="44"/>
      <c r="M189" s="233" t="s">
        <v>1</v>
      </c>
      <c r="N189" s="234" t="s">
        <v>41</v>
      </c>
      <c r="O189" s="91"/>
      <c r="P189" s="235">
        <f>O189*H189</f>
        <v>0</v>
      </c>
      <c r="Q189" s="235">
        <v>6.0999999999999996</v>
      </c>
      <c r="R189" s="235">
        <f>Q189*H189</f>
        <v>12.199999999999999</v>
      </c>
      <c r="S189" s="235">
        <v>0</v>
      </c>
      <c r="T189" s="23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37" t="s">
        <v>186</v>
      </c>
      <c r="AT189" s="237" t="s">
        <v>181</v>
      </c>
      <c r="AU189" s="237" t="s">
        <v>83</v>
      </c>
      <c r="AY189" s="17" t="s">
        <v>178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7" t="s">
        <v>83</v>
      </c>
      <c r="BK189" s="238">
        <f>ROUND(I189*H189,2)</f>
        <v>0</v>
      </c>
      <c r="BL189" s="17" t="s">
        <v>186</v>
      </c>
      <c r="BM189" s="237" t="s">
        <v>417</v>
      </c>
    </row>
    <row r="190" s="13" customFormat="1">
      <c r="A190" s="13"/>
      <c r="B190" s="244"/>
      <c r="C190" s="245"/>
      <c r="D190" s="246" t="s">
        <v>190</v>
      </c>
      <c r="E190" s="247" t="s">
        <v>1</v>
      </c>
      <c r="F190" s="248" t="s">
        <v>2908</v>
      </c>
      <c r="G190" s="245"/>
      <c r="H190" s="247" t="s">
        <v>1</v>
      </c>
      <c r="I190" s="249"/>
      <c r="J190" s="245"/>
      <c r="K190" s="245"/>
      <c r="L190" s="250"/>
      <c r="M190" s="251"/>
      <c r="N190" s="252"/>
      <c r="O190" s="252"/>
      <c r="P190" s="252"/>
      <c r="Q190" s="252"/>
      <c r="R190" s="252"/>
      <c r="S190" s="252"/>
      <c r="T190" s="25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4" t="s">
        <v>190</v>
      </c>
      <c r="AU190" s="254" t="s">
        <v>83</v>
      </c>
      <c r="AV190" s="13" t="s">
        <v>83</v>
      </c>
      <c r="AW190" s="13" t="s">
        <v>34</v>
      </c>
      <c r="AX190" s="13" t="s">
        <v>76</v>
      </c>
      <c r="AY190" s="254" t="s">
        <v>178</v>
      </c>
    </row>
    <row r="191" s="13" customFormat="1">
      <c r="A191" s="13"/>
      <c r="B191" s="244"/>
      <c r="C191" s="245"/>
      <c r="D191" s="246" t="s">
        <v>190</v>
      </c>
      <c r="E191" s="247" t="s">
        <v>1</v>
      </c>
      <c r="F191" s="248" t="s">
        <v>2909</v>
      </c>
      <c r="G191" s="245"/>
      <c r="H191" s="247" t="s">
        <v>1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4" t="s">
        <v>190</v>
      </c>
      <c r="AU191" s="254" t="s">
        <v>83</v>
      </c>
      <c r="AV191" s="13" t="s">
        <v>83</v>
      </c>
      <c r="AW191" s="13" t="s">
        <v>34</v>
      </c>
      <c r="AX191" s="13" t="s">
        <v>76</v>
      </c>
      <c r="AY191" s="254" t="s">
        <v>178</v>
      </c>
    </row>
    <row r="192" s="13" customFormat="1">
      <c r="A192" s="13"/>
      <c r="B192" s="244"/>
      <c r="C192" s="245"/>
      <c r="D192" s="246" t="s">
        <v>190</v>
      </c>
      <c r="E192" s="247" t="s">
        <v>1</v>
      </c>
      <c r="F192" s="248" t="s">
        <v>2910</v>
      </c>
      <c r="G192" s="245"/>
      <c r="H192" s="247" t="s">
        <v>1</v>
      </c>
      <c r="I192" s="249"/>
      <c r="J192" s="245"/>
      <c r="K192" s="245"/>
      <c r="L192" s="250"/>
      <c r="M192" s="251"/>
      <c r="N192" s="252"/>
      <c r="O192" s="252"/>
      <c r="P192" s="252"/>
      <c r="Q192" s="252"/>
      <c r="R192" s="252"/>
      <c r="S192" s="252"/>
      <c r="T192" s="25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54" t="s">
        <v>190</v>
      </c>
      <c r="AU192" s="254" t="s">
        <v>83</v>
      </c>
      <c r="AV192" s="13" t="s">
        <v>83</v>
      </c>
      <c r="AW192" s="13" t="s">
        <v>34</v>
      </c>
      <c r="AX192" s="13" t="s">
        <v>76</v>
      </c>
      <c r="AY192" s="254" t="s">
        <v>178</v>
      </c>
    </row>
    <row r="193" s="13" customFormat="1">
      <c r="A193" s="13"/>
      <c r="B193" s="244"/>
      <c r="C193" s="245"/>
      <c r="D193" s="246" t="s">
        <v>190</v>
      </c>
      <c r="E193" s="247" t="s">
        <v>1</v>
      </c>
      <c r="F193" s="248" t="s">
        <v>2899</v>
      </c>
      <c r="G193" s="245"/>
      <c r="H193" s="247" t="s">
        <v>1</v>
      </c>
      <c r="I193" s="249"/>
      <c r="J193" s="245"/>
      <c r="K193" s="245"/>
      <c r="L193" s="250"/>
      <c r="M193" s="251"/>
      <c r="N193" s="252"/>
      <c r="O193" s="252"/>
      <c r="P193" s="252"/>
      <c r="Q193" s="252"/>
      <c r="R193" s="252"/>
      <c r="S193" s="252"/>
      <c r="T193" s="25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4" t="s">
        <v>190</v>
      </c>
      <c r="AU193" s="254" t="s">
        <v>83</v>
      </c>
      <c r="AV193" s="13" t="s">
        <v>83</v>
      </c>
      <c r="AW193" s="13" t="s">
        <v>34</v>
      </c>
      <c r="AX193" s="13" t="s">
        <v>76</v>
      </c>
      <c r="AY193" s="254" t="s">
        <v>178</v>
      </c>
    </row>
    <row r="194" s="14" customFormat="1">
      <c r="A194" s="14"/>
      <c r="B194" s="255"/>
      <c r="C194" s="256"/>
      <c r="D194" s="246" t="s">
        <v>190</v>
      </c>
      <c r="E194" s="257" t="s">
        <v>1</v>
      </c>
      <c r="F194" s="258" t="s">
        <v>85</v>
      </c>
      <c r="G194" s="256"/>
      <c r="H194" s="259">
        <v>2</v>
      </c>
      <c r="I194" s="260"/>
      <c r="J194" s="256"/>
      <c r="K194" s="256"/>
      <c r="L194" s="261"/>
      <c r="M194" s="262"/>
      <c r="N194" s="263"/>
      <c r="O194" s="263"/>
      <c r="P194" s="263"/>
      <c r="Q194" s="263"/>
      <c r="R194" s="263"/>
      <c r="S194" s="263"/>
      <c r="T194" s="26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5" t="s">
        <v>190</v>
      </c>
      <c r="AU194" s="265" t="s">
        <v>83</v>
      </c>
      <c r="AV194" s="14" t="s">
        <v>85</v>
      </c>
      <c r="AW194" s="14" t="s">
        <v>34</v>
      </c>
      <c r="AX194" s="14" t="s">
        <v>76</v>
      </c>
      <c r="AY194" s="265" t="s">
        <v>178</v>
      </c>
    </row>
    <row r="195" s="15" customFormat="1">
      <c r="A195" s="15"/>
      <c r="B195" s="283"/>
      <c r="C195" s="284"/>
      <c r="D195" s="246" t="s">
        <v>190</v>
      </c>
      <c r="E195" s="285" t="s">
        <v>1</v>
      </c>
      <c r="F195" s="286" t="s">
        <v>2432</v>
      </c>
      <c r="G195" s="284"/>
      <c r="H195" s="287">
        <v>2</v>
      </c>
      <c r="I195" s="288"/>
      <c r="J195" s="284"/>
      <c r="K195" s="284"/>
      <c r="L195" s="289"/>
      <c r="M195" s="290"/>
      <c r="N195" s="291"/>
      <c r="O195" s="291"/>
      <c r="P195" s="291"/>
      <c r="Q195" s="291"/>
      <c r="R195" s="291"/>
      <c r="S195" s="291"/>
      <c r="T195" s="292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93" t="s">
        <v>190</v>
      </c>
      <c r="AU195" s="293" t="s">
        <v>83</v>
      </c>
      <c r="AV195" s="15" t="s">
        <v>186</v>
      </c>
      <c r="AW195" s="15" t="s">
        <v>34</v>
      </c>
      <c r="AX195" s="15" t="s">
        <v>83</v>
      </c>
      <c r="AY195" s="293" t="s">
        <v>178</v>
      </c>
    </row>
    <row r="196" s="2" customFormat="1" ht="24.15" customHeight="1">
      <c r="A196" s="38"/>
      <c r="B196" s="39"/>
      <c r="C196" s="226" t="s">
        <v>311</v>
      </c>
      <c r="D196" s="226" t="s">
        <v>181</v>
      </c>
      <c r="E196" s="227" t="s">
        <v>2920</v>
      </c>
      <c r="F196" s="228" t="s">
        <v>2918</v>
      </c>
      <c r="G196" s="229" t="s">
        <v>203</v>
      </c>
      <c r="H196" s="230">
        <v>2</v>
      </c>
      <c r="I196" s="231"/>
      <c r="J196" s="232">
        <f>ROUND(I196*H196,2)</f>
        <v>0</v>
      </c>
      <c r="K196" s="228" t="s">
        <v>1</v>
      </c>
      <c r="L196" s="44"/>
      <c r="M196" s="233" t="s">
        <v>1</v>
      </c>
      <c r="N196" s="234" t="s">
        <v>41</v>
      </c>
      <c r="O196" s="91"/>
      <c r="P196" s="235">
        <f>O196*H196</f>
        <v>0</v>
      </c>
      <c r="Q196" s="235">
        <v>13</v>
      </c>
      <c r="R196" s="235">
        <f>Q196*H196</f>
        <v>26</v>
      </c>
      <c r="S196" s="235">
        <v>0</v>
      </c>
      <c r="T196" s="23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37" t="s">
        <v>186</v>
      </c>
      <c r="AT196" s="237" t="s">
        <v>181</v>
      </c>
      <c r="AU196" s="237" t="s">
        <v>83</v>
      </c>
      <c r="AY196" s="17" t="s">
        <v>178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7" t="s">
        <v>83</v>
      </c>
      <c r="BK196" s="238">
        <f>ROUND(I196*H196,2)</f>
        <v>0</v>
      </c>
      <c r="BL196" s="17" t="s">
        <v>186</v>
      </c>
      <c r="BM196" s="237" t="s">
        <v>429</v>
      </c>
    </row>
    <row r="197" s="13" customFormat="1">
      <c r="A197" s="13"/>
      <c r="B197" s="244"/>
      <c r="C197" s="245"/>
      <c r="D197" s="246" t="s">
        <v>190</v>
      </c>
      <c r="E197" s="247" t="s">
        <v>1</v>
      </c>
      <c r="F197" s="248" t="s">
        <v>2908</v>
      </c>
      <c r="G197" s="245"/>
      <c r="H197" s="247" t="s">
        <v>1</v>
      </c>
      <c r="I197" s="249"/>
      <c r="J197" s="245"/>
      <c r="K197" s="245"/>
      <c r="L197" s="250"/>
      <c r="M197" s="251"/>
      <c r="N197" s="252"/>
      <c r="O197" s="252"/>
      <c r="P197" s="252"/>
      <c r="Q197" s="252"/>
      <c r="R197" s="252"/>
      <c r="S197" s="252"/>
      <c r="T197" s="25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54" t="s">
        <v>190</v>
      </c>
      <c r="AU197" s="254" t="s">
        <v>83</v>
      </c>
      <c r="AV197" s="13" t="s">
        <v>83</v>
      </c>
      <c r="AW197" s="13" t="s">
        <v>34</v>
      </c>
      <c r="AX197" s="13" t="s">
        <v>76</v>
      </c>
      <c r="AY197" s="254" t="s">
        <v>178</v>
      </c>
    </row>
    <row r="198" s="13" customFormat="1">
      <c r="A198" s="13"/>
      <c r="B198" s="244"/>
      <c r="C198" s="245"/>
      <c r="D198" s="246" t="s">
        <v>190</v>
      </c>
      <c r="E198" s="247" t="s">
        <v>1</v>
      </c>
      <c r="F198" s="248" t="s">
        <v>2899</v>
      </c>
      <c r="G198" s="245"/>
      <c r="H198" s="247" t="s">
        <v>1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54" t="s">
        <v>190</v>
      </c>
      <c r="AU198" s="254" t="s">
        <v>83</v>
      </c>
      <c r="AV198" s="13" t="s">
        <v>83</v>
      </c>
      <c r="AW198" s="13" t="s">
        <v>34</v>
      </c>
      <c r="AX198" s="13" t="s">
        <v>76</v>
      </c>
      <c r="AY198" s="254" t="s">
        <v>178</v>
      </c>
    </row>
    <row r="199" s="14" customFormat="1">
      <c r="A199" s="14"/>
      <c r="B199" s="255"/>
      <c r="C199" s="256"/>
      <c r="D199" s="246" t="s">
        <v>190</v>
      </c>
      <c r="E199" s="257" t="s">
        <v>1</v>
      </c>
      <c r="F199" s="258" t="s">
        <v>85</v>
      </c>
      <c r="G199" s="256"/>
      <c r="H199" s="259">
        <v>2</v>
      </c>
      <c r="I199" s="260"/>
      <c r="J199" s="256"/>
      <c r="K199" s="256"/>
      <c r="L199" s="261"/>
      <c r="M199" s="262"/>
      <c r="N199" s="263"/>
      <c r="O199" s="263"/>
      <c r="P199" s="263"/>
      <c r="Q199" s="263"/>
      <c r="R199" s="263"/>
      <c r="S199" s="263"/>
      <c r="T199" s="26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5" t="s">
        <v>190</v>
      </c>
      <c r="AU199" s="265" t="s">
        <v>83</v>
      </c>
      <c r="AV199" s="14" t="s">
        <v>85</v>
      </c>
      <c r="AW199" s="14" t="s">
        <v>34</v>
      </c>
      <c r="AX199" s="14" t="s">
        <v>76</v>
      </c>
      <c r="AY199" s="265" t="s">
        <v>178</v>
      </c>
    </row>
    <row r="200" s="15" customFormat="1">
      <c r="A200" s="15"/>
      <c r="B200" s="283"/>
      <c r="C200" s="284"/>
      <c r="D200" s="246" t="s">
        <v>190</v>
      </c>
      <c r="E200" s="285" t="s">
        <v>1</v>
      </c>
      <c r="F200" s="286" t="s">
        <v>2432</v>
      </c>
      <c r="G200" s="284"/>
      <c r="H200" s="287">
        <v>2</v>
      </c>
      <c r="I200" s="288"/>
      <c r="J200" s="284"/>
      <c r="K200" s="284"/>
      <c r="L200" s="289"/>
      <c r="M200" s="290"/>
      <c r="N200" s="291"/>
      <c r="O200" s="291"/>
      <c r="P200" s="291"/>
      <c r="Q200" s="291"/>
      <c r="R200" s="291"/>
      <c r="S200" s="291"/>
      <c r="T200" s="292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93" t="s">
        <v>190</v>
      </c>
      <c r="AU200" s="293" t="s">
        <v>83</v>
      </c>
      <c r="AV200" s="15" t="s">
        <v>186</v>
      </c>
      <c r="AW200" s="15" t="s">
        <v>34</v>
      </c>
      <c r="AX200" s="15" t="s">
        <v>83</v>
      </c>
      <c r="AY200" s="293" t="s">
        <v>178</v>
      </c>
    </row>
    <row r="201" s="2" customFormat="1" ht="49.05" customHeight="1">
      <c r="A201" s="38"/>
      <c r="B201" s="39"/>
      <c r="C201" s="226" t="s">
        <v>319</v>
      </c>
      <c r="D201" s="226" t="s">
        <v>181</v>
      </c>
      <c r="E201" s="227" t="s">
        <v>2921</v>
      </c>
      <c r="F201" s="228" t="s">
        <v>2922</v>
      </c>
      <c r="G201" s="229" t="s">
        <v>203</v>
      </c>
      <c r="H201" s="230">
        <v>2</v>
      </c>
      <c r="I201" s="231"/>
      <c r="J201" s="232">
        <f>ROUND(I201*H201,2)</f>
        <v>0</v>
      </c>
      <c r="K201" s="228" t="s">
        <v>1</v>
      </c>
      <c r="L201" s="44"/>
      <c r="M201" s="233" t="s">
        <v>1</v>
      </c>
      <c r="N201" s="234" t="s">
        <v>41</v>
      </c>
      <c r="O201" s="91"/>
      <c r="P201" s="235">
        <f>O201*H201</f>
        <v>0</v>
      </c>
      <c r="Q201" s="235">
        <v>4.2000000000000002</v>
      </c>
      <c r="R201" s="235">
        <f>Q201*H201</f>
        <v>8.4000000000000004</v>
      </c>
      <c r="S201" s="235">
        <v>0</v>
      </c>
      <c r="T201" s="23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37" t="s">
        <v>186</v>
      </c>
      <c r="AT201" s="237" t="s">
        <v>181</v>
      </c>
      <c r="AU201" s="237" t="s">
        <v>83</v>
      </c>
      <c r="AY201" s="17" t="s">
        <v>178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7" t="s">
        <v>83</v>
      </c>
      <c r="BK201" s="238">
        <f>ROUND(I201*H201,2)</f>
        <v>0</v>
      </c>
      <c r="BL201" s="17" t="s">
        <v>186</v>
      </c>
      <c r="BM201" s="237" t="s">
        <v>443</v>
      </c>
    </row>
    <row r="202" s="13" customFormat="1">
      <c r="A202" s="13"/>
      <c r="B202" s="244"/>
      <c r="C202" s="245"/>
      <c r="D202" s="246" t="s">
        <v>190</v>
      </c>
      <c r="E202" s="247" t="s">
        <v>1</v>
      </c>
      <c r="F202" s="248" t="s">
        <v>2908</v>
      </c>
      <c r="G202" s="245"/>
      <c r="H202" s="247" t="s">
        <v>1</v>
      </c>
      <c r="I202" s="249"/>
      <c r="J202" s="245"/>
      <c r="K202" s="245"/>
      <c r="L202" s="250"/>
      <c r="M202" s="251"/>
      <c r="N202" s="252"/>
      <c r="O202" s="252"/>
      <c r="P202" s="252"/>
      <c r="Q202" s="252"/>
      <c r="R202" s="252"/>
      <c r="S202" s="252"/>
      <c r="T202" s="25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4" t="s">
        <v>190</v>
      </c>
      <c r="AU202" s="254" t="s">
        <v>83</v>
      </c>
      <c r="AV202" s="13" t="s">
        <v>83</v>
      </c>
      <c r="AW202" s="13" t="s">
        <v>34</v>
      </c>
      <c r="AX202" s="13" t="s">
        <v>76</v>
      </c>
      <c r="AY202" s="254" t="s">
        <v>178</v>
      </c>
    </row>
    <row r="203" s="13" customFormat="1">
      <c r="A203" s="13"/>
      <c r="B203" s="244"/>
      <c r="C203" s="245"/>
      <c r="D203" s="246" t="s">
        <v>190</v>
      </c>
      <c r="E203" s="247" t="s">
        <v>1</v>
      </c>
      <c r="F203" s="248" t="s">
        <v>2909</v>
      </c>
      <c r="G203" s="245"/>
      <c r="H203" s="247" t="s">
        <v>1</v>
      </c>
      <c r="I203" s="249"/>
      <c r="J203" s="245"/>
      <c r="K203" s="245"/>
      <c r="L203" s="250"/>
      <c r="M203" s="251"/>
      <c r="N203" s="252"/>
      <c r="O203" s="252"/>
      <c r="P203" s="252"/>
      <c r="Q203" s="252"/>
      <c r="R203" s="252"/>
      <c r="S203" s="252"/>
      <c r="T203" s="25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54" t="s">
        <v>190</v>
      </c>
      <c r="AU203" s="254" t="s">
        <v>83</v>
      </c>
      <c r="AV203" s="13" t="s">
        <v>83</v>
      </c>
      <c r="AW203" s="13" t="s">
        <v>34</v>
      </c>
      <c r="AX203" s="13" t="s">
        <v>76</v>
      </c>
      <c r="AY203" s="254" t="s">
        <v>178</v>
      </c>
    </row>
    <row r="204" s="13" customFormat="1">
      <c r="A204" s="13"/>
      <c r="B204" s="244"/>
      <c r="C204" s="245"/>
      <c r="D204" s="246" t="s">
        <v>190</v>
      </c>
      <c r="E204" s="247" t="s">
        <v>1</v>
      </c>
      <c r="F204" s="248" t="s">
        <v>2910</v>
      </c>
      <c r="G204" s="245"/>
      <c r="H204" s="247" t="s">
        <v>1</v>
      </c>
      <c r="I204" s="249"/>
      <c r="J204" s="245"/>
      <c r="K204" s="245"/>
      <c r="L204" s="250"/>
      <c r="M204" s="251"/>
      <c r="N204" s="252"/>
      <c r="O204" s="252"/>
      <c r="P204" s="252"/>
      <c r="Q204" s="252"/>
      <c r="R204" s="252"/>
      <c r="S204" s="252"/>
      <c r="T204" s="25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54" t="s">
        <v>190</v>
      </c>
      <c r="AU204" s="254" t="s">
        <v>83</v>
      </c>
      <c r="AV204" s="13" t="s">
        <v>83</v>
      </c>
      <c r="AW204" s="13" t="s">
        <v>34</v>
      </c>
      <c r="AX204" s="13" t="s">
        <v>76</v>
      </c>
      <c r="AY204" s="254" t="s">
        <v>178</v>
      </c>
    </row>
    <row r="205" s="13" customFormat="1">
      <c r="A205" s="13"/>
      <c r="B205" s="244"/>
      <c r="C205" s="245"/>
      <c r="D205" s="246" t="s">
        <v>190</v>
      </c>
      <c r="E205" s="247" t="s">
        <v>1</v>
      </c>
      <c r="F205" s="248" t="s">
        <v>2899</v>
      </c>
      <c r="G205" s="245"/>
      <c r="H205" s="247" t="s">
        <v>1</v>
      </c>
      <c r="I205" s="249"/>
      <c r="J205" s="245"/>
      <c r="K205" s="245"/>
      <c r="L205" s="250"/>
      <c r="M205" s="251"/>
      <c r="N205" s="252"/>
      <c r="O205" s="252"/>
      <c r="P205" s="252"/>
      <c r="Q205" s="252"/>
      <c r="R205" s="252"/>
      <c r="S205" s="252"/>
      <c r="T205" s="25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54" t="s">
        <v>190</v>
      </c>
      <c r="AU205" s="254" t="s">
        <v>83</v>
      </c>
      <c r="AV205" s="13" t="s">
        <v>83</v>
      </c>
      <c r="AW205" s="13" t="s">
        <v>34</v>
      </c>
      <c r="AX205" s="13" t="s">
        <v>76</v>
      </c>
      <c r="AY205" s="254" t="s">
        <v>178</v>
      </c>
    </row>
    <row r="206" s="14" customFormat="1">
      <c r="A206" s="14"/>
      <c r="B206" s="255"/>
      <c r="C206" s="256"/>
      <c r="D206" s="246" t="s">
        <v>190</v>
      </c>
      <c r="E206" s="257" t="s">
        <v>1</v>
      </c>
      <c r="F206" s="258" t="s">
        <v>85</v>
      </c>
      <c r="G206" s="256"/>
      <c r="H206" s="259">
        <v>2</v>
      </c>
      <c r="I206" s="260"/>
      <c r="J206" s="256"/>
      <c r="K206" s="256"/>
      <c r="L206" s="261"/>
      <c r="M206" s="262"/>
      <c r="N206" s="263"/>
      <c r="O206" s="263"/>
      <c r="P206" s="263"/>
      <c r="Q206" s="263"/>
      <c r="R206" s="263"/>
      <c r="S206" s="263"/>
      <c r="T206" s="26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5" t="s">
        <v>190</v>
      </c>
      <c r="AU206" s="265" t="s">
        <v>83</v>
      </c>
      <c r="AV206" s="14" t="s">
        <v>85</v>
      </c>
      <c r="AW206" s="14" t="s">
        <v>34</v>
      </c>
      <c r="AX206" s="14" t="s">
        <v>76</v>
      </c>
      <c r="AY206" s="265" t="s">
        <v>178</v>
      </c>
    </row>
    <row r="207" s="15" customFormat="1">
      <c r="A207" s="15"/>
      <c r="B207" s="283"/>
      <c r="C207" s="284"/>
      <c r="D207" s="246" t="s">
        <v>190</v>
      </c>
      <c r="E207" s="285" t="s">
        <v>1</v>
      </c>
      <c r="F207" s="286" t="s">
        <v>2432</v>
      </c>
      <c r="G207" s="284"/>
      <c r="H207" s="287">
        <v>2</v>
      </c>
      <c r="I207" s="288"/>
      <c r="J207" s="284"/>
      <c r="K207" s="284"/>
      <c r="L207" s="289"/>
      <c r="M207" s="290"/>
      <c r="N207" s="291"/>
      <c r="O207" s="291"/>
      <c r="P207" s="291"/>
      <c r="Q207" s="291"/>
      <c r="R207" s="291"/>
      <c r="S207" s="291"/>
      <c r="T207" s="292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93" t="s">
        <v>190</v>
      </c>
      <c r="AU207" s="293" t="s">
        <v>83</v>
      </c>
      <c r="AV207" s="15" t="s">
        <v>186</v>
      </c>
      <c r="AW207" s="15" t="s">
        <v>34</v>
      </c>
      <c r="AX207" s="15" t="s">
        <v>83</v>
      </c>
      <c r="AY207" s="293" t="s">
        <v>178</v>
      </c>
    </row>
    <row r="208" s="2" customFormat="1" ht="24.15" customHeight="1">
      <c r="A208" s="38"/>
      <c r="B208" s="39"/>
      <c r="C208" s="226" t="s">
        <v>324</v>
      </c>
      <c r="D208" s="226" t="s">
        <v>181</v>
      </c>
      <c r="E208" s="227" t="s">
        <v>2923</v>
      </c>
      <c r="F208" s="228" t="s">
        <v>2924</v>
      </c>
      <c r="G208" s="229" t="s">
        <v>203</v>
      </c>
      <c r="H208" s="230">
        <v>2</v>
      </c>
      <c r="I208" s="231"/>
      <c r="J208" s="232">
        <f>ROUND(I208*H208,2)</f>
        <v>0</v>
      </c>
      <c r="K208" s="228" t="s">
        <v>1</v>
      </c>
      <c r="L208" s="44"/>
      <c r="M208" s="233" t="s">
        <v>1</v>
      </c>
      <c r="N208" s="234" t="s">
        <v>41</v>
      </c>
      <c r="O208" s="91"/>
      <c r="P208" s="235">
        <f>O208*H208</f>
        <v>0</v>
      </c>
      <c r="Q208" s="235">
        <v>9</v>
      </c>
      <c r="R208" s="235">
        <f>Q208*H208</f>
        <v>18</v>
      </c>
      <c r="S208" s="235">
        <v>0</v>
      </c>
      <c r="T208" s="236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37" t="s">
        <v>186</v>
      </c>
      <c r="AT208" s="237" t="s">
        <v>181</v>
      </c>
      <c r="AU208" s="237" t="s">
        <v>83</v>
      </c>
      <c r="AY208" s="17" t="s">
        <v>178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7" t="s">
        <v>83</v>
      </c>
      <c r="BK208" s="238">
        <f>ROUND(I208*H208,2)</f>
        <v>0</v>
      </c>
      <c r="BL208" s="17" t="s">
        <v>186</v>
      </c>
      <c r="BM208" s="237" t="s">
        <v>458</v>
      </c>
    </row>
    <row r="209" s="13" customFormat="1">
      <c r="A209" s="13"/>
      <c r="B209" s="244"/>
      <c r="C209" s="245"/>
      <c r="D209" s="246" t="s">
        <v>190</v>
      </c>
      <c r="E209" s="247" t="s">
        <v>1</v>
      </c>
      <c r="F209" s="248" t="s">
        <v>2908</v>
      </c>
      <c r="G209" s="245"/>
      <c r="H209" s="247" t="s">
        <v>1</v>
      </c>
      <c r="I209" s="249"/>
      <c r="J209" s="245"/>
      <c r="K209" s="245"/>
      <c r="L209" s="250"/>
      <c r="M209" s="251"/>
      <c r="N209" s="252"/>
      <c r="O209" s="252"/>
      <c r="P209" s="252"/>
      <c r="Q209" s="252"/>
      <c r="R209" s="252"/>
      <c r="S209" s="252"/>
      <c r="T209" s="25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54" t="s">
        <v>190</v>
      </c>
      <c r="AU209" s="254" t="s">
        <v>83</v>
      </c>
      <c r="AV209" s="13" t="s">
        <v>83</v>
      </c>
      <c r="AW209" s="13" t="s">
        <v>34</v>
      </c>
      <c r="AX209" s="13" t="s">
        <v>76</v>
      </c>
      <c r="AY209" s="254" t="s">
        <v>178</v>
      </c>
    </row>
    <row r="210" s="13" customFormat="1">
      <c r="A210" s="13"/>
      <c r="B210" s="244"/>
      <c r="C210" s="245"/>
      <c r="D210" s="246" t="s">
        <v>190</v>
      </c>
      <c r="E210" s="247" t="s">
        <v>1</v>
      </c>
      <c r="F210" s="248" t="s">
        <v>2899</v>
      </c>
      <c r="G210" s="245"/>
      <c r="H210" s="247" t="s">
        <v>1</v>
      </c>
      <c r="I210" s="249"/>
      <c r="J210" s="245"/>
      <c r="K210" s="245"/>
      <c r="L210" s="250"/>
      <c r="M210" s="251"/>
      <c r="N210" s="252"/>
      <c r="O210" s="252"/>
      <c r="P210" s="252"/>
      <c r="Q210" s="252"/>
      <c r="R210" s="252"/>
      <c r="S210" s="252"/>
      <c r="T210" s="25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4" t="s">
        <v>190</v>
      </c>
      <c r="AU210" s="254" t="s">
        <v>83</v>
      </c>
      <c r="AV210" s="13" t="s">
        <v>83</v>
      </c>
      <c r="AW210" s="13" t="s">
        <v>34</v>
      </c>
      <c r="AX210" s="13" t="s">
        <v>76</v>
      </c>
      <c r="AY210" s="254" t="s">
        <v>178</v>
      </c>
    </row>
    <row r="211" s="14" customFormat="1">
      <c r="A211" s="14"/>
      <c r="B211" s="255"/>
      <c r="C211" s="256"/>
      <c r="D211" s="246" t="s">
        <v>190</v>
      </c>
      <c r="E211" s="257" t="s">
        <v>1</v>
      </c>
      <c r="F211" s="258" t="s">
        <v>85</v>
      </c>
      <c r="G211" s="256"/>
      <c r="H211" s="259">
        <v>2</v>
      </c>
      <c r="I211" s="260"/>
      <c r="J211" s="256"/>
      <c r="K211" s="256"/>
      <c r="L211" s="261"/>
      <c r="M211" s="262"/>
      <c r="N211" s="263"/>
      <c r="O211" s="263"/>
      <c r="P211" s="263"/>
      <c r="Q211" s="263"/>
      <c r="R211" s="263"/>
      <c r="S211" s="263"/>
      <c r="T211" s="26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5" t="s">
        <v>190</v>
      </c>
      <c r="AU211" s="265" t="s">
        <v>83</v>
      </c>
      <c r="AV211" s="14" t="s">
        <v>85</v>
      </c>
      <c r="AW211" s="14" t="s">
        <v>34</v>
      </c>
      <c r="AX211" s="14" t="s">
        <v>76</v>
      </c>
      <c r="AY211" s="265" t="s">
        <v>178</v>
      </c>
    </row>
    <row r="212" s="15" customFormat="1">
      <c r="A212" s="15"/>
      <c r="B212" s="283"/>
      <c r="C212" s="284"/>
      <c r="D212" s="246" t="s">
        <v>190</v>
      </c>
      <c r="E212" s="285" t="s">
        <v>1</v>
      </c>
      <c r="F212" s="286" t="s">
        <v>2432</v>
      </c>
      <c r="G212" s="284"/>
      <c r="H212" s="287">
        <v>2</v>
      </c>
      <c r="I212" s="288"/>
      <c r="J212" s="284"/>
      <c r="K212" s="284"/>
      <c r="L212" s="289"/>
      <c r="M212" s="290"/>
      <c r="N212" s="291"/>
      <c r="O212" s="291"/>
      <c r="P212" s="291"/>
      <c r="Q212" s="291"/>
      <c r="R212" s="291"/>
      <c r="S212" s="291"/>
      <c r="T212" s="292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93" t="s">
        <v>190</v>
      </c>
      <c r="AU212" s="293" t="s">
        <v>83</v>
      </c>
      <c r="AV212" s="15" t="s">
        <v>186</v>
      </c>
      <c r="AW212" s="15" t="s">
        <v>34</v>
      </c>
      <c r="AX212" s="15" t="s">
        <v>83</v>
      </c>
      <c r="AY212" s="293" t="s">
        <v>178</v>
      </c>
    </row>
    <row r="213" s="2" customFormat="1" ht="49.05" customHeight="1">
      <c r="A213" s="38"/>
      <c r="B213" s="39"/>
      <c r="C213" s="226" t="s">
        <v>362</v>
      </c>
      <c r="D213" s="226" t="s">
        <v>181</v>
      </c>
      <c r="E213" s="227" t="s">
        <v>2925</v>
      </c>
      <c r="F213" s="228" t="s">
        <v>2907</v>
      </c>
      <c r="G213" s="229" t="s">
        <v>203</v>
      </c>
      <c r="H213" s="230">
        <v>2</v>
      </c>
      <c r="I213" s="231"/>
      <c r="J213" s="232">
        <f>ROUND(I213*H213,2)</f>
        <v>0</v>
      </c>
      <c r="K213" s="228" t="s">
        <v>1</v>
      </c>
      <c r="L213" s="44"/>
      <c r="M213" s="233" t="s">
        <v>1</v>
      </c>
      <c r="N213" s="234" t="s">
        <v>41</v>
      </c>
      <c r="O213" s="91"/>
      <c r="P213" s="235">
        <f>O213*H213</f>
        <v>0</v>
      </c>
      <c r="Q213" s="235">
        <v>3.6000000000000001</v>
      </c>
      <c r="R213" s="235">
        <f>Q213*H213</f>
        <v>7.2000000000000002</v>
      </c>
      <c r="S213" s="235">
        <v>0</v>
      </c>
      <c r="T213" s="23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37" t="s">
        <v>186</v>
      </c>
      <c r="AT213" s="237" t="s">
        <v>181</v>
      </c>
      <c r="AU213" s="237" t="s">
        <v>83</v>
      </c>
      <c r="AY213" s="17" t="s">
        <v>178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7" t="s">
        <v>83</v>
      </c>
      <c r="BK213" s="238">
        <f>ROUND(I213*H213,2)</f>
        <v>0</v>
      </c>
      <c r="BL213" s="17" t="s">
        <v>186</v>
      </c>
      <c r="BM213" s="237" t="s">
        <v>472</v>
      </c>
    </row>
    <row r="214" s="13" customFormat="1">
      <c r="A214" s="13"/>
      <c r="B214" s="244"/>
      <c r="C214" s="245"/>
      <c r="D214" s="246" t="s">
        <v>190</v>
      </c>
      <c r="E214" s="247" t="s">
        <v>1</v>
      </c>
      <c r="F214" s="248" t="s">
        <v>2908</v>
      </c>
      <c r="G214" s="245"/>
      <c r="H214" s="247" t="s">
        <v>1</v>
      </c>
      <c r="I214" s="249"/>
      <c r="J214" s="245"/>
      <c r="K214" s="245"/>
      <c r="L214" s="250"/>
      <c r="M214" s="251"/>
      <c r="N214" s="252"/>
      <c r="O214" s="252"/>
      <c r="P214" s="252"/>
      <c r="Q214" s="252"/>
      <c r="R214" s="252"/>
      <c r="S214" s="252"/>
      <c r="T214" s="25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54" t="s">
        <v>190</v>
      </c>
      <c r="AU214" s="254" t="s">
        <v>83</v>
      </c>
      <c r="AV214" s="13" t="s">
        <v>83</v>
      </c>
      <c r="AW214" s="13" t="s">
        <v>34</v>
      </c>
      <c r="AX214" s="13" t="s">
        <v>76</v>
      </c>
      <c r="AY214" s="254" t="s">
        <v>178</v>
      </c>
    </row>
    <row r="215" s="13" customFormat="1">
      <c r="A215" s="13"/>
      <c r="B215" s="244"/>
      <c r="C215" s="245"/>
      <c r="D215" s="246" t="s">
        <v>190</v>
      </c>
      <c r="E215" s="247" t="s">
        <v>1</v>
      </c>
      <c r="F215" s="248" t="s">
        <v>2909</v>
      </c>
      <c r="G215" s="245"/>
      <c r="H215" s="247" t="s">
        <v>1</v>
      </c>
      <c r="I215" s="249"/>
      <c r="J215" s="245"/>
      <c r="K215" s="245"/>
      <c r="L215" s="250"/>
      <c r="M215" s="251"/>
      <c r="N215" s="252"/>
      <c r="O215" s="252"/>
      <c r="P215" s="252"/>
      <c r="Q215" s="252"/>
      <c r="R215" s="252"/>
      <c r="S215" s="252"/>
      <c r="T215" s="25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4" t="s">
        <v>190</v>
      </c>
      <c r="AU215" s="254" t="s">
        <v>83</v>
      </c>
      <c r="AV215" s="13" t="s">
        <v>83</v>
      </c>
      <c r="AW215" s="13" t="s">
        <v>34</v>
      </c>
      <c r="AX215" s="13" t="s">
        <v>76</v>
      </c>
      <c r="AY215" s="254" t="s">
        <v>178</v>
      </c>
    </row>
    <row r="216" s="13" customFormat="1">
      <c r="A216" s="13"/>
      <c r="B216" s="244"/>
      <c r="C216" s="245"/>
      <c r="D216" s="246" t="s">
        <v>190</v>
      </c>
      <c r="E216" s="247" t="s">
        <v>1</v>
      </c>
      <c r="F216" s="248" t="s">
        <v>2910</v>
      </c>
      <c r="G216" s="245"/>
      <c r="H216" s="247" t="s">
        <v>1</v>
      </c>
      <c r="I216" s="249"/>
      <c r="J216" s="245"/>
      <c r="K216" s="245"/>
      <c r="L216" s="250"/>
      <c r="M216" s="251"/>
      <c r="N216" s="252"/>
      <c r="O216" s="252"/>
      <c r="P216" s="252"/>
      <c r="Q216" s="252"/>
      <c r="R216" s="252"/>
      <c r="S216" s="252"/>
      <c r="T216" s="25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4" t="s">
        <v>190</v>
      </c>
      <c r="AU216" s="254" t="s">
        <v>83</v>
      </c>
      <c r="AV216" s="13" t="s">
        <v>83</v>
      </c>
      <c r="AW216" s="13" t="s">
        <v>34</v>
      </c>
      <c r="AX216" s="13" t="s">
        <v>76</v>
      </c>
      <c r="AY216" s="254" t="s">
        <v>178</v>
      </c>
    </row>
    <row r="217" s="13" customFormat="1">
      <c r="A217" s="13"/>
      <c r="B217" s="244"/>
      <c r="C217" s="245"/>
      <c r="D217" s="246" t="s">
        <v>190</v>
      </c>
      <c r="E217" s="247" t="s">
        <v>1</v>
      </c>
      <c r="F217" s="248" t="s">
        <v>2899</v>
      </c>
      <c r="G217" s="245"/>
      <c r="H217" s="247" t="s">
        <v>1</v>
      </c>
      <c r="I217" s="249"/>
      <c r="J217" s="245"/>
      <c r="K217" s="245"/>
      <c r="L217" s="250"/>
      <c r="M217" s="251"/>
      <c r="N217" s="252"/>
      <c r="O217" s="252"/>
      <c r="P217" s="252"/>
      <c r="Q217" s="252"/>
      <c r="R217" s="252"/>
      <c r="S217" s="252"/>
      <c r="T217" s="25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54" t="s">
        <v>190</v>
      </c>
      <c r="AU217" s="254" t="s">
        <v>83</v>
      </c>
      <c r="AV217" s="13" t="s">
        <v>83</v>
      </c>
      <c r="AW217" s="13" t="s">
        <v>34</v>
      </c>
      <c r="AX217" s="13" t="s">
        <v>76</v>
      </c>
      <c r="AY217" s="254" t="s">
        <v>178</v>
      </c>
    </row>
    <row r="218" s="14" customFormat="1">
      <c r="A218" s="14"/>
      <c r="B218" s="255"/>
      <c r="C218" s="256"/>
      <c r="D218" s="246" t="s">
        <v>190</v>
      </c>
      <c r="E218" s="257" t="s">
        <v>1</v>
      </c>
      <c r="F218" s="258" t="s">
        <v>85</v>
      </c>
      <c r="G218" s="256"/>
      <c r="H218" s="259">
        <v>2</v>
      </c>
      <c r="I218" s="260"/>
      <c r="J218" s="256"/>
      <c r="K218" s="256"/>
      <c r="L218" s="261"/>
      <c r="M218" s="262"/>
      <c r="N218" s="263"/>
      <c r="O218" s="263"/>
      <c r="P218" s="263"/>
      <c r="Q218" s="263"/>
      <c r="R218" s="263"/>
      <c r="S218" s="263"/>
      <c r="T218" s="26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5" t="s">
        <v>190</v>
      </c>
      <c r="AU218" s="265" t="s">
        <v>83</v>
      </c>
      <c r="AV218" s="14" t="s">
        <v>85</v>
      </c>
      <c r="AW218" s="14" t="s">
        <v>34</v>
      </c>
      <c r="AX218" s="14" t="s">
        <v>76</v>
      </c>
      <c r="AY218" s="265" t="s">
        <v>178</v>
      </c>
    </row>
    <row r="219" s="15" customFormat="1">
      <c r="A219" s="15"/>
      <c r="B219" s="283"/>
      <c r="C219" s="284"/>
      <c r="D219" s="246" t="s">
        <v>190</v>
      </c>
      <c r="E219" s="285" t="s">
        <v>1</v>
      </c>
      <c r="F219" s="286" t="s">
        <v>2432</v>
      </c>
      <c r="G219" s="284"/>
      <c r="H219" s="287">
        <v>2</v>
      </c>
      <c r="I219" s="288"/>
      <c r="J219" s="284"/>
      <c r="K219" s="284"/>
      <c r="L219" s="289"/>
      <c r="M219" s="290"/>
      <c r="N219" s="291"/>
      <c r="O219" s="291"/>
      <c r="P219" s="291"/>
      <c r="Q219" s="291"/>
      <c r="R219" s="291"/>
      <c r="S219" s="291"/>
      <c r="T219" s="292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T219" s="293" t="s">
        <v>190</v>
      </c>
      <c r="AU219" s="293" t="s">
        <v>83</v>
      </c>
      <c r="AV219" s="15" t="s">
        <v>186</v>
      </c>
      <c r="AW219" s="15" t="s">
        <v>34</v>
      </c>
      <c r="AX219" s="15" t="s">
        <v>83</v>
      </c>
      <c r="AY219" s="293" t="s">
        <v>178</v>
      </c>
    </row>
    <row r="220" s="2" customFormat="1" ht="24.15" customHeight="1">
      <c r="A220" s="38"/>
      <c r="B220" s="39"/>
      <c r="C220" s="226" t="s">
        <v>367</v>
      </c>
      <c r="D220" s="226" t="s">
        <v>181</v>
      </c>
      <c r="E220" s="227" t="s">
        <v>2926</v>
      </c>
      <c r="F220" s="228" t="s">
        <v>2912</v>
      </c>
      <c r="G220" s="229" t="s">
        <v>203</v>
      </c>
      <c r="H220" s="230">
        <v>2</v>
      </c>
      <c r="I220" s="231"/>
      <c r="J220" s="232">
        <f>ROUND(I220*H220,2)</f>
        <v>0</v>
      </c>
      <c r="K220" s="228" t="s">
        <v>1</v>
      </c>
      <c r="L220" s="44"/>
      <c r="M220" s="233" t="s">
        <v>1</v>
      </c>
      <c r="N220" s="234" t="s">
        <v>41</v>
      </c>
      <c r="O220" s="91"/>
      <c r="P220" s="235">
        <f>O220*H220</f>
        <v>0</v>
      </c>
      <c r="Q220" s="235">
        <v>8</v>
      </c>
      <c r="R220" s="235">
        <f>Q220*H220</f>
        <v>16</v>
      </c>
      <c r="S220" s="235">
        <v>0</v>
      </c>
      <c r="T220" s="236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37" t="s">
        <v>186</v>
      </c>
      <c r="AT220" s="237" t="s">
        <v>181</v>
      </c>
      <c r="AU220" s="237" t="s">
        <v>83</v>
      </c>
      <c r="AY220" s="17" t="s">
        <v>178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7" t="s">
        <v>83</v>
      </c>
      <c r="BK220" s="238">
        <f>ROUND(I220*H220,2)</f>
        <v>0</v>
      </c>
      <c r="BL220" s="17" t="s">
        <v>186</v>
      </c>
      <c r="BM220" s="237" t="s">
        <v>483</v>
      </c>
    </row>
    <row r="221" s="13" customFormat="1">
      <c r="A221" s="13"/>
      <c r="B221" s="244"/>
      <c r="C221" s="245"/>
      <c r="D221" s="246" t="s">
        <v>190</v>
      </c>
      <c r="E221" s="247" t="s">
        <v>1</v>
      </c>
      <c r="F221" s="248" t="s">
        <v>2908</v>
      </c>
      <c r="G221" s="245"/>
      <c r="H221" s="247" t="s">
        <v>1</v>
      </c>
      <c r="I221" s="249"/>
      <c r="J221" s="245"/>
      <c r="K221" s="245"/>
      <c r="L221" s="250"/>
      <c r="M221" s="251"/>
      <c r="N221" s="252"/>
      <c r="O221" s="252"/>
      <c r="P221" s="252"/>
      <c r="Q221" s="252"/>
      <c r="R221" s="252"/>
      <c r="S221" s="252"/>
      <c r="T221" s="25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4" t="s">
        <v>190</v>
      </c>
      <c r="AU221" s="254" t="s">
        <v>83</v>
      </c>
      <c r="AV221" s="13" t="s">
        <v>83</v>
      </c>
      <c r="AW221" s="13" t="s">
        <v>34</v>
      </c>
      <c r="AX221" s="13" t="s">
        <v>76</v>
      </c>
      <c r="AY221" s="254" t="s">
        <v>178</v>
      </c>
    </row>
    <row r="222" s="13" customFormat="1">
      <c r="A222" s="13"/>
      <c r="B222" s="244"/>
      <c r="C222" s="245"/>
      <c r="D222" s="246" t="s">
        <v>190</v>
      </c>
      <c r="E222" s="247" t="s">
        <v>1</v>
      </c>
      <c r="F222" s="248" t="s">
        <v>2899</v>
      </c>
      <c r="G222" s="245"/>
      <c r="H222" s="247" t="s">
        <v>1</v>
      </c>
      <c r="I222" s="249"/>
      <c r="J222" s="245"/>
      <c r="K222" s="245"/>
      <c r="L222" s="250"/>
      <c r="M222" s="251"/>
      <c r="N222" s="252"/>
      <c r="O222" s="252"/>
      <c r="P222" s="252"/>
      <c r="Q222" s="252"/>
      <c r="R222" s="252"/>
      <c r="S222" s="252"/>
      <c r="T222" s="25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54" t="s">
        <v>190</v>
      </c>
      <c r="AU222" s="254" t="s">
        <v>83</v>
      </c>
      <c r="AV222" s="13" t="s">
        <v>83</v>
      </c>
      <c r="AW222" s="13" t="s">
        <v>34</v>
      </c>
      <c r="AX222" s="13" t="s">
        <v>76</v>
      </c>
      <c r="AY222" s="254" t="s">
        <v>178</v>
      </c>
    </row>
    <row r="223" s="14" customFormat="1">
      <c r="A223" s="14"/>
      <c r="B223" s="255"/>
      <c r="C223" s="256"/>
      <c r="D223" s="246" t="s">
        <v>190</v>
      </c>
      <c r="E223" s="257" t="s">
        <v>1</v>
      </c>
      <c r="F223" s="258" t="s">
        <v>85</v>
      </c>
      <c r="G223" s="256"/>
      <c r="H223" s="259">
        <v>2</v>
      </c>
      <c r="I223" s="260"/>
      <c r="J223" s="256"/>
      <c r="K223" s="256"/>
      <c r="L223" s="261"/>
      <c r="M223" s="262"/>
      <c r="N223" s="263"/>
      <c r="O223" s="263"/>
      <c r="P223" s="263"/>
      <c r="Q223" s="263"/>
      <c r="R223" s="263"/>
      <c r="S223" s="263"/>
      <c r="T223" s="26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5" t="s">
        <v>190</v>
      </c>
      <c r="AU223" s="265" t="s">
        <v>83</v>
      </c>
      <c r="AV223" s="14" t="s">
        <v>85</v>
      </c>
      <c r="AW223" s="14" t="s">
        <v>34</v>
      </c>
      <c r="AX223" s="14" t="s">
        <v>76</v>
      </c>
      <c r="AY223" s="265" t="s">
        <v>178</v>
      </c>
    </row>
    <row r="224" s="15" customFormat="1">
      <c r="A224" s="15"/>
      <c r="B224" s="283"/>
      <c r="C224" s="284"/>
      <c r="D224" s="246" t="s">
        <v>190</v>
      </c>
      <c r="E224" s="285" t="s">
        <v>1</v>
      </c>
      <c r="F224" s="286" t="s">
        <v>2432</v>
      </c>
      <c r="G224" s="284"/>
      <c r="H224" s="287">
        <v>2</v>
      </c>
      <c r="I224" s="288"/>
      <c r="J224" s="284"/>
      <c r="K224" s="284"/>
      <c r="L224" s="289"/>
      <c r="M224" s="290"/>
      <c r="N224" s="291"/>
      <c r="O224" s="291"/>
      <c r="P224" s="291"/>
      <c r="Q224" s="291"/>
      <c r="R224" s="291"/>
      <c r="S224" s="291"/>
      <c r="T224" s="292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93" t="s">
        <v>190</v>
      </c>
      <c r="AU224" s="293" t="s">
        <v>83</v>
      </c>
      <c r="AV224" s="15" t="s">
        <v>186</v>
      </c>
      <c r="AW224" s="15" t="s">
        <v>34</v>
      </c>
      <c r="AX224" s="15" t="s">
        <v>83</v>
      </c>
      <c r="AY224" s="293" t="s">
        <v>178</v>
      </c>
    </row>
    <row r="225" s="2" customFormat="1" ht="49.05" customHeight="1">
      <c r="A225" s="38"/>
      <c r="B225" s="39"/>
      <c r="C225" s="226" t="s">
        <v>374</v>
      </c>
      <c r="D225" s="226" t="s">
        <v>181</v>
      </c>
      <c r="E225" s="227" t="s">
        <v>2927</v>
      </c>
      <c r="F225" s="228" t="s">
        <v>2907</v>
      </c>
      <c r="G225" s="229" t="s">
        <v>203</v>
      </c>
      <c r="H225" s="230">
        <v>2</v>
      </c>
      <c r="I225" s="231"/>
      <c r="J225" s="232">
        <f>ROUND(I225*H225,2)</f>
        <v>0</v>
      </c>
      <c r="K225" s="228" t="s">
        <v>1</v>
      </c>
      <c r="L225" s="44"/>
      <c r="M225" s="233" t="s">
        <v>1</v>
      </c>
      <c r="N225" s="234" t="s">
        <v>41</v>
      </c>
      <c r="O225" s="91"/>
      <c r="P225" s="235">
        <f>O225*H225</f>
        <v>0</v>
      </c>
      <c r="Q225" s="235">
        <v>3.6000000000000001</v>
      </c>
      <c r="R225" s="235">
        <f>Q225*H225</f>
        <v>7.2000000000000002</v>
      </c>
      <c r="S225" s="235">
        <v>0</v>
      </c>
      <c r="T225" s="23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37" t="s">
        <v>186</v>
      </c>
      <c r="AT225" s="237" t="s">
        <v>181</v>
      </c>
      <c r="AU225" s="237" t="s">
        <v>83</v>
      </c>
      <c r="AY225" s="17" t="s">
        <v>178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7" t="s">
        <v>83</v>
      </c>
      <c r="BK225" s="238">
        <f>ROUND(I225*H225,2)</f>
        <v>0</v>
      </c>
      <c r="BL225" s="17" t="s">
        <v>186</v>
      </c>
      <c r="BM225" s="237" t="s">
        <v>506</v>
      </c>
    </row>
    <row r="226" s="13" customFormat="1">
      <c r="A226" s="13"/>
      <c r="B226" s="244"/>
      <c r="C226" s="245"/>
      <c r="D226" s="246" t="s">
        <v>190</v>
      </c>
      <c r="E226" s="247" t="s">
        <v>1</v>
      </c>
      <c r="F226" s="248" t="s">
        <v>2908</v>
      </c>
      <c r="G226" s="245"/>
      <c r="H226" s="247" t="s">
        <v>1</v>
      </c>
      <c r="I226" s="249"/>
      <c r="J226" s="245"/>
      <c r="K226" s="245"/>
      <c r="L226" s="250"/>
      <c r="M226" s="251"/>
      <c r="N226" s="252"/>
      <c r="O226" s="252"/>
      <c r="P226" s="252"/>
      <c r="Q226" s="252"/>
      <c r="R226" s="252"/>
      <c r="S226" s="252"/>
      <c r="T226" s="25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4" t="s">
        <v>190</v>
      </c>
      <c r="AU226" s="254" t="s">
        <v>83</v>
      </c>
      <c r="AV226" s="13" t="s">
        <v>83</v>
      </c>
      <c r="AW226" s="13" t="s">
        <v>34</v>
      </c>
      <c r="AX226" s="13" t="s">
        <v>76</v>
      </c>
      <c r="AY226" s="254" t="s">
        <v>178</v>
      </c>
    </row>
    <row r="227" s="13" customFormat="1">
      <c r="A227" s="13"/>
      <c r="B227" s="244"/>
      <c r="C227" s="245"/>
      <c r="D227" s="246" t="s">
        <v>190</v>
      </c>
      <c r="E227" s="247" t="s">
        <v>1</v>
      </c>
      <c r="F227" s="248" t="s">
        <v>2909</v>
      </c>
      <c r="G227" s="245"/>
      <c r="H227" s="247" t="s">
        <v>1</v>
      </c>
      <c r="I227" s="249"/>
      <c r="J227" s="245"/>
      <c r="K227" s="245"/>
      <c r="L227" s="250"/>
      <c r="M227" s="251"/>
      <c r="N227" s="252"/>
      <c r="O227" s="252"/>
      <c r="P227" s="252"/>
      <c r="Q227" s="252"/>
      <c r="R227" s="252"/>
      <c r="S227" s="252"/>
      <c r="T227" s="25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4" t="s">
        <v>190</v>
      </c>
      <c r="AU227" s="254" t="s">
        <v>83</v>
      </c>
      <c r="AV227" s="13" t="s">
        <v>83</v>
      </c>
      <c r="AW227" s="13" t="s">
        <v>34</v>
      </c>
      <c r="AX227" s="13" t="s">
        <v>76</v>
      </c>
      <c r="AY227" s="254" t="s">
        <v>178</v>
      </c>
    </row>
    <row r="228" s="13" customFormat="1">
      <c r="A228" s="13"/>
      <c r="B228" s="244"/>
      <c r="C228" s="245"/>
      <c r="D228" s="246" t="s">
        <v>190</v>
      </c>
      <c r="E228" s="247" t="s">
        <v>1</v>
      </c>
      <c r="F228" s="248" t="s">
        <v>2910</v>
      </c>
      <c r="G228" s="245"/>
      <c r="H228" s="247" t="s">
        <v>1</v>
      </c>
      <c r="I228" s="249"/>
      <c r="J228" s="245"/>
      <c r="K228" s="245"/>
      <c r="L228" s="250"/>
      <c r="M228" s="251"/>
      <c r="N228" s="252"/>
      <c r="O228" s="252"/>
      <c r="P228" s="252"/>
      <c r="Q228" s="252"/>
      <c r="R228" s="252"/>
      <c r="S228" s="252"/>
      <c r="T228" s="25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54" t="s">
        <v>190</v>
      </c>
      <c r="AU228" s="254" t="s">
        <v>83</v>
      </c>
      <c r="AV228" s="13" t="s">
        <v>83</v>
      </c>
      <c r="AW228" s="13" t="s">
        <v>34</v>
      </c>
      <c r="AX228" s="13" t="s">
        <v>76</v>
      </c>
      <c r="AY228" s="254" t="s">
        <v>178</v>
      </c>
    </row>
    <row r="229" s="13" customFormat="1">
      <c r="A229" s="13"/>
      <c r="B229" s="244"/>
      <c r="C229" s="245"/>
      <c r="D229" s="246" t="s">
        <v>190</v>
      </c>
      <c r="E229" s="247" t="s">
        <v>1</v>
      </c>
      <c r="F229" s="248" t="s">
        <v>2899</v>
      </c>
      <c r="G229" s="245"/>
      <c r="H229" s="247" t="s">
        <v>1</v>
      </c>
      <c r="I229" s="249"/>
      <c r="J229" s="245"/>
      <c r="K229" s="245"/>
      <c r="L229" s="250"/>
      <c r="M229" s="251"/>
      <c r="N229" s="252"/>
      <c r="O229" s="252"/>
      <c r="P229" s="252"/>
      <c r="Q229" s="252"/>
      <c r="R229" s="252"/>
      <c r="S229" s="252"/>
      <c r="T229" s="25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4" t="s">
        <v>190</v>
      </c>
      <c r="AU229" s="254" t="s">
        <v>83</v>
      </c>
      <c r="AV229" s="13" t="s">
        <v>83</v>
      </c>
      <c r="AW229" s="13" t="s">
        <v>34</v>
      </c>
      <c r="AX229" s="13" t="s">
        <v>76</v>
      </c>
      <c r="AY229" s="254" t="s">
        <v>178</v>
      </c>
    </row>
    <row r="230" s="14" customFormat="1">
      <c r="A230" s="14"/>
      <c r="B230" s="255"/>
      <c r="C230" s="256"/>
      <c r="D230" s="246" t="s">
        <v>190</v>
      </c>
      <c r="E230" s="257" t="s">
        <v>1</v>
      </c>
      <c r="F230" s="258" t="s">
        <v>85</v>
      </c>
      <c r="G230" s="256"/>
      <c r="H230" s="259">
        <v>2</v>
      </c>
      <c r="I230" s="260"/>
      <c r="J230" s="256"/>
      <c r="K230" s="256"/>
      <c r="L230" s="261"/>
      <c r="M230" s="262"/>
      <c r="N230" s="263"/>
      <c r="O230" s="263"/>
      <c r="P230" s="263"/>
      <c r="Q230" s="263"/>
      <c r="R230" s="263"/>
      <c r="S230" s="263"/>
      <c r="T230" s="26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5" t="s">
        <v>190</v>
      </c>
      <c r="AU230" s="265" t="s">
        <v>83</v>
      </c>
      <c r="AV230" s="14" t="s">
        <v>85</v>
      </c>
      <c r="AW230" s="14" t="s">
        <v>34</v>
      </c>
      <c r="AX230" s="14" t="s">
        <v>76</v>
      </c>
      <c r="AY230" s="265" t="s">
        <v>178</v>
      </c>
    </row>
    <row r="231" s="15" customFormat="1">
      <c r="A231" s="15"/>
      <c r="B231" s="283"/>
      <c r="C231" s="284"/>
      <c r="D231" s="246" t="s">
        <v>190</v>
      </c>
      <c r="E231" s="285" t="s">
        <v>1</v>
      </c>
      <c r="F231" s="286" t="s">
        <v>2432</v>
      </c>
      <c r="G231" s="284"/>
      <c r="H231" s="287">
        <v>2</v>
      </c>
      <c r="I231" s="288"/>
      <c r="J231" s="284"/>
      <c r="K231" s="284"/>
      <c r="L231" s="289"/>
      <c r="M231" s="290"/>
      <c r="N231" s="291"/>
      <c r="O231" s="291"/>
      <c r="P231" s="291"/>
      <c r="Q231" s="291"/>
      <c r="R231" s="291"/>
      <c r="S231" s="291"/>
      <c r="T231" s="292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93" t="s">
        <v>190</v>
      </c>
      <c r="AU231" s="293" t="s">
        <v>83</v>
      </c>
      <c r="AV231" s="15" t="s">
        <v>186</v>
      </c>
      <c r="AW231" s="15" t="s">
        <v>34</v>
      </c>
      <c r="AX231" s="15" t="s">
        <v>83</v>
      </c>
      <c r="AY231" s="293" t="s">
        <v>178</v>
      </c>
    </row>
    <row r="232" s="2" customFormat="1" ht="24.15" customHeight="1">
      <c r="A232" s="38"/>
      <c r="B232" s="39"/>
      <c r="C232" s="226" t="s">
        <v>384</v>
      </c>
      <c r="D232" s="226" t="s">
        <v>181</v>
      </c>
      <c r="E232" s="227" t="s">
        <v>2928</v>
      </c>
      <c r="F232" s="228" t="s">
        <v>2912</v>
      </c>
      <c r="G232" s="229" t="s">
        <v>203</v>
      </c>
      <c r="H232" s="230">
        <v>2</v>
      </c>
      <c r="I232" s="231"/>
      <c r="J232" s="232">
        <f>ROUND(I232*H232,2)</f>
        <v>0</v>
      </c>
      <c r="K232" s="228" t="s">
        <v>1</v>
      </c>
      <c r="L232" s="44"/>
      <c r="M232" s="233" t="s">
        <v>1</v>
      </c>
      <c r="N232" s="234" t="s">
        <v>41</v>
      </c>
      <c r="O232" s="91"/>
      <c r="P232" s="235">
        <f>O232*H232</f>
        <v>0</v>
      </c>
      <c r="Q232" s="235">
        <v>8</v>
      </c>
      <c r="R232" s="235">
        <f>Q232*H232</f>
        <v>16</v>
      </c>
      <c r="S232" s="235">
        <v>0</v>
      </c>
      <c r="T232" s="236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37" t="s">
        <v>186</v>
      </c>
      <c r="AT232" s="237" t="s">
        <v>181</v>
      </c>
      <c r="AU232" s="237" t="s">
        <v>83</v>
      </c>
      <c r="AY232" s="17" t="s">
        <v>178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7" t="s">
        <v>83</v>
      </c>
      <c r="BK232" s="238">
        <f>ROUND(I232*H232,2)</f>
        <v>0</v>
      </c>
      <c r="BL232" s="17" t="s">
        <v>186</v>
      </c>
      <c r="BM232" s="237" t="s">
        <v>541</v>
      </c>
    </row>
    <row r="233" s="13" customFormat="1">
      <c r="A233" s="13"/>
      <c r="B233" s="244"/>
      <c r="C233" s="245"/>
      <c r="D233" s="246" t="s">
        <v>190</v>
      </c>
      <c r="E233" s="247" t="s">
        <v>1</v>
      </c>
      <c r="F233" s="248" t="s">
        <v>2908</v>
      </c>
      <c r="G233" s="245"/>
      <c r="H233" s="247" t="s">
        <v>1</v>
      </c>
      <c r="I233" s="249"/>
      <c r="J233" s="245"/>
      <c r="K233" s="245"/>
      <c r="L233" s="250"/>
      <c r="M233" s="251"/>
      <c r="N233" s="252"/>
      <c r="O233" s="252"/>
      <c r="P233" s="252"/>
      <c r="Q233" s="252"/>
      <c r="R233" s="252"/>
      <c r="S233" s="252"/>
      <c r="T233" s="25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54" t="s">
        <v>190</v>
      </c>
      <c r="AU233" s="254" t="s">
        <v>83</v>
      </c>
      <c r="AV233" s="13" t="s">
        <v>83</v>
      </c>
      <c r="AW233" s="13" t="s">
        <v>34</v>
      </c>
      <c r="AX233" s="13" t="s">
        <v>76</v>
      </c>
      <c r="AY233" s="254" t="s">
        <v>178</v>
      </c>
    </row>
    <row r="234" s="13" customFormat="1">
      <c r="A234" s="13"/>
      <c r="B234" s="244"/>
      <c r="C234" s="245"/>
      <c r="D234" s="246" t="s">
        <v>190</v>
      </c>
      <c r="E234" s="247" t="s">
        <v>1</v>
      </c>
      <c r="F234" s="248" t="s">
        <v>2899</v>
      </c>
      <c r="G234" s="245"/>
      <c r="H234" s="247" t="s">
        <v>1</v>
      </c>
      <c r="I234" s="249"/>
      <c r="J234" s="245"/>
      <c r="K234" s="245"/>
      <c r="L234" s="250"/>
      <c r="M234" s="251"/>
      <c r="N234" s="252"/>
      <c r="O234" s="252"/>
      <c r="P234" s="252"/>
      <c r="Q234" s="252"/>
      <c r="R234" s="252"/>
      <c r="S234" s="252"/>
      <c r="T234" s="25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4" t="s">
        <v>190</v>
      </c>
      <c r="AU234" s="254" t="s">
        <v>83</v>
      </c>
      <c r="AV234" s="13" t="s">
        <v>83</v>
      </c>
      <c r="AW234" s="13" t="s">
        <v>34</v>
      </c>
      <c r="AX234" s="13" t="s">
        <v>76</v>
      </c>
      <c r="AY234" s="254" t="s">
        <v>178</v>
      </c>
    </row>
    <row r="235" s="14" customFormat="1">
      <c r="A235" s="14"/>
      <c r="B235" s="255"/>
      <c r="C235" s="256"/>
      <c r="D235" s="246" t="s">
        <v>190</v>
      </c>
      <c r="E235" s="257" t="s">
        <v>1</v>
      </c>
      <c r="F235" s="258" t="s">
        <v>85</v>
      </c>
      <c r="G235" s="256"/>
      <c r="H235" s="259">
        <v>2</v>
      </c>
      <c r="I235" s="260"/>
      <c r="J235" s="256"/>
      <c r="K235" s="256"/>
      <c r="L235" s="261"/>
      <c r="M235" s="262"/>
      <c r="N235" s="263"/>
      <c r="O235" s="263"/>
      <c r="P235" s="263"/>
      <c r="Q235" s="263"/>
      <c r="R235" s="263"/>
      <c r="S235" s="263"/>
      <c r="T235" s="26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5" t="s">
        <v>190</v>
      </c>
      <c r="AU235" s="265" t="s">
        <v>83</v>
      </c>
      <c r="AV235" s="14" t="s">
        <v>85</v>
      </c>
      <c r="AW235" s="14" t="s">
        <v>34</v>
      </c>
      <c r="AX235" s="14" t="s">
        <v>76</v>
      </c>
      <c r="AY235" s="265" t="s">
        <v>178</v>
      </c>
    </row>
    <row r="236" s="15" customFormat="1">
      <c r="A236" s="15"/>
      <c r="B236" s="283"/>
      <c r="C236" s="284"/>
      <c r="D236" s="246" t="s">
        <v>190</v>
      </c>
      <c r="E236" s="285" t="s">
        <v>1</v>
      </c>
      <c r="F236" s="286" t="s">
        <v>2432</v>
      </c>
      <c r="G236" s="284"/>
      <c r="H236" s="287">
        <v>2</v>
      </c>
      <c r="I236" s="288"/>
      <c r="J236" s="284"/>
      <c r="K236" s="284"/>
      <c r="L236" s="289"/>
      <c r="M236" s="290"/>
      <c r="N236" s="291"/>
      <c r="O236" s="291"/>
      <c r="P236" s="291"/>
      <c r="Q236" s="291"/>
      <c r="R236" s="291"/>
      <c r="S236" s="291"/>
      <c r="T236" s="292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93" t="s">
        <v>190</v>
      </c>
      <c r="AU236" s="293" t="s">
        <v>83</v>
      </c>
      <c r="AV236" s="15" t="s">
        <v>186</v>
      </c>
      <c r="AW236" s="15" t="s">
        <v>34</v>
      </c>
      <c r="AX236" s="15" t="s">
        <v>83</v>
      </c>
      <c r="AY236" s="293" t="s">
        <v>178</v>
      </c>
    </row>
    <row r="237" s="2" customFormat="1" ht="49.05" customHeight="1">
      <c r="A237" s="38"/>
      <c r="B237" s="39"/>
      <c r="C237" s="226" t="s">
        <v>390</v>
      </c>
      <c r="D237" s="226" t="s">
        <v>181</v>
      </c>
      <c r="E237" s="227" t="s">
        <v>2929</v>
      </c>
      <c r="F237" s="228" t="s">
        <v>2922</v>
      </c>
      <c r="G237" s="229" t="s">
        <v>203</v>
      </c>
      <c r="H237" s="230">
        <v>2</v>
      </c>
      <c r="I237" s="231"/>
      <c r="J237" s="232">
        <f>ROUND(I237*H237,2)</f>
        <v>0</v>
      </c>
      <c r="K237" s="228" t="s">
        <v>1</v>
      </c>
      <c r="L237" s="44"/>
      <c r="M237" s="233" t="s">
        <v>1</v>
      </c>
      <c r="N237" s="234" t="s">
        <v>41</v>
      </c>
      <c r="O237" s="91"/>
      <c r="P237" s="235">
        <f>O237*H237</f>
        <v>0</v>
      </c>
      <c r="Q237" s="235">
        <v>4.2000000000000002</v>
      </c>
      <c r="R237" s="235">
        <f>Q237*H237</f>
        <v>8.4000000000000004</v>
      </c>
      <c r="S237" s="235">
        <v>0</v>
      </c>
      <c r="T237" s="236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37" t="s">
        <v>186</v>
      </c>
      <c r="AT237" s="237" t="s">
        <v>181</v>
      </c>
      <c r="AU237" s="237" t="s">
        <v>83</v>
      </c>
      <c r="AY237" s="17" t="s">
        <v>178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7" t="s">
        <v>83</v>
      </c>
      <c r="BK237" s="238">
        <f>ROUND(I237*H237,2)</f>
        <v>0</v>
      </c>
      <c r="BL237" s="17" t="s">
        <v>186</v>
      </c>
      <c r="BM237" s="237" t="s">
        <v>553</v>
      </c>
    </row>
    <row r="238" s="13" customFormat="1">
      <c r="A238" s="13"/>
      <c r="B238" s="244"/>
      <c r="C238" s="245"/>
      <c r="D238" s="246" t="s">
        <v>190</v>
      </c>
      <c r="E238" s="247" t="s">
        <v>1</v>
      </c>
      <c r="F238" s="248" t="s">
        <v>2908</v>
      </c>
      <c r="G238" s="245"/>
      <c r="H238" s="247" t="s">
        <v>1</v>
      </c>
      <c r="I238" s="249"/>
      <c r="J238" s="245"/>
      <c r="K238" s="245"/>
      <c r="L238" s="250"/>
      <c r="M238" s="251"/>
      <c r="N238" s="252"/>
      <c r="O238" s="252"/>
      <c r="P238" s="252"/>
      <c r="Q238" s="252"/>
      <c r="R238" s="252"/>
      <c r="S238" s="252"/>
      <c r="T238" s="25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54" t="s">
        <v>190</v>
      </c>
      <c r="AU238" s="254" t="s">
        <v>83</v>
      </c>
      <c r="AV238" s="13" t="s">
        <v>83</v>
      </c>
      <c r="AW238" s="13" t="s">
        <v>34</v>
      </c>
      <c r="AX238" s="13" t="s">
        <v>76</v>
      </c>
      <c r="AY238" s="254" t="s">
        <v>178</v>
      </c>
    </row>
    <row r="239" s="13" customFormat="1">
      <c r="A239" s="13"/>
      <c r="B239" s="244"/>
      <c r="C239" s="245"/>
      <c r="D239" s="246" t="s">
        <v>190</v>
      </c>
      <c r="E239" s="247" t="s">
        <v>1</v>
      </c>
      <c r="F239" s="248" t="s">
        <v>2909</v>
      </c>
      <c r="G239" s="245"/>
      <c r="H239" s="247" t="s">
        <v>1</v>
      </c>
      <c r="I239" s="249"/>
      <c r="J239" s="245"/>
      <c r="K239" s="245"/>
      <c r="L239" s="250"/>
      <c r="M239" s="251"/>
      <c r="N239" s="252"/>
      <c r="O239" s="252"/>
      <c r="P239" s="252"/>
      <c r="Q239" s="252"/>
      <c r="R239" s="252"/>
      <c r="S239" s="252"/>
      <c r="T239" s="25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54" t="s">
        <v>190</v>
      </c>
      <c r="AU239" s="254" t="s">
        <v>83</v>
      </c>
      <c r="AV239" s="13" t="s">
        <v>83</v>
      </c>
      <c r="AW239" s="13" t="s">
        <v>34</v>
      </c>
      <c r="AX239" s="13" t="s">
        <v>76</v>
      </c>
      <c r="AY239" s="254" t="s">
        <v>178</v>
      </c>
    </row>
    <row r="240" s="13" customFormat="1">
      <c r="A240" s="13"/>
      <c r="B240" s="244"/>
      <c r="C240" s="245"/>
      <c r="D240" s="246" t="s">
        <v>190</v>
      </c>
      <c r="E240" s="247" t="s">
        <v>1</v>
      </c>
      <c r="F240" s="248" t="s">
        <v>2910</v>
      </c>
      <c r="G240" s="245"/>
      <c r="H240" s="247" t="s">
        <v>1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54" t="s">
        <v>190</v>
      </c>
      <c r="AU240" s="254" t="s">
        <v>83</v>
      </c>
      <c r="AV240" s="13" t="s">
        <v>83</v>
      </c>
      <c r="AW240" s="13" t="s">
        <v>34</v>
      </c>
      <c r="AX240" s="13" t="s">
        <v>76</v>
      </c>
      <c r="AY240" s="254" t="s">
        <v>178</v>
      </c>
    </row>
    <row r="241" s="13" customFormat="1">
      <c r="A241" s="13"/>
      <c r="B241" s="244"/>
      <c r="C241" s="245"/>
      <c r="D241" s="246" t="s">
        <v>190</v>
      </c>
      <c r="E241" s="247" t="s">
        <v>1</v>
      </c>
      <c r="F241" s="248" t="s">
        <v>2899</v>
      </c>
      <c r="G241" s="245"/>
      <c r="H241" s="247" t="s">
        <v>1</v>
      </c>
      <c r="I241" s="249"/>
      <c r="J241" s="245"/>
      <c r="K241" s="245"/>
      <c r="L241" s="250"/>
      <c r="M241" s="251"/>
      <c r="N241" s="252"/>
      <c r="O241" s="252"/>
      <c r="P241" s="252"/>
      <c r="Q241" s="252"/>
      <c r="R241" s="252"/>
      <c r="S241" s="252"/>
      <c r="T241" s="25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4" t="s">
        <v>190</v>
      </c>
      <c r="AU241" s="254" t="s">
        <v>83</v>
      </c>
      <c r="AV241" s="13" t="s">
        <v>83</v>
      </c>
      <c r="AW241" s="13" t="s">
        <v>34</v>
      </c>
      <c r="AX241" s="13" t="s">
        <v>76</v>
      </c>
      <c r="AY241" s="254" t="s">
        <v>178</v>
      </c>
    </row>
    <row r="242" s="14" customFormat="1">
      <c r="A242" s="14"/>
      <c r="B242" s="255"/>
      <c r="C242" s="256"/>
      <c r="D242" s="246" t="s">
        <v>190</v>
      </c>
      <c r="E242" s="257" t="s">
        <v>1</v>
      </c>
      <c r="F242" s="258" t="s">
        <v>85</v>
      </c>
      <c r="G242" s="256"/>
      <c r="H242" s="259">
        <v>2</v>
      </c>
      <c r="I242" s="260"/>
      <c r="J242" s="256"/>
      <c r="K242" s="256"/>
      <c r="L242" s="261"/>
      <c r="M242" s="262"/>
      <c r="N242" s="263"/>
      <c r="O242" s="263"/>
      <c r="P242" s="263"/>
      <c r="Q242" s="263"/>
      <c r="R242" s="263"/>
      <c r="S242" s="263"/>
      <c r="T242" s="26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5" t="s">
        <v>190</v>
      </c>
      <c r="AU242" s="265" t="s">
        <v>83</v>
      </c>
      <c r="AV242" s="14" t="s">
        <v>85</v>
      </c>
      <c r="AW242" s="14" t="s">
        <v>34</v>
      </c>
      <c r="AX242" s="14" t="s">
        <v>76</v>
      </c>
      <c r="AY242" s="265" t="s">
        <v>178</v>
      </c>
    </row>
    <row r="243" s="15" customFormat="1">
      <c r="A243" s="15"/>
      <c r="B243" s="283"/>
      <c r="C243" s="284"/>
      <c r="D243" s="246" t="s">
        <v>190</v>
      </c>
      <c r="E243" s="285" t="s">
        <v>1</v>
      </c>
      <c r="F243" s="286" t="s">
        <v>2432</v>
      </c>
      <c r="G243" s="284"/>
      <c r="H243" s="287">
        <v>2</v>
      </c>
      <c r="I243" s="288"/>
      <c r="J243" s="284"/>
      <c r="K243" s="284"/>
      <c r="L243" s="289"/>
      <c r="M243" s="290"/>
      <c r="N243" s="291"/>
      <c r="O243" s="291"/>
      <c r="P243" s="291"/>
      <c r="Q243" s="291"/>
      <c r="R243" s="291"/>
      <c r="S243" s="291"/>
      <c r="T243" s="292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93" t="s">
        <v>190</v>
      </c>
      <c r="AU243" s="293" t="s">
        <v>83</v>
      </c>
      <c r="AV243" s="15" t="s">
        <v>186</v>
      </c>
      <c r="AW243" s="15" t="s">
        <v>34</v>
      </c>
      <c r="AX243" s="15" t="s">
        <v>83</v>
      </c>
      <c r="AY243" s="293" t="s">
        <v>178</v>
      </c>
    </row>
    <row r="244" s="2" customFormat="1" ht="24.15" customHeight="1">
      <c r="A244" s="38"/>
      <c r="B244" s="39"/>
      <c r="C244" s="226" t="s">
        <v>7</v>
      </c>
      <c r="D244" s="226" t="s">
        <v>181</v>
      </c>
      <c r="E244" s="227" t="s">
        <v>2930</v>
      </c>
      <c r="F244" s="228" t="s">
        <v>2924</v>
      </c>
      <c r="G244" s="229" t="s">
        <v>203</v>
      </c>
      <c r="H244" s="230">
        <v>2</v>
      </c>
      <c r="I244" s="231"/>
      <c r="J244" s="232">
        <f>ROUND(I244*H244,2)</f>
        <v>0</v>
      </c>
      <c r="K244" s="228" t="s">
        <v>1</v>
      </c>
      <c r="L244" s="44"/>
      <c r="M244" s="233" t="s">
        <v>1</v>
      </c>
      <c r="N244" s="234" t="s">
        <v>41</v>
      </c>
      <c r="O244" s="91"/>
      <c r="P244" s="235">
        <f>O244*H244</f>
        <v>0</v>
      </c>
      <c r="Q244" s="235">
        <v>9</v>
      </c>
      <c r="R244" s="235">
        <f>Q244*H244</f>
        <v>18</v>
      </c>
      <c r="S244" s="235">
        <v>0</v>
      </c>
      <c r="T244" s="236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37" t="s">
        <v>186</v>
      </c>
      <c r="AT244" s="237" t="s">
        <v>181</v>
      </c>
      <c r="AU244" s="237" t="s">
        <v>83</v>
      </c>
      <c r="AY244" s="17" t="s">
        <v>178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7" t="s">
        <v>83</v>
      </c>
      <c r="BK244" s="238">
        <f>ROUND(I244*H244,2)</f>
        <v>0</v>
      </c>
      <c r="BL244" s="17" t="s">
        <v>186</v>
      </c>
      <c r="BM244" s="237" t="s">
        <v>563</v>
      </c>
    </row>
    <row r="245" s="13" customFormat="1">
      <c r="A245" s="13"/>
      <c r="B245" s="244"/>
      <c r="C245" s="245"/>
      <c r="D245" s="246" t="s">
        <v>190</v>
      </c>
      <c r="E245" s="247" t="s">
        <v>1</v>
      </c>
      <c r="F245" s="248" t="s">
        <v>2908</v>
      </c>
      <c r="G245" s="245"/>
      <c r="H245" s="247" t="s">
        <v>1</v>
      </c>
      <c r="I245" s="249"/>
      <c r="J245" s="245"/>
      <c r="K245" s="245"/>
      <c r="L245" s="250"/>
      <c r="M245" s="251"/>
      <c r="N245" s="252"/>
      <c r="O245" s="252"/>
      <c r="P245" s="252"/>
      <c r="Q245" s="252"/>
      <c r="R245" s="252"/>
      <c r="S245" s="252"/>
      <c r="T245" s="25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54" t="s">
        <v>190</v>
      </c>
      <c r="AU245" s="254" t="s">
        <v>83</v>
      </c>
      <c r="AV245" s="13" t="s">
        <v>83</v>
      </c>
      <c r="AW245" s="13" t="s">
        <v>34</v>
      </c>
      <c r="AX245" s="13" t="s">
        <v>76</v>
      </c>
      <c r="AY245" s="254" t="s">
        <v>178</v>
      </c>
    </row>
    <row r="246" s="13" customFormat="1">
      <c r="A246" s="13"/>
      <c r="B246" s="244"/>
      <c r="C246" s="245"/>
      <c r="D246" s="246" t="s">
        <v>190</v>
      </c>
      <c r="E246" s="247" t="s">
        <v>1</v>
      </c>
      <c r="F246" s="248" t="s">
        <v>2899</v>
      </c>
      <c r="G246" s="245"/>
      <c r="H246" s="247" t="s">
        <v>1</v>
      </c>
      <c r="I246" s="249"/>
      <c r="J246" s="245"/>
      <c r="K246" s="245"/>
      <c r="L246" s="250"/>
      <c r="M246" s="251"/>
      <c r="N246" s="252"/>
      <c r="O246" s="252"/>
      <c r="P246" s="252"/>
      <c r="Q246" s="252"/>
      <c r="R246" s="252"/>
      <c r="S246" s="252"/>
      <c r="T246" s="25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54" t="s">
        <v>190</v>
      </c>
      <c r="AU246" s="254" t="s">
        <v>83</v>
      </c>
      <c r="AV246" s="13" t="s">
        <v>83</v>
      </c>
      <c r="AW246" s="13" t="s">
        <v>34</v>
      </c>
      <c r="AX246" s="13" t="s">
        <v>76</v>
      </c>
      <c r="AY246" s="254" t="s">
        <v>178</v>
      </c>
    </row>
    <row r="247" s="14" customFormat="1">
      <c r="A247" s="14"/>
      <c r="B247" s="255"/>
      <c r="C247" s="256"/>
      <c r="D247" s="246" t="s">
        <v>190</v>
      </c>
      <c r="E247" s="257" t="s">
        <v>1</v>
      </c>
      <c r="F247" s="258" t="s">
        <v>85</v>
      </c>
      <c r="G247" s="256"/>
      <c r="H247" s="259">
        <v>2</v>
      </c>
      <c r="I247" s="260"/>
      <c r="J247" s="256"/>
      <c r="K247" s="256"/>
      <c r="L247" s="261"/>
      <c r="M247" s="262"/>
      <c r="N247" s="263"/>
      <c r="O247" s="263"/>
      <c r="P247" s="263"/>
      <c r="Q247" s="263"/>
      <c r="R247" s="263"/>
      <c r="S247" s="263"/>
      <c r="T247" s="26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5" t="s">
        <v>190</v>
      </c>
      <c r="AU247" s="265" t="s">
        <v>83</v>
      </c>
      <c r="AV247" s="14" t="s">
        <v>85</v>
      </c>
      <c r="AW247" s="14" t="s">
        <v>34</v>
      </c>
      <c r="AX247" s="14" t="s">
        <v>76</v>
      </c>
      <c r="AY247" s="265" t="s">
        <v>178</v>
      </c>
    </row>
    <row r="248" s="15" customFormat="1">
      <c r="A248" s="15"/>
      <c r="B248" s="283"/>
      <c r="C248" s="284"/>
      <c r="D248" s="246" t="s">
        <v>190</v>
      </c>
      <c r="E248" s="285" t="s">
        <v>1</v>
      </c>
      <c r="F248" s="286" t="s">
        <v>2432</v>
      </c>
      <c r="G248" s="284"/>
      <c r="H248" s="287">
        <v>2</v>
      </c>
      <c r="I248" s="288"/>
      <c r="J248" s="284"/>
      <c r="K248" s="284"/>
      <c r="L248" s="289"/>
      <c r="M248" s="290"/>
      <c r="N248" s="291"/>
      <c r="O248" s="291"/>
      <c r="P248" s="291"/>
      <c r="Q248" s="291"/>
      <c r="R248" s="291"/>
      <c r="S248" s="291"/>
      <c r="T248" s="292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93" t="s">
        <v>190</v>
      </c>
      <c r="AU248" s="293" t="s">
        <v>83</v>
      </c>
      <c r="AV248" s="15" t="s">
        <v>186</v>
      </c>
      <c r="AW248" s="15" t="s">
        <v>34</v>
      </c>
      <c r="AX248" s="15" t="s">
        <v>83</v>
      </c>
      <c r="AY248" s="293" t="s">
        <v>178</v>
      </c>
    </row>
    <row r="249" s="2" customFormat="1" ht="55.5" customHeight="1">
      <c r="A249" s="38"/>
      <c r="B249" s="39"/>
      <c r="C249" s="226" t="s">
        <v>405</v>
      </c>
      <c r="D249" s="226" t="s">
        <v>181</v>
      </c>
      <c r="E249" s="227" t="s">
        <v>2931</v>
      </c>
      <c r="F249" s="228" t="s">
        <v>2932</v>
      </c>
      <c r="G249" s="229" t="s">
        <v>203</v>
      </c>
      <c r="H249" s="230">
        <v>4</v>
      </c>
      <c r="I249" s="231"/>
      <c r="J249" s="232">
        <f>ROUND(I249*H249,2)</f>
        <v>0</v>
      </c>
      <c r="K249" s="228" t="s">
        <v>1</v>
      </c>
      <c r="L249" s="44"/>
      <c r="M249" s="233" t="s">
        <v>1</v>
      </c>
      <c r="N249" s="234" t="s">
        <v>41</v>
      </c>
      <c r="O249" s="91"/>
      <c r="P249" s="235">
        <f>O249*H249</f>
        <v>0</v>
      </c>
      <c r="Q249" s="235">
        <v>10</v>
      </c>
      <c r="R249" s="235">
        <f>Q249*H249</f>
        <v>40</v>
      </c>
      <c r="S249" s="235">
        <v>0</v>
      </c>
      <c r="T249" s="236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237" t="s">
        <v>186</v>
      </c>
      <c r="AT249" s="237" t="s">
        <v>181</v>
      </c>
      <c r="AU249" s="237" t="s">
        <v>83</v>
      </c>
      <c r="AY249" s="17" t="s">
        <v>178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7" t="s">
        <v>83</v>
      </c>
      <c r="BK249" s="238">
        <f>ROUND(I249*H249,2)</f>
        <v>0</v>
      </c>
      <c r="BL249" s="17" t="s">
        <v>186</v>
      </c>
      <c r="BM249" s="237" t="s">
        <v>573</v>
      </c>
    </row>
    <row r="250" s="13" customFormat="1">
      <c r="A250" s="13"/>
      <c r="B250" s="244"/>
      <c r="C250" s="245"/>
      <c r="D250" s="246" t="s">
        <v>190</v>
      </c>
      <c r="E250" s="247" t="s">
        <v>1</v>
      </c>
      <c r="F250" s="248" t="s">
        <v>2899</v>
      </c>
      <c r="G250" s="245"/>
      <c r="H250" s="247" t="s">
        <v>1</v>
      </c>
      <c r="I250" s="249"/>
      <c r="J250" s="245"/>
      <c r="K250" s="245"/>
      <c r="L250" s="250"/>
      <c r="M250" s="251"/>
      <c r="N250" s="252"/>
      <c r="O250" s="252"/>
      <c r="P250" s="252"/>
      <c r="Q250" s="252"/>
      <c r="R250" s="252"/>
      <c r="S250" s="252"/>
      <c r="T250" s="25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54" t="s">
        <v>190</v>
      </c>
      <c r="AU250" s="254" t="s">
        <v>83</v>
      </c>
      <c r="AV250" s="13" t="s">
        <v>83</v>
      </c>
      <c r="AW250" s="13" t="s">
        <v>34</v>
      </c>
      <c r="AX250" s="13" t="s">
        <v>76</v>
      </c>
      <c r="AY250" s="254" t="s">
        <v>178</v>
      </c>
    </row>
    <row r="251" s="14" customFormat="1">
      <c r="A251" s="14"/>
      <c r="B251" s="255"/>
      <c r="C251" s="256"/>
      <c r="D251" s="246" t="s">
        <v>190</v>
      </c>
      <c r="E251" s="257" t="s">
        <v>1</v>
      </c>
      <c r="F251" s="258" t="s">
        <v>186</v>
      </c>
      <c r="G251" s="256"/>
      <c r="H251" s="259">
        <v>4</v>
      </c>
      <c r="I251" s="260"/>
      <c r="J251" s="256"/>
      <c r="K251" s="256"/>
      <c r="L251" s="261"/>
      <c r="M251" s="262"/>
      <c r="N251" s="263"/>
      <c r="O251" s="263"/>
      <c r="P251" s="263"/>
      <c r="Q251" s="263"/>
      <c r="R251" s="263"/>
      <c r="S251" s="263"/>
      <c r="T251" s="26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5" t="s">
        <v>190</v>
      </c>
      <c r="AU251" s="265" t="s">
        <v>83</v>
      </c>
      <c r="AV251" s="14" t="s">
        <v>85</v>
      </c>
      <c r="AW251" s="14" t="s">
        <v>34</v>
      </c>
      <c r="AX251" s="14" t="s">
        <v>76</v>
      </c>
      <c r="AY251" s="265" t="s">
        <v>178</v>
      </c>
    </row>
    <row r="252" s="15" customFormat="1">
      <c r="A252" s="15"/>
      <c r="B252" s="283"/>
      <c r="C252" s="284"/>
      <c r="D252" s="246" t="s">
        <v>190</v>
      </c>
      <c r="E252" s="285" t="s">
        <v>1</v>
      </c>
      <c r="F252" s="286" t="s">
        <v>2432</v>
      </c>
      <c r="G252" s="284"/>
      <c r="H252" s="287">
        <v>4</v>
      </c>
      <c r="I252" s="288"/>
      <c r="J252" s="284"/>
      <c r="K252" s="284"/>
      <c r="L252" s="289"/>
      <c r="M252" s="290"/>
      <c r="N252" s="291"/>
      <c r="O252" s="291"/>
      <c r="P252" s="291"/>
      <c r="Q252" s="291"/>
      <c r="R252" s="291"/>
      <c r="S252" s="291"/>
      <c r="T252" s="292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93" t="s">
        <v>190</v>
      </c>
      <c r="AU252" s="293" t="s">
        <v>83</v>
      </c>
      <c r="AV252" s="15" t="s">
        <v>186</v>
      </c>
      <c r="AW252" s="15" t="s">
        <v>34</v>
      </c>
      <c r="AX252" s="15" t="s">
        <v>83</v>
      </c>
      <c r="AY252" s="293" t="s">
        <v>178</v>
      </c>
    </row>
    <row r="253" s="2" customFormat="1" ht="55.5" customHeight="1">
      <c r="A253" s="38"/>
      <c r="B253" s="39"/>
      <c r="C253" s="226" t="s">
        <v>411</v>
      </c>
      <c r="D253" s="226" t="s">
        <v>181</v>
      </c>
      <c r="E253" s="227" t="s">
        <v>2933</v>
      </c>
      <c r="F253" s="228" t="s">
        <v>2934</v>
      </c>
      <c r="G253" s="229" t="s">
        <v>203</v>
      </c>
      <c r="H253" s="230">
        <v>7</v>
      </c>
      <c r="I253" s="231"/>
      <c r="J253" s="232">
        <f>ROUND(I253*H253,2)</f>
        <v>0</v>
      </c>
      <c r="K253" s="228" t="s">
        <v>1</v>
      </c>
      <c r="L253" s="44"/>
      <c r="M253" s="233" t="s">
        <v>1</v>
      </c>
      <c r="N253" s="234" t="s">
        <v>41</v>
      </c>
      <c r="O253" s="91"/>
      <c r="P253" s="235">
        <f>O253*H253</f>
        <v>0</v>
      </c>
      <c r="Q253" s="235">
        <v>10</v>
      </c>
      <c r="R253" s="235">
        <f>Q253*H253</f>
        <v>70</v>
      </c>
      <c r="S253" s="235">
        <v>0</v>
      </c>
      <c r="T253" s="236">
        <f>S253*H253</f>
        <v>0</v>
      </c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R253" s="237" t="s">
        <v>186</v>
      </c>
      <c r="AT253" s="237" t="s">
        <v>181</v>
      </c>
      <c r="AU253" s="237" t="s">
        <v>83</v>
      </c>
      <c r="AY253" s="17" t="s">
        <v>178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7" t="s">
        <v>83</v>
      </c>
      <c r="BK253" s="238">
        <f>ROUND(I253*H253,2)</f>
        <v>0</v>
      </c>
      <c r="BL253" s="17" t="s">
        <v>186</v>
      </c>
      <c r="BM253" s="237" t="s">
        <v>585</v>
      </c>
    </row>
    <row r="254" s="13" customFormat="1">
      <c r="A254" s="13"/>
      <c r="B254" s="244"/>
      <c r="C254" s="245"/>
      <c r="D254" s="246" t="s">
        <v>190</v>
      </c>
      <c r="E254" s="247" t="s">
        <v>1</v>
      </c>
      <c r="F254" s="248" t="s">
        <v>2899</v>
      </c>
      <c r="G254" s="245"/>
      <c r="H254" s="247" t="s">
        <v>1</v>
      </c>
      <c r="I254" s="249"/>
      <c r="J254" s="245"/>
      <c r="K254" s="245"/>
      <c r="L254" s="250"/>
      <c r="M254" s="251"/>
      <c r="N254" s="252"/>
      <c r="O254" s="252"/>
      <c r="P254" s="252"/>
      <c r="Q254" s="252"/>
      <c r="R254" s="252"/>
      <c r="S254" s="252"/>
      <c r="T254" s="25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54" t="s">
        <v>190</v>
      </c>
      <c r="AU254" s="254" t="s">
        <v>83</v>
      </c>
      <c r="AV254" s="13" t="s">
        <v>83</v>
      </c>
      <c r="AW254" s="13" t="s">
        <v>34</v>
      </c>
      <c r="AX254" s="13" t="s">
        <v>76</v>
      </c>
      <c r="AY254" s="254" t="s">
        <v>178</v>
      </c>
    </row>
    <row r="255" s="14" customFormat="1">
      <c r="A255" s="14"/>
      <c r="B255" s="255"/>
      <c r="C255" s="256"/>
      <c r="D255" s="246" t="s">
        <v>190</v>
      </c>
      <c r="E255" s="257" t="s">
        <v>1</v>
      </c>
      <c r="F255" s="258" t="s">
        <v>255</v>
      </c>
      <c r="G255" s="256"/>
      <c r="H255" s="259">
        <v>7</v>
      </c>
      <c r="I255" s="260"/>
      <c r="J255" s="256"/>
      <c r="K255" s="256"/>
      <c r="L255" s="261"/>
      <c r="M255" s="262"/>
      <c r="N255" s="263"/>
      <c r="O255" s="263"/>
      <c r="P255" s="263"/>
      <c r="Q255" s="263"/>
      <c r="R255" s="263"/>
      <c r="S255" s="263"/>
      <c r="T255" s="26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5" t="s">
        <v>190</v>
      </c>
      <c r="AU255" s="265" t="s">
        <v>83</v>
      </c>
      <c r="AV255" s="14" t="s">
        <v>85</v>
      </c>
      <c r="AW255" s="14" t="s">
        <v>34</v>
      </c>
      <c r="AX255" s="14" t="s">
        <v>76</v>
      </c>
      <c r="AY255" s="265" t="s">
        <v>178</v>
      </c>
    </row>
    <row r="256" s="15" customFormat="1">
      <c r="A256" s="15"/>
      <c r="B256" s="283"/>
      <c r="C256" s="284"/>
      <c r="D256" s="246" t="s">
        <v>190</v>
      </c>
      <c r="E256" s="285" t="s">
        <v>1</v>
      </c>
      <c r="F256" s="286" t="s">
        <v>2432</v>
      </c>
      <c r="G256" s="284"/>
      <c r="H256" s="287">
        <v>7</v>
      </c>
      <c r="I256" s="288"/>
      <c r="J256" s="284"/>
      <c r="K256" s="284"/>
      <c r="L256" s="289"/>
      <c r="M256" s="290"/>
      <c r="N256" s="291"/>
      <c r="O256" s="291"/>
      <c r="P256" s="291"/>
      <c r="Q256" s="291"/>
      <c r="R256" s="291"/>
      <c r="S256" s="291"/>
      <c r="T256" s="292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T256" s="293" t="s">
        <v>190</v>
      </c>
      <c r="AU256" s="293" t="s">
        <v>83</v>
      </c>
      <c r="AV256" s="15" t="s">
        <v>186</v>
      </c>
      <c r="AW256" s="15" t="s">
        <v>34</v>
      </c>
      <c r="AX256" s="15" t="s">
        <v>83</v>
      </c>
      <c r="AY256" s="293" t="s">
        <v>178</v>
      </c>
    </row>
    <row r="257" s="2" customFormat="1" ht="37.8" customHeight="1">
      <c r="A257" s="38"/>
      <c r="B257" s="39"/>
      <c r="C257" s="226" t="s">
        <v>417</v>
      </c>
      <c r="D257" s="226" t="s">
        <v>181</v>
      </c>
      <c r="E257" s="227" t="s">
        <v>2935</v>
      </c>
      <c r="F257" s="228" t="s">
        <v>2936</v>
      </c>
      <c r="G257" s="229" t="s">
        <v>203</v>
      </c>
      <c r="H257" s="230">
        <v>2</v>
      </c>
      <c r="I257" s="231"/>
      <c r="J257" s="232">
        <f>ROUND(I257*H257,2)</f>
        <v>0</v>
      </c>
      <c r="K257" s="228" t="s">
        <v>1</v>
      </c>
      <c r="L257" s="44"/>
      <c r="M257" s="233" t="s">
        <v>1</v>
      </c>
      <c r="N257" s="234" t="s">
        <v>41</v>
      </c>
      <c r="O257" s="91"/>
      <c r="P257" s="235">
        <f>O257*H257</f>
        <v>0</v>
      </c>
      <c r="Q257" s="235">
        <v>0.40000000000000002</v>
      </c>
      <c r="R257" s="235">
        <f>Q257*H257</f>
        <v>0.80000000000000004</v>
      </c>
      <c r="S257" s="235">
        <v>0</v>
      </c>
      <c r="T257" s="236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37" t="s">
        <v>186</v>
      </c>
      <c r="AT257" s="237" t="s">
        <v>181</v>
      </c>
      <c r="AU257" s="237" t="s">
        <v>83</v>
      </c>
      <c r="AY257" s="17" t="s">
        <v>178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7" t="s">
        <v>83</v>
      </c>
      <c r="BK257" s="238">
        <f>ROUND(I257*H257,2)</f>
        <v>0</v>
      </c>
      <c r="BL257" s="17" t="s">
        <v>186</v>
      </c>
      <c r="BM257" s="237" t="s">
        <v>597</v>
      </c>
    </row>
    <row r="258" s="13" customFormat="1">
      <c r="A258" s="13"/>
      <c r="B258" s="244"/>
      <c r="C258" s="245"/>
      <c r="D258" s="246" t="s">
        <v>190</v>
      </c>
      <c r="E258" s="247" t="s">
        <v>1</v>
      </c>
      <c r="F258" s="248" t="s">
        <v>2899</v>
      </c>
      <c r="G258" s="245"/>
      <c r="H258" s="247" t="s">
        <v>1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54" t="s">
        <v>190</v>
      </c>
      <c r="AU258" s="254" t="s">
        <v>83</v>
      </c>
      <c r="AV258" s="13" t="s">
        <v>83</v>
      </c>
      <c r="AW258" s="13" t="s">
        <v>34</v>
      </c>
      <c r="AX258" s="13" t="s">
        <v>76</v>
      </c>
      <c r="AY258" s="254" t="s">
        <v>178</v>
      </c>
    </row>
    <row r="259" s="14" customFormat="1">
      <c r="A259" s="14"/>
      <c r="B259" s="255"/>
      <c r="C259" s="256"/>
      <c r="D259" s="246" t="s">
        <v>190</v>
      </c>
      <c r="E259" s="257" t="s">
        <v>1</v>
      </c>
      <c r="F259" s="258" t="s">
        <v>85</v>
      </c>
      <c r="G259" s="256"/>
      <c r="H259" s="259">
        <v>2</v>
      </c>
      <c r="I259" s="260"/>
      <c r="J259" s="256"/>
      <c r="K259" s="256"/>
      <c r="L259" s="261"/>
      <c r="M259" s="262"/>
      <c r="N259" s="263"/>
      <c r="O259" s="263"/>
      <c r="P259" s="263"/>
      <c r="Q259" s="263"/>
      <c r="R259" s="263"/>
      <c r="S259" s="263"/>
      <c r="T259" s="26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5" t="s">
        <v>190</v>
      </c>
      <c r="AU259" s="265" t="s">
        <v>83</v>
      </c>
      <c r="AV259" s="14" t="s">
        <v>85</v>
      </c>
      <c r="AW259" s="14" t="s">
        <v>34</v>
      </c>
      <c r="AX259" s="14" t="s">
        <v>76</v>
      </c>
      <c r="AY259" s="265" t="s">
        <v>178</v>
      </c>
    </row>
    <row r="260" s="15" customFormat="1">
      <c r="A260" s="15"/>
      <c r="B260" s="283"/>
      <c r="C260" s="284"/>
      <c r="D260" s="246" t="s">
        <v>190</v>
      </c>
      <c r="E260" s="285" t="s">
        <v>1</v>
      </c>
      <c r="F260" s="286" t="s">
        <v>2432</v>
      </c>
      <c r="G260" s="284"/>
      <c r="H260" s="287">
        <v>2</v>
      </c>
      <c r="I260" s="288"/>
      <c r="J260" s="284"/>
      <c r="K260" s="284"/>
      <c r="L260" s="289"/>
      <c r="M260" s="290"/>
      <c r="N260" s="291"/>
      <c r="O260" s="291"/>
      <c r="P260" s="291"/>
      <c r="Q260" s="291"/>
      <c r="R260" s="291"/>
      <c r="S260" s="291"/>
      <c r="T260" s="292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93" t="s">
        <v>190</v>
      </c>
      <c r="AU260" s="293" t="s">
        <v>83</v>
      </c>
      <c r="AV260" s="15" t="s">
        <v>186</v>
      </c>
      <c r="AW260" s="15" t="s">
        <v>34</v>
      </c>
      <c r="AX260" s="15" t="s">
        <v>83</v>
      </c>
      <c r="AY260" s="293" t="s">
        <v>178</v>
      </c>
    </row>
    <row r="261" s="2" customFormat="1" ht="55.5" customHeight="1">
      <c r="A261" s="38"/>
      <c r="B261" s="39"/>
      <c r="C261" s="226" t="s">
        <v>424</v>
      </c>
      <c r="D261" s="226" t="s">
        <v>181</v>
      </c>
      <c r="E261" s="227" t="s">
        <v>2937</v>
      </c>
      <c r="F261" s="228" t="s">
        <v>2938</v>
      </c>
      <c r="G261" s="229" t="s">
        <v>203</v>
      </c>
      <c r="H261" s="230">
        <v>5</v>
      </c>
      <c r="I261" s="231"/>
      <c r="J261" s="232">
        <f>ROUND(I261*H261,2)</f>
        <v>0</v>
      </c>
      <c r="K261" s="228" t="s">
        <v>1</v>
      </c>
      <c r="L261" s="44"/>
      <c r="M261" s="233" t="s">
        <v>1</v>
      </c>
      <c r="N261" s="234" t="s">
        <v>41</v>
      </c>
      <c r="O261" s="91"/>
      <c r="P261" s="235">
        <f>O261*H261</f>
        <v>0</v>
      </c>
      <c r="Q261" s="235">
        <v>10</v>
      </c>
      <c r="R261" s="235">
        <f>Q261*H261</f>
        <v>50</v>
      </c>
      <c r="S261" s="235">
        <v>0</v>
      </c>
      <c r="T261" s="236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37" t="s">
        <v>186</v>
      </c>
      <c r="AT261" s="237" t="s">
        <v>181</v>
      </c>
      <c r="AU261" s="237" t="s">
        <v>83</v>
      </c>
      <c r="AY261" s="17" t="s">
        <v>178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7" t="s">
        <v>83</v>
      </c>
      <c r="BK261" s="238">
        <f>ROUND(I261*H261,2)</f>
        <v>0</v>
      </c>
      <c r="BL261" s="17" t="s">
        <v>186</v>
      </c>
      <c r="BM261" s="237" t="s">
        <v>627</v>
      </c>
    </row>
    <row r="262" s="13" customFormat="1">
      <c r="A262" s="13"/>
      <c r="B262" s="244"/>
      <c r="C262" s="245"/>
      <c r="D262" s="246" t="s">
        <v>190</v>
      </c>
      <c r="E262" s="247" t="s">
        <v>1</v>
      </c>
      <c r="F262" s="248" t="s">
        <v>2899</v>
      </c>
      <c r="G262" s="245"/>
      <c r="H262" s="247" t="s">
        <v>1</v>
      </c>
      <c r="I262" s="249"/>
      <c r="J262" s="245"/>
      <c r="K262" s="245"/>
      <c r="L262" s="250"/>
      <c r="M262" s="251"/>
      <c r="N262" s="252"/>
      <c r="O262" s="252"/>
      <c r="P262" s="252"/>
      <c r="Q262" s="252"/>
      <c r="R262" s="252"/>
      <c r="S262" s="252"/>
      <c r="T262" s="25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54" t="s">
        <v>190</v>
      </c>
      <c r="AU262" s="254" t="s">
        <v>83</v>
      </c>
      <c r="AV262" s="13" t="s">
        <v>83</v>
      </c>
      <c r="AW262" s="13" t="s">
        <v>34</v>
      </c>
      <c r="AX262" s="13" t="s">
        <v>76</v>
      </c>
      <c r="AY262" s="254" t="s">
        <v>178</v>
      </c>
    </row>
    <row r="263" s="14" customFormat="1">
      <c r="A263" s="14"/>
      <c r="B263" s="255"/>
      <c r="C263" s="256"/>
      <c r="D263" s="246" t="s">
        <v>190</v>
      </c>
      <c r="E263" s="257" t="s">
        <v>1</v>
      </c>
      <c r="F263" s="258" t="s">
        <v>226</v>
      </c>
      <c r="G263" s="256"/>
      <c r="H263" s="259">
        <v>5</v>
      </c>
      <c r="I263" s="260"/>
      <c r="J263" s="256"/>
      <c r="K263" s="256"/>
      <c r="L263" s="261"/>
      <c r="M263" s="262"/>
      <c r="N263" s="263"/>
      <c r="O263" s="263"/>
      <c r="P263" s="263"/>
      <c r="Q263" s="263"/>
      <c r="R263" s="263"/>
      <c r="S263" s="263"/>
      <c r="T263" s="26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5" t="s">
        <v>190</v>
      </c>
      <c r="AU263" s="265" t="s">
        <v>83</v>
      </c>
      <c r="AV263" s="14" t="s">
        <v>85</v>
      </c>
      <c r="AW263" s="14" t="s">
        <v>34</v>
      </c>
      <c r="AX263" s="14" t="s">
        <v>76</v>
      </c>
      <c r="AY263" s="265" t="s">
        <v>178</v>
      </c>
    </row>
    <row r="264" s="15" customFormat="1">
      <c r="A264" s="15"/>
      <c r="B264" s="283"/>
      <c r="C264" s="284"/>
      <c r="D264" s="246" t="s">
        <v>190</v>
      </c>
      <c r="E264" s="285" t="s">
        <v>1</v>
      </c>
      <c r="F264" s="286" t="s">
        <v>2432</v>
      </c>
      <c r="G264" s="284"/>
      <c r="H264" s="287">
        <v>5</v>
      </c>
      <c r="I264" s="288"/>
      <c r="J264" s="284"/>
      <c r="K264" s="284"/>
      <c r="L264" s="289"/>
      <c r="M264" s="290"/>
      <c r="N264" s="291"/>
      <c r="O264" s="291"/>
      <c r="P264" s="291"/>
      <c r="Q264" s="291"/>
      <c r="R264" s="291"/>
      <c r="S264" s="291"/>
      <c r="T264" s="292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T264" s="293" t="s">
        <v>190</v>
      </c>
      <c r="AU264" s="293" t="s">
        <v>83</v>
      </c>
      <c r="AV264" s="15" t="s">
        <v>186</v>
      </c>
      <c r="AW264" s="15" t="s">
        <v>34</v>
      </c>
      <c r="AX264" s="15" t="s">
        <v>83</v>
      </c>
      <c r="AY264" s="293" t="s">
        <v>178</v>
      </c>
    </row>
    <row r="265" s="2" customFormat="1" ht="55.5" customHeight="1">
      <c r="A265" s="38"/>
      <c r="B265" s="39"/>
      <c r="C265" s="226" t="s">
        <v>429</v>
      </c>
      <c r="D265" s="226" t="s">
        <v>181</v>
      </c>
      <c r="E265" s="227" t="s">
        <v>2939</v>
      </c>
      <c r="F265" s="228" t="s">
        <v>2940</v>
      </c>
      <c r="G265" s="229" t="s">
        <v>203</v>
      </c>
      <c r="H265" s="230">
        <v>4</v>
      </c>
      <c r="I265" s="231"/>
      <c r="J265" s="232">
        <f>ROUND(I265*H265,2)</f>
        <v>0</v>
      </c>
      <c r="K265" s="228" t="s">
        <v>1</v>
      </c>
      <c r="L265" s="44"/>
      <c r="M265" s="233" t="s">
        <v>1</v>
      </c>
      <c r="N265" s="234" t="s">
        <v>41</v>
      </c>
      <c r="O265" s="91"/>
      <c r="P265" s="235">
        <f>O265*H265</f>
        <v>0</v>
      </c>
      <c r="Q265" s="235">
        <v>10</v>
      </c>
      <c r="R265" s="235">
        <f>Q265*H265</f>
        <v>40</v>
      </c>
      <c r="S265" s="235">
        <v>0</v>
      </c>
      <c r="T265" s="236">
        <f>S265*H265</f>
        <v>0</v>
      </c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R265" s="237" t="s">
        <v>186</v>
      </c>
      <c r="AT265" s="237" t="s">
        <v>181</v>
      </c>
      <c r="AU265" s="237" t="s">
        <v>83</v>
      </c>
      <c r="AY265" s="17" t="s">
        <v>178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7" t="s">
        <v>83</v>
      </c>
      <c r="BK265" s="238">
        <f>ROUND(I265*H265,2)</f>
        <v>0</v>
      </c>
      <c r="BL265" s="17" t="s">
        <v>186</v>
      </c>
      <c r="BM265" s="237" t="s">
        <v>643</v>
      </c>
    </row>
    <row r="266" s="13" customFormat="1">
      <c r="A266" s="13"/>
      <c r="B266" s="244"/>
      <c r="C266" s="245"/>
      <c r="D266" s="246" t="s">
        <v>190</v>
      </c>
      <c r="E266" s="247" t="s">
        <v>1</v>
      </c>
      <c r="F266" s="248" t="s">
        <v>2899</v>
      </c>
      <c r="G266" s="245"/>
      <c r="H266" s="247" t="s">
        <v>1</v>
      </c>
      <c r="I266" s="249"/>
      <c r="J266" s="245"/>
      <c r="K266" s="245"/>
      <c r="L266" s="250"/>
      <c r="M266" s="251"/>
      <c r="N266" s="252"/>
      <c r="O266" s="252"/>
      <c r="P266" s="252"/>
      <c r="Q266" s="252"/>
      <c r="R266" s="252"/>
      <c r="S266" s="252"/>
      <c r="T266" s="25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4" t="s">
        <v>190</v>
      </c>
      <c r="AU266" s="254" t="s">
        <v>83</v>
      </c>
      <c r="AV266" s="13" t="s">
        <v>83</v>
      </c>
      <c r="AW266" s="13" t="s">
        <v>34</v>
      </c>
      <c r="AX266" s="13" t="s">
        <v>76</v>
      </c>
      <c r="AY266" s="254" t="s">
        <v>178</v>
      </c>
    </row>
    <row r="267" s="14" customFormat="1">
      <c r="A267" s="14"/>
      <c r="B267" s="255"/>
      <c r="C267" s="256"/>
      <c r="D267" s="246" t="s">
        <v>190</v>
      </c>
      <c r="E267" s="257" t="s">
        <v>1</v>
      </c>
      <c r="F267" s="258" t="s">
        <v>186</v>
      </c>
      <c r="G267" s="256"/>
      <c r="H267" s="259">
        <v>4</v>
      </c>
      <c r="I267" s="260"/>
      <c r="J267" s="256"/>
      <c r="K267" s="256"/>
      <c r="L267" s="261"/>
      <c r="M267" s="262"/>
      <c r="N267" s="263"/>
      <c r="O267" s="263"/>
      <c r="P267" s="263"/>
      <c r="Q267" s="263"/>
      <c r="R267" s="263"/>
      <c r="S267" s="263"/>
      <c r="T267" s="26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5" t="s">
        <v>190</v>
      </c>
      <c r="AU267" s="265" t="s">
        <v>83</v>
      </c>
      <c r="AV267" s="14" t="s">
        <v>85</v>
      </c>
      <c r="AW267" s="14" t="s">
        <v>34</v>
      </c>
      <c r="AX267" s="14" t="s">
        <v>76</v>
      </c>
      <c r="AY267" s="265" t="s">
        <v>178</v>
      </c>
    </row>
    <row r="268" s="15" customFormat="1">
      <c r="A268" s="15"/>
      <c r="B268" s="283"/>
      <c r="C268" s="284"/>
      <c r="D268" s="246" t="s">
        <v>190</v>
      </c>
      <c r="E268" s="285" t="s">
        <v>1</v>
      </c>
      <c r="F268" s="286" t="s">
        <v>2432</v>
      </c>
      <c r="G268" s="284"/>
      <c r="H268" s="287">
        <v>4</v>
      </c>
      <c r="I268" s="288"/>
      <c r="J268" s="284"/>
      <c r="K268" s="284"/>
      <c r="L268" s="289"/>
      <c r="M268" s="290"/>
      <c r="N268" s="291"/>
      <c r="O268" s="291"/>
      <c r="P268" s="291"/>
      <c r="Q268" s="291"/>
      <c r="R268" s="291"/>
      <c r="S268" s="291"/>
      <c r="T268" s="292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93" t="s">
        <v>190</v>
      </c>
      <c r="AU268" s="293" t="s">
        <v>83</v>
      </c>
      <c r="AV268" s="15" t="s">
        <v>186</v>
      </c>
      <c r="AW268" s="15" t="s">
        <v>34</v>
      </c>
      <c r="AX268" s="15" t="s">
        <v>83</v>
      </c>
      <c r="AY268" s="293" t="s">
        <v>178</v>
      </c>
    </row>
    <row r="269" s="2" customFormat="1" ht="55.5" customHeight="1">
      <c r="A269" s="38"/>
      <c r="B269" s="39"/>
      <c r="C269" s="226" t="s">
        <v>436</v>
      </c>
      <c r="D269" s="226" t="s">
        <v>181</v>
      </c>
      <c r="E269" s="227" t="s">
        <v>2941</v>
      </c>
      <c r="F269" s="228" t="s">
        <v>2942</v>
      </c>
      <c r="G269" s="229" t="s">
        <v>203</v>
      </c>
      <c r="H269" s="230">
        <v>1</v>
      </c>
      <c r="I269" s="231"/>
      <c r="J269" s="232">
        <f>ROUND(I269*H269,2)</f>
        <v>0</v>
      </c>
      <c r="K269" s="228" t="s">
        <v>1</v>
      </c>
      <c r="L269" s="44"/>
      <c r="M269" s="233" t="s">
        <v>1</v>
      </c>
      <c r="N269" s="234" t="s">
        <v>41</v>
      </c>
      <c r="O269" s="91"/>
      <c r="P269" s="235">
        <f>O269*H269</f>
        <v>0</v>
      </c>
      <c r="Q269" s="235">
        <v>7</v>
      </c>
      <c r="R269" s="235">
        <f>Q269*H269</f>
        <v>7</v>
      </c>
      <c r="S269" s="235">
        <v>0</v>
      </c>
      <c r="T269" s="236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237" t="s">
        <v>186</v>
      </c>
      <c r="AT269" s="237" t="s">
        <v>181</v>
      </c>
      <c r="AU269" s="237" t="s">
        <v>83</v>
      </c>
      <c r="AY269" s="17" t="s">
        <v>178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7" t="s">
        <v>83</v>
      </c>
      <c r="BK269" s="238">
        <f>ROUND(I269*H269,2)</f>
        <v>0</v>
      </c>
      <c r="BL269" s="17" t="s">
        <v>186</v>
      </c>
      <c r="BM269" s="237" t="s">
        <v>656</v>
      </c>
    </row>
    <row r="270" s="13" customFormat="1">
      <c r="A270" s="13"/>
      <c r="B270" s="244"/>
      <c r="C270" s="245"/>
      <c r="D270" s="246" t="s">
        <v>190</v>
      </c>
      <c r="E270" s="247" t="s">
        <v>1</v>
      </c>
      <c r="F270" s="248" t="s">
        <v>2899</v>
      </c>
      <c r="G270" s="245"/>
      <c r="H270" s="247" t="s">
        <v>1</v>
      </c>
      <c r="I270" s="249"/>
      <c r="J270" s="245"/>
      <c r="K270" s="245"/>
      <c r="L270" s="250"/>
      <c r="M270" s="251"/>
      <c r="N270" s="252"/>
      <c r="O270" s="252"/>
      <c r="P270" s="252"/>
      <c r="Q270" s="252"/>
      <c r="R270" s="252"/>
      <c r="S270" s="252"/>
      <c r="T270" s="25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54" t="s">
        <v>190</v>
      </c>
      <c r="AU270" s="254" t="s">
        <v>83</v>
      </c>
      <c r="AV270" s="13" t="s">
        <v>83</v>
      </c>
      <c r="AW270" s="13" t="s">
        <v>34</v>
      </c>
      <c r="AX270" s="13" t="s">
        <v>76</v>
      </c>
      <c r="AY270" s="254" t="s">
        <v>178</v>
      </c>
    </row>
    <row r="271" s="14" customFormat="1">
      <c r="A271" s="14"/>
      <c r="B271" s="255"/>
      <c r="C271" s="256"/>
      <c r="D271" s="246" t="s">
        <v>190</v>
      </c>
      <c r="E271" s="257" t="s">
        <v>1</v>
      </c>
      <c r="F271" s="258" t="s">
        <v>83</v>
      </c>
      <c r="G271" s="256"/>
      <c r="H271" s="259">
        <v>1</v>
      </c>
      <c r="I271" s="260"/>
      <c r="J271" s="256"/>
      <c r="K271" s="256"/>
      <c r="L271" s="261"/>
      <c r="M271" s="262"/>
      <c r="N271" s="263"/>
      <c r="O271" s="263"/>
      <c r="P271" s="263"/>
      <c r="Q271" s="263"/>
      <c r="R271" s="263"/>
      <c r="S271" s="263"/>
      <c r="T271" s="26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65" t="s">
        <v>190</v>
      </c>
      <c r="AU271" s="265" t="s">
        <v>83</v>
      </c>
      <c r="AV271" s="14" t="s">
        <v>85</v>
      </c>
      <c r="AW271" s="14" t="s">
        <v>34</v>
      </c>
      <c r="AX271" s="14" t="s">
        <v>76</v>
      </c>
      <c r="AY271" s="265" t="s">
        <v>178</v>
      </c>
    </row>
    <row r="272" s="15" customFormat="1">
      <c r="A272" s="15"/>
      <c r="B272" s="283"/>
      <c r="C272" s="284"/>
      <c r="D272" s="246" t="s">
        <v>190</v>
      </c>
      <c r="E272" s="285" t="s">
        <v>1</v>
      </c>
      <c r="F272" s="286" t="s">
        <v>2432</v>
      </c>
      <c r="G272" s="284"/>
      <c r="H272" s="287">
        <v>1</v>
      </c>
      <c r="I272" s="288"/>
      <c r="J272" s="284"/>
      <c r="K272" s="284"/>
      <c r="L272" s="289"/>
      <c r="M272" s="290"/>
      <c r="N272" s="291"/>
      <c r="O272" s="291"/>
      <c r="P272" s="291"/>
      <c r="Q272" s="291"/>
      <c r="R272" s="291"/>
      <c r="S272" s="291"/>
      <c r="T272" s="292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93" t="s">
        <v>190</v>
      </c>
      <c r="AU272" s="293" t="s">
        <v>83</v>
      </c>
      <c r="AV272" s="15" t="s">
        <v>186</v>
      </c>
      <c r="AW272" s="15" t="s">
        <v>34</v>
      </c>
      <c r="AX272" s="15" t="s">
        <v>83</v>
      </c>
      <c r="AY272" s="293" t="s">
        <v>178</v>
      </c>
    </row>
    <row r="273" s="2" customFormat="1" ht="37.8" customHeight="1">
      <c r="A273" s="38"/>
      <c r="B273" s="39"/>
      <c r="C273" s="226" t="s">
        <v>443</v>
      </c>
      <c r="D273" s="226" t="s">
        <v>181</v>
      </c>
      <c r="E273" s="227" t="s">
        <v>2943</v>
      </c>
      <c r="F273" s="228" t="s">
        <v>2944</v>
      </c>
      <c r="G273" s="229" t="s">
        <v>203</v>
      </c>
      <c r="H273" s="230">
        <v>8</v>
      </c>
      <c r="I273" s="231"/>
      <c r="J273" s="232">
        <f>ROUND(I273*H273,2)</f>
        <v>0</v>
      </c>
      <c r="K273" s="228" t="s">
        <v>1</v>
      </c>
      <c r="L273" s="44"/>
      <c r="M273" s="233" t="s">
        <v>1</v>
      </c>
      <c r="N273" s="234" t="s">
        <v>41</v>
      </c>
      <c r="O273" s="91"/>
      <c r="P273" s="235">
        <f>O273*H273</f>
        <v>0</v>
      </c>
      <c r="Q273" s="235">
        <v>0.40000000000000002</v>
      </c>
      <c r="R273" s="235">
        <f>Q273*H273</f>
        <v>3.2000000000000002</v>
      </c>
      <c r="S273" s="235">
        <v>0</v>
      </c>
      <c r="T273" s="236">
        <f>S273*H273</f>
        <v>0</v>
      </c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R273" s="237" t="s">
        <v>186</v>
      </c>
      <c r="AT273" s="237" t="s">
        <v>181</v>
      </c>
      <c r="AU273" s="237" t="s">
        <v>83</v>
      </c>
      <c r="AY273" s="17" t="s">
        <v>178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7" t="s">
        <v>83</v>
      </c>
      <c r="BK273" s="238">
        <f>ROUND(I273*H273,2)</f>
        <v>0</v>
      </c>
      <c r="BL273" s="17" t="s">
        <v>186</v>
      </c>
      <c r="BM273" s="237" t="s">
        <v>675</v>
      </c>
    </row>
    <row r="274" s="13" customFormat="1">
      <c r="A274" s="13"/>
      <c r="B274" s="244"/>
      <c r="C274" s="245"/>
      <c r="D274" s="246" t="s">
        <v>190</v>
      </c>
      <c r="E274" s="247" t="s">
        <v>1</v>
      </c>
      <c r="F274" s="248" t="s">
        <v>2899</v>
      </c>
      <c r="G274" s="245"/>
      <c r="H274" s="247" t="s">
        <v>1</v>
      </c>
      <c r="I274" s="249"/>
      <c r="J274" s="245"/>
      <c r="K274" s="245"/>
      <c r="L274" s="250"/>
      <c r="M274" s="251"/>
      <c r="N274" s="252"/>
      <c r="O274" s="252"/>
      <c r="P274" s="252"/>
      <c r="Q274" s="252"/>
      <c r="R274" s="252"/>
      <c r="S274" s="252"/>
      <c r="T274" s="25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54" t="s">
        <v>190</v>
      </c>
      <c r="AU274" s="254" t="s">
        <v>83</v>
      </c>
      <c r="AV274" s="13" t="s">
        <v>83</v>
      </c>
      <c r="AW274" s="13" t="s">
        <v>34</v>
      </c>
      <c r="AX274" s="13" t="s">
        <v>76</v>
      </c>
      <c r="AY274" s="254" t="s">
        <v>178</v>
      </c>
    </row>
    <row r="275" s="14" customFormat="1">
      <c r="A275" s="14"/>
      <c r="B275" s="255"/>
      <c r="C275" s="256"/>
      <c r="D275" s="246" t="s">
        <v>190</v>
      </c>
      <c r="E275" s="257" t="s">
        <v>1</v>
      </c>
      <c r="F275" s="258" t="s">
        <v>264</v>
      </c>
      <c r="G275" s="256"/>
      <c r="H275" s="259">
        <v>8</v>
      </c>
      <c r="I275" s="260"/>
      <c r="J275" s="256"/>
      <c r="K275" s="256"/>
      <c r="L275" s="261"/>
      <c r="M275" s="262"/>
      <c r="N275" s="263"/>
      <c r="O275" s="263"/>
      <c r="P275" s="263"/>
      <c r="Q275" s="263"/>
      <c r="R275" s="263"/>
      <c r="S275" s="263"/>
      <c r="T275" s="26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5" t="s">
        <v>190</v>
      </c>
      <c r="AU275" s="265" t="s">
        <v>83</v>
      </c>
      <c r="AV275" s="14" t="s">
        <v>85</v>
      </c>
      <c r="AW275" s="14" t="s">
        <v>34</v>
      </c>
      <c r="AX275" s="14" t="s">
        <v>76</v>
      </c>
      <c r="AY275" s="265" t="s">
        <v>178</v>
      </c>
    </row>
    <row r="276" s="15" customFormat="1">
      <c r="A276" s="15"/>
      <c r="B276" s="283"/>
      <c r="C276" s="284"/>
      <c r="D276" s="246" t="s">
        <v>190</v>
      </c>
      <c r="E276" s="285" t="s">
        <v>1</v>
      </c>
      <c r="F276" s="286" t="s">
        <v>2432</v>
      </c>
      <c r="G276" s="284"/>
      <c r="H276" s="287">
        <v>8</v>
      </c>
      <c r="I276" s="288"/>
      <c r="J276" s="284"/>
      <c r="K276" s="284"/>
      <c r="L276" s="289"/>
      <c r="M276" s="290"/>
      <c r="N276" s="291"/>
      <c r="O276" s="291"/>
      <c r="P276" s="291"/>
      <c r="Q276" s="291"/>
      <c r="R276" s="291"/>
      <c r="S276" s="291"/>
      <c r="T276" s="292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T276" s="293" t="s">
        <v>190</v>
      </c>
      <c r="AU276" s="293" t="s">
        <v>83</v>
      </c>
      <c r="AV276" s="15" t="s">
        <v>186</v>
      </c>
      <c r="AW276" s="15" t="s">
        <v>34</v>
      </c>
      <c r="AX276" s="15" t="s">
        <v>83</v>
      </c>
      <c r="AY276" s="293" t="s">
        <v>178</v>
      </c>
    </row>
    <row r="277" s="2" customFormat="1" ht="37.8" customHeight="1">
      <c r="A277" s="38"/>
      <c r="B277" s="39"/>
      <c r="C277" s="226" t="s">
        <v>450</v>
      </c>
      <c r="D277" s="226" t="s">
        <v>181</v>
      </c>
      <c r="E277" s="227" t="s">
        <v>2945</v>
      </c>
      <c r="F277" s="228" t="s">
        <v>2946</v>
      </c>
      <c r="G277" s="229" t="s">
        <v>203</v>
      </c>
      <c r="H277" s="230">
        <v>1</v>
      </c>
      <c r="I277" s="231"/>
      <c r="J277" s="232">
        <f>ROUND(I277*H277,2)</f>
        <v>0</v>
      </c>
      <c r="K277" s="228" t="s">
        <v>1</v>
      </c>
      <c r="L277" s="44"/>
      <c r="M277" s="233" t="s">
        <v>1</v>
      </c>
      <c r="N277" s="234" t="s">
        <v>41</v>
      </c>
      <c r="O277" s="91"/>
      <c r="P277" s="235">
        <f>O277*H277</f>
        <v>0</v>
      </c>
      <c r="Q277" s="235">
        <v>0.5</v>
      </c>
      <c r="R277" s="235">
        <f>Q277*H277</f>
        <v>0.5</v>
      </c>
      <c r="S277" s="235">
        <v>0</v>
      </c>
      <c r="T277" s="236">
        <f>S277*H277</f>
        <v>0</v>
      </c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R277" s="237" t="s">
        <v>186</v>
      </c>
      <c r="AT277" s="237" t="s">
        <v>181</v>
      </c>
      <c r="AU277" s="237" t="s">
        <v>83</v>
      </c>
      <c r="AY277" s="17" t="s">
        <v>178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7" t="s">
        <v>83</v>
      </c>
      <c r="BK277" s="238">
        <f>ROUND(I277*H277,2)</f>
        <v>0</v>
      </c>
      <c r="BL277" s="17" t="s">
        <v>186</v>
      </c>
      <c r="BM277" s="237" t="s">
        <v>687</v>
      </c>
    </row>
    <row r="278" s="13" customFormat="1">
      <c r="A278" s="13"/>
      <c r="B278" s="244"/>
      <c r="C278" s="245"/>
      <c r="D278" s="246" t="s">
        <v>190</v>
      </c>
      <c r="E278" s="247" t="s">
        <v>1</v>
      </c>
      <c r="F278" s="248" t="s">
        <v>2899</v>
      </c>
      <c r="G278" s="245"/>
      <c r="H278" s="247" t="s">
        <v>1</v>
      </c>
      <c r="I278" s="249"/>
      <c r="J278" s="245"/>
      <c r="K278" s="245"/>
      <c r="L278" s="250"/>
      <c r="M278" s="251"/>
      <c r="N278" s="252"/>
      <c r="O278" s="252"/>
      <c r="P278" s="252"/>
      <c r="Q278" s="252"/>
      <c r="R278" s="252"/>
      <c r="S278" s="252"/>
      <c r="T278" s="25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4" t="s">
        <v>190</v>
      </c>
      <c r="AU278" s="254" t="s">
        <v>83</v>
      </c>
      <c r="AV278" s="13" t="s">
        <v>83</v>
      </c>
      <c r="AW278" s="13" t="s">
        <v>34</v>
      </c>
      <c r="AX278" s="13" t="s">
        <v>76</v>
      </c>
      <c r="AY278" s="254" t="s">
        <v>178</v>
      </c>
    </row>
    <row r="279" s="14" customFormat="1">
      <c r="A279" s="14"/>
      <c r="B279" s="255"/>
      <c r="C279" s="256"/>
      <c r="D279" s="246" t="s">
        <v>190</v>
      </c>
      <c r="E279" s="257" t="s">
        <v>1</v>
      </c>
      <c r="F279" s="258" t="s">
        <v>83</v>
      </c>
      <c r="G279" s="256"/>
      <c r="H279" s="259">
        <v>1</v>
      </c>
      <c r="I279" s="260"/>
      <c r="J279" s="256"/>
      <c r="K279" s="256"/>
      <c r="L279" s="261"/>
      <c r="M279" s="262"/>
      <c r="N279" s="263"/>
      <c r="O279" s="263"/>
      <c r="P279" s="263"/>
      <c r="Q279" s="263"/>
      <c r="R279" s="263"/>
      <c r="S279" s="263"/>
      <c r="T279" s="26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5" t="s">
        <v>190</v>
      </c>
      <c r="AU279" s="265" t="s">
        <v>83</v>
      </c>
      <c r="AV279" s="14" t="s">
        <v>85</v>
      </c>
      <c r="AW279" s="14" t="s">
        <v>34</v>
      </c>
      <c r="AX279" s="14" t="s">
        <v>76</v>
      </c>
      <c r="AY279" s="265" t="s">
        <v>178</v>
      </c>
    </row>
    <row r="280" s="15" customFormat="1">
      <c r="A280" s="15"/>
      <c r="B280" s="283"/>
      <c r="C280" s="284"/>
      <c r="D280" s="246" t="s">
        <v>190</v>
      </c>
      <c r="E280" s="285" t="s">
        <v>1</v>
      </c>
      <c r="F280" s="286" t="s">
        <v>2432</v>
      </c>
      <c r="G280" s="284"/>
      <c r="H280" s="287">
        <v>1</v>
      </c>
      <c r="I280" s="288"/>
      <c r="J280" s="284"/>
      <c r="K280" s="284"/>
      <c r="L280" s="289"/>
      <c r="M280" s="290"/>
      <c r="N280" s="291"/>
      <c r="O280" s="291"/>
      <c r="P280" s="291"/>
      <c r="Q280" s="291"/>
      <c r="R280" s="291"/>
      <c r="S280" s="291"/>
      <c r="T280" s="292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T280" s="293" t="s">
        <v>190</v>
      </c>
      <c r="AU280" s="293" t="s">
        <v>83</v>
      </c>
      <c r="AV280" s="15" t="s">
        <v>186</v>
      </c>
      <c r="AW280" s="15" t="s">
        <v>34</v>
      </c>
      <c r="AX280" s="15" t="s">
        <v>83</v>
      </c>
      <c r="AY280" s="293" t="s">
        <v>178</v>
      </c>
    </row>
    <row r="281" s="2" customFormat="1" ht="49.05" customHeight="1">
      <c r="A281" s="38"/>
      <c r="B281" s="39"/>
      <c r="C281" s="226" t="s">
        <v>458</v>
      </c>
      <c r="D281" s="226" t="s">
        <v>181</v>
      </c>
      <c r="E281" s="227" t="s">
        <v>2947</v>
      </c>
      <c r="F281" s="228" t="s">
        <v>2948</v>
      </c>
      <c r="G281" s="229" t="s">
        <v>544</v>
      </c>
      <c r="H281" s="230">
        <v>26</v>
      </c>
      <c r="I281" s="231"/>
      <c r="J281" s="232">
        <f>ROUND(I281*H281,2)</f>
        <v>0</v>
      </c>
      <c r="K281" s="228" t="s">
        <v>1</v>
      </c>
      <c r="L281" s="44"/>
      <c r="M281" s="233" t="s">
        <v>1</v>
      </c>
      <c r="N281" s="234" t="s">
        <v>41</v>
      </c>
      <c r="O281" s="91"/>
      <c r="P281" s="235">
        <f>O281*H281</f>
        <v>0</v>
      </c>
      <c r="Q281" s="235">
        <v>0</v>
      </c>
      <c r="R281" s="235">
        <f>Q281*H281</f>
        <v>0</v>
      </c>
      <c r="S281" s="235">
        <v>0</v>
      </c>
      <c r="T281" s="236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37" t="s">
        <v>186</v>
      </c>
      <c r="AT281" s="237" t="s">
        <v>181</v>
      </c>
      <c r="AU281" s="237" t="s">
        <v>83</v>
      </c>
      <c r="AY281" s="17" t="s">
        <v>178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7" t="s">
        <v>83</v>
      </c>
      <c r="BK281" s="238">
        <f>ROUND(I281*H281,2)</f>
        <v>0</v>
      </c>
      <c r="BL281" s="17" t="s">
        <v>186</v>
      </c>
      <c r="BM281" s="237" t="s">
        <v>699</v>
      </c>
    </row>
    <row r="282" s="2" customFormat="1" ht="21.75" customHeight="1">
      <c r="A282" s="38"/>
      <c r="B282" s="39"/>
      <c r="C282" s="226" t="s">
        <v>466</v>
      </c>
      <c r="D282" s="226" t="s">
        <v>181</v>
      </c>
      <c r="E282" s="227" t="s">
        <v>2949</v>
      </c>
      <c r="F282" s="228" t="s">
        <v>2950</v>
      </c>
      <c r="G282" s="229" t="s">
        <v>229</v>
      </c>
      <c r="H282" s="230">
        <v>0.501</v>
      </c>
      <c r="I282" s="231"/>
      <c r="J282" s="232">
        <f>ROUND(I282*H282,2)</f>
        <v>0</v>
      </c>
      <c r="K282" s="228" t="s">
        <v>1</v>
      </c>
      <c r="L282" s="44"/>
      <c r="M282" s="233" t="s">
        <v>1</v>
      </c>
      <c r="N282" s="234" t="s">
        <v>41</v>
      </c>
      <c r="O282" s="91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37" t="s">
        <v>186</v>
      </c>
      <c r="AT282" s="237" t="s">
        <v>181</v>
      </c>
      <c r="AU282" s="237" t="s">
        <v>83</v>
      </c>
      <c r="AY282" s="17" t="s">
        <v>178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7" t="s">
        <v>83</v>
      </c>
      <c r="BK282" s="238">
        <f>ROUND(I282*H282,2)</f>
        <v>0</v>
      </c>
      <c r="BL282" s="17" t="s">
        <v>186</v>
      </c>
      <c r="BM282" s="237" t="s">
        <v>711</v>
      </c>
    </row>
    <row r="283" s="12" customFormat="1" ht="25.92" customHeight="1">
      <c r="A283" s="12"/>
      <c r="B283" s="210"/>
      <c r="C283" s="211"/>
      <c r="D283" s="212" t="s">
        <v>75</v>
      </c>
      <c r="E283" s="213" t="s">
        <v>2951</v>
      </c>
      <c r="F283" s="213" t="s">
        <v>2952</v>
      </c>
      <c r="G283" s="211"/>
      <c r="H283" s="211"/>
      <c r="I283" s="214"/>
      <c r="J283" s="215">
        <f>BK283</f>
        <v>0</v>
      </c>
      <c r="K283" s="211"/>
      <c r="L283" s="216"/>
      <c r="M283" s="217"/>
      <c r="N283" s="218"/>
      <c r="O283" s="218"/>
      <c r="P283" s="219">
        <f>SUM(P284:P347)</f>
        <v>0</v>
      </c>
      <c r="Q283" s="218"/>
      <c r="R283" s="219">
        <f>SUM(R284:R347)</f>
        <v>157.69999999999999</v>
      </c>
      <c r="S283" s="218"/>
      <c r="T283" s="220">
        <f>SUM(T284:T347)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21" t="s">
        <v>83</v>
      </c>
      <c r="AT283" s="222" t="s">
        <v>75</v>
      </c>
      <c r="AU283" s="222" t="s">
        <v>76</v>
      </c>
      <c r="AY283" s="221" t="s">
        <v>178</v>
      </c>
      <c r="BK283" s="223">
        <f>SUM(BK284:BK347)</f>
        <v>0</v>
      </c>
    </row>
    <row r="284" s="2" customFormat="1" ht="24.15" customHeight="1">
      <c r="A284" s="38"/>
      <c r="B284" s="39"/>
      <c r="C284" s="226" t="s">
        <v>472</v>
      </c>
      <c r="D284" s="226" t="s">
        <v>181</v>
      </c>
      <c r="E284" s="227" t="s">
        <v>2953</v>
      </c>
      <c r="F284" s="228" t="s">
        <v>2954</v>
      </c>
      <c r="G284" s="229" t="s">
        <v>203</v>
      </c>
      <c r="H284" s="230">
        <v>4</v>
      </c>
      <c r="I284" s="231"/>
      <c r="J284" s="232">
        <f>ROUND(I284*H284,2)</f>
        <v>0</v>
      </c>
      <c r="K284" s="228" t="s">
        <v>1</v>
      </c>
      <c r="L284" s="44"/>
      <c r="M284" s="233" t="s">
        <v>1</v>
      </c>
      <c r="N284" s="234" t="s">
        <v>41</v>
      </c>
      <c r="O284" s="91"/>
      <c r="P284" s="235">
        <f>O284*H284</f>
        <v>0</v>
      </c>
      <c r="Q284" s="235">
        <v>1.3999999999999999</v>
      </c>
      <c r="R284" s="235">
        <f>Q284*H284</f>
        <v>5.5999999999999996</v>
      </c>
      <c r="S284" s="235">
        <v>0</v>
      </c>
      <c r="T284" s="236">
        <f>S284*H284</f>
        <v>0</v>
      </c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R284" s="237" t="s">
        <v>186</v>
      </c>
      <c r="AT284" s="237" t="s">
        <v>181</v>
      </c>
      <c r="AU284" s="237" t="s">
        <v>83</v>
      </c>
      <c r="AY284" s="17" t="s">
        <v>178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7" t="s">
        <v>83</v>
      </c>
      <c r="BK284" s="238">
        <f>ROUND(I284*H284,2)</f>
        <v>0</v>
      </c>
      <c r="BL284" s="17" t="s">
        <v>186</v>
      </c>
      <c r="BM284" s="237" t="s">
        <v>726</v>
      </c>
    </row>
    <row r="285" s="2" customFormat="1" ht="24.15" customHeight="1">
      <c r="A285" s="38"/>
      <c r="B285" s="39"/>
      <c r="C285" s="226" t="s">
        <v>478</v>
      </c>
      <c r="D285" s="226" t="s">
        <v>181</v>
      </c>
      <c r="E285" s="227" t="s">
        <v>2955</v>
      </c>
      <c r="F285" s="228" t="s">
        <v>2898</v>
      </c>
      <c r="G285" s="229" t="s">
        <v>203</v>
      </c>
      <c r="H285" s="230">
        <v>3</v>
      </c>
      <c r="I285" s="231"/>
      <c r="J285" s="232">
        <f>ROUND(I285*H285,2)</f>
        <v>0</v>
      </c>
      <c r="K285" s="228" t="s">
        <v>1</v>
      </c>
      <c r="L285" s="44"/>
      <c r="M285" s="233" t="s">
        <v>1</v>
      </c>
      <c r="N285" s="234" t="s">
        <v>41</v>
      </c>
      <c r="O285" s="91"/>
      <c r="P285" s="235">
        <f>O285*H285</f>
        <v>0</v>
      </c>
      <c r="Q285" s="235">
        <v>1.8999999999999999</v>
      </c>
      <c r="R285" s="235">
        <f>Q285*H285</f>
        <v>5.6999999999999993</v>
      </c>
      <c r="S285" s="235">
        <v>0</v>
      </c>
      <c r="T285" s="236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37" t="s">
        <v>186</v>
      </c>
      <c r="AT285" s="237" t="s">
        <v>181</v>
      </c>
      <c r="AU285" s="237" t="s">
        <v>83</v>
      </c>
      <c r="AY285" s="17" t="s">
        <v>178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7" t="s">
        <v>83</v>
      </c>
      <c r="BK285" s="238">
        <f>ROUND(I285*H285,2)</f>
        <v>0</v>
      </c>
      <c r="BL285" s="17" t="s">
        <v>186</v>
      </c>
      <c r="BM285" s="237" t="s">
        <v>739</v>
      </c>
    </row>
    <row r="286" s="13" customFormat="1">
      <c r="A286" s="13"/>
      <c r="B286" s="244"/>
      <c r="C286" s="245"/>
      <c r="D286" s="246" t="s">
        <v>190</v>
      </c>
      <c r="E286" s="247" t="s">
        <v>1</v>
      </c>
      <c r="F286" s="248" t="s">
        <v>2899</v>
      </c>
      <c r="G286" s="245"/>
      <c r="H286" s="247" t="s">
        <v>1</v>
      </c>
      <c r="I286" s="249"/>
      <c r="J286" s="245"/>
      <c r="K286" s="245"/>
      <c r="L286" s="250"/>
      <c r="M286" s="251"/>
      <c r="N286" s="252"/>
      <c r="O286" s="252"/>
      <c r="P286" s="252"/>
      <c r="Q286" s="252"/>
      <c r="R286" s="252"/>
      <c r="S286" s="252"/>
      <c r="T286" s="25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4" t="s">
        <v>190</v>
      </c>
      <c r="AU286" s="254" t="s">
        <v>83</v>
      </c>
      <c r="AV286" s="13" t="s">
        <v>83</v>
      </c>
      <c r="AW286" s="13" t="s">
        <v>34</v>
      </c>
      <c r="AX286" s="13" t="s">
        <v>76</v>
      </c>
      <c r="AY286" s="254" t="s">
        <v>178</v>
      </c>
    </row>
    <row r="287" s="14" customFormat="1">
      <c r="A287" s="14"/>
      <c r="B287" s="255"/>
      <c r="C287" s="256"/>
      <c r="D287" s="246" t="s">
        <v>190</v>
      </c>
      <c r="E287" s="257" t="s">
        <v>1</v>
      </c>
      <c r="F287" s="258" t="s">
        <v>179</v>
      </c>
      <c r="G287" s="256"/>
      <c r="H287" s="259">
        <v>3</v>
      </c>
      <c r="I287" s="260"/>
      <c r="J287" s="256"/>
      <c r="K287" s="256"/>
      <c r="L287" s="261"/>
      <c r="M287" s="262"/>
      <c r="N287" s="263"/>
      <c r="O287" s="263"/>
      <c r="P287" s="263"/>
      <c r="Q287" s="263"/>
      <c r="R287" s="263"/>
      <c r="S287" s="263"/>
      <c r="T287" s="26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5" t="s">
        <v>190</v>
      </c>
      <c r="AU287" s="265" t="s">
        <v>83</v>
      </c>
      <c r="AV287" s="14" t="s">
        <v>85</v>
      </c>
      <c r="AW287" s="14" t="s">
        <v>34</v>
      </c>
      <c r="AX287" s="14" t="s">
        <v>76</v>
      </c>
      <c r="AY287" s="265" t="s">
        <v>178</v>
      </c>
    </row>
    <row r="288" s="15" customFormat="1">
      <c r="A288" s="15"/>
      <c r="B288" s="283"/>
      <c r="C288" s="284"/>
      <c r="D288" s="246" t="s">
        <v>190</v>
      </c>
      <c r="E288" s="285" t="s">
        <v>1</v>
      </c>
      <c r="F288" s="286" t="s">
        <v>2432</v>
      </c>
      <c r="G288" s="284"/>
      <c r="H288" s="287">
        <v>3</v>
      </c>
      <c r="I288" s="288"/>
      <c r="J288" s="284"/>
      <c r="K288" s="284"/>
      <c r="L288" s="289"/>
      <c r="M288" s="290"/>
      <c r="N288" s="291"/>
      <c r="O288" s="291"/>
      <c r="P288" s="291"/>
      <c r="Q288" s="291"/>
      <c r="R288" s="291"/>
      <c r="S288" s="291"/>
      <c r="T288" s="292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T288" s="293" t="s">
        <v>190</v>
      </c>
      <c r="AU288" s="293" t="s">
        <v>83</v>
      </c>
      <c r="AV288" s="15" t="s">
        <v>186</v>
      </c>
      <c r="AW288" s="15" t="s">
        <v>34</v>
      </c>
      <c r="AX288" s="15" t="s">
        <v>83</v>
      </c>
      <c r="AY288" s="293" t="s">
        <v>178</v>
      </c>
    </row>
    <row r="289" s="2" customFormat="1" ht="24.15" customHeight="1">
      <c r="A289" s="38"/>
      <c r="B289" s="39"/>
      <c r="C289" s="226" t="s">
        <v>483</v>
      </c>
      <c r="D289" s="226" t="s">
        <v>181</v>
      </c>
      <c r="E289" s="227" t="s">
        <v>2956</v>
      </c>
      <c r="F289" s="228" t="s">
        <v>2901</v>
      </c>
      <c r="G289" s="229" t="s">
        <v>203</v>
      </c>
      <c r="H289" s="230">
        <v>2</v>
      </c>
      <c r="I289" s="231"/>
      <c r="J289" s="232">
        <f>ROUND(I289*H289,2)</f>
        <v>0</v>
      </c>
      <c r="K289" s="228" t="s">
        <v>1</v>
      </c>
      <c r="L289" s="44"/>
      <c r="M289" s="233" t="s">
        <v>1</v>
      </c>
      <c r="N289" s="234" t="s">
        <v>41</v>
      </c>
      <c r="O289" s="91"/>
      <c r="P289" s="235">
        <f>O289*H289</f>
        <v>0</v>
      </c>
      <c r="Q289" s="235">
        <v>2.5</v>
      </c>
      <c r="R289" s="235">
        <f>Q289*H289</f>
        <v>5</v>
      </c>
      <c r="S289" s="235">
        <v>0</v>
      </c>
      <c r="T289" s="23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37" t="s">
        <v>186</v>
      </c>
      <c r="AT289" s="237" t="s">
        <v>181</v>
      </c>
      <c r="AU289" s="237" t="s">
        <v>83</v>
      </c>
      <c r="AY289" s="17" t="s">
        <v>178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7" t="s">
        <v>83</v>
      </c>
      <c r="BK289" s="238">
        <f>ROUND(I289*H289,2)</f>
        <v>0</v>
      </c>
      <c r="BL289" s="17" t="s">
        <v>186</v>
      </c>
      <c r="BM289" s="237" t="s">
        <v>751</v>
      </c>
    </row>
    <row r="290" s="13" customFormat="1">
      <c r="A290" s="13"/>
      <c r="B290" s="244"/>
      <c r="C290" s="245"/>
      <c r="D290" s="246" t="s">
        <v>190</v>
      </c>
      <c r="E290" s="247" t="s">
        <v>1</v>
      </c>
      <c r="F290" s="248" t="s">
        <v>2899</v>
      </c>
      <c r="G290" s="245"/>
      <c r="H290" s="247" t="s">
        <v>1</v>
      </c>
      <c r="I290" s="249"/>
      <c r="J290" s="245"/>
      <c r="K290" s="245"/>
      <c r="L290" s="250"/>
      <c r="M290" s="251"/>
      <c r="N290" s="252"/>
      <c r="O290" s="252"/>
      <c r="P290" s="252"/>
      <c r="Q290" s="252"/>
      <c r="R290" s="252"/>
      <c r="S290" s="252"/>
      <c r="T290" s="25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54" t="s">
        <v>190</v>
      </c>
      <c r="AU290" s="254" t="s">
        <v>83</v>
      </c>
      <c r="AV290" s="13" t="s">
        <v>83</v>
      </c>
      <c r="AW290" s="13" t="s">
        <v>34</v>
      </c>
      <c r="AX290" s="13" t="s">
        <v>76</v>
      </c>
      <c r="AY290" s="254" t="s">
        <v>178</v>
      </c>
    </row>
    <row r="291" s="14" customFormat="1">
      <c r="A291" s="14"/>
      <c r="B291" s="255"/>
      <c r="C291" s="256"/>
      <c r="D291" s="246" t="s">
        <v>190</v>
      </c>
      <c r="E291" s="257" t="s">
        <v>1</v>
      </c>
      <c r="F291" s="258" t="s">
        <v>85</v>
      </c>
      <c r="G291" s="256"/>
      <c r="H291" s="259">
        <v>2</v>
      </c>
      <c r="I291" s="260"/>
      <c r="J291" s="256"/>
      <c r="K291" s="256"/>
      <c r="L291" s="261"/>
      <c r="M291" s="262"/>
      <c r="N291" s="263"/>
      <c r="O291" s="263"/>
      <c r="P291" s="263"/>
      <c r="Q291" s="263"/>
      <c r="R291" s="263"/>
      <c r="S291" s="263"/>
      <c r="T291" s="26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5" t="s">
        <v>190</v>
      </c>
      <c r="AU291" s="265" t="s">
        <v>83</v>
      </c>
      <c r="AV291" s="14" t="s">
        <v>85</v>
      </c>
      <c r="AW291" s="14" t="s">
        <v>34</v>
      </c>
      <c r="AX291" s="14" t="s">
        <v>76</v>
      </c>
      <c r="AY291" s="265" t="s">
        <v>178</v>
      </c>
    </row>
    <row r="292" s="15" customFormat="1">
      <c r="A292" s="15"/>
      <c r="B292" s="283"/>
      <c r="C292" s="284"/>
      <c r="D292" s="246" t="s">
        <v>190</v>
      </c>
      <c r="E292" s="285" t="s">
        <v>1</v>
      </c>
      <c r="F292" s="286" t="s">
        <v>2432</v>
      </c>
      <c r="G292" s="284"/>
      <c r="H292" s="287">
        <v>2</v>
      </c>
      <c r="I292" s="288"/>
      <c r="J292" s="284"/>
      <c r="K292" s="284"/>
      <c r="L292" s="289"/>
      <c r="M292" s="290"/>
      <c r="N292" s="291"/>
      <c r="O292" s="291"/>
      <c r="P292" s="291"/>
      <c r="Q292" s="291"/>
      <c r="R292" s="291"/>
      <c r="S292" s="291"/>
      <c r="T292" s="292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T292" s="293" t="s">
        <v>190</v>
      </c>
      <c r="AU292" s="293" t="s">
        <v>83</v>
      </c>
      <c r="AV292" s="15" t="s">
        <v>186</v>
      </c>
      <c r="AW292" s="15" t="s">
        <v>34</v>
      </c>
      <c r="AX292" s="15" t="s">
        <v>83</v>
      </c>
      <c r="AY292" s="293" t="s">
        <v>178</v>
      </c>
    </row>
    <row r="293" s="2" customFormat="1" ht="24.15" customHeight="1">
      <c r="A293" s="38"/>
      <c r="B293" s="39"/>
      <c r="C293" s="226" t="s">
        <v>498</v>
      </c>
      <c r="D293" s="226" t="s">
        <v>181</v>
      </c>
      <c r="E293" s="227" t="s">
        <v>2957</v>
      </c>
      <c r="F293" s="228" t="s">
        <v>2954</v>
      </c>
      <c r="G293" s="229" t="s">
        <v>203</v>
      </c>
      <c r="H293" s="230">
        <v>3</v>
      </c>
      <c r="I293" s="231"/>
      <c r="J293" s="232">
        <f>ROUND(I293*H293,2)</f>
        <v>0</v>
      </c>
      <c r="K293" s="228" t="s">
        <v>1</v>
      </c>
      <c r="L293" s="44"/>
      <c r="M293" s="233" t="s">
        <v>1</v>
      </c>
      <c r="N293" s="234" t="s">
        <v>41</v>
      </c>
      <c r="O293" s="91"/>
      <c r="P293" s="235">
        <f>O293*H293</f>
        <v>0</v>
      </c>
      <c r="Q293" s="235">
        <v>1.3999999999999999</v>
      </c>
      <c r="R293" s="235">
        <f>Q293*H293</f>
        <v>4.1999999999999993</v>
      </c>
      <c r="S293" s="235">
        <v>0</v>
      </c>
      <c r="T293" s="236">
        <f>S293*H293</f>
        <v>0</v>
      </c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R293" s="237" t="s">
        <v>186</v>
      </c>
      <c r="AT293" s="237" t="s">
        <v>181</v>
      </c>
      <c r="AU293" s="237" t="s">
        <v>83</v>
      </c>
      <c r="AY293" s="17" t="s">
        <v>178</v>
      </c>
      <c r="BE293" s="238">
        <f>IF(N293="základní",J293,0)</f>
        <v>0</v>
      </c>
      <c r="BF293" s="238">
        <f>IF(N293="snížená",J293,0)</f>
        <v>0</v>
      </c>
      <c r="BG293" s="238">
        <f>IF(N293="zákl. přenesená",J293,0)</f>
        <v>0</v>
      </c>
      <c r="BH293" s="238">
        <f>IF(N293="sníž. přenesená",J293,0)</f>
        <v>0</v>
      </c>
      <c r="BI293" s="238">
        <f>IF(N293="nulová",J293,0)</f>
        <v>0</v>
      </c>
      <c r="BJ293" s="17" t="s">
        <v>83</v>
      </c>
      <c r="BK293" s="238">
        <f>ROUND(I293*H293,2)</f>
        <v>0</v>
      </c>
      <c r="BL293" s="17" t="s">
        <v>186</v>
      </c>
      <c r="BM293" s="237" t="s">
        <v>766</v>
      </c>
    </row>
    <row r="294" s="13" customFormat="1">
      <c r="A294" s="13"/>
      <c r="B294" s="244"/>
      <c r="C294" s="245"/>
      <c r="D294" s="246" t="s">
        <v>190</v>
      </c>
      <c r="E294" s="247" t="s">
        <v>1</v>
      </c>
      <c r="F294" s="248" t="s">
        <v>2899</v>
      </c>
      <c r="G294" s="245"/>
      <c r="H294" s="247" t="s">
        <v>1</v>
      </c>
      <c r="I294" s="249"/>
      <c r="J294" s="245"/>
      <c r="K294" s="245"/>
      <c r="L294" s="250"/>
      <c r="M294" s="251"/>
      <c r="N294" s="252"/>
      <c r="O294" s="252"/>
      <c r="P294" s="252"/>
      <c r="Q294" s="252"/>
      <c r="R294" s="252"/>
      <c r="S294" s="252"/>
      <c r="T294" s="25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4" t="s">
        <v>190</v>
      </c>
      <c r="AU294" s="254" t="s">
        <v>83</v>
      </c>
      <c r="AV294" s="13" t="s">
        <v>83</v>
      </c>
      <c r="AW294" s="13" t="s">
        <v>34</v>
      </c>
      <c r="AX294" s="13" t="s">
        <v>76</v>
      </c>
      <c r="AY294" s="254" t="s">
        <v>178</v>
      </c>
    </row>
    <row r="295" s="14" customFormat="1">
      <c r="A295" s="14"/>
      <c r="B295" s="255"/>
      <c r="C295" s="256"/>
      <c r="D295" s="246" t="s">
        <v>190</v>
      </c>
      <c r="E295" s="257" t="s">
        <v>1</v>
      </c>
      <c r="F295" s="258" t="s">
        <v>179</v>
      </c>
      <c r="G295" s="256"/>
      <c r="H295" s="259">
        <v>3</v>
      </c>
      <c r="I295" s="260"/>
      <c r="J295" s="256"/>
      <c r="K295" s="256"/>
      <c r="L295" s="261"/>
      <c r="M295" s="262"/>
      <c r="N295" s="263"/>
      <c r="O295" s="263"/>
      <c r="P295" s="263"/>
      <c r="Q295" s="263"/>
      <c r="R295" s="263"/>
      <c r="S295" s="263"/>
      <c r="T295" s="26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5" t="s">
        <v>190</v>
      </c>
      <c r="AU295" s="265" t="s">
        <v>83</v>
      </c>
      <c r="AV295" s="14" t="s">
        <v>85</v>
      </c>
      <c r="AW295" s="14" t="s">
        <v>34</v>
      </c>
      <c r="AX295" s="14" t="s">
        <v>76</v>
      </c>
      <c r="AY295" s="265" t="s">
        <v>178</v>
      </c>
    </row>
    <row r="296" s="15" customFormat="1">
      <c r="A296" s="15"/>
      <c r="B296" s="283"/>
      <c r="C296" s="284"/>
      <c r="D296" s="246" t="s">
        <v>190</v>
      </c>
      <c r="E296" s="285" t="s">
        <v>1</v>
      </c>
      <c r="F296" s="286" t="s">
        <v>2432</v>
      </c>
      <c r="G296" s="284"/>
      <c r="H296" s="287">
        <v>3</v>
      </c>
      <c r="I296" s="288"/>
      <c r="J296" s="284"/>
      <c r="K296" s="284"/>
      <c r="L296" s="289"/>
      <c r="M296" s="290"/>
      <c r="N296" s="291"/>
      <c r="O296" s="291"/>
      <c r="P296" s="291"/>
      <c r="Q296" s="291"/>
      <c r="R296" s="291"/>
      <c r="S296" s="291"/>
      <c r="T296" s="292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93" t="s">
        <v>190</v>
      </c>
      <c r="AU296" s="293" t="s">
        <v>83</v>
      </c>
      <c r="AV296" s="15" t="s">
        <v>186</v>
      </c>
      <c r="AW296" s="15" t="s">
        <v>34</v>
      </c>
      <c r="AX296" s="15" t="s">
        <v>83</v>
      </c>
      <c r="AY296" s="293" t="s">
        <v>178</v>
      </c>
    </row>
    <row r="297" s="2" customFormat="1" ht="24.15" customHeight="1">
      <c r="A297" s="38"/>
      <c r="B297" s="39"/>
      <c r="C297" s="226" t="s">
        <v>506</v>
      </c>
      <c r="D297" s="226" t="s">
        <v>181</v>
      </c>
      <c r="E297" s="227" t="s">
        <v>2958</v>
      </c>
      <c r="F297" s="228" t="s">
        <v>2898</v>
      </c>
      <c r="G297" s="229" t="s">
        <v>203</v>
      </c>
      <c r="H297" s="230">
        <v>3</v>
      </c>
      <c r="I297" s="231"/>
      <c r="J297" s="232">
        <f>ROUND(I297*H297,2)</f>
        <v>0</v>
      </c>
      <c r="K297" s="228" t="s">
        <v>1</v>
      </c>
      <c r="L297" s="44"/>
      <c r="M297" s="233" t="s">
        <v>1</v>
      </c>
      <c r="N297" s="234" t="s">
        <v>41</v>
      </c>
      <c r="O297" s="91"/>
      <c r="P297" s="235">
        <f>O297*H297</f>
        <v>0</v>
      </c>
      <c r="Q297" s="235">
        <v>1.8999999999999999</v>
      </c>
      <c r="R297" s="235">
        <f>Q297*H297</f>
        <v>5.6999999999999993</v>
      </c>
      <c r="S297" s="235">
        <v>0</v>
      </c>
      <c r="T297" s="236">
        <f>S297*H297</f>
        <v>0</v>
      </c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R297" s="237" t="s">
        <v>186</v>
      </c>
      <c r="AT297" s="237" t="s">
        <v>181</v>
      </c>
      <c r="AU297" s="237" t="s">
        <v>83</v>
      </c>
      <c r="AY297" s="17" t="s">
        <v>178</v>
      </c>
      <c r="BE297" s="238">
        <f>IF(N297="základní",J297,0)</f>
        <v>0</v>
      </c>
      <c r="BF297" s="238">
        <f>IF(N297="snížená",J297,0)</f>
        <v>0</v>
      </c>
      <c r="BG297" s="238">
        <f>IF(N297="zákl. přenesená",J297,0)</f>
        <v>0</v>
      </c>
      <c r="BH297" s="238">
        <f>IF(N297="sníž. přenesená",J297,0)</f>
        <v>0</v>
      </c>
      <c r="BI297" s="238">
        <f>IF(N297="nulová",J297,0)</f>
        <v>0</v>
      </c>
      <c r="BJ297" s="17" t="s">
        <v>83</v>
      </c>
      <c r="BK297" s="238">
        <f>ROUND(I297*H297,2)</f>
        <v>0</v>
      </c>
      <c r="BL297" s="17" t="s">
        <v>186</v>
      </c>
      <c r="BM297" s="237" t="s">
        <v>776</v>
      </c>
    </row>
    <row r="298" s="13" customFormat="1">
      <c r="A298" s="13"/>
      <c r="B298" s="244"/>
      <c r="C298" s="245"/>
      <c r="D298" s="246" t="s">
        <v>190</v>
      </c>
      <c r="E298" s="247" t="s">
        <v>1</v>
      </c>
      <c r="F298" s="248" t="s">
        <v>2899</v>
      </c>
      <c r="G298" s="245"/>
      <c r="H298" s="247" t="s">
        <v>1</v>
      </c>
      <c r="I298" s="249"/>
      <c r="J298" s="245"/>
      <c r="K298" s="245"/>
      <c r="L298" s="250"/>
      <c r="M298" s="251"/>
      <c r="N298" s="252"/>
      <c r="O298" s="252"/>
      <c r="P298" s="252"/>
      <c r="Q298" s="252"/>
      <c r="R298" s="252"/>
      <c r="S298" s="252"/>
      <c r="T298" s="25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54" t="s">
        <v>190</v>
      </c>
      <c r="AU298" s="254" t="s">
        <v>83</v>
      </c>
      <c r="AV298" s="13" t="s">
        <v>83</v>
      </c>
      <c r="AW298" s="13" t="s">
        <v>34</v>
      </c>
      <c r="AX298" s="13" t="s">
        <v>76</v>
      </c>
      <c r="AY298" s="254" t="s">
        <v>178</v>
      </c>
    </row>
    <row r="299" s="14" customFormat="1">
      <c r="A299" s="14"/>
      <c r="B299" s="255"/>
      <c r="C299" s="256"/>
      <c r="D299" s="246" t="s">
        <v>190</v>
      </c>
      <c r="E299" s="257" t="s">
        <v>1</v>
      </c>
      <c r="F299" s="258" t="s">
        <v>179</v>
      </c>
      <c r="G299" s="256"/>
      <c r="H299" s="259">
        <v>3</v>
      </c>
      <c r="I299" s="260"/>
      <c r="J299" s="256"/>
      <c r="K299" s="256"/>
      <c r="L299" s="261"/>
      <c r="M299" s="262"/>
      <c r="N299" s="263"/>
      <c r="O299" s="263"/>
      <c r="P299" s="263"/>
      <c r="Q299" s="263"/>
      <c r="R299" s="263"/>
      <c r="S299" s="263"/>
      <c r="T299" s="26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5" t="s">
        <v>190</v>
      </c>
      <c r="AU299" s="265" t="s">
        <v>83</v>
      </c>
      <c r="AV299" s="14" t="s">
        <v>85</v>
      </c>
      <c r="AW299" s="14" t="s">
        <v>34</v>
      </c>
      <c r="AX299" s="14" t="s">
        <v>76</v>
      </c>
      <c r="AY299" s="265" t="s">
        <v>178</v>
      </c>
    </row>
    <row r="300" s="15" customFormat="1">
      <c r="A300" s="15"/>
      <c r="B300" s="283"/>
      <c r="C300" s="284"/>
      <c r="D300" s="246" t="s">
        <v>190</v>
      </c>
      <c r="E300" s="285" t="s">
        <v>1</v>
      </c>
      <c r="F300" s="286" t="s">
        <v>2432</v>
      </c>
      <c r="G300" s="284"/>
      <c r="H300" s="287">
        <v>3</v>
      </c>
      <c r="I300" s="288"/>
      <c r="J300" s="284"/>
      <c r="K300" s="284"/>
      <c r="L300" s="289"/>
      <c r="M300" s="290"/>
      <c r="N300" s="291"/>
      <c r="O300" s="291"/>
      <c r="P300" s="291"/>
      <c r="Q300" s="291"/>
      <c r="R300" s="291"/>
      <c r="S300" s="291"/>
      <c r="T300" s="292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93" t="s">
        <v>190</v>
      </c>
      <c r="AU300" s="293" t="s">
        <v>83</v>
      </c>
      <c r="AV300" s="15" t="s">
        <v>186</v>
      </c>
      <c r="AW300" s="15" t="s">
        <v>34</v>
      </c>
      <c r="AX300" s="15" t="s">
        <v>83</v>
      </c>
      <c r="AY300" s="293" t="s">
        <v>178</v>
      </c>
    </row>
    <row r="301" s="2" customFormat="1" ht="24.15" customHeight="1">
      <c r="A301" s="38"/>
      <c r="B301" s="39"/>
      <c r="C301" s="226" t="s">
        <v>516</v>
      </c>
      <c r="D301" s="226" t="s">
        <v>181</v>
      </c>
      <c r="E301" s="227" t="s">
        <v>2959</v>
      </c>
      <c r="F301" s="228" t="s">
        <v>2901</v>
      </c>
      <c r="G301" s="229" t="s">
        <v>203</v>
      </c>
      <c r="H301" s="230">
        <v>2</v>
      </c>
      <c r="I301" s="231"/>
      <c r="J301" s="232">
        <f>ROUND(I301*H301,2)</f>
        <v>0</v>
      </c>
      <c r="K301" s="228" t="s">
        <v>1</v>
      </c>
      <c r="L301" s="44"/>
      <c r="M301" s="233" t="s">
        <v>1</v>
      </c>
      <c r="N301" s="234" t="s">
        <v>41</v>
      </c>
      <c r="O301" s="91"/>
      <c r="P301" s="235">
        <f>O301*H301</f>
        <v>0</v>
      </c>
      <c r="Q301" s="235">
        <v>2.5</v>
      </c>
      <c r="R301" s="235">
        <f>Q301*H301</f>
        <v>5</v>
      </c>
      <c r="S301" s="235">
        <v>0</v>
      </c>
      <c r="T301" s="236">
        <f>S301*H301</f>
        <v>0</v>
      </c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R301" s="237" t="s">
        <v>186</v>
      </c>
      <c r="AT301" s="237" t="s">
        <v>181</v>
      </c>
      <c r="AU301" s="237" t="s">
        <v>83</v>
      </c>
      <c r="AY301" s="17" t="s">
        <v>178</v>
      </c>
      <c r="BE301" s="238">
        <f>IF(N301="základní",J301,0)</f>
        <v>0</v>
      </c>
      <c r="BF301" s="238">
        <f>IF(N301="snížená",J301,0)</f>
        <v>0</v>
      </c>
      <c r="BG301" s="238">
        <f>IF(N301="zákl. přenesená",J301,0)</f>
        <v>0</v>
      </c>
      <c r="BH301" s="238">
        <f>IF(N301="sníž. přenesená",J301,0)</f>
        <v>0</v>
      </c>
      <c r="BI301" s="238">
        <f>IF(N301="nulová",J301,0)</f>
        <v>0</v>
      </c>
      <c r="BJ301" s="17" t="s">
        <v>83</v>
      </c>
      <c r="BK301" s="238">
        <f>ROUND(I301*H301,2)</f>
        <v>0</v>
      </c>
      <c r="BL301" s="17" t="s">
        <v>186</v>
      </c>
      <c r="BM301" s="237" t="s">
        <v>786</v>
      </c>
    </row>
    <row r="302" s="13" customFormat="1">
      <c r="A302" s="13"/>
      <c r="B302" s="244"/>
      <c r="C302" s="245"/>
      <c r="D302" s="246" t="s">
        <v>190</v>
      </c>
      <c r="E302" s="247" t="s">
        <v>1</v>
      </c>
      <c r="F302" s="248" t="s">
        <v>2899</v>
      </c>
      <c r="G302" s="245"/>
      <c r="H302" s="247" t="s">
        <v>1</v>
      </c>
      <c r="I302" s="249"/>
      <c r="J302" s="245"/>
      <c r="K302" s="245"/>
      <c r="L302" s="250"/>
      <c r="M302" s="251"/>
      <c r="N302" s="252"/>
      <c r="O302" s="252"/>
      <c r="P302" s="252"/>
      <c r="Q302" s="252"/>
      <c r="R302" s="252"/>
      <c r="S302" s="252"/>
      <c r="T302" s="25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54" t="s">
        <v>190</v>
      </c>
      <c r="AU302" s="254" t="s">
        <v>83</v>
      </c>
      <c r="AV302" s="13" t="s">
        <v>83</v>
      </c>
      <c r="AW302" s="13" t="s">
        <v>34</v>
      </c>
      <c r="AX302" s="13" t="s">
        <v>76</v>
      </c>
      <c r="AY302" s="254" t="s">
        <v>178</v>
      </c>
    </row>
    <row r="303" s="14" customFormat="1">
      <c r="A303" s="14"/>
      <c r="B303" s="255"/>
      <c r="C303" s="256"/>
      <c r="D303" s="246" t="s">
        <v>190</v>
      </c>
      <c r="E303" s="257" t="s">
        <v>1</v>
      </c>
      <c r="F303" s="258" t="s">
        <v>85</v>
      </c>
      <c r="G303" s="256"/>
      <c r="H303" s="259">
        <v>2</v>
      </c>
      <c r="I303" s="260"/>
      <c r="J303" s="256"/>
      <c r="K303" s="256"/>
      <c r="L303" s="261"/>
      <c r="M303" s="262"/>
      <c r="N303" s="263"/>
      <c r="O303" s="263"/>
      <c r="P303" s="263"/>
      <c r="Q303" s="263"/>
      <c r="R303" s="263"/>
      <c r="S303" s="263"/>
      <c r="T303" s="26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5" t="s">
        <v>190</v>
      </c>
      <c r="AU303" s="265" t="s">
        <v>83</v>
      </c>
      <c r="AV303" s="14" t="s">
        <v>85</v>
      </c>
      <c r="AW303" s="14" t="s">
        <v>34</v>
      </c>
      <c r="AX303" s="14" t="s">
        <v>76</v>
      </c>
      <c r="AY303" s="265" t="s">
        <v>178</v>
      </c>
    </row>
    <row r="304" s="15" customFormat="1">
      <c r="A304" s="15"/>
      <c r="B304" s="283"/>
      <c r="C304" s="284"/>
      <c r="D304" s="246" t="s">
        <v>190</v>
      </c>
      <c r="E304" s="285" t="s">
        <v>1</v>
      </c>
      <c r="F304" s="286" t="s">
        <v>2432</v>
      </c>
      <c r="G304" s="284"/>
      <c r="H304" s="287">
        <v>2</v>
      </c>
      <c r="I304" s="288"/>
      <c r="J304" s="284"/>
      <c r="K304" s="284"/>
      <c r="L304" s="289"/>
      <c r="M304" s="290"/>
      <c r="N304" s="291"/>
      <c r="O304" s="291"/>
      <c r="P304" s="291"/>
      <c r="Q304" s="291"/>
      <c r="R304" s="291"/>
      <c r="S304" s="291"/>
      <c r="T304" s="292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93" t="s">
        <v>190</v>
      </c>
      <c r="AU304" s="293" t="s">
        <v>83</v>
      </c>
      <c r="AV304" s="15" t="s">
        <v>186</v>
      </c>
      <c r="AW304" s="15" t="s">
        <v>34</v>
      </c>
      <c r="AX304" s="15" t="s">
        <v>83</v>
      </c>
      <c r="AY304" s="293" t="s">
        <v>178</v>
      </c>
    </row>
    <row r="305" s="2" customFormat="1" ht="55.5" customHeight="1">
      <c r="A305" s="38"/>
      <c r="B305" s="39"/>
      <c r="C305" s="226" t="s">
        <v>541</v>
      </c>
      <c r="D305" s="226" t="s">
        <v>181</v>
      </c>
      <c r="E305" s="227" t="s">
        <v>2960</v>
      </c>
      <c r="F305" s="228" t="s">
        <v>2932</v>
      </c>
      <c r="G305" s="229" t="s">
        <v>203</v>
      </c>
      <c r="H305" s="230">
        <v>3</v>
      </c>
      <c r="I305" s="231"/>
      <c r="J305" s="232">
        <f>ROUND(I305*H305,2)</f>
        <v>0</v>
      </c>
      <c r="K305" s="228" t="s">
        <v>1</v>
      </c>
      <c r="L305" s="44"/>
      <c r="M305" s="233" t="s">
        <v>1</v>
      </c>
      <c r="N305" s="234" t="s">
        <v>41</v>
      </c>
      <c r="O305" s="91"/>
      <c r="P305" s="235">
        <f>O305*H305</f>
        <v>0</v>
      </c>
      <c r="Q305" s="235">
        <v>10</v>
      </c>
      <c r="R305" s="235">
        <f>Q305*H305</f>
        <v>30</v>
      </c>
      <c r="S305" s="235">
        <v>0</v>
      </c>
      <c r="T305" s="23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37" t="s">
        <v>186</v>
      </c>
      <c r="AT305" s="237" t="s">
        <v>181</v>
      </c>
      <c r="AU305" s="237" t="s">
        <v>83</v>
      </c>
      <c r="AY305" s="17" t="s">
        <v>178</v>
      </c>
      <c r="BE305" s="238">
        <f>IF(N305="základní",J305,0)</f>
        <v>0</v>
      </c>
      <c r="BF305" s="238">
        <f>IF(N305="snížená",J305,0)</f>
        <v>0</v>
      </c>
      <c r="BG305" s="238">
        <f>IF(N305="zákl. přenesená",J305,0)</f>
        <v>0</v>
      </c>
      <c r="BH305" s="238">
        <f>IF(N305="sníž. přenesená",J305,0)</f>
        <v>0</v>
      </c>
      <c r="BI305" s="238">
        <f>IF(N305="nulová",J305,0)</f>
        <v>0</v>
      </c>
      <c r="BJ305" s="17" t="s">
        <v>83</v>
      </c>
      <c r="BK305" s="238">
        <f>ROUND(I305*H305,2)</f>
        <v>0</v>
      </c>
      <c r="BL305" s="17" t="s">
        <v>186</v>
      </c>
      <c r="BM305" s="237" t="s">
        <v>796</v>
      </c>
    </row>
    <row r="306" s="13" customFormat="1">
      <c r="A306" s="13"/>
      <c r="B306" s="244"/>
      <c r="C306" s="245"/>
      <c r="D306" s="246" t="s">
        <v>190</v>
      </c>
      <c r="E306" s="247" t="s">
        <v>1</v>
      </c>
      <c r="F306" s="248" t="s">
        <v>2899</v>
      </c>
      <c r="G306" s="245"/>
      <c r="H306" s="247" t="s">
        <v>1</v>
      </c>
      <c r="I306" s="249"/>
      <c r="J306" s="245"/>
      <c r="K306" s="245"/>
      <c r="L306" s="250"/>
      <c r="M306" s="251"/>
      <c r="N306" s="252"/>
      <c r="O306" s="252"/>
      <c r="P306" s="252"/>
      <c r="Q306" s="252"/>
      <c r="R306" s="252"/>
      <c r="S306" s="252"/>
      <c r="T306" s="25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54" t="s">
        <v>190</v>
      </c>
      <c r="AU306" s="254" t="s">
        <v>83</v>
      </c>
      <c r="AV306" s="13" t="s">
        <v>83</v>
      </c>
      <c r="AW306" s="13" t="s">
        <v>34</v>
      </c>
      <c r="AX306" s="13" t="s">
        <v>76</v>
      </c>
      <c r="AY306" s="254" t="s">
        <v>178</v>
      </c>
    </row>
    <row r="307" s="14" customFormat="1">
      <c r="A307" s="14"/>
      <c r="B307" s="255"/>
      <c r="C307" s="256"/>
      <c r="D307" s="246" t="s">
        <v>190</v>
      </c>
      <c r="E307" s="257" t="s">
        <v>1</v>
      </c>
      <c r="F307" s="258" t="s">
        <v>179</v>
      </c>
      <c r="G307" s="256"/>
      <c r="H307" s="259">
        <v>3</v>
      </c>
      <c r="I307" s="260"/>
      <c r="J307" s="256"/>
      <c r="K307" s="256"/>
      <c r="L307" s="261"/>
      <c r="M307" s="262"/>
      <c r="N307" s="263"/>
      <c r="O307" s="263"/>
      <c r="P307" s="263"/>
      <c r="Q307" s="263"/>
      <c r="R307" s="263"/>
      <c r="S307" s="263"/>
      <c r="T307" s="26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5" t="s">
        <v>190</v>
      </c>
      <c r="AU307" s="265" t="s">
        <v>83</v>
      </c>
      <c r="AV307" s="14" t="s">
        <v>85</v>
      </c>
      <c r="AW307" s="14" t="s">
        <v>34</v>
      </c>
      <c r="AX307" s="14" t="s">
        <v>76</v>
      </c>
      <c r="AY307" s="265" t="s">
        <v>178</v>
      </c>
    </row>
    <row r="308" s="15" customFormat="1">
      <c r="A308" s="15"/>
      <c r="B308" s="283"/>
      <c r="C308" s="284"/>
      <c r="D308" s="246" t="s">
        <v>190</v>
      </c>
      <c r="E308" s="285" t="s">
        <v>1</v>
      </c>
      <c r="F308" s="286" t="s">
        <v>2432</v>
      </c>
      <c r="G308" s="284"/>
      <c r="H308" s="287">
        <v>3</v>
      </c>
      <c r="I308" s="288"/>
      <c r="J308" s="284"/>
      <c r="K308" s="284"/>
      <c r="L308" s="289"/>
      <c r="M308" s="290"/>
      <c r="N308" s="291"/>
      <c r="O308" s="291"/>
      <c r="P308" s="291"/>
      <c r="Q308" s="291"/>
      <c r="R308" s="291"/>
      <c r="S308" s="291"/>
      <c r="T308" s="292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93" t="s">
        <v>190</v>
      </c>
      <c r="AU308" s="293" t="s">
        <v>83</v>
      </c>
      <c r="AV308" s="15" t="s">
        <v>186</v>
      </c>
      <c r="AW308" s="15" t="s">
        <v>34</v>
      </c>
      <c r="AX308" s="15" t="s">
        <v>83</v>
      </c>
      <c r="AY308" s="293" t="s">
        <v>178</v>
      </c>
    </row>
    <row r="309" s="2" customFormat="1" ht="55.5" customHeight="1">
      <c r="A309" s="38"/>
      <c r="B309" s="39"/>
      <c r="C309" s="226" t="s">
        <v>546</v>
      </c>
      <c r="D309" s="226" t="s">
        <v>181</v>
      </c>
      <c r="E309" s="227" t="s">
        <v>2961</v>
      </c>
      <c r="F309" s="228" t="s">
        <v>2934</v>
      </c>
      <c r="G309" s="229" t="s">
        <v>203</v>
      </c>
      <c r="H309" s="230">
        <v>2</v>
      </c>
      <c r="I309" s="231"/>
      <c r="J309" s="232">
        <f>ROUND(I309*H309,2)</f>
        <v>0</v>
      </c>
      <c r="K309" s="228" t="s">
        <v>1</v>
      </c>
      <c r="L309" s="44"/>
      <c r="M309" s="233" t="s">
        <v>1</v>
      </c>
      <c r="N309" s="234" t="s">
        <v>41</v>
      </c>
      <c r="O309" s="91"/>
      <c r="P309" s="235">
        <f>O309*H309</f>
        <v>0</v>
      </c>
      <c r="Q309" s="235">
        <v>10</v>
      </c>
      <c r="R309" s="235">
        <f>Q309*H309</f>
        <v>20</v>
      </c>
      <c r="S309" s="235">
        <v>0</v>
      </c>
      <c r="T309" s="236">
        <f>S309*H309</f>
        <v>0</v>
      </c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R309" s="237" t="s">
        <v>186</v>
      </c>
      <c r="AT309" s="237" t="s">
        <v>181</v>
      </c>
      <c r="AU309" s="237" t="s">
        <v>83</v>
      </c>
      <c r="AY309" s="17" t="s">
        <v>178</v>
      </c>
      <c r="BE309" s="238">
        <f>IF(N309="základní",J309,0)</f>
        <v>0</v>
      </c>
      <c r="BF309" s="238">
        <f>IF(N309="snížená",J309,0)</f>
        <v>0</v>
      </c>
      <c r="BG309" s="238">
        <f>IF(N309="zákl. přenesená",J309,0)</f>
        <v>0</v>
      </c>
      <c r="BH309" s="238">
        <f>IF(N309="sníž. přenesená",J309,0)</f>
        <v>0</v>
      </c>
      <c r="BI309" s="238">
        <f>IF(N309="nulová",J309,0)</f>
        <v>0</v>
      </c>
      <c r="BJ309" s="17" t="s">
        <v>83</v>
      </c>
      <c r="BK309" s="238">
        <f>ROUND(I309*H309,2)</f>
        <v>0</v>
      </c>
      <c r="BL309" s="17" t="s">
        <v>186</v>
      </c>
      <c r="BM309" s="237" t="s">
        <v>807</v>
      </c>
    </row>
    <row r="310" s="13" customFormat="1">
      <c r="A310" s="13"/>
      <c r="B310" s="244"/>
      <c r="C310" s="245"/>
      <c r="D310" s="246" t="s">
        <v>190</v>
      </c>
      <c r="E310" s="247" t="s">
        <v>1</v>
      </c>
      <c r="F310" s="248" t="s">
        <v>2899</v>
      </c>
      <c r="G310" s="245"/>
      <c r="H310" s="247" t="s">
        <v>1</v>
      </c>
      <c r="I310" s="249"/>
      <c r="J310" s="245"/>
      <c r="K310" s="245"/>
      <c r="L310" s="250"/>
      <c r="M310" s="251"/>
      <c r="N310" s="252"/>
      <c r="O310" s="252"/>
      <c r="P310" s="252"/>
      <c r="Q310" s="252"/>
      <c r="R310" s="252"/>
      <c r="S310" s="252"/>
      <c r="T310" s="25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4" t="s">
        <v>190</v>
      </c>
      <c r="AU310" s="254" t="s">
        <v>83</v>
      </c>
      <c r="AV310" s="13" t="s">
        <v>83</v>
      </c>
      <c r="AW310" s="13" t="s">
        <v>34</v>
      </c>
      <c r="AX310" s="13" t="s">
        <v>76</v>
      </c>
      <c r="AY310" s="254" t="s">
        <v>178</v>
      </c>
    </row>
    <row r="311" s="14" customFormat="1">
      <c r="A311" s="14"/>
      <c r="B311" s="255"/>
      <c r="C311" s="256"/>
      <c r="D311" s="246" t="s">
        <v>190</v>
      </c>
      <c r="E311" s="257" t="s">
        <v>1</v>
      </c>
      <c r="F311" s="258" t="s">
        <v>85</v>
      </c>
      <c r="G311" s="256"/>
      <c r="H311" s="259">
        <v>2</v>
      </c>
      <c r="I311" s="260"/>
      <c r="J311" s="256"/>
      <c r="K311" s="256"/>
      <c r="L311" s="261"/>
      <c r="M311" s="262"/>
      <c r="N311" s="263"/>
      <c r="O311" s="263"/>
      <c r="P311" s="263"/>
      <c r="Q311" s="263"/>
      <c r="R311" s="263"/>
      <c r="S311" s="263"/>
      <c r="T311" s="26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5" t="s">
        <v>190</v>
      </c>
      <c r="AU311" s="265" t="s">
        <v>83</v>
      </c>
      <c r="AV311" s="14" t="s">
        <v>85</v>
      </c>
      <c r="AW311" s="14" t="s">
        <v>34</v>
      </c>
      <c r="AX311" s="14" t="s">
        <v>76</v>
      </c>
      <c r="AY311" s="265" t="s">
        <v>178</v>
      </c>
    </row>
    <row r="312" s="15" customFormat="1">
      <c r="A312" s="15"/>
      <c r="B312" s="283"/>
      <c r="C312" s="284"/>
      <c r="D312" s="246" t="s">
        <v>190</v>
      </c>
      <c r="E312" s="285" t="s">
        <v>1</v>
      </c>
      <c r="F312" s="286" t="s">
        <v>2432</v>
      </c>
      <c r="G312" s="284"/>
      <c r="H312" s="287">
        <v>2</v>
      </c>
      <c r="I312" s="288"/>
      <c r="J312" s="284"/>
      <c r="K312" s="284"/>
      <c r="L312" s="289"/>
      <c r="M312" s="290"/>
      <c r="N312" s="291"/>
      <c r="O312" s="291"/>
      <c r="P312" s="291"/>
      <c r="Q312" s="291"/>
      <c r="R312" s="291"/>
      <c r="S312" s="291"/>
      <c r="T312" s="292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93" t="s">
        <v>190</v>
      </c>
      <c r="AU312" s="293" t="s">
        <v>83</v>
      </c>
      <c r="AV312" s="15" t="s">
        <v>186</v>
      </c>
      <c r="AW312" s="15" t="s">
        <v>34</v>
      </c>
      <c r="AX312" s="15" t="s">
        <v>83</v>
      </c>
      <c r="AY312" s="293" t="s">
        <v>178</v>
      </c>
    </row>
    <row r="313" s="2" customFormat="1" ht="55.5" customHeight="1">
      <c r="A313" s="38"/>
      <c r="B313" s="39"/>
      <c r="C313" s="226" t="s">
        <v>553</v>
      </c>
      <c r="D313" s="226" t="s">
        <v>181</v>
      </c>
      <c r="E313" s="227" t="s">
        <v>2962</v>
      </c>
      <c r="F313" s="228" t="s">
        <v>2963</v>
      </c>
      <c r="G313" s="229" t="s">
        <v>203</v>
      </c>
      <c r="H313" s="230">
        <v>4</v>
      </c>
      <c r="I313" s="231"/>
      <c r="J313" s="232">
        <f>ROUND(I313*H313,2)</f>
        <v>0</v>
      </c>
      <c r="K313" s="228" t="s">
        <v>1</v>
      </c>
      <c r="L313" s="44"/>
      <c r="M313" s="233" t="s">
        <v>1</v>
      </c>
      <c r="N313" s="234" t="s">
        <v>41</v>
      </c>
      <c r="O313" s="91"/>
      <c r="P313" s="235">
        <f>O313*H313</f>
        <v>0</v>
      </c>
      <c r="Q313" s="235">
        <v>6.5</v>
      </c>
      <c r="R313" s="235">
        <f>Q313*H313</f>
        <v>26</v>
      </c>
      <c r="S313" s="235">
        <v>0</v>
      </c>
      <c r="T313" s="236">
        <f>S313*H313</f>
        <v>0</v>
      </c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R313" s="237" t="s">
        <v>186</v>
      </c>
      <c r="AT313" s="237" t="s">
        <v>181</v>
      </c>
      <c r="AU313" s="237" t="s">
        <v>83</v>
      </c>
      <c r="AY313" s="17" t="s">
        <v>178</v>
      </c>
      <c r="BE313" s="238">
        <f>IF(N313="základní",J313,0)</f>
        <v>0</v>
      </c>
      <c r="BF313" s="238">
        <f>IF(N313="snížená",J313,0)</f>
        <v>0</v>
      </c>
      <c r="BG313" s="238">
        <f>IF(N313="zákl. přenesená",J313,0)</f>
        <v>0</v>
      </c>
      <c r="BH313" s="238">
        <f>IF(N313="sníž. přenesená",J313,0)</f>
        <v>0</v>
      </c>
      <c r="BI313" s="238">
        <f>IF(N313="nulová",J313,0)</f>
        <v>0</v>
      </c>
      <c r="BJ313" s="17" t="s">
        <v>83</v>
      </c>
      <c r="BK313" s="238">
        <f>ROUND(I313*H313,2)</f>
        <v>0</v>
      </c>
      <c r="BL313" s="17" t="s">
        <v>186</v>
      </c>
      <c r="BM313" s="237" t="s">
        <v>820</v>
      </c>
    </row>
    <row r="314" s="13" customFormat="1">
      <c r="A314" s="13"/>
      <c r="B314" s="244"/>
      <c r="C314" s="245"/>
      <c r="D314" s="246" t="s">
        <v>190</v>
      </c>
      <c r="E314" s="247" t="s">
        <v>1</v>
      </c>
      <c r="F314" s="248" t="s">
        <v>2899</v>
      </c>
      <c r="G314" s="245"/>
      <c r="H314" s="247" t="s">
        <v>1</v>
      </c>
      <c r="I314" s="249"/>
      <c r="J314" s="245"/>
      <c r="K314" s="245"/>
      <c r="L314" s="250"/>
      <c r="M314" s="251"/>
      <c r="N314" s="252"/>
      <c r="O314" s="252"/>
      <c r="P314" s="252"/>
      <c r="Q314" s="252"/>
      <c r="R314" s="252"/>
      <c r="S314" s="252"/>
      <c r="T314" s="25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54" t="s">
        <v>190</v>
      </c>
      <c r="AU314" s="254" t="s">
        <v>83</v>
      </c>
      <c r="AV314" s="13" t="s">
        <v>83</v>
      </c>
      <c r="AW314" s="13" t="s">
        <v>34</v>
      </c>
      <c r="AX314" s="13" t="s">
        <v>76</v>
      </c>
      <c r="AY314" s="254" t="s">
        <v>178</v>
      </c>
    </row>
    <row r="315" s="14" customFormat="1">
      <c r="A315" s="14"/>
      <c r="B315" s="255"/>
      <c r="C315" s="256"/>
      <c r="D315" s="246" t="s">
        <v>190</v>
      </c>
      <c r="E315" s="257" t="s">
        <v>1</v>
      </c>
      <c r="F315" s="258" t="s">
        <v>186</v>
      </c>
      <c r="G315" s="256"/>
      <c r="H315" s="259">
        <v>4</v>
      </c>
      <c r="I315" s="260"/>
      <c r="J315" s="256"/>
      <c r="K315" s="256"/>
      <c r="L315" s="261"/>
      <c r="M315" s="262"/>
      <c r="N315" s="263"/>
      <c r="O315" s="263"/>
      <c r="P315" s="263"/>
      <c r="Q315" s="263"/>
      <c r="R315" s="263"/>
      <c r="S315" s="263"/>
      <c r="T315" s="26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5" t="s">
        <v>190</v>
      </c>
      <c r="AU315" s="265" t="s">
        <v>83</v>
      </c>
      <c r="AV315" s="14" t="s">
        <v>85</v>
      </c>
      <c r="AW315" s="14" t="s">
        <v>34</v>
      </c>
      <c r="AX315" s="14" t="s">
        <v>76</v>
      </c>
      <c r="AY315" s="265" t="s">
        <v>178</v>
      </c>
    </row>
    <row r="316" s="15" customFormat="1">
      <c r="A316" s="15"/>
      <c r="B316" s="283"/>
      <c r="C316" s="284"/>
      <c r="D316" s="246" t="s">
        <v>190</v>
      </c>
      <c r="E316" s="285" t="s">
        <v>1</v>
      </c>
      <c r="F316" s="286" t="s">
        <v>2432</v>
      </c>
      <c r="G316" s="284"/>
      <c r="H316" s="287">
        <v>4</v>
      </c>
      <c r="I316" s="288"/>
      <c r="J316" s="284"/>
      <c r="K316" s="284"/>
      <c r="L316" s="289"/>
      <c r="M316" s="290"/>
      <c r="N316" s="291"/>
      <c r="O316" s="291"/>
      <c r="P316" s="291"/>
      <c r="Q316" s="291"/>
      <c r="R316" s="291"/>
      <c r="S316" s="291"/>
      <c r="T316" s="292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93" t="s">
        <v>190</v>
      </c>
      <c r="AU316" s="293" t="s">
        <v>83</v>
      </c>
      <c r="AV316" s="15" t="s">
        <v>186</v>
      </c>
      <c r="AW316" s="15" t="s">
        <v>34</v>
      </c>
      <c r="AX316" s="15" t="s">
        <v>83</v>
      </c>
      <c r="AY316" s="293" t="s">
        <v>178</v>
      </c>
    </row>
    <row r="317" s="2" customFormat="1" ht="55.5" customHeight="1">
      <c r="A317" s="38"/>
      <c r="B317" s="39"/>
      <c r="C317" s="226" t="s">
        <v>558</v>
      </c>
      <c r="D317" s="226" t="s">
        <v>181</v>
      </c>
      <c r="E317" s="227" t="s">
        <v>2964</v>
      </c>
      <c r="F317" s="228" t="s">
        <v>2938</v>
      </c>
      <c r="G317" s="229" t="s">
        <v>203</v>
      </c>
      <c r="H317" s="230">
        <v>1</v>
      </c>
      <c r="I317" s="231"/>
      <c r="J317" s="232">
        <f>ROUND(I317*H317,2)</f>
        <v>0</v>
      </c>
      <c r="K317" s="228" t="s">
        <v>1</v>
      </c>
      <c r="L317" s="44"/>
      <c r="M317" s="233" t="s">
        <v>1</v>
      </c>
      <c r="N317" s="234" t="s">
        <v>41</v>
      </c>
      <c r="O317" s="91"/>
      <c r="P317" s="235">
        <f>O317*H317</f>
        <v>0</v>
      </c>
      <c r="Q317" s="235">
        <v>10</v>
      </c>
      <c r="R317" s="235">
        <f>Q317*H317</f>
        <v>10</v>
      </c>
      <c r="S317" s="235">
        <v>0</v>
      </c>
      <c r="T317" s="236">
        <f>S317*H317</f>
        <v>0</v>
      </c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R317" s="237" t="s">
        <v>186</v>
      </c>
      <c r="AT317" s="237" t="s">
        <v>181</v>
      </c>
      <c r="AU317" s="237" t="s">
        <v>83</v>
      </c>
      <c r="AY317" s="17" t="s">
        <v>178</v>
      </c>
      <c r="BE317" s="238">
        <f>IF(N317="základní",J317,0)</f>
        <v>0</v>
      </c>
      <c r="BF317" s="238">
        <f>IF(N317="snížená",J317,0)</f>
        <v>0</v>
      </c>
      <c r="BG317" s="238">
        <f>IF(N317="zákl. přenesená",J317,0)</f>
        <v>0</v>
      </c>
      <c r="BH317" s="238">
        <f>IF(N317="sníž. přenesená",J317,0)</f>
        <v>0</v>
      </c>
      <c r="BI317" s="238">
        <f>IF(N317="nulová",J317,0)</f>
        <v>0</v>
      </c>
      <c r="BJ317" s="17" t="s">
        <v>83</v>
      </c>
      <c r="BK317" s="238">
        <f>ROUND(I317*H317,2)</f>
        <v>0</v>
      </c>
      <c r="BL317" s="17" t="s">
        <v>186</v>
      </c>
      <c r="BM317" s="237" t="s">
        <v>832</v>
      </c>
    </row>
    <row r="318" s="13" customFormat="1">
      <c r="A318" s="13"/>
      <c r="B318" s="244"/>
      <c r="C318" s="245"/>
      <c r="D318" s="246" t="s">
        <v>190</v>
      </c>
      <c r="E318" s="247" t="s">
        <v>1</v>
      </c>
      <c r="F318" s="248" t="s">
        <v>2899</v>
      </c>
      <c r="G318" s="245"/>
      <c r="H318" s="247" t="s">
        <v>1</v>
      </c>
      <c r="I318" s="249"/>
      <c r="J318" s="245"/>
      <c r="K318" s="245"/>
      <c r="L318" s="250"/>
      <c r="M318" s="251"/>
      <c r="N318" s="252"/>
      <c r="O318" s="252"/>
      <c r="P318" s="252"/>
      <c r="Q318" s="252"/>
      <c r="R318" s="252"/>
      <c r="S318" s="252"/>
      <c r="T318" s="25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54" t="s">
        <v>190</v>
      </c>
      <c r="AU318" s="254" t="s">
        <v>83</v>
      </c>
      <c r="AV318" s="13" t="s">
        <v>83</v>
      </c>
      <c r="AW318" s="13" t="s">
        <v>34</v>
      </c>
      <c r="AX318" s="13" t="s">
        <v>76</v>
      </c>
      <c r="AY318" s="254" t="s">
        <v>178</v>
      </c>
    </row>
    <row r="319" s="14" customFormat="1">
      <c r="A319" s="14"/>
      <c r="B319" s="255"/>
      <c r="C319" s="256"/>
      <c r="D319" s="246" t="s">
        <v>190</v>
      </c>
      <c r="E319" s="257" t="s">
        <v>1</v>
      </c>
      <c r="F319" s="258" t="s">
        <v>83</v>
      </c>
      <c r="G319" s="256"/>
      <c r="H319" s="259">
        <v>1</v>
      </c>
      <c r="I319" s="260"/>
      <c r="J319" s="256"/>
      <c r="K319" s="256"/>
      <c r="L319" s="261"/>
      <c r="M319" s="262"/>
      <c r="N319" s="263"/>
      <c r="O319" s="263"/>
      <c r="P319" s="263"/>
      <c r="Q319" s="263"/>
      <c r="R319" s="263"/>
      <c r="S319" s="263"/>
      <c r="T319" s="26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5" t="s">
        <v>190</v>
      </c>
      <c r="AU319" s="265" t="s">
        <v>83</v>
      </c>
      <c r="AV319" s="14" t="s">
        <v>85</v>
      </c>
      <c r="AW319" s="14" t="s">
        <v>34</v>
      </c>
      <c r="AX319" s="14" t="s">
        <v>76</v>
      </c>
      <c r="AY319" s="265" t="s">
        <v>178</v>
      </c>
    </row>
    <row r="320" s="15" customFormat="1">
      <c r="A320" s="15"/>
      <c r="B320" s="283"/>
      <c r="C320" s="284"/>
      <c r="D320" s="246" t="s">
        <v>190</v>
      </c>
      <c r="E320" s="285" t="s">
        <v>1</v>
      </c>
      <c r="F320" s="286" t="s">
        <v>2432</v>
      </c>
      <c r="G320" s="284"/>
      <c r="H320" s="287">
        <v>1</v>
      </c>
      <c r="I320" s="288"/>
      <c r="J320" s="284"/>
      <c r="K320" s="284"/>
      <c r="L320" s="289"/>
      <c r="M320" s="290"/>
      <c r="N320" s="291"/>
      <c r="O320" s="291"/>
      <c r="P320" s="291"/>
      <c r="Q320" s="291"/>
      <c r="R320" s="291"/>
      <c r="S320" s="291"/>
      <c r="T320" s="292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93" t="s">
        <v>190</v>
      </c>
      <c r="AU320" s="293" t="s">
        <v>83</v>
      </c>
      <c r="AV320" s="15" t="s">
        <v>186</v>
      </c>
      <c r="AW320" s="15" t="s">
        <v>34</v>
      </c>
      <c r="AX320" s="15" t="s">
        <v>83</v>
      </c>
      <c r="AY320" s="293" t="s">
        <v>178</v>
      </c>
    </row>
    <row r="321" s="2" customFormat="1" ht="55.5" customHeight="1">
      <c r="A321" s="38"/>
      <c r="B321" s="39"/>
      <c r="C321" s="226" t="s">
        <v>563</v>
      </c>
      <c r="D321" s="226" t="s">
        <v>181</v>
      </c>
      <c r="E321" s="227" t="s">
        <v>2965</v>
      </c>
      <c r="F321" s="228" t="s">
        <v>2940</v>
      </c>
      <c r="G321" s="229" t="s">
        <v>203</v>
      </c>
      <c r="H321" s="230">
        <v>2</v>
      </c>
      <c r="I321" s="231"/>
      <c r="J321" s="232">
        <f>ROUND(I321*H321,2)</f>
        <v>0</v>
      </c>
      <c r="K321" s="228" t="s">
        <v>1</v>
      </c>
      <c r="L321" s="44"/>
      <c r="M321" s="233" t="s">
        <v>1</v>
      </c>
      <c r="N321" s="234" t="s">
        <v>41</v>
      </c>
      <c r="O321" s="91"/>
      <c r="P321" s="235">
        <f>O321*H321</f>
        <v>0</v>
      </c>
      <c r="Q321" s="235">
        <v>10</v>
      </c>
      <c r="R321" s="235">
        <f>Q321*H321</f>
        <v>20</v>
      </c>
      <c r="S321" s="235">
        <v>0</v>
      </c>
      <c r="T321" s="236">
        <f>S321*H321</f>
        <v>0</v>
      </c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R321" s="237" t="s">
        <v>186</v>
      </c>
      <c r="AT321" s="237" t="s">
        <v>181</v>
      </c>
      <c r="AU321" s="237" t="s">
        <v>83</v>
      </c>
      <c r="AY321" s="17" t="s">
        <v>178</v>
      </c>
      <c r="BE321" s="238">
        <f>IF(N321="základní",J321,0)</f>
        <v>0</v>
      </c>
      <c r="BF321" s="238">
        <f>IF(N321="snížená",J321,0)</f>
        <v>0</v>
      </c>
      <c r="BG321" s="238">
        <f>IF(N321="zákl. přenesená",J321,0)</f>
        <v>0</v>
      </c>
      <c r="BH321" s="238">
        <f>IF(N321="sníž. přenesená",J321,0)</f>
        <v>0</v>
      </c>
      <c r="BI321" s="238">
        <f>IF(N321="nulová",J321,0)</f>
        <v>0</v>
      </c>
      <c r="BJ321" s="17" t="s">
        <v>83</v>
      </c>
      <c r="BK321" s="238">
        <f>ROUND(I321*H321,2)</f>
        <v>0</v>
      </c>
      <c r="BL321" s="17" t="s">
        <v>186</v>
      </c>
      <c r="BM321" s="237" t="s">
        <v>844</v>
      </c>
    </row>
    <row r="322" s="13" customFormat="1">
      <c r="A322" s="13"/>
      <c r="B322" s="244"/>
      <c r="C322" s="245"/>
      <c r="D322" s="246" t="s">
        <v>190</v>
      </c>
      <c r="E322" s="247" t="s">
        <v>1</v>
      </c>
      <c r="F322" s="248" t="s">
        <v>2899</v>
      </c>
      <c r="G322" s="245"/>
      <c r="H322" s="247" t="s">
        <v>1</v>
      </c>
      <c r="I322" s="249"/>
      <c r="J322" s="245"/>
      <c r="K322" s="245"/>
      <c r="L322" s="250"/>
      <c r="M322" s="251"/>
      <c r="N322" s="252"/>
      <c r="O322" s="252"/>
      <c r="P322" s="252"/>
      <c r="Q322" s="252"/>
      <c r="R322" s="252"/>
      <c r="S322" s="252"/>
      <c r="T322" s="25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4" t="s">
        <v>190</v>
      </c>
      <c r="AU322" s="254" t="s">
        <v>83</v>
      </c>
      <c r="AV322" s="13" t="s">
        <v>83</v>
      </c>
      <c r="AW322" s="13" t="s">
        <v>34</v>
      </c>
      <c r="AX322" s="13" t="s">
        <v>76</v>
      </c>
      <c r="AY322" s="254" t="s">
        <v>178</v>
      </c>
    </row>
    <row r="323" s="14" customFormat="1">
      <c r="A323" s="14"/>
      <c r="B323" s="255"/>
      <c r="C323" s="256"/>
      <c r="D323" s="246" t="s">
        <v>190</v>
      </c>
      <c r="E323" s="257" t="s">
        <v>1</v>
      </c>
      <c r="F323" s="258" t="s">
        <v>85</v>
      </c>
      <c r="G323" s="256"/>
      <c r="H323" s="259">
        <v>2</v>
      </c>
      <c r="I323" s="260"/>
      <c r="J323" s="256"/>
      <c r="K323" s="256"/>
      <c r="L323" s="261"/>
      <c r="M323" s="262"/>
      <c r="N323" s="263"/>
      <c r="O323" s="263"/>
      <c r="P323" s="263"/>
      <c r="Q323" s="263"/>
      <c r="R323" s="263"/>
      <c r="S323" s="263"/>
      <c r="T323" s="26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5" t="s">
        <v>190</v>
      </c>
      <c r="AU323" s="265" t="s">
        <v>83</v>
      </c>
      <c r="AV323" s="14" t="s">
        <v>85</v>
      </c>
      <c r="AW323" s="14" t="s">
        <v>34</v>
      </c>
      <c r="AX323" s="14" t="s">
        <v>76</v>
      </c>
      <c r="AY323" s="265" t="s">
        <v>178</v>
      </c>
    </row>
    <row r="324" s="15" customFormat="1">
      <c r="A324" s="15"/>
      <c r="B324" s="283"/>
      <c r="C324" s="284"/>
      <c r="D324" s="246" t="s">
        <v>190</v>
      </c>
      <c r="E324" s="285" t="s">
        <v>1</v>
      </c>
      <c r="F324" s="286" t="s">
        <v>2432</v>
      </c>
      <c r="G324" s="284"/>
      <c r="H324" s="287">
        <v>2</v>
      </c>
      <c r="I324" s="288"/>
      <c r="J324" s="284"/>
      <c r="K324" s="284"/>
      <c r="L324" s="289"/>
      <c r="M324" s="290"/>
      <c r="N324" s="291"/>
      <c r="O324" s="291"/>
      <c r="P324" s="291"/>
      <c r="Q324" s="291"/>
      <c r="R324" s="291"/>
      <c r="S324" s="291"/>
      <c r="T324" s="292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T324" s="293" t="s">
        <v>190</v>
      </c>
      <c r="AU324" s="293" t="s">
        <v>83</v>
      </c>
      <c r="AV324" s="15" t="s">
        <v>186</v>
      </c>
      <c r="AW324" s="15" t="s">
        <v>34</v>
      </c>
      <c r="AX324" s="15" t="s">
        <v>83</v>
      </c>
      <c r="AY324" s="293" t="s">
        <v>178</v>
      </c>
    </row>
    <row r="325" s="2" customFormat="1" ht="55.5" customHeight="1">
      <c r="A325" s="38"/>
      <c r="B325" s="39"/>
      <c r="C325" s="226" t="s">
        <v>568</v>
      </c>
      <c r="D325" s="226" t="s">
        <v>181</v>
      </c>
      <c r="E325" s="227" t="s">
        <v>2966</v>
      </c>
      <c r="F325" s="228" t="s">
        <v>2967</v>
      </c>
      <c r="G325" s="229" t="s">
        <v>203</v>
      </c>
      <c r="H325" s="230">
        <v>3</v>
      </c>
      <c r="I325" s="231"/>
      <c r="J325" s="232">
        <f>ROUND(I325*H325,2)</f>
        <v>0</v>
      </c>
      <c r="K325" s="228" t="s">
        <v>1</v>
      </c>
      <c r="L325" s="44"/>
      <c r="M325" s="233" t="s">
        <v>1</v>
      </c>
      <c r="N325" s="234" t="s">
        <v>41</v>
      </c>
      <c r="O325" s="91"/>
      <c r="P325" s="235">
        <f>O325*H325</f>
        <v>0</v>
      </c>
      <c r="Q325" s="235">
        <v>6.5</v>
      </c>
      <c r="R325" s="235">
        <f>Q325*H325</f>
        <v>19.5</v>
      </c>
      <c r="S325" s="235">
        <v>0</v>
      </c>
      <c r="T325" s="236">
        <f>S325*H325</f>
        <v>0</v>
      </c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R325" s="237" t="s">
        <v>186</v>
      </c>
      <c r="AT325" s="237" t="s">
        <v>181</v>
      </c>
      <c r="AU325" s="237" t="s">
        <v>83</v>
      </c>
      <c r="AY325" s="17" t="s">
        <v>178</v>
      </c>
      <c r="BE325" s="238">
        <f>IF(N325="základní",J325,0)</f>
        <v>0</v>
      </c>
      <c r="BF325" s="238">
        <f>IF(N325="snížená",J325,0)</f>
        <v>0</v>
      </c>
      <c r="BG325" s="238">
        <f>IF(N325="zákl. přenesená",J325,0)</f>
        <v>0</v>
      </c>
      <c r="BH325" s="238">
        <f>IF(N325="sníž. přenesená",J325,0)</f>
        <v>0</v>
      </c>
      <c r="BI325" s="238">
        <f>IF(N325="nulová",J325,0)</f>
        <v>0</v>
      </c>
      <c r="BJ325" s="17" t="s">
        <v>83</v>
      </c>
      <c r="BK325" s="238">
        <f>ROUND(I325*H325,2)</f>
        <v>0</v>
      </c>
      <c r="BL325" s="17" t="s">
        <v>186</v>
      </c>
      <c r="BM325" s="237" t="s">
        <v>871</v>
      </c>
    </row>
    <row r="326" s="13" customFormat="1">
      <c r="A326" s="13"/>
      <c r="B326" s="244"/>
      <c r="C326" s="245"/>
      <c r="D326" s="246" t="s">
        <v>190</v>
      </c>
      <c r="E326" s="247" t="s">
        <v>1</v>
      </c>
      <c r="F326" s="248" t="s">
        <v>2899</v>
      </c>
      <c r="G326" s="245"/>
      <c r="H326" s="247" t="s">
        <v>1</v>
      </c>
      <c r="I326" s="249"/>
      <c r="J326" s="245"/>
      <c r="K326" s="245"/>
      <c r="L326" s="250"/>
      <c r="M326" s="251"/>
      <c r="N326" s="252"/>
      <c r="O326" s="252"/>
      <c r="P326" s="252"/>
      <c r="Q326" s="252"/>
      <c r="R326" s="252"/>
      <c r="S326" s="252"/>
      <c r="T326" s="25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54" t="s">
        <v>190</v>
      </c>
      <c r="AU326" s="254" t="s">
        <v>83</v>
      </c>
      <c r="AV326" s="13" t="s">
        <v>83</v>
      </c>
      <c r="AW326" s="13" t="s">
        <v>34</v>
      </c>
      <c r="AX326" s="13" t="s">
        <v>76</v>
      </c>
      <c r="AY326" s="254" t="s">
        <v>178</v>
      </c>
    </row>
    <row r="327" s="14" customFormat="1">
      <c r="A327" s="14"/>
      <c r="B327" s="255"/>
      <c r="C327" s="256"/>
      <c r="D327" s="246" t="s">
        <v>190</v>
      </c>
      <c r="E327" s="257" t="s">
        <v>1</v>
      </c>
      <c r="F327" s="258" t="s">
        <v>179</v>
      </c>
      <c r="G327" s="256"/>
      <c r="H327" s="259">
        <v>3</v>
      </c>
      <c r="I327" s="260"/>
      <c r="J327" s="256"/>
      <c r="K327" s="256"/>
      <c r="L327" s="261"/>
      <c r="M327" s="262"/>
      <c r="N327" s="263"/>
      <c r="O327" s="263"/>
      <c r="P327" s="263"/>
      <c r="Q327" s="263"/>
      <c r="R327" s="263"/>
      <c r="S327" s="263"/>
      <c r="T327" s="26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5" t="s">
        <v>190</v>
      </c>
      <c r="AU327" s="265" t="s">
        <v>83</v>
      </c>
      <c r="AV327" s="14" t="s">
        <v>85</v>
      </c>
      <c r="AW327" s="14" t="s">
        <v>34</v>
      </c>
      <c r="AX327" s="14" t="s">
        <v>76</v>
      </c>
      <c r="AY327" s="265" t="s">
        <v>178</v>
      </c>
    </row>
    <row r="328" s="15" customFormat="1">
      <c r="A328" s="15"/>
      <c r="B328" s="283"/>
      <c r="C328" s="284"/>
      <c r="D328" s="246" t="s">
        <v>190</v>
      </c>
      <c r="E328" s="285" t="s">
        <v>1</v>
      </c>
      <c r="F328" s="286" t="s">
        <v>2432</v>
      </c>
      <c r="G328" s="284"/>
      <c r="H328" s="287">
        <v>3</v>
      </c>
      <c r="I328" s="288"/>
      <c r="J328" s="284"/>
      <c r="K328" s="284"/>
      <c r="L328" s="289"/>
      <c r="M328" s="290"/>
      <c r="N328" s="291"/>
      <c r="O328" s="291"/>
      <c r="P328" s="291"/>
      <c r="Q328" s="291"/>
      <c r="R328" s="291"/>
      <c r="S328" s="291"/>
      <c r="T328" s="292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T328" s="293" t="s">
        <v>190</v>
      </c>
      <c r="AU328" s="293" t="s">
        <v>83</v>
      </c>
      <c r="AV328" s="15" t="s">
        <v>186</v>
      </c>
      <c r="AW328" s="15" t="s">
        <v>34</v>
      </c>
      <c r="AX328" s="15" t="s">
        <v>83</v>
      </c>
      <c r="AY328" s="293" t="s">
        <v>178</v>
      </c>
    </row>
    <row r="329" s="2" customFormat="1" ht="37.8" customHeight="1">
      <c r="A329" s="38"/>
      <c r="B329" s="39"/>
      <c r="C329" s="226" t="s">
        <v>573</v>
      </c>
      <c r="D329" s="226" t="s">
        <v>181</v>
      </c>
      <c r="E329" s="227" t="s">
        <v>2968</v>
      </c>
      <c r="F329" s="228" t="s">
        <v>2946</v>
      </c>
      <c r="G329" s="229" t="s">
        <v>203</v>
      </c>
      <c r="H329" s="230">
        <v>2</v>
      </c>
      <c r="I329" s="231"/>
      <c r="J329" s="232">
        <f>ROUND(I329*H329,2)</f>
        <v>0</v>
      </c>
      <c r="K329" s="228" t="s">
        <v>1</v>
      </c>
      <c r="L329" s="44"/>
      <c r="M329" s="233" t="s">
        <v>1</v>
      </c>
      <c r="N329" s="234" t="s">
        <v>41</v>
      </c>
      <c r="O329" s="91"/>
      <c r="P329" s="235">
        <f>O329*H329</f>
        <v>0</v>
      </c>
      <c r="Q329" s="235">
        <v>0.5</v>
      </c>
      <c r="R329" s="235">
        <f>Q329*H329</f>
        <v>1</v>
      </c>
      <c r="S329" s="235">
        <v>0</v>
      </c>
      <c r="T329" s="236">
        <f>S329*H329</f>
        <v>0</v>
      </c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R329" s="237" t="s">
        <v>186</v>
      </c>
      <c r="AT329" s="237" t="s">
        <v>181</v>
      </c>
      <c r="AU329" s="237" t="s">
        <v>83</v>
      </c>
      <c r="AY329" s="17" t="s">
        <v>178</v>
      </c>
      <c r="BE329" s="238">
        <f>IF(N329="základní",J329,0)</f>
        <v>0</v>
      </c>
      <c r="BF329" s="238">
        <f>IF(N329="snížená",J329,0)</f>
        <v>0</v>
      </c>
      <c r="BG329" s="238">
        <f>IF(N329="zákl. přenesená",J329,0)</f>
        <v>0</v>
      </c>
      <c r="BH329" s="238">
        <f>IF(N329="sníž. přenesená",J329,0)</f>
        <v>0</v>
      </c>
      <c r="BI329" s="238">
        <f>IF(N329="nulová",J329,0)</f>
        <v>0</v>
      </c>
      <c r="BJ329" s="17" t="s">
        <v>83</v>
      </c>
      <c r="BK329" s="238">
        <f>ROUND(I329*H329,2)</f>
        <v>0</v>
      </c>
      <c r="BL329" s="17" t="s">
        <v>186</v>
      </c>
      <c r="BM329" s="237" t="s">
        <v>884</v>
      </c>
    </row>
    <row r="330" s="13" customFormat="1">
      <c r="A330" s="13"/>
      <c r="B330" s="244"/>
      <c r="C330" s="245"/>
      <c r="D330" s="246" t="s">
        <v>190</v>
      </c>
      <c r="E330" s="247" t="s">
        <v>1</v>
      </c>
      <c r="F330" s="248" t="s">
        <v>2899</v>
      </c>
      <c r="G330" s="245"/>
      <c r="H330" s="247" t="s">
        <v>1</v>
      </c>
      <c r="I330" s="249"/>
      <c r="J330" s="245"/>
      <c r="K330" s="245"/>
      <c r="L330" s="250"/>
      <c r="M330" s="251"/>
      <c r="N330" s="252"/>
      <c r="O330" s="252"/>
      <c r="P330" s="252"/>
      <c r="Q330" s="252"/>
      <c r="R330" s="252"/>
      <c r="S330" s="252"/>
      <c r="T330" s="25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4" t="s">
        <v>190</v>
      </c>
      <c r="AU330" s="254" t="s">
        <v>83</v>
      </c>
      <c r="AV330" s="13" t="s">
        <v>83</v>
      </c>
      <c r="AW330" s="13" t="s">
        <v>34</v>
      </c>
      <c r="AX330" s="13" t="s">
        <v>76</v>
      </c>
      <c r="AY330" s="254" t="s">
        <v>178</v>
      </c>
    </row>
    <row r="331" s="14" customFormat="1">
      <c r="A331" s="14"/>
      <c r="B331" s="255"/>
      <c r="C331" s="256"/>
      <c r="D331" s="246" t="s">
        <v>190</v>
      </c>
      <c r="E331" s="257" t="s">
        <v>1</v>
      </c>
      <c r="F331" s="258" t="s">
        <v>85</v>
      </c>
      <c r="G331" s="256"/>
      <c r="H331" s="259">
        <v>2</v>
      </c>
      <c r="I331" s="260"/>
      <c r="J331" s="256"/>
      <c r="K331" s="256"/>
      <c r="L331" s="261"/>
      <c r="M331" s="262"/>
      <c r="N331" s="263"/>
      <c r="O331" s="263"/>
      <c r="P331" s="263"/>
      <c r="Q331" s="263"/>
      <c r="R331" s="263"/>
      <c r="S331" s="263"/>
      <c r="T331" s="26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5" t="s">
        <v>190</v>
      </c>
      <c r="AU331" s="265" t="s">
        <v>83</v>
      </c>
      <c r="AV331" s="14" t="s">
        <v>85</v>
      </c>
      <c r="AW331" s="14" t="s">
        <v>34</v>
      </c>
      <c r="AX331" s="14" t="s">
        <v>76</v>
      </c>
      <c r="AY331" s="265" t="s">
        <v>178</v>
      </c>
    </row>
    <row r="332" s="15" customFormat="1">
      <c r="A332" s="15"/>
      <c r="B332" s="283"/>
      <c r="C332" s="284"/>
      <c r="D332" s="246" t="s">
        <v>190</v>
      </c>
      <c r="E332" s="285" t="s">
        <v>1</v>
      </c>
      <c r="F332" s="286" t="s">
        <v>2432</v>
      </c>
      <c r="G332" s="284"/>
      <c r="H332" s="287">
        <v>2</v>
      </c>
      <c r="I332" s="288"/>
      <c r="J332" s="284"/>
      <c r="K332" s="284"/>
      <c r="L332" s="289"/>
      <c r="M332" s="290"/>
      <c r="N332" s="291"/>
      <c r="O332" s="291"/>
      <c r="P332" s="291"/>
      <c r="Q332" s="291"/>
      <c r="R332" s="291"/>
      <c r="S332" s="291"/>
      <c r="T332" s="292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T332" s="293" t="s">
        <v>190</v>
      </c>
      <c r="AU332" s="293" t="s">
        <v>83</v>
      </c>
      <c r="AV332" s="15" t="s">
        <v>186</v>
      </c>
      <c r="AW332" s="15" t="s">
        <v>34</v>
      </c>
      <c r="AX332" s="15" t="s">
        <v>83</v>
      </c>
      <c r="AY332" s="293" t="s">
        <v>178</v>
      </c>
    </row>
    <row r="333" s="2" customFormat="1" ht="49.05" customHeight="1">
      <c r="A333" s="38"/>
      <c r="B333" s="39"/>
      <c r="C333" s="226" t="s">
        <v>579</v>
      </c>
      <c r="D333" s="226" t="s">
        <v>181</v>
      </c>
      <c r="E333" s="227" t="s">
        <v>2969</v>
      </c>
      <c r="F333" s="228" t="s">
        <v>2970</v>
      </c>
      <c r="G333" s="229" t="s">
        <v>203</v>
      </c>
      <c r="H333" s="230">
        <v>1</v>
      </c>
      <c r="I333" s="231"/>
      <c r="J333" s="232">
        <f>ROUND(I333*H333,2)</f>
        <v>0</v>
      </c>
      <c r="K333" s="228" t="s">
        <v>1</v>
      </c>
      <c r="L333" s="44"/>
      <c r="M333" s="233" t="s">
        <v>1</v>
      </c>
      <c r="N333" s="234" t="s">
        <v>41</v>
      </c>
      <c r="O333" s="91"/>
      <c r="P333" s="235">
        <f>O333*H333</f>
        <v>0</v>
      </c>
      <c r="Q333" s="235">
        <v>0</v>
      </c>
      <c r="R333" s="235">
        <f>Q333*H333</f>
        <v>0</v>
      </c>
      <c r="S333" s="235">
        <v>0</v>
      </c>
      <c r="T333" s="236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237" t="s">
        <v>186</v>
      </c>
      <c r="AT333" s="237" t="s">
        <v>181</v>
      </c>
      <c r="AU333" s="237" t="s">
        <v>83</v>
      </c>
      <c r="AY333" s="17" t="s">
        <v>178</v>
      </c>
      <c r="BE333" s="238">
        <f>IF(N333="základní",J333,0)</f>
        <v>0</v>
      </c>
      <c r="BF333" s="238">
        <f>IF(N333="snížená",J333,0)</f>
        <v>0</v>
      </c>
      <c r="BG333" s="238">
        <f>IF(N333="zákl. přenesená",J333,0)</f>
        <v>0</v>
      </c>
      <c r="BH333" s="238">
        <f>IF(N333="sníž. přenesená",J333,0)</f>
        <v>0</v>
      </c>
      <c r="BI333" s="238">
        <f>IF(N333="nulová",J333,0)</f>
        <v>0</v>
      </c>
      <c r="BJ333" s="17" t="s">
        <v>83</v>
      </c>
      <c r="BK333" s="238">
        <f>ROUND(I333*H333,2)</f>
        <v>0</v>
      </c>
      <c r="BL333" s="17" t="s">
        <v>186</v>
      </c>
      <c r="BM333" s="237" t="s">
        <v>899</v>
      </c>
    </row>
    <row r="334" s="13" customFormat="1">
      <c r="A334" s="13"/>
      <c r="B334" s="244"/>
      <c r="C334" s="245"/>
      <c r="D334" s="246" t="s">
        <v>190</v>
      </c>
      <c r="E334" s="247" t="s">
        <v>1</v>
      </c>
      <c r="F334" s="248" t="s">
        <v>2971</v>
      </c>
      <c r="G334" s="245"/>
      <c r="H334" s="247" t="s">
        <v>1</v>
      </c>
      <c r="I334" s="249"/>
      <c r="J334" s="245"/>
      <c r="K334" s="245"/>
      <c r="L334" s="250"/>
      <c r="M334" s="251"/>
      <c r="N334" s="252"/>
      <c r="O334" s="252"/>
      <c r="P334" s="252"/>
      <c r="Q334" s="252"/>
      <c r="R334" s="252"/>
      <c r="S334" s="252"/>
      <c r="T334" s="25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54" t="s">
        <v>190</v>
      </c>
      <c r="AU334" s="254" t="s">
        <v>83</v>
      </c>
      <c r="AV334" s="13" t="s">
        <v>83</v>
      </c>
      <c r="AW334" s="13" t="s">
        <v>34</v>
      </c>
      <c r="AX334" s="13" t="s">
        <v>76</v>
      </c>
      <c r="AY334" s="254" t="s">
        <v>178</v>
      </c>
    </row>
    <row r="335" s="13" customFormat="1">
      <c r="A335" s="13"/>
      <c r="B335" s="244"/>
      <c r="C335" s="245"/>
      <c r="D335" s="246" t="s">
        <v>190</v>
      </c>
      <c r="E335" s="247" t="s">
        <v>1</v>
      </c>
      <c r="F335" s="248" t="s">
        <v>2972</v>
      </c>
      <c r="G335" s="245"/>
      <c r="H335" s="247" t="s">
        <v>1</v>
      </c>
      <c r="I335" s="249"/>
      <c r="J335" s="245"/>
      <c r="K335" s="245"/>
      <c r="L335" s="250"/>
      <c r="M335" s="251"/>
      <c r="N335" s="252"/>
      <c r="O335" s="252"/>
      <c r="P335" s="252"/>
      <c r="Q335" s="252"/>
      <c r="R335" s="252"/>
      <c r="S335" s="252"/>
      <c r="T335" s="25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54" t="s">
        <v>190</v>
      </c>
      <c r="AU335" s="254" t="s">
        <v>83</v>
      </c>
      <c r="AV335" s="13" t="s">
        <v>83</v>
      </c>
      <c r="AW335" s="13" t="s">
        <v>34</v>
      </c>
      <c r="AX335" s="13" t="s">
        <v>76</v>
      </c>
      <c r="AY335" s="254" t="s">
        <v>178</v>
      </c>
    </row>
    <row r="336" s="13" customFormat="1">
      <c r="A336" s="13"/>
      <c r="B336" s="244"/>
      <c r="C336" s="245"/>
      <c r="D336" s="246" t="s">
        <v>190</v>
      </c>
      <c r="E336" s="247" t="s">
        <v>1</v>
      </c>
      <c r="F336" s="248" t="s">
        <v>2973</v>
      </c>
      <c r="G336" s="245"/>
      <c r="H336" s="247" t="s">
        <v>1</v>
      </c>
      <c r="I336" s="249"/>
      <c r="J336" s="245"/>
      <c r="K336" s="245"/>
      <c r="L336" s="250"/>
      <c r="M336" s="251"/>
      <c r="N336" s="252"/>
      <c r="O336" s="252"/>
      <c r="P336" s="252"/>
      <c r="Q336" s="252"/>
      <c r="R336" s="252"/>
      <c r="S336" s="252"/>
      <c r="T336" s="25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54" t="s">
        <v>190</v>
      </c>
      <c r="AU336" s="254" t="s">
        <v>83</v>
      </c>
      <c r="AV336" s="13" t="s">
        <v>83</v>
      </c>
      <c r="AW336" s="13" t="s">
        <v>34</v>
      </c>
      <c r="AX336" s="13" t="s">
        <v>76</v>
      </c>
      <c r="AY336" s="254" t="s">
        <v>178</v>
      </c>
    </row>
    <row r="337" s="13" customFormat="1">
      <c r="A337" s="13"/>
      <c r="B337" s="244"/>
      <c r="C337" s="245"/>
      <c r="D337" s="246" t="s">
        <v>190</v>
      </c>
      <c r="E337" s="247" t="s">
        <v>1</v>
      </c>
      <c r="F337" s="248" t="s">
        <v>2974</v>
      </c>
      <c r="G337" s="245"/>
      <c r="H337" s="247" t="s">
        <v>1</v>
      </c>
      <c r="I337" s="249"/>
      <c r="J337" s="245"/>
      <c r="K337" s="245"/>
      <c r="L337" s="250"/>
      <c r="M337" s="251"/>
      <c r="N337" s="252"/>
      <c r="O337" s="252"/>
      <c r="P337" s="252"/>
      <c r="Q337" s="252"/>
      <c r="R337" s="252"/>
      <c r="S337" s="252"/>
      <c r="T337" s="25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54" t="s">
        <v>190</v>
      </c>
      <c r="AU337" s="254" t="s">
        <v>83</v>
      </c>
      <c r="AV337" s="13" t="s">
        <v>83</v>
      </c>
      <c r="AW337" s="13" t="s">
        <v>34</v>
      </c>
      <c r="AX337" s="13" t="s">
        <v>76</v>
      </c>
      <c r="AY337" s="254" t="s">
        <v>178</v>
      </c>
    </row>
    <row r="338" s="13" customFormat="1">
      <c r="A338" s="13"/>
      <c r="B338" s="244"/>
      <c r="C338" s="245"/>
      <c r="D338" s="246" t="s">
        <v>190</v>
      </c>
      <c r="E338" s="247" t="s">
        <v>1</v>
      </c>
      <c r="F338" s="248" t="s">
        <v>2975</v>
      </c>
      <c r="G338" s="245"/>
      <c r="H338" s="247" t="s">
        <v>1</v>
      </c>
      <c r="I338" s="249"/>
      <c r="J338" s="245"/>
      <c r="K338" s="245"/>
      <c r="L338" s="250"/>
      <c r="M338" s="251"/>
      <c r="N338" s="252"/>
      <c r="O338" s="252"/>
      <c r="P338" s="252"/>
      <c r="Q338" s="252"/>
      <c r="R338" s="252"/>
      <c r="S338" s="252"/>
      <c r="T338" s="25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4" t="s">
        <v>190</v>
      </c>
      <c r="AU338" s="254" t="s">
        <v>83</v>
      </c>
      <c r="AV338" s="13" t="s">
        <v>83</v>
      </c>
      <c r="AW338" s="13" t="s">
        <v>34</v>
      </c>
      <c r="AX338" s="13" t="s">
        <v>76</v>
      </c>
      <c r="AY338" s="254" t="s">
        <v>178</v>
      </c>
    </row>
    <row r="339" s="13" customFormat="1">
      <c r="A339" s="13"/>
      <c r="B339" s="244"/>
      <c r="C339" s="245"/>
      <c r="D339" s="246" t="s">
        <v>190</v>
      </c>
      <c r="E339" s="247" t="s">
        <v>1</v>
      </c>
      <c r="F339" s="248" t="s">
        <v>2976</v>
      </c>
      <c r="G339" s="245"/>
      <c r="H339" s="247" t="s">
        <v>1</v>
      </c>
      <c r="I339" s="249"/>
      <c r="J339" s="245"/>
      <c r="K339" s="245"/>
      <c r="L339" s="250"/>
      <c r="M339" s="251"/>
      <c r="N339" s="252"/>
      <c r="O339" s="252"/>
      <c r="P339" s="252"/>
      <c r="Q339" s="252"/>
      <c r="R339" s="252"/>
      <c r="S339" s="252"/>
      <c r="T339" s="25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54" t="s">
        <v>190</v>
      </c>
      <c r="AU339" s="254" t="s">
        <v>83</v>
      </c>
      <c r="AV339" s="13" t="s">
        <v>83</v>
      </c>
      <c r="AW339" s="13" t="s">
        <v>34</v>
      </c>
      <c r="AX339" s="13" t="s">
        <v>76</v>
      </c>
      <c r="AY339" s="254" t="s">
        <v>178</v>
      </c>
    </row>
    <row r="340" s="13" customFormat="1">
      <c r="A340" s="13"/>
      <c r="B340" s="244"/>
      <c r="C340" s="245"/>
      <c r="D340" s="246" t="s">
        <v>190</v>
      </c>
      <c r="E340" s="247" t="s">
        <v>1</v>
      </c>
      <c r="F340" s="248" t="s">
        <v>2977</v>
      </c>
      <c r="G340" s="245"/>
      <c r="H340" s="247" t="s">
        <v>1</v>
      </c>
      <c r="I340" s="249"/>
      <c r="J340" s="245"/>
      <c r="K340" s="245"/>
      <c r="L340" s="250"/>
      <c r="M340" s="251"/>
      <c r="N340" s="252"/>
      <c r="O340" s="252"/>
      <c r="P340" s="252"/>
      <c r="Q340" s="252"/>
      <c r="R340" s="252"/>
      <c r="S340" s="252"/>
      <c r="T340" s="25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54" t="s">
        <v>190</v>
      </c>
      <c r="AU340" s="254" t="s">
        <v>83</v>
      </c>
      <c r="AV340" s="13" t="s">
        <v>83</v>
      </c>
      <c r="AW340" s="13" t="s">
        <v>34</v>
      </c>
      <c r="AX340" s="13" t="s">
        <v>76</v>
      </c>
      <c r="AY340" s="254" t="s">
        <v>178</v>
      </c>
    </row>
    <row r="341" s="13" customFormat="1">
      <c r="A341" s="13"/>
      <c r="B341" s="244"/>
      <c r="C341" s="245"/>
      <c r="D341" s="246" t="s">
        <v>190</v>
      </c>
      <c r="E341" s="247" t="s">
        <v>1</v>
      </c>
      <c r="F341" s="248" t="s">
        <v>2978</v>
      </c>
      <c r="G341" s="245"/>
      <c r="H341" s="247" t="s">
        <v>1</v>
      </c>
      <c r="I341" s="249"/>
      <c r="J341" s="245"/>
      <c r="K341" s="245"/>
      <c r="L341" s="250"/>
      <c r="M341" s="251"/>
      <c r="N341" s="252"/>
      <c r="O341" s="252"/>
      <c r="P341" s="252"/>
      <c r="Q341" s="252"/>
      <c r="R341" s="252"/>
      <c r="S341" s="252"/>
      <c r="T341" s="25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54" t="s">
        <v>190</v>
      </c>
      <c r="AU341" s="254" t="s">
        <v>83</v>
      </c>
      <c r="AV341" s="13" t="s">
        <v>83</v>
      </c>
      <c r="AW341" s="13" t="s">
        <v>34</v>
      </c>
      <c r="AX341" s="13" t="s">
        <v>76</v>
      </c>
      <c r="AY341" s="254" t="s">
        <v>178</v>
      </c>
    </row>
    <row r="342" s="13" customFormat="1">
      <c r="A342" s="13"/>
      <c r="B342" s="244"/>
      <c r="C342" s="245"/>
      <c r="D342" s="246" t="s">
        <v>190</v>
      </c>
      <c r="E342" s="247" t="s">
        <v>1</v>
      </c>
      <c r="F342" s="248" t="s">
        <v>2979</v>
      </c>
      <c r="G342" s="245"/>
      <c r="H342" s="247" t="s">
        <v>1</v>
      </c>
      <c r="I342" s="249"/>
      <c r="J342" s="245"/>
      <c r="K342" s="245"/>
      <c r="L342" s="250"/>
      <c r="M342" s="251"/>
      <c r="N342" s="252"/>
      <c r="O342" s="252"/>
      <c r="P342" s="252"/>
      <c r="Q342" s="252"/>
      <c r="R342" s="252"/>
      <c r="S342" s="252"/>
      <c r="T342" s="25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54" t="s">
        <v>190</v>
      </c>
      <c r="AU342" s="254" t="s">
        <v>83</v>
      </c>
      <c r="AV342" s="13" t="s">
        <v>83</v>
      </c>
      <c r="AW342" s="13" t="s">
        <v>34</v>
      </c>
      <c r="AX342" s="13" t="s">
        <v>76</v>
      </c>
      <c r="AY342" s="254" t="s">
        <v>178</v>
      </c>
    </row>
    <row r="343" s="13" customFormat="1">
      <c r="A343" s="13"/>
      <c r="B343" s="244"/>
      <c r="C343" s="245"/>
      <c r="D343" s="246" t="s">
        <v>190</v>
      </c>
      <c r="E343" s="247" t="s">
        <v>1</v>
      </c>
      <c r="F343" s="248" t="s">
        <v>2899</v>
      </c>
      <c r="G343" s="245"/>
      <c r="H343" s="247" t="s">
        <v>1</v>
      </c>
      <c r="I343" s="249"/>
      <c r="J343" s="245"/>
      <c r="K343" s="245"/>
      <c r="L343" s="250"/>
      <c r="M343" s="251"/>
      <c r="N343" s="252"/>
      <c r="O343" s="252"/>
      <c r="P343" s="252"/>
      <c r="Q343" s="252"/>
      <c r="R343" s="252"/>
      <c r="S343" s="252"/>
      <c r="T343" s="25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4" t="s">
        <v>190</v>
      </c>
      <c r="AU343" s="254" t="s">
        <v>83</v>
      </c>
      <c r="AV343" s="13" t="s">
        <v>83</v>
      </c>
      <c r="AW343" s="13" t="s">
        <v>34</v>
      </c>
      <c r="AX343" s="13" t="s">
        <v>76</v>
      </c>
      <c r="AY343" s="254" t="s">
        <v>178</v>
      </c>
    </row>
    <row r="344" s="14" customFormat="1">
      <c r="A344" s="14"/>
      <c r="B344" s="255"/>
      <c r="C344" s="256"/>
      <c r="D344" s="246" t="s">
        <v>190</v>
      </c>
      <c r="E344" s="257" t="s">
        <v>1</v>
      </c>
      <c r="F344" s="258" t="s">
        <v>83</v>
      </c>
      <c r="G344" s="256"/>
      <c r="H344" s="259">
        <v>1</v>
      </c>
      <c r="I344" s="260"/>
      <c r="J344" s="256"/>
      <c r="K344" s="256"/>
      <c r="L344" s="261"/>
      <c r="M344" s="262"/>
      <c r="N344" s="263"/>
      <c r="O344" s="263"/>
      <c r="P344" s="263"/>
      <c r="Q344" s="263"/>
      <c r="R344" s="263"/>
      <c r="S344" s="263"/>
      <c r="T344" s="26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65" t="s">
        <v>190</v>
      </c>
      <c r="AU344" s="265" t="s">
        <v>83</v>
      </c>
      <c r="AV344" s="14" t="s">
        <v>85</v>
      </c>
      <c r="AW344" s="14" t="s">
        <v>34</v>
      </c>
      <c r="AX344" s="14" t="s">
        <v>76</v>
      </c>
      <c r="AY344" s="265" t="s">
        <v>178</v>
      </c>
    </row>
    <row r="345" s="15" customFormat="1">
      <c r="A345" s="15"/>
      <c r="B345" s="283"/>
      <c r="C345" s="284"/>
      <c r="D345" s="246" t="s">
        <v>190</v>
      </c>
      <c r="E345" s="285" t="s">
        <v>1</v>
      </c>
      <c r="F345" s="286" t="s">
        <v>2432</v>
      </c>
      <c r="G345" s="284"/>
      <c r="H345" s="287">
        <v>1</v>
      </c>
      <c r="I345" s="288"/>
      <c r="J345" s="284"/>
      <c r="K345" s="284"/>
      <c r="L345" s="289"/>
      <c r="M345" s="290"/>
      <c r="N345" s="291"/>
      <c r="O345" s="291"/>
      <c r="P345" s="291"/>
      <c r="Q345" s="291"/>
      <c r="R345" s="291"/>
      <c r="S345" s="291"/>
      <c r="T345" s="292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T345" s="293" t="s">
        <v>190</v>
      </c>
      <c r="AU345" s="293" t="s">
        <v>83</v>
      </c>
      <c r="AV345" s="15" t="s">
        <v>186</v>
      </c>
      <c r="AW345" s="15" t="s">
        <v>34</v>
      </c>
      <c r="AX345" s="15" t="s">
        <v>83</v>
      </c>
      <c r="AY345" s="293" t="s">
        <v>178</v>
      </c>
    </row>
    <row r="346" s="2" customFormat="1" ht="49.05" customHeight="1">
      <c r="A346" s="38"/>
      <c r="B346" s="39"/>
      <c r="C346" s="226" t="s">
        <v>585</v>
      </c>
      <c r="D346" s="226" t="s">
        <v>181</v>
      </c>
      <c r="E346" s="227" t="s">
        <v>2980</v>
      </c>
      <c r="F346" s="228" t="s">
        <v>2981</v>
      </c>
      <c r="G346" s="229" t="s">
        <v>544</v>
      </c>
      <c r="H346" s="230">
        <v>12</v>
      </c>
      <c r="I346" s="231"/>
      <c r="J346" s="232">
        <f>ROUND(I346*H346,2)</f>
        <v>0</v>
      </c>
      <c r="K346" s="228" t="s">
        <v>1</v>
      </c>
      <c r="L346" s="44"/>
      <c r="M346" s="233" t="s">
        <v>1</v>
      </c>
      <c r="N346" s="234" t="s">
        <v>41</v>
      </c>
      <c r="O346" s="91"/>
      <c r="P346" s="235">
        <f>O346*H346</f>
        <v>0</v>
      </c>
      <c r="Q346" s="235">
        <v>0</v>
      </c>
      <c r="R346" s="235">
        <f>Q346*H346</f>
        <v>0</v>
      </c>
      <c r="S346" s="235">
        <v>0</v>
      </c>
      <c r="T346" s="236">
        <f>S346*H346</f>
        <v>0</v>
      </c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R346" s="237" t="s">
        <v>186</v>
      </c>
      <c r="AT346" s="237" t="s">
        <v>181</v>
      </c>
      <c r="AU346" s="237" t="s">
        <v>83</v>
      </c>
      <c r="AY346" s="17" t="s">
        <v>178</v>
      </c>
      <c r="BE346" s="238">
        <f>IF(N346="základní",J346,0)</f>
        <v>0</v>
      </c>
      <c r="BF346" s="238">
        <f>IF(N346="snížená",J346,0)</f>
        <v>0</v>
      </c>
      <c r="BG346" s="238">
        <f>IF(N346="zákl. přenesená",J346,0)</f>
        <v>0</v>
      </c>
      <c r="BH346" s="238">
        <f>IF(N346="sníž. přenesená",J346,0)</f>
        <v>0</v>
      </c>
      <c r="BI346" s="238">
        <f>IF(N346="nulová",J346,0)</f>
        <v>0</v>
      </c>
      <c r="BJ346" s="17" t="s">
        <v>83</v>
      </c>
      <c r="BK346" s="238">
        <f>ROUND(I346*H346,2)</f>
        <v>0</v>
      </c>
      <c r="BL346" s="17" t="s">
        <v>186</v>
      </c>
      <c r="BM346" s="237" t="s">
        <v>912</v>
      </c>
    </row>
    <row r="347" s="2" customFormat="1" ht="21.75" customHeight="1">
      <c r="A347" s="38"/>
      <c r="B347" s="39"/>
      <c r="C347" s="226" t="s">
        <v>591</v>
      </c>
      <c r="D347" s="226" t="s">
        <v>181</v>
      </c>
      <c r="E347" s="227" t="s">
        <v>2982</v>
      </c>
      <c r="F347" s="228" t="s">
        <v>2950</v>
      </c>
      <c r="G347" s="229" t="s">
        <v>229</v>
      </c>
      <c r="H347" s="230">
        <v>0.16300000000000001</v>
      </c>
      <c r="I347" s="231"/>
      <c r="J347" s="232">
        <f>ROUND(I347*H347,2)</f>
        <v>0</v>
      </c>
      <c r="K347" s="228" t="s">
        <v>1</v>
      </c>
      <c r="L347" s="44"/>
      <c r="M347" s="233" t="s">
        <v>1</v>
      </c>
      <c r="N347" s="234" t="s">
        <v>41</v>
      </c>
      <c r="O347" s="91"/>
      <c r="P347" s="235">
        <f>O347*H347</f>
        <v>0</v>
      </c>
      <c r="Q347" s="235">
        <v>0</v>
      </c>
      <c r="R347" s="235">
        <f>Q347*H347</f>
        <v>0</v>
      </c>
      <c r="S347" s="235">
        <v>0</v>
      </c>
      <c r="T347" s="236">
        <f>S347*H347</f>
        <v>0</v>
      </c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R347" s="237" t="s">
        <v>186</v>
      </c>
      <c r="AT347" s="237" t="s">
        <v>181</v>
      </c>
      <c r="AU347" s="237" t="s">
        <v>83</v>
      </c>
      <c r="AY347" s="17" t="s">
        <v>178</v>
      </c>
      <c r="BE347" s="238">
        <f>IF(N347="základní",J347,0)</f>
        <v>0</v>
      </c>
      <c r="BF347" s="238">
        <f>IF(N347="snížená",J347,0)</f>
        <v>0</v>
      </c>
      <c r="BG347" s="238">
        <f>IF(N347="zákl. přenesená",J347,0)</f>
        <v>0</v>
      </c>
      <c r="BH347" s="238">
        <f>IF(N347="sníž. přenesená",J347,0)</f>
        <v>0</v>
      </c>
      <c r="BI347" s="238">
        <f>IF(N347="nulová",J347,0)</f>
        <v>0</v>
      </c>
      <c r="BJ347" s="17" t="s">
        <v>83</v>
      </c>
      <c r="BK347" s="238">
        <f>ROUND(I347*H347,2)</f>
        <v>0</v>
      </c>
      <c r="BL347" s="17" t="s">
        <v>186</v>
      </c>
      <c r="BM347" s="237" t="s">
        <v>464</v>
      </c>
    </row>
    <row r="348" s="12" customFormat="1" ht="25.92" customHeight="1">
      <c r="A348" s="12"/>
      <c r="B348" s="210"/>
      <c r="C348" s="211"/>
      <c r="D348" s="212" t="s">
        <v>75</v>
      </c>
      <c r="E348" s="213" t="s">
        <v>2983</v>
      </c>
      <c r="F348" s="213" t="s">
        <v>2984</v>
      </c>
      <c r="G348" s="211"/>
      <c r="H348" s="211"/>
      <c r="I348" s="214"/>
      <c r="J348" s="215">
        <f>BK348</f>
        <v>0</v>
      </c>
      <c r="K348" s="211"/>
      <c r="L348" s="216"/>
      <c r="M348" s="217"/>
      <c r="N348" s="218"/>
      <c r="O348" s="218"/>
      <c r="P348" s="219">
        <f>SUM(P349:P479)</f>
        <v>0</v>
      </c>
      <c r="Q348" s="218"/>
      <c r="R348" s="219">
        <f>SUM(R349:R479)</f>
        <v>0</v>
      </c>
      <c r="S348" s="218"/>
      <c r="T348" s="220">
        <f>SUM(T349:T479)</f>
        <v>0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R348" s="221" t="s">
        <v>83</v>
      </c>
      <c r="AT348" s="222" t="s">
        <v>75</v>
      </c>
      <c r="AU348" s="222" t="s">
        <v>76</v>
      </c>
      <c r="AY348" s="221" t="s">
        <v>178</v>
      </c>
      <c r="BK348" s="223">
        <f>SUM(BK349:BK479)</f>
        <v>0</v>
      </c>
    </row>
    <row r="349" s="2" customFormat="1" ht="37.8" customHeight="1">
      <c r="A349" s="38"/>
      <c r="B349" s="39"/>
      <c r="C349" s="226" t="s">
        <v>597</v>
      </c>
      <c r="D349" s="226" t="s">
        <v>181</v>
      </c>
      <c r="E349" s="227" t="s">
        <v>2985</v>
      </c>
      <c r="F349" s="228" t="s">
        <v>2986</v>
      </c>
      <c r="G349" s="229" t="s">
        <v>203</v>
      </c>
      <c r="H349" s="230">
        <v>1</v>
      </c>
      <c r="I349" s="231"/>
      <c r="J349" s="232">
        <f>ROUND(I349*H349,2)</f>
        <v>0</v>
      </c>
      <c r="K349" s="228" t="s">
        <v>1</v>
      </c>
      <c r="L349" s="44"/>
      <c r="M349" s="233" t="s">
        <v>1</v>
      </c>
      <c r="N349" s="234" t="s">
        <v>41</v>
      </c>
      <c r="O349" s="91"/>
      <c r="P349" s="235">
        <f>O349*H349</f>
        <v>0</v>
      </c>
      <c r="Q349" s="235">
        <v>0</v>
      </c>
      <c r="R349" s="235">
        <f>Q349*H349</f>
        <v>0</v>
      </c>
      <c r="S349" s="235">
        <v>0</v>
      </c>
      <c r="T349" s="236">
        <f>S349*H349</f>
        <v>0</v>
      </c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R349" s="237" t="s">
        <v>186</v>
      </c>
      <c r="AT349" s="237" t="s">
        <v>181</v>
      </c>
      <c r="AU349" s="237" t="s">
        <v>83</v>
      </c>
      <c r="AY349" s="17" t="s">
        <v>178</v>
      </c>
      <c r="BE349" s="238">
        <f>IF(N349="základní",J349,0)</f>
        <v>0</v>
      </c>
      <c r="BF349" s="238">
        <f>IF(N349="snížená",J349,0)</f>
        <v>0</v>
      </c>
      <c r="BG349" s="238">
        <f>IF(N349="zákl. přenesená",J349,0)</f>
        <v>0</v>
      </c>
      <c r="BH349" s="238">
        <f>IF(N349="sníž. přenesená",J349,0)</f>
        <v>0</v>
      </c>
      <c r="BI349" s="238">
        <f>IF(N349="nulová",J349,0)</f>
        <v>0</v>
      </c>
      <c r="BJ349" s="17" t="s">
        <v>83</v>
      </c>
      <c r="BK349" s="238">
        <f>ROUND(I349*H349,2)</f>
        <v>0</v>
      </c>
      <c r="BL349" s="17" t="s">
        <v>186</v>
      </c>
      <c r="BM349" s="237" t="s">
        <v>504</v>
      </c>
    </row>
    <row r="350" s="13" customFormat="1">
      <c r="A350" s="13"/>
      <c r="B350" s="244"/>
      <c r="C350" s="245"/>
      <c r="D350" s="246" t="s">
        <v>190</v>
      </c>
      <c r="E350" s="247" t="s">
        <v>1</v>
      </c>
      <c r="F350" s="248" t="s">
        <v>2987</v>
      </c>
      <c r="G350" s="245"/>
      <c r="H350" s="247" t="s">
        <v>1</v>
      </c>
      <c r="I350" s="249"/>
      <c r="J350" s="245"/>
      <c r="K350" s="245"/>
      <c r="L350" s="250"/>
      <c r="M350" s="251"/>
      <c r="N350" s="252"/>
      <c r="O350" s="252"/>
      <c r="P350" s="252"/>
      <c r="Q350" s="252"/>
      <c r="R350" s="252"/>
      <c r="S350" s="252"/>
      <c r="T350" s="25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54" t="s">
        <v>190</v>
      </c>
      <c r="AU350" s="254" t="s">
        <v>83</v>
      </c>
      <c r="AV350" s="13" t="s">
        <v>83</v>
      </c>
      <c r="AW350" s="13" t="s">
        <v>34</v>
      </c>
      <c r="AX350" s="13" t="s">
        <v>76</v>
      </c>
      <c r="AY350" s="254" t="s">
        <v>178</v>
      </c>
    </row>
    <row r="351" s="13" customFormat="1">
      <c r="A351" s="13"/>
      <c r="B351" s="244"/>
      <c r="C351" s="245"/>
      <c r="D351" s="246" t="s">
        <v>190</v>
      </c>
      <c r="E351" s="247" t="s">
        <v>1</v>
      </c>
      <c r="F351" s="248" t="s">
        <v>2988</v>
      </c>
      <c r="G351" s="245"/>
      <c r="H351" s="247" t="s">
        <v>1</v>
      </c>
      <c r="I351" s="249"/>
      <c r="J351" s="245"/>
      <c r="K351" s="245"/>
      <c r="L351" s="250"/>
      <c r="M351" s="251"/>
      <c r="N351" s="252"/>
      <c r="O351" s="252"/>
      <c r="P351" s="252"/>
      <c r="Q351" s="252"/>
      <c r="R351" s="252"/>
      <c r="S351" s="252"/>
      <c r="T351" s="25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4" t="s">
        <v>190</v>
      </c>
      <c r="AU351" s="254" t="s">
        <v>83</v>
      </c>
      <c r="AV351" s="13" t="s">
        <v>83</v>
      </c>
      <c r="AW351" s="13" t="s">
        <v>34</v>
      </c>
      <c r="AX351" s="13" t="s">
        <v>76</v>
      </c>
      <c r="AY351" s="254" t="s">
        <v>178</v>
      </c>
    </row>
    <row r="352" s="13" customFormat="1">
      <c r="A352" s="13"/>
      <c r="B352" s="244"/>
      <c r="C352" s="245"/>
      <c r="D352" s="246" t="s">
        <v>190</v>
      </c>
      <c r="E352" s="247" t="s">
        <v>1</v>
      </c>
      <c r="F352" s="248" t="s">
        <v>2989</v>
      </c>
      <c r="G352" s="245"/>
      <c r="H352" s="247" t="s">
        <v>1</v>
      </c>
      <c r="I352" s="249"/>
      <c r="J352" s="245"/>
      <c r="K352" s="245"/>
      <c r="L352" s="250"/>
      <c r="M352" s="251"/>
      <c r="N352" s="252"/>
      <c r="O352" s="252"/>
      <c r="P352" s="252"/>
      <c r="Q352" s="252"/>
      <c r="R352" s="252"/>
      <c r="S352" s="252"/>
      <c r="T352" s="25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4" t="s">
        <v>190</v>
      </c>
      <c r="AU352" s="254" t="s">
        <v>83</v>
      </c>
      <c r="AV352" s="13" t="s">
        <v>83</v>
      </c>
      <c r="AW352" s="13" t="s">
        <v>34</v>
      </c>
      <c r="AX352" s="13" t="s">
        <v>76</v>
      </c>
      <c r="AY352" s="254" t="s">
        <v>178</v>
      </c>
    </row>
    <row r="353" s="13" customFormat="1">
      <c r="A353" s="13"/>
      <c r="B353" s="244"/>
      <c r="C353" s="245"/>
      <c r="D353" s="246" t="s">
        <v>190</v>
      </c>
      <c r="E353" s="247" t="s">
        <v>1</v>
      </c>
      <c r="F353" s="248" t="s">
        <v>2990</v>
      </c>
      <c r="G353" s="245"/>
      <c r="H353" s="247" t="s">
        <v>1</v>
      </c>
      <c r="I353" s="249"/>
      <c r="J353" s="245"/>
      <c r="K353" s="245"/>
      <c r="L353" s="250"/>
      <c r="M353" s="251"/>
      <c r="N353" s="252"/>
      <c r="O353" s="252"/>
      <c r="P353" s="252"/>
      <c r="Q353" s="252"/>
      <c r="R353" s="252"/>
      <c r="S353" s="252"/>
      <c r="T353" s="25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54" t="s">
        <v>190</v>
      </c>
      <c r="AU353" s="254" t="s">
        <v>83</v>
      </c>
      <c r="AV353" s="13" t="s">
        <v>83</v>
      </c>
      <c r="AW353" s="13" t="s">
        <v>34</v>
      </c>
      <c r="AX353" s="13" t="s">
        <v>76</v>
      </c>
      <c r="AY353" s="254" t="s">
        <v>178</v>
      </c>
    </row>
    <row r="354" s="13" customFormat="1">
      <c r="A354" s="13"/>
      <c r="B354" s="244"/>
      <c r="C354" s="245"/>
      <c r="D354" s="246" t="s">
        <v>190</v>
      </c>
      <c r="E354" s="247" t="s">
        <v>1</v>
      </c>
      <c r="F354" s="248" t="s">
        <v>2991</v>
      </c>
      <c r="G354" s="245"/>
      <c r="H354" s="247" t="s">
        <v>1</v>
      </c>
      <c r="I354" s="249"/>
      <c r="J354" s="245"/>
      <c r="K354" s="245"/>
      <c r="L354" s="250"/>
      <c r="M354" s="251"/>
      <c r="N354" s="252"/>
      <c r="O354" s="252"/>
      <c r="P354" s="252"/>
      <c r="Q354" s="252"/>
      <c r="R354" s="252"/>
      <c r="S354" s="252"/>
      <c r="T354" s="25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54" t="s">
        <v>190</v>
      </c>
      <c r="AU354" s="254" t="s">
        <v>83</v>
      </c>
      <c r="AV354" s="13" t="s">
        <v>83</v>
      </c>
      <c r="AW354" s="13" t="s">
        <v>34</v>
      </c>
      <c r="AX354" s="13" t="s">
        <v>76</v>
      </c>
      <c r="AY354" s="254" t="s">
        <v>178</v>
      </c>
    </row>
    <row r="355" s="13" customFormat="1">
      <c r="A355" s="13"/>
      <c r="B355" s="244"/>
      <c r="C355" s="245"/>
      <c r="D355" s="246" t="s">
        <v>190</v>
      </c>
      <c r="E355" s="247" t="s">
        <v>1</v>
      </c>
      <c r="F355" s="248" t="s">
        <v>2992</v>
      </c>
      <c r="G355" s="245"/>
      <c r="H355" s="247" t="s">
        <v>1</v>
      </c>
      <c r="I355" s="249"/>
      <c r="J355" s="245"/>
      <c r="K355" s="245"/>
      <c r="L355" s="250"/>
      <c r="M355" s="251"/>
      <c r="N355" s="252"/>
      <c r="O355" s="252"/>
      <c r="P355" s="252"/>
      <c r="Q355" s="252"/>
      <c r="R355" s="252"/>
      <c r="S355" s="252"/>
      <c r="T355" s="25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54" t="s">
        <v>190</v>
      </c>
      <c r="AU355" s="254" t="s">
        <v>83</v>
      </c>
      <c r="AV355" s="13" t="s">
        <v>83</v>
      </c>
      <c r="AW355" s="13" t="s">
        <v>34</v>
      </c>
      <c r="AX355" s="13" t="s">
        <v>76</v>
      </c>
      <c r="AY355" s="254" t="s">
        <v>178</v>
      </c>
    </row>
    <row r="356" s="13" customFormat="1">
      <c r="A356" s="13"/>
      <c r="B356" s="244"/>
      <c r="C356" s="245"/>
      <c r="D356" s="246" t="s">
        <v>190</v>
      </c>
      <c r="E356" s="247" t="s">
        <v>1</v>
      </c>
      <c r="F356" s="248" t="s">
        <v>2899</v>
      </c>
      <c r="G356" s="245"/>
      <c r="H356" s="247" t="s">
        <v>1</v>
      </c>
      <c r="I356" s="249"/>
      <c r="J356" s="245"/>
      <c r="K356" s="245"/>
      <c r="L356" s="250"/>
      <c r="M356" s="251"/>
      <c r="N356" s="252"/>
      <c r="O356" s="252"/>
      <c r="P356" s="252"/>
      <c r="Q356" s="252"/>
      <c r="R356" s="252"/>
      <c r="S356" s="252"/>
      <c r="T356" s="25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54" t="s">
        <v>190</v>
      </c>
      <c r="AU356" s="254" t="s">
        <v>83</v>
      </c>
      <c r="AV356" s="13" t="s">
        <v>83</v>
      </c>
      <c r="AW356" s="13" t="s">
        <v>34</v>
      </c>
      <c r="AX356" s="13" t="s">
        <v>76</v>
      </c>
      <c r="AY356" s="254" t="s">
        <v>178</v>
      </c>
    </row>
    <row r="357" s="14" customFormat="1">
      <c r="A357" s="14"/>
      <c r="B357" s="255"/>
      <c r="C357" s="256"/>
      <c r="D357" s="246" t="s">
        <v>190</v>
      </c>
      <c r="E357" s="257" t="s">
        <v>1</v>
      </c>
      <c r="F357" s="258" t="s">
        <v>83</v>
      </c>
      <c r="G357" s="256"/>
      <c r="H357" s="259">
        <v>1</v>
      </c>
      <c r="I357" s="260"/>
      <c r="J357" s="256"/>
      <c r="K357" s="256"/>
      <c r="L357" s="261"/>
      <c r="M357" s="262"/>
      <c r="N357" s="263"/>
      <c r="O357" s="263"/>
      <c r="P357" s="263"/>
      <c r="Q357" s="263"/>
      <c r="R357" s="263"/>
      <c r="S357" s="263"/>
      <c r="T357" s="26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5" t="s">
        <v>190</v>
      </c>
      <c r="AU357" s="265" t="s">
        <v>83</v>
      </c>
      <c r="AV357" s="14" t="s">
        <v>85</v>
      </c>
      <c r="AW357" s="14" t="s">
        <v>34</v>
      </c>
      <c r="AX357" s="14" t="s">
        <v>76</v>
      </c>
      <c r="AY357" s="265" t="s">
        <v>178</v>
      </c>
    </row>
    <row r="358" s="15" customFormat="1">
      <c r="A358" s="15"/>
      <c r="B358" s="283"/>
      <c r="C358" s="284"/>
      <c r="D358" s="246" t="s">
        <v>190</v>
      </c>
      <c r="E358" s="285" t="s">
        <v>1</v>
      </c>
      <c r="F358" s="286" t="s">
        <v>2432</v>
      </c>
      <c r="G358" s="284"/>
      <c r="H358" s="287">
        <v>1</v>
      </c>
      <c r="I358" s="288"/>
      <c r="J358" s="284"/>
      <c r="K358" s="284"/>
      <c r="L358" s="289"/>
      <c r="M358" s="290"/>
      <c r="N358" s="291"/>
      <c r="O358" s="291"/>
      <c r="P358" s="291"/>
      <c r="Q358" s="291"/>
      <c r="R358" s="291"/>
      <c r="S358" s="291"/>
      <c r="T358" s="292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T358" s="293" t="s">
        <v>190</v>
      </c>
      <c r="AU358" s="293" t="s">
        <v>83</v>
      </c>
      <c r="AV358" s="15" t="s">
        <v>186</v>
      </c>
      <c r="AW358" s="15" t="s">
        <v>34</v>
      </c>
      <c r="AX358" s="15" t="s">
        <v>83</v>
      </c>
      <c r="AY358" s="293" t="s">
        <v>178</v>
      </c>
    </row>
    <row r="359" s="2" customFormat="1" ht="21.75" customHeight="1">
      <c r="A359" s="38"/>
      <c r="B359" s="39"/>
      <c r="C359" s="226" t="s">
        <v>602</v>
      </c>
      <c r="D359" s="226" t="s">
        <v>181</v>
      </c>
      <c r="E359" s="227" t="s">
        <v>2993</v>
      </c>
      <c r="F359" s="228" t="s">
        <v>2994</v>
      </c>
      <c r="G359" s="229" t="s">
        <v>203</v>
      </c>
      <c r="H359" s="230">
        <v>2</v>
      </c>
      <c r="I359" s="231"/>
      <c r="J359" s="232">
        <f>ROUND(I359*H359,2)</f>
        <v>0</v>
      </c>
      <c r="K359" s="228" t="s">
        <v>1</v>
      </c>
      <c r="L359" s="44"/>
      <c r="M359" s="233" t="s">
        <v>1</v>
      </c>
      <c r="N359" s="234" t="s">
        <v>41</v>
      </c>
      <c r="O359" s="91"/>
      <c r="P359" s="235">
        <f>O359*H359</f>
        <v>0</v>
      </c>
      <c r="Q359" s="235">
        <v>0</v>
      </c>
      <c r="R359" s="235">
        <f>Q359*H359</f>
        <v>0</v>
      </c>
      <c r="S359" s="235">
        <v>0</v>
      </c>
      <c r="T359" s="236">
        <f>S359*H359</f>
        <v>0</v>
      </c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R359" s="237" t="s">
        <v>186</v>
      </c>
      <c r="AT359" s="237" t="s">
        <v>181</v>
      </c>
      <c r="AU359" s="237" t="s">
        <v>83</v>
      </c>
      <c r="AY359" s="17" t="s">
        <v>178</v>
      </c>
      <c r="BE359" s="238">
        <f>IF(N359="základní",J359,0)</f>
        <v>0</v>
      </c>
      <c r="BF359" s="238">
        <f>IF(N359="snížená",J359,0)</f>
        <v>0</v>
      </c>
      <c r="BG359" s="238">
        <f>IF(N359="zákl. přenesená",J359,0)</f>
        <v>0</v>
      </c>
      <c r="BH359" s="238">
        <f>IF(N359="sníž. přenesená",J359,0)</f>
        <v>0</v>
      </c>
      <c r="BI359" s="238">
        <f>IF(N359="nulová",J359,0)</f>
        <v>0</v>
      </c>
      <c r="BJ359" s="17" t="s">
        <v>83</v>
      </c>
      <c r="BK359" s="238">
        <f>ROUND(I359*H359,2)</f>
        <v>0</v>
      </c>
      <c r="BL359" s="17" t="s">
        <v>186</v>
      </c>
      <c r="BM359" s="237" t="s">
        <v>945</v>
      </c>
    </row>
    <row r="360" s="13" customFormat="1">
      <c r="A360" s="13"/>
      <c r="B360" s="244"/>
      <c r="C360" s="245"/>
      <c r="D360" s="246" t="s">
        <v>190</v>
      </c>
      <c r="E360" s="247" t="s">
        <v>1</v>
      </c>
      <c r="F360" s="248" t="s">
        <v>2899</v>
      </c>
      <c r="G360" s="245"/>
      <c r="H360" s="247" t="s">
        <v>1</v>
      </c>
      <c r="I360" s="249"/>
      <c r="J360" s="245"/>
      <c r="K360" s="245"/>
      <c r="L360" s="250"/>
      <c r="M360" s="251"/>
      <c r="N360" s="252"/>
      <c r="O360" s="252"/>
      <c r="P360" s="252"/>
      <c r="Q360" s="252"/>
      <c r="R360" s="252"/>
      <c r="S360" s="252"/>
      <c r="T360" s="25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54" t="s">
        <v>190</v>
      </c>
      <c r="AU360" s="254" t="s">
        <v>83</v>
      </c>
      <c r="AV360" s="13" t="s">
        <v>83</v>
      </c>
      <c r="AW360" s="13" t="s">
        <v>34</v>
      </c>
      <c r="AX360" s="13" t="s">
        <v>76</v>
      </c>
      <c r="AY360" s="254" t="s">
        <v>178</v>
      </c>
    </row>
    <row r="361" s="14" customFormat="1">
      <c r="A361" s="14"/>
      <c r="B361" s="255"/>
      <c r="C361" s="256"/>
      <c r="D361" s="246" t="s">
        <v>190</v>
      </c>
      <c r="E361" s="257" t="s">
        <v>1</v>
      </c>
      <c r="F361" s="258" t="s">
        <v>85</v>
      </c>
      <c r="G361" s="256"/>
      <c r="H361" s="259">
        <v>2</v>
      </c>
      <c r="I361" s="260"/>
      <c r="J361" s="256"/>
      <c r="K361" s="256"/>
      <c r="L361" s="261"/>
      <c r="M361" s="262"/>
      <c r="N361" s="263"/>
      <c r="O361" s="263"/>
      <c r="P361" s="263"/>
      <c r="Q361" s="263"/>
      <c r="R361" s="263"/>
      <c r="S361" s="263"/>
      <c r="T361" s="26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5" t="s">
        <v>190</v>
      </c>
      <c r="AU361" s="265" t="s">
        <v>83</v>
      </c>
      <c r="AV361" s="14" t="s">
        <v>85</v>
      </c>
      <c r="AW361" s="14" t="s">
        <v>34</v>
      </c>
      <c r="AX361" s="14" t="s">
        <v>76</v>
      </c>
      <c r="AY361" s="265" t="s">
        <v>178</v>
      </c>
    </row>
    <row r="362" s="15" customFormat="1">
      <c r="A362" s="15"/>
      <c r="B362" s="283"/>
      <c r="C362" s="284"/>
      <c r="D362" s="246" t="s">
        <v>190</v>
      </c>
      <c r="E362" s="285" t="s">
        <v>1</v>
      </c>
      <c r="F362" s="286" t="s">
        <v>2432</v>
      </c>
      <c r="G362" s="284"/>
      <c r="H362" s="287">
        <v>2</v>
      </c>
      <c r="I362" s="288"/>
      <c r="J362" s="284"/>
      <c r="K362" s="284"/>
      <c r="L362" s="289"/>
      <c r="M362" s="290"/>
      <c r="N362" s="291"/>
      <c r="O362" s="291"/>
      <c r="P362" s="291"/>
      <c r="Q362" s="291"/>
      <c r="R362" s="291"/>
      <c r="S362" s="291"/>
      <c r="T362" s="292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T362" s="293" t="s">
        <v>190</v>
      </c>
      <c r="AU362" s="293" t="s">
        <v>83</v>
      </c>
      <c r="AV362" s="15" t="s">
        <v>186</v>
      </c>
      <c r="AW362" s="15" t="s">
        <v>34</v>
      </c>
      <c r="AX362" s="15" t="s">
        <v>83</v>
      </c>
      <c r="AY362" s="293" t="s">
        <v>178</v>
      </c>
    </row>
    <row r="363" s="2" customFormat="1" ht="24.15" customHeight="1">
      <c r="A363" s="38"/>
      <c r="B363" s="39"/>
      <c r="C363" s="226" t="s">
        <v>627</v>
      </c>
      <c r="D363" s="226" t="s">
        <v>181</v>
      </c>
      <c r="E363" s="227" t="s">
        <v>2995</v>
      </c>
      <c r="F363" s="228" t="s">
        <v>2996</v>
      </c>
      <c r="G363" s="229" t="s">
        <v>203</v>
      </c>
      <c r="H363" s="230">
        <v>1</v>
      </c>
      <c r="I363" s="231"/>
      <c r="J363" s="232">
        <f>ROUND(I363*H363,2)</f>
        <v>0</v>
      </c>
      <c r="K363" s="228" t="s">
        <v>1</v>
      </c>
      <c r="L363" s="44"/>
      <c r="M363" s="233" t="s">
        <v>1</v>
      </c>
      <c r="N363" s="234" t="s">
        <v>41</v>
      </c>
      <c r="O363" s="91"/>
      <c r="P363" s="235">
        <f>O363*H363</f>
        <v>0</v>
      </c>
      <c r="Q363" s="235">
        <v>0</v>
      </c>
      <c r="R363" s="235">
        <f>Q363*H363</f>
        <v>0</v>
      </c>
      <c r="S363" s="235">
        <v>0</v>
      </c>
      <c r="T363" s="236">
        <f>S363*H363</f>
        <v>0</v>
      </c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R363" s="237" t="s">
        <v>186</v>
      </c>
      <c r="AT363" s="237" t="s">
        <v>181</v>
      </c>
      <c r="AU363" s="237" t="s">
        <v>83</v>
      </c>
      <c r="AY363" s="17" t="s">
        <v>178</v>
      </c>
      <c r="BE363" s="238">
        <f>IF(N363="základní",J363,0)</f>
        <v>0</v>
      </c>
      <c r="BF363" s="238">
        <f>IF(N363="snížená",J363,0)</f>
        <v>0</v>
      </c>
      <c r="BG363" s="238">
        <f>IF(N363="zákl. přenesená",J363,0)</f>
        <v>0</v>
      </c>
      <c r="BH363" s="238">
        <f>IF(N363="sníž. přenesená",J363,0)</f>
        <v>0</v>
      </c>
      <c r="BI363" s="238">
        <f>IF(N363="nulová",J363,0)</f>
        <v>0</v>
      </c>
      <c r="BJ363" s="17" t="s">
        <v>83</v>
      </c>
      <c r="BK363" s="238">
        <f>ROUND(I363*H363,2)</f>
        <v>0</v>
      </c>
      <c r="BL363" s="17" t="s">
        <v>186</v>
      </c>
      <c r="BM363" s="237" t="s">
        <v>996</v>
      </c>
    </row>
    <row r="364" s="13" customFormat="1">
      <c r="A364" s="13"/>
      <c r="B364" s="244"/>
      <c r="C364" s="245"/>
      <c r="D364" s="246" t="s">
        <v>190</v>
      </c>
      <c r="E364" s="247" t="s">
        <v>1</v>
      </c>
      <c r="F364" s="248" t="s">
        <v>2899</v>
      </c>
      <c r="G364" s="245"/>
      <c r="H364" s="247" t="s">
        <v>1</v>
      </c>
      <c r="I364" s="249"/>
      <c r="J364" s="245"/>
      <c r="K364" s="245"/>
      <c r="L364" s="250"/>
      <c r="M364" s="251"/>
      <c r="N364" s="252"/>
      <c r="O364" s="252"/>
      <c r="P364" s="252"/>
      <c r="Q364" s="252"/>
      <c r="R364" s="252"/>
      <c r="S364" s="252"/>
      <c r="T364" s="25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54" t="s">
        <v>190</v>
      </c>
      <c r="AU364" s="254" t="s">
        <v>83</v>
      </c>
      <c r="AV364" s="13" t="s">
        <v>83</v>
      </c>
      <c r="AW364" s="13" t="s">
        <v>34</v>
      </c>
      <c r="AX364" s="13" t="s">
        <v>76</v>
      </c>
      <c r="AY364" s="254" t="s">
        <v>178</v>
      </c>
    </row>
    <row r="365" s="14" customFormat="1">
      <c r="A365" s="14"/>
      <c r="B365" s="255"/>
      <c r="C365" s="256"/>
      <c r="D365" s="246" t="s">
        <v>190</v>
      </c>
      <c r="E365" s="257" t="s">
        <v>1</v>
      </c>
      <c r="F365" s="258" t="s">
        <v>83</v>
      </c>
      <c r="G365" s="256"/>
      <c r="H365" s="259">
        <v>1</v>
      </c>
      <c r="I365" s="260"/>
      <c r="J365" s="256"/>
      <c r="K365" s="256"/>
      <c r="L365" s="261"/>
      <c r="M365" s="262"/>
      <c r="N365" s="263"/>
      <c r="O365" s="263"/>
      <c r="P365" s="263"/>
      <c r="Q365" s="263"/>
      <c r="R365" s="263"/>
      <c r="S365" s="263"/>
      <c r="T365" s="26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65" t="s">
        <v>190</v>
      </c>
      <c r="AU365" s="265" t="s">
        <v>83</v>
      </c>
      <c r="AV365" s="14" t="s">
        <v>85</v>
      </c>
      <c r="AW365" s="14" t="s">
        <v>34</v>
      </c>
      <c r="AX365" s="14" t="s">
        <v>76</v>
      </c>
      <c r="AY365" s="265" t="s">
        <v>178</v>
      </c>
    </row>
    <row r="366" s="15" customFormat="1">
      <c r="A366" s="15"/>
      <c r="B366" s="283"/>
      <c r="C366" s="284"/>
      <c r="D366" s="246" t="s">
        <v>190</v>
      </c>
      <c r="E366" s="285" t="s">
        <v>1</v>
      </c>
      <c r="F366" s="286" t="s">
        <v>2432</v>
      </c>
      <c r="G366" s="284"/>
      <c r="H366" s="287">
        <v>1</v>
      </c>
      <c r="I366" s="288"/>
      <c r="J366" s="284"/>
      <c r="K366" s="284"/>
      <c r="L366" s="289"/>
      <c r="M366" s="290"/>
      <c r="N366" s="291"/>
      <c r="O366" s="291"/>
      <c r="P366" s="291"/>
      <c r="Q366" s="291"/>
      <c r="R366" s="291"/>
      <c r="S366" s="291"/>
      <c r="T366" s="292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293" t="s">
        <v>190</v>
      </c>
      <c r="AU366" s="293" t="s">
        <v>83</v>
      </c>
      <c r="AV366" s="15" t="s">
        <v>186</v>
      </c>
      <c r="AW366" s="15" t="s">
        <v>34</v>
      </c>
      <c r="AX366" s="15" t="s">
        <v>83</v>
      </c>
      <c r="AY366" s="293" t="s">
        <v>178</v>
      </c>
    </row>
    <row r="367" s="2" customFormat="1" ht="21.75" customHeight="1">
      <c r="A367" s="38"/>
      <c r="B367" s="39"/>
      <c r="C367" s="226" t="s">
        <v>633</v>
      </c>
      <c r="D367" s="226" t="s">
        <v>181</v>
      </c>
      <c r="E367" s="227" t="s">
        <v>2997</v>
      </c>
      <c r="F367" s="228" t="s">
        <v>2998</v>
      </c>
      <c r="G367" s="229" t="s">
        <v>203</v>
      </c>
      <c r="H367" s="230">
        <v>1</v>
      </c>
      <c r="I367" s="231"/>
      <c r="J367" s="232">
        <f>ROUND(I367*H367,2)</f>
        <v>0</v>
      </c>
      <c r="K367" s="228" t="s">
        <v>1</v>
      </c>
      <c r="L367" s="44"/>
      <c r="M367" s="233" t="s">
        <v>1</v>
      </c>
      <c r="N367" s="234" t="s">
        <v>41</v>
      </c>
      <c r="O367" s="91"/>
      <c r="P367" s="235">
        <f>O367*H367</f>
        <v>0</v>
      </c>
      <c r="Q367" s="235">
        <v>0</v>
      </c>
      <c r="R367" s="235">
        <f>Q367*H367</f>
        <v>0</v>
      </c>
      <c r="S367" s="235">
        <v>0</v>
      </c>
      <c r="T367" s="236">
        <f>S367*H367</f>
        <v>0</v>
      </c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R367" s="237" t="s">
        <v>186</v>
      </c>
      <c r="AT367" s="237" t="s">
        <v>181</v>
      </c>
      <c r="AU367" s="237" t="s">
        <v>83</v>
      </c>
      <c r="AY367" s="17" t="s">
        <v>178</v>
      </c>
      <c r="BE367" s="238">
        <f>IF(N367="základní",J367,0)</f>
        <v>0</v>
      </c>
      <c r="BF367" s="238">
        <f>IF(N367="snížená",J367,0)</f>
        <v>0</v>
      </c>
      <c r="BG367" s="238">
        <f>IF(N367="zákl. přenesená",J367,0)</f>
        <v>0</v>
      </c>
      <c r="BH367" s="238">
        <f>IF(N367="sníž. přenesená",J367,0)</f>
        <v>0</v>
      </c>
      <c r="BI367" s="238">
        <f>IF(N367="nulová",J367,0)</f>
        <v>0</v>
      </c>
      <c r="BJ367" s="17" t="s">
        <v>83</v>
      </c>
      <c r="BK367" s="238">
        <f>ROUND(I367*H367,2)</f>
        <v>0</v>
      </c>
      <c r="BL367" s="17" t="s">
        <v>186</v>
      </c>
      <c r="BM367" s="237" t="s">
        <v>1007</v>
      </c>
    </row>
    <row r="368" s="13" customFormat="1">
      <c r="A368" s="13"/>
      <c r="B368" s="244"/>
      <c r="C368" s="245"/>
      <c r="D368" s="246" t="s">
        <v>190</v>
      </c>
      <c r="E368" s="247" t="s">
        <v>1</v>
      </c>
      <c r="F368" s="248" t="s">
        <v>2899</v>
      </c>
      <c r="G368" s="245"/>
      <c r="H368" s="247" t="s">
        <v>1</v>
      </c>
      <c r="I368" s="249"/>
      <c r="J368" s="245"/>
      <c r="K368" s="245"/>
      <c r="L368" s="250"/>
      <c r="M368" s="251"/>
      <c r="N368" s="252"/>
      <c r="O368" s="252"/>
      <c r="P368" s="252"/>
      <c r="Q368" s="252"/>
      <c r="R368" s="252"/>
      <c r="S368" s="252"/>
      <c r="T368" s="25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4" t="s">
        <v>190</v>
      </c>
      <c r="AU368" s="254" t="s">
        <v>83</v>
      </c>
      <c r="AV368" s="13" t="s">
        <v>83</v>
      </c>
      <c r="AW368" s="13" t="s">
        <v>34</v>
      </c>
      <c r="AX368" s="13" t="s">
        <v>76</v>
      </c>
      <c r="AY368" s="254" t="s">
        <v>178</v>
      </c>
    </row>
    <row r="369" s="14" customFormat="1">
      <c r="A369" s="14"/>
      <c r="B369" s="255"/>
      <c r="C369" s="256"/>
      <c r="D369" s="246" t="s">
        <v>190</v>
      </c>
      <c r="E369" s="257" t="s">
        <v>1</v>
      </c>
      <c r="F369" s="258" t="s">
        <v>83</v>
      </c>
      <c r="G369" s="256"/>
      <c r="H369" s="259">
        <v>1</v>
      </c>
      <c r="I369" s="260"/>
      <c r="J369" s="256"/>
      <c r="K369" s="256"/>
      <c r="L369" s="261"/>
      <c r="M369" s="262"/>
      <c r="N369" s="263"/>
      <c r="O369" s="263"/>
      <c r="P369" s="263"/>
      <c r="Q369" s="263"/>
      <c r="R369" s="263"/>
      <c r="S369" s="263"/>
      <c r="T369" s="26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5" t="s">
        <v>190</v>
      </c>
      <c r="AU369" s="265" t="s">
        <v>83</v>
      </c>
      <c r="AV369" s="14" t="s">
        <v>85</v>
      </c>
      <c r="AW369" s="14" t="s">
        <v>34</v>
      </c>
      <c r="AX369" s="14" t="s">
        <v>76</v>
      </c>
      <c r="AY369" s="265" t="s">
        <v>178</v>
      </c>
    </row>
    <row r="370" s="15" customFormat="1">
      <c r="A370" s="15"/>
      <c r="B370" s="283"/>
      <c r="C370" s="284"/>
      <c r="D370" s="246" t="s">
        <v>190</v>
      </c>
      <c r="E370" s="285" t="s">
        <v>1</v>
      </c>
      <c r="F370" s="286" t="s">
        <v>2432</v>
      </c>
      <c r="G370" s="284"/>
      <c r="H370" s="287">
        <v>1</v>
      </c>
      <c r="I370" s="288"/>
      <c r="J370" s="284"/>
      <c r="K370" s="284"/>
      <c r="L370" s="289"/>
      <c r="M370" s="290"/>
      <c r="N370" s="291"/>
      <c r="O370" s="291"/>
      <c r="P370" s="291"/>
      <c r="Q370" s="291"/>
      <c r="R370" s="291"/>
      <c r="S370" s="291"/>
      <c r="T370" s="292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T370" s="293" t="s">
        <v>190</v>
      </c>
      <c r="AU370" s="293" t="s">
        <v>83</v>
      </c>
      <c r="AV370" s="15" t="s">
        <v>186</v>
      </c>
      <c r="AW370" s="15" t="s">
        <v>34</v>
      </c>
      <c r="AX370" s="15" t="s">
        <v>83</v>
      </c>
      <c r="AY370" s="293" t="s">
        <v>178</v>
      </c>
    </row>
    <row r="371" s="2" customFormat="1" ht="33" customHeight="1">
      <c r="A371" s="38"/>
      <c r="B371" s="39"/>
      <c r="C371" s="226" t="s">
        <v>643</v>
      </c>
      <c r="D371" s="226" t="s">
        <v>181</v>
      </c>
      <c r="E371" s="227" t="s">
        <v>2999</v>
      </c>
      <c r="F371" s="228" t="s">
        <v>3000</v>
      </c>
      <c r="G371" s="229" t="s">
        <v>203</v>
      </c>
      <c r="H371" s="230">
        <v>4</v>
      </c>
      <c r="I371" s="231"/>
      <c r="J371" s="232">
        <f>ROUND(I371*H371,2)</f>
        <v>0</v>
      </c>
      <c r="K371" s="228" t="s">
        <v>1</v>
      </c>
      <c r="L371" s="44"/>
      <c r="M371" s="233" t="s">
        <v>1</v>
      </c>
      <c r="N371" s="234" t="s">
        <v>41</v>
      </c>
      <c r="O371" s="91"/>
      <c r="P371" s="235">
        <f>O371*H371</f>
        <v>0</v>
      </c>
      <c r="Q371" s="235">
        <v>0</v>
      </c>
      <c r="R371" s="235">
        <f>Q371*H371</f>
        <v>0</v>
      </c>
      <c r="S371" s="235">
        <v>0</v>
      </c>
      <c r="T371" s="236">
        <f>S371*H371</f>
        <v>0</v>
      </c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R371" s="237" t="s">
        <v>186</v>
      </c>
      <c r="AT371" s="237" t="s">
        <v>181</v>
      </c>
      <c r="AU371" s="237" t="s">
        <v>83</v>
      </c>
      <c r="AY371" s="17" t="s">
        <v>178</v>
      </c>
      <c r="BE371" s="238">
        <f>IF(N371="základní",J371,0)</f>
        <v>0</v>
      </c>
      <c r="BF371" s="238">
        <f>IF(N371="snížená",J371,0)</f>
        <v>0</v>
      </c>
      <c r="BG371" s="238">
        <f>IF(N371="zákl. přenesená",J371,0)</f>
        <v>0</v>
      </c>
      <c r="BH371" s="238">
        <f>IF(N371="sníž. přenesená",J371,0)</f>
        <v>0</v>
      </c>
      <c r="BI371" s="238">
        <f>IF(N371="nulová",J371,0)</f>
        <v>0</v>
      </c>
      <c r="BJ371" s="17" t="s">
        <v>83</v>
      </c>
      <c r="BK371" s="238">
        <f>ROUND(I371*H371,2)</f>
        <v>0</v>
      </c>
      <c r="BL371" s="17" t="s">
        <v>186</v>
      </c>
      <c r="BM371" s="237" t="s">
        <v>1020</v>
      </c>
    </row>
    <row r="372" s="13" customFormat="1">
      <c r="A372" s="13"/>
      <c r="B372" s="244"/>
      <c r="C372" s="245"/>
      <c r="D372" s="246" t="s">
        <v>190</v>
      </c>
      <c r="E372" s="247" t="s">
        <v>1</v>
      </c>
      <c r="F372" s="248" t="s">
        <v>2899</v>
      </c>
      <c r="G372" s="245"/>
      <c r="H372" s="247" t="s">
        <v>1</v>
      </c>
      <c r="I372" s="249"/>
      <c r="J372" s="245"/>
      <c r="K372" s="245"/>
      <c r="L372" s="250"/>
      <c r="M372" s="251"/>
      <c r="N372" s="252"/>
      <c r="O372" s="252"/>
      <c r="P372" s="252"/>
      <c r="Q372" s="252"/>
      <c r="R372" s="252"/>
      <c r="S372" s="252"/>
      <c r="T372" s="25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54" t="s">
        <v>190</v>
      </c>
      <c r="AU372" s="254" t="s">
        <v>83</v>
      </c>
      <c r="AV372" s="13" t="s">
        <v>83</v>
      </c>
      <c r="AW372" s="13" t="s">
        <v>34</v>
      </c>
      <c r="AX372" s="13" t="s">
        <v>76</v>
      </c>
      <c r="AY372" s="254" t="s">
        <v>178</v>
      </c>
    </row>
    <row r="373" s="14" customFormat="1">
      <c r="A373" s="14"/>
      <c r="B373" s="255"/>
      <c r="C373" s="256"/>
      <c r="D373" s="246" t="s">
        <v>190</v>
      </c>
      <c r="E373" s="257" t="s">
        <v>1</v>
      </c>
      <c r="F373" s="258" t="s">
        <v>186</v>
      </c>
      <c r="G373" s="256"/>
      <c r="H373" s="259">
        <v>4</v>
      </c>
      <c r="I373" s="260"/>
      <c r="J373" s="256"/>
      <c r="K373" s="256"/>
      <c r="L373" s="261"/>
      <c r="M373" s="262"/>
      <c r="N373" s="263"/>
      <c r="O373" s="263"/>
      <c r="P373" s="263"/>
      <c r="Q373" s="263"/>
      <c r="R373" s="263"/>
      <c r="S373" s="263"/>
      <c r="T373" s="26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5" t="s">
        <v>190</v>
      </c>
      <c r="AU373" s="265" t="s">
        <v>83</v>
      </c>
      <c r="AV373" s="14" t="s">
        <v>85</v>
      </c>
      <c r="AW373" s="14" t="s">
        <v>34</v>
      </c>
      <c r="AX373" s="14" t="s">
        <v>76</v>
      </c>
      <c r="AY373" s="265" t="s">
        <v>178</v>
      </c>
    </row>
    <row r="374" s="15" customFormat="1">
      <c r="A374" s="15"/>
      <c r="B374" s="283"/>
      <c r="C374" s="284"/>
      <c r="D374" s="246" t="s">
        <v>190</v>
      </c>
      <c r="E374" s="285" t="s">
        <v>1</v>
      </c>
      <c r="F374" s="286" t="s">
        <v>2432</v>
      </c>
      <c r="G374" s="284"/>
      <c r="H374" s="287">
        <v>4</v>
      </c>
      <c r="I374" s="288"/>
      <c r="J374" s="284"/>
      <c r="K374" s="284"/>
      <c r="L374" s="289"/>
      <c r="M374" s="290"/>
      <c r="N374" s="291"/>
      <c r="O374" s="291"/>
      <c r="P374" s="291"/>
      <c r="Q374" s="291"/>
      <c r="R374" s="291"/>
      <c r="S374" s="291"/>
      <c r="T374" s="292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T374" s="293" t="s">
        <v>190</v>
      </c>
      <c r="AU374" s="293" t="s">
        <v>83</v>
      </c>
      <c r="AV374" s="15" t="s">
        <v>186</v>
      </c>
      <c r="AW374" s="15" t="s">
        <v>34</v>
      </c>
      <c r="AX374" s="15" t="s">
        <v>83</v>
      </c>
      <c r="AY374" s="293" t="s">
        <v>178</v>
      </c>
    </row>
    <row r="375" s="2" customFormat="1" ht="55.5" customHeight="1">
      <c r="A375" s="38"/>
      <c r="B375" s="39"/>
      <c r="C375" s="226" t="s">
        <v>650</v>
      </c>
      <c r="D375" s="226" t="s">
        <v>181</v>
      </c>
      <c r="E375" s="227" t="s">
        <v>3001</v>
      </c>
      <c r="F375" s="228" t="s">
        <v>3002</v>
      </c>
      <c r="G375" s="229" t="s">
        <v>203</v>
      </c>
      <c r="H375" s="230">
        <v>3</v>
      </c>
      <c r="I375" s="231"/>
      <c r="J375" s="232">
        <f>ROUND(I375*H375,2)</f>
        <v>0</v>
      </c>
      <c r="K375" s="228" t="s">
        <v>1</v>
      </c>
      <c r="L375" s="44"/>
      <c r="M375" s="233" t="s">
        <v>1</v>
      </c>
      <c r="N375" s="234" t="s">
        <v>41</v>
      </c>
      <c r="O375" s="91"/>
      <c r="P375" s="235">
        <f>O375*H375</f>
        <v>0</v>
      </c>
      <c r="Q375" s="235">
        <v>0</v>
      </c>
      <c r="R375" s="235">
        <f>Q375*H375</f>
        <v>0</v>
      </c>
      <c r="S375" s="235">
        <v>0</v>
      </c>
      <c r="T375" s="236">
        <f>S375*H375</f>
        <v>0</v>
      </c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R375" s="237" t="s">
        <v>186</v>
      </c>
      <c r="AT375" s="237" t="s">
        <v>181</v>
      </c>
      <c r="AU375" s="237" t="s">
        <v>83</v>
      </c>
      <c r="AY375" s="17" t="s">
        <v>178</v>
      </c>
      <c r="BE375" s="238">
        <f>IF(N375="základní",J375,0)</f>
        <v>0</v>
      </c>
      <c r="BF375" s="238">
        <f>IF(N375="snížená",J375,0)</f>
        <v>0</v>
      </c>
      <c r="BG375" s="238">
        <f>IF(N375="zákl. přenesená",J375,0)</f>
        <v>0</v>
      </c>
      <c r="BH375" s="238">
        <f>IF(N375="sníž. přenesená",J375,0)</f>
        <v>0</v>
      </c>
      <c r="BI375" s="238">
        <f>IF(N375="nulová",J375,0)</f>
        <v>0</v>
      </c>
      <c r="BJ375" s="17" t="s">
        <v>83</v>
      </c>
      <c r="BK375" s="238">
        <f>ROUND(I375*H375,2)</f>
        <v>0</v>
      </c>
      <c r="BL375" s="17" t="s">
        <v>186</v>
      </c>
      <c r="BM375" s="237" t="s">
        <v>1032</v>
      </c>
    </row>
    <row r="376" s="13" customFormat="1">
      <c r="A376" s="13"/>
      <c r="B376" s="244"/>
      <c r="C376" s="245"/>
      <c r="D376" s="246" t="s">
        <v>190</v>
      </c>
      <c r="E376" s="247" t="s">
        <v>1</v>
      </c>
      <c r="F376" s="248" t="s">
        <v>3003</v>
      </c>
      <c r="G376" s="245"/>
      <c r="H376" s="247" t="s">
        <v>1</v>
      </c>
      <c r="I376" s="249"/>
      <c r="J376" s="245"/>
      <c r="K376" s="245"/>
      <c r="L376" s="250"/>
      <c r="M376" s="251"/>
      <c r="N376" s="252"/>
      <c r="O376" s="252"/>
      <c r="P376" s="252"/>
      <c r="Q376" s="252"/>
      <c r="R376" s="252"/>
      <c r="S376" s="252"/>
      <c r="T376" s="25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54" t="s">
        <v>190</v>
      </c>
      <c r="AU376" s="254" t="s">
        <v>83</v>
      </c>
      <c r="AV376" s="13" t="s">
        <v>83</v>
      </c>
      <c r="AW376" s="13" t="s">
        <v>34</v>
      </c>
      <c r="AX376" s="13" t="s">
        <v>76</v>
      </c>
      <c r="AY376" s="254" t="s">
        <v>178</v>
      </c>
    </row>
    <row r="377" s="13" customFormat="1">
      <c r="A377" s="13"/>
      <c r="B377" s="244"/>
      <c r="C377" s="245"/>
      <c r="D377" s="246" t="s">
        <v>190</v>
      </c>
      <c r="E377" s="247" t="s">
        <v>1</v>
      </c>
      <c r="F377" s="248" t="s">
        <v>3004</v>
      </c>
      <c r="G377" s="245"/>
      <c r="H377" s="247" t="s">
        <v>1</v>
      </c>
      <c r="I377" s="249"/>
      <c r="J377" s="245"/>
      <c r="K377" s="245"/>
      <c r="L377" s="250"/>
      <c r="M377" s="251"/>
      <c r="N377" s="252"/>
      <c r="O377" s="252"/>
      <c r="P377" s="252"/>
      <c r="Q377" s="252"/>
      <c r="R377" s="252"/>
      <c r="S377" s="252"/>
      <c r="T377" s="25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54" t="s">
        <v>190</v>
      </c>
      <c r="AU377" s="254" t="s">
        <v>83</v>
      </c>
      <c r="AV377" s="13" t="s">
        <v>83</v>
      </c>
      <c r="AW377" s="13" t="s">
        <v>34</v>
      </c>
      <c r="AX377" s="13" t="s">
        <v>76</v>
      </c>
      <c r="AY377" s="254" t="s">
        <v>178</v>
      </c>
    </row>
    <row r="378" s="13" customFormat="1">
      <c r="A378" s="13"/>
      <c r="B378" s="244"/>
      <c r="C378" s="245"/>
      <c r="D378" s="246" t="s">
        <v>190</v>
      </c>
      <c r="E378" s="247" t="s">
        <v>1</v>
      </c>
      <c r="F378" s="248" t="s">
        <v>3005</v>
      </c>
      <c r="G378" s="245"/>
      <c r="H378" s="247" t="s">
        <v>1</v>
      </c>
      <c r="I378" s="249"/>
      <c r="J378" s="245"/>
      <c r="K378" s="245"/>
      <c r="L378" s="250"/>
      <c r="M378" s="251"/>
      <c r="N378" s="252"/>
      <c r="O378" s="252"/>
      <c r="P378" s="252"/>
      <c r="Q378" s="252"/>
      <c r="R378" s="252"/>
      <c r="S378" s="252"/>
      <c r="T378" s="25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4" t="s">
        <v>190</v>
      </c>
      <c r="AU378" s="254" t="s">
        <v>83</v>
      </c>
      <c r="AV378" s="13" t="s">
        <v>83</v>
      </c>
      <c r="AW378" s="13" t="s">
        <v>34</v>
      </c>
      <c r="AX378" s="13" t="s">
        <v>76</v>
      </c>
      <c r="AY378" s="254" t="s">
        <v>178</v>
      </c>
    </row>
    <row r="379" s="13" customFormat="1">
      <c r="A379" s="13"/>
      <c r="B379" s="244"/>
      <c r="C379" s="245"/>
      <c r="D379" s="246" t="s">
        <v>190</v>
      </c>
      <c r="E379" s="247" t="s">
        <v>1</v>
      </c>
      <c r="F379" s="248" t="s">
        <v>3006</v>
      </c>
      <c r="G379" s="245"/>
      <c r="H379" s="247" t="s">
        <v>1</v>
      </c>
      <c r="I379" s="249"/>
      <c r="J379" s="245"/>
      <c r="K379" s="245"/>
      <c r="L379" s="250"/>
      <c r="M379" s="251"/>
      <c r="N379" s="252"/>
      <c r="O379" s="252"/>
      <c r="P379" s="252"/>
      <c r="Q379" s="252"/>
      <c r="R379" s="252"/>
      <c r="S379" s="252"/>
      <c r="T379" s="25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54" t="s">
        <v>190</v>
      </c>
      <c r="AU379" s="254" t="s">
        <v>83</v>
      </c>
      <c r="AV379" s="13" t="s">
        <v>83</v>
      </c>
      <c r="AW379" s="13" t="s">
        <v>34</v>
      </c>
      <c r="AX379" s="13" t="s">
        <v>76</v>
      </c>
      <c r="AY379" s="254" t="s">
        <v>178</v>
      </c>
    </row>
    <row r="380" s="13" customFormat="1">
      <c r="A380" s="13"/>
      <c r="B380" s="244"/>
      <c r="C380" s="245"/>
      <c r="D380" s="246" t="s">
        <v>190</v>
      </c>
      <c r="E380" s="247" t="s">
        <v>1</v>
      </c>
      <c r="F380" s="248" t="s">
        <v>2899</v>
      </c>
      <c r="G380" s="245"/>
      <c r="H380" s="247" t="s">
        <v>1</v>
      </c>
      <c r="I380" s="249"/>
      <c r="J380" s="245"/>
      <c r="K380" s="245"/>
      <c r="L380" s="250"/>
      <c r="M380" s="251"/>
      <c r="N380" s="252"/>
      <c r="O380" s="252"/>
      <c r="P380" s="252"/>
      <c r="Q380" s="252"/>
      <c r="R380" s="252"/>
      <c r="S380" s="252"/>
      <c r="T380" s="25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54" t="s">
        <v>190</v>
      </c>
      <c r="AU380" s="254" t="s">
        <v>83</v>
      </c>
      <c r="AV380" s="13" t="s">
        <v>83</v>
      </c>
      <c r="AW380" s="13" t="s">
        <v>34</v>
      </c>
      <c r="AX380" s="13" t="s">
        <v>76</v>
      </c>
      <c r="AY380" s="254" t="s">
        <v>178</v>
      </c>
    </row>
    <row r="381" s="14" customFormat="1">
      <c r="A381" s="14"/>
      <c r="B381" s="255"/>
      <c r="C381" s="256"/>
      <c r="D381" s="246" t="s">
        <v>190</v>
      </c>
      <c r="E381" s="257" t="s">
        <v>1</v>
      </c>
      <c r="F381" s="258" t="s">
        <v>179</v>
      </c>
      <c r="G381" s="256"/>
      <c r="H381" s="259">
        <v>3</v>
      </c>
      <c r="I381" s="260"/>
      <c r="J381" s="256"/>
      <c r="K381" s="256"/>
      <c r="L381" s="261"/>
      <c r="M381" s="262"/>
      <c r="N381" s="263"/>
      <c r="O381" s="263"/>
      <c r="P381" s="263"/>
      <c r="Q381" s="263"/>
      <c r="R381" s="263"/>
      <c r="S381" s="263"/>
      <c r="T381" s="26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5" t="s">
        <v>190</v>
      </c>
      <c r="AU381" s="265" t="s">
        <v>83</v>
      </c>
      <c r="AV381" s="14" t="s">
        <v>85</v>
      </c>
      <c r="AW381" s="14" t="s">
        <v>34</v>
      </c>
      <c r="AX381" s="14" t="s">
        <v>76</v>
      </c>
      <c r="AY381" s="265" t="s">
        <v>178</v>
      </c>
    </row>
    <row r="382" s="15" customFormat="1">
      <c r="A382" s="15"/>
      <c r="B382" s="283"/>
      <c r="C382" s="284"/>
      <c r="D382" s="246" t="s">
        <v>190</v>
      </c>
      <c r="E382" s="285" t="s">
        <v>1</v>
      </c>
      <c r="F382" s="286" t="s">
        <v>2432</v>
      </c>
      <c r="G382" s="284"/>
      <c r="H382" s="287">
        <v>3</v>
      </c>
      <c r="I382" s="288"/>
      <c r="J382" s="284"/>
      <c r="K382" s="284"/>
      <c r="L382" s="289"/>
      <c r="M382" s="290"/>
      <c r="N382" s="291"/>
      <c r="O382" s="291"/>
      <c r="P382" s="291"/>
      <c r="Q382" s="291"/>
      <c r="R382" s="291"/>
      <c r="S382" s="291"/>
      <c r="T382" s="292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93" t="s">
        <v>190</v>
      </c>
      <c r="AU382" s="293" t="s">
        <v>83</v>
      </c>
      <c r="AV382" s="15" t="s">
        <v>186</v>
      </c>
      <c r="AW382" s="15" t="s">
        <v>34</v>
      </c>
      <c r="AX382" s="15" t="s">
        <v>83</v>
      </c>
      <c r="AY382" s="293" t="s">
        <v>178</v>
      </c>
    </row>
    <row r="383" s="2" customFormat="1" ht="55.5" customHeight="1">
      <c r="A383" s="38"/>
      <c r="B383" s="39"/>
      <c r="C383" s="226" t="s">
        <v>656</v>
      </c>
      <c r="D383" s="226" t="s">
        <v>181</v>
      </c>
      <c r="E383" s="227" t="s">
        <v>3007</v>
      </c>
      <c r="F383" s="228" t="s">
        <v>3008</v>
      </c>
      <c r="G383" s="229" t="s">
        <v>203</v>
      </c>
      <c r="H383" s="230">
        <v>5</v>
      </c>
      <c r="I383" s="231"/>
      <c r="J383" s="232">
        <f>ROUND(I383*H383,2)</f>
        <v>0</v>
      </c>
      <c r="K383" s="228" t="s">
        <v>1</v>
      </c>
      <c r="L383" s="44"/>
      <c r="M383" s="233" t="s">
        <v>1</v>
      </c>
      <c r="N383" s="234" t="s">
        <v>41</v>
      </c>
      <c r="O383" s="91"/>
      <c r="P383" s="235">
        <f>O383*H383</f>
        <v>0</v>
      </c>
      <c r="Q383" s="235">
        <v>0</v>
      </c>
      <c r="R383" s="235">
        <f>Q383*H383</f>
        <v>0</v>
      </c>
      <c r="S383" s="235">
        <v>0</v>
      </c>
      <c r="T383" s="236">
        <f>S383*H383</f>
        <v>0</v>
      </c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R383" s="237" t="s">
        <v>186</v>
      </c>
      <c r="AT383" s="237" t="s">
        <v>181</v>
      </c>
      <c r="AU383" s="237" t="s">
        <v>83</v>
      </c>
      <c r="AY383" s="17" t="s">
        <v>178</v>
      </c>
      <c r="BE383" s="238">
        <f>IF(N383="základní",J383,0)</f>
        <v>0</v>
      </c>
      <c r="BF383" s="238">
        <f>IF(N383="snížená",J383,0)</f>
        <v>0</v>
      </c>
      <c r="BG383" s="238">
        <f>IF(N383="zákl. přenesená",J383,0)</f>
        <v>0</v>
      </c>
      <c r="BH383" s="238">
        <f>IF(N383="sníž. přenesená",J383,0)</f>
        <v>0</v>
      </c>
      <c r="BI383" s="238">
        <f>IF(N383="nulová",J383,0)</f>
        <v>0</v>
      </c>
      <c r="BJ383" s="17" t="s">
        <v>83</v>
      </c>
      <c r="BK383" s="238">
        <f>ROUND(I383*H383,2)</f>
        <v>0</v>
      </c>
      <c r="BL383" s="17" t="s">
        <v>186</v>
      </c>
      <c r="BM383" s="237" t="s">
        <v>1043</v>
      </c>
    </row>
    <row r="384" s="13" customFormat="1">
      <c r="A384" s="13"/>
      <c r="B384" s="244"/>
      <c r="C384" s="245"/>
      <c r="D384" s="246" t="s">
        <v>190</v>
      </c>
      <c r="E384" s="247" t="s">
        <v>1</v>
      </c>
      <c r="F384" s="248" t="s">
        <v>3003</v>
      </c>
      <c r="G384" s="245"/>
      <c r="H384" s="247" t="s">
        <v>1</v>
      </c>
      <c r="I384" s="249"/>
      <c r="J384" s="245"/>
      <c r="K384" s="245"/>
      <c r="L384" s="250"/>
      <c r="M384" s="251"/>
      <c r="N384" s="252"/>
      <c r="O384" s="252"/>
      <c r="P384" s="252"/>
      <c r="Q384" s="252"/>
      <c r="R384" s="252"/>
      <c r="S384" s="252"/>
      <c r="T384" s="25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54" t="s">
        <v>190</v>
      </c>
      <c r="AU384" s="254" t="s">
        <v>83</v>
      </c>
      <c r="AV384" s="13" t="s">
        <v>83</v>
      </c>
      <c r="AW384" s="13" t="s">
        <v>34</v>
      </c>
      <c r="AX384" s="13" t="s">
        <v>76</v>
      </c>
      <c r="AY384" s="254" t="s">
        <v>178</v>
      </c>
    </row>
    <row r="385" s="13" customFormat="1">
      <c r="A385" s="13"/>
      <c r="B385" s="244"/>
      <c r="C385" s="245"/>
      <c r="D385" s="246" t="s">
        <v>190</v>
      </c>
      <c r="E385" s="247" t="s">
        <v>1</v>
      </c>
      <c r="F385" s="248" t="s">
        <v>3004</v>
      </c>
      <c r="G385" s="245"/>
      <c r="H385" s="247" t="s">
        <v>1</v>
      </c>
      <c r="I385" s="249"/>
      <c r="J385" s="245"/>
      <c r="K385" s="245"/>
      <c r="L385" s="250"/>
      <c r="M385" s="251"/>
      <c r="N385" s="252"/>
      <c r="O385" s="252"/>
      <c r="P385" s="252"/>
      <c r="Q385" s="252"/>
      <c r="R385" s="252"/>
      <c r="S385" s="252"/>
      <c r="T385" s="25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54" t="s">
        <v>190</v>
      </c>
      <c r="AU385" s="254" t="s">
        <v>83</v>
      </c>
      <c r="AV385" s="13" t="s">
        <v>83</v>
      </c>
      <c r="AW385" s="13" t="s">
        <v>34</v>
      </c>
      <c r="AX385" s="13" t="s">
        <v>76</v>
      </c>
      <c r="AY385" s="254" t="s">
        <v>178</v>
      </c>
    </row>
    <row r="386" s="13" customFormat="1">
      <c r="A386" s="13"/>
      <c r="B386" s="244"/>
      <c r="C386" s="245"/>
      <c r="D386" s="246" t="s">
        <v>190</v>
      </c>
      <c r="E386" s="247" t="s">
        <v>1</v>
      </c>
      <c r="F386" s="248" t="s">
        <v>3006</v>
      </c>
      <c r="G386" s="245"/>
      <c r="H386" s="247" t="s">
        <v>1</v>
      </c>
      <c r="I386" s="249"/>
      <c r="J386" s="245"/>
      <c r="K386" s="245"/>
      <c r="L386" s="250"/>
      <c r="M386" s="251"/>
      <c r="N386" s="252"/>
      <c r="O386" s="252"/>
      <c r="P386" s="252"/>
      <c r="Q386" s="252"/>
      <c r="R386" s="252"/>
      <c r="S386" s="252"/>
      <c r="T386" s="25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4" t="s">
        <v>190</v>
      </c>
      <c r="AU386" s="254" t="s">
        <v>83</v>
      </c>
      <c r="AV386" s="13" t="s">
        <v>83</v>
      </c>
      <c r="AW386" s="13" t="s">
        <v>34</v>
      </c>
      <c r="AX386" s="13" t="s">
        <v>76</v>
      </c>
      <c r="AY386" s="254" t="s">
        <v>178</v>
      </c>
    </row>
    <row r="387" s="13" customFormat="1">
      <c r="A387" s="13"/>
      <c r="B387" s="244"/>
      <c r="C387" s="245"/>
      <c r="D387" s="246" t="s">
        <v>190</v>
      </c>
      <c r="E387" s="247" t="s">
        <v>1</v>
      </c>
      <c r="F387" s="248" t="s">
        <v>2899</v>
      </c>
      <c r="G387" s="245"/>
      <c r="H387" s="247" t="s">
        <v>1</v>
      </c>
      <c r="I387" s="249"/>
      <c r="J387" s="245"/>
      <c r="K387" s="245"/>
      <c r="L387" s="250"/>
      <c r="M387" s="251"/>
      <c r="N387" s="252"/>
      <c r="O387" s="252"/>
      <c r="P387" s="252"/>
      <c r="Q387" s="252"/>
      <c r="R387" s="252"/>
      <c r="S387" s="252"/>
      <c r="T387" s="25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54" t="s">
        <v>190</v>
      </c>
      <c r="AU387" s="254" t="s">
        <v>83</v>
      </c>
      <c r="AV387" s="13" t="s">
        <v>83</v>
      </c>
      <c r="AW387" s="13" t="s">
        <v>34</v>
      </c>
      <c r="AX387" s="13" t="s">
        <v>76</v>
      </c>
      <c r="AY387" s="254" t="s">
        <v>178</v>
      </c>
    </row>
    <row r="388" s="14" customFormat="1">
      <c r="A388" s="14"/>
      <c r="B388" s="255"/>
      <c r="C388" s="256"/>
      <c r="D388" s="246" t="s">
        <v>190</v>
      </c>
      <c r="E388" s="257" t="s">
        <v>1</v>
      </c>
      <c r="F388" s="258" t="s">
        <v>226</v>
      </c>
      <c r="G388" s="256"/>
      <c r="H388" s="259">
        <v>5</v>
      </c>
      <c r="I388" s="260"/>
      <c r="J388" s="256"/>
      <c r="K388" s="256"/>
      <c r="L388" s="261"/>
      <c r="M388" s="262"/>
      <c r="N388" s="263"/>
      <c r="O388" s="263"/>
      <c r="P388" s="263"/>
      <c r="Q388" s="263"/>
      <c r="R388" s="263"/>
      <c r="S388" s="263"/>
      <c r="T388" s="26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65" t="s">
        <v>190</v>
      </c>
      <c r="AU388" s="265" t="s">
        <v>83</v>
      </c>
      <c r="AV388" s="14" t="s">
        <v>85</v>
      </c>
      <c r="AW388" s="14" t="s">
        <v>34</v>
      </c>
      <c r="AX388" s="14" t="s">
        <v>76</v>
      </c>
      <c r="AY388" s="265" t="s">
        <v>178</v>
      </c>
    </row>
    <row r="389" s="15" customFormat="1">
      <c r="A389" s="15"/>
      <c r="B389" s="283"/>
      <c r="C389" s="284"/>
      <c r="D389" s="246" t="s">
        <v>190</v>
      </c>
      <c r="E389" s="285" t="s">
        <v>1</v>
      </c>
      <c r="F389" s="286" t="s">
        <v>2432</v>
      </c>
      <c r="G389" s="284"/>
      <c r="H389" s="287">
        <v>5</v>
      </c>
      <c r="I389" s="288"/>
      <c r="J389" s="284"/>
      <c r="K389" s="284"/>
      <c r="L389" s="289"/>
      <c r="M389" s="290"/>
      <c r="N389" s="291"/>
      <c r="O389" s="291"/>
      <c r="P389" s="291"/>
      <c r="Q389" s="291"/>
      <c r="R389" s="291"/>
      <c r="S389" s="291"/>
      <c r="T389" s="292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93" t="s">
        <v>190</v>
      </c>
      <c r="AU389" s="293" t="s">
        <v>83</v>
      </c>
      <c r="AV389" s="15" t="s">
        <v>186</v>
      </c>
      <c r="AW389" s="15" t="s">
        <v>34</v>
      </c>
      <c r="AX389" s="15" t="s">
        <v>83</v>
      </c>
      <c r="AY389" s="293" t="s">
        <v>178</v>
      </c>
    </row>
    <row r="390" s="2" customFormat="1" ht="16.5" customHeight="1">
      <c r="A390" s="38"/>
      <c r="B390" s="39"/>
      <c r="C390" s="226" t="s">
        <v>668</v>
      </c>
      <c r="D390" s="226" t="s">
        <v>181</v>
      </c>
      <c r="E390" s="227" t="s">
        <v>3009</v>
      </c>
      <c r="F390" s="228" t="s">
        <v>3010</v>
      </c>
      <c r="G390" s="229" t="s">
        <v>203</v>
      </c>
      <c r="H390" s="230">
        <v>5</v>
      </c>
      <c r="I390" s="231"/>
      <c r="J390" s="232">
        <f>ROUND(I390*H390,2)</f>
        <v>0</v>
      </c>
      <c r="K390" s="228" t="s">
        <v>1</v>
      </c>
      <c r="L390" s="44"/>
      <c r="M390" s="233" t="s">
        <v>1</v>
      </c>
      <c r="N390" s="234" t="s">
        <v>41</v>
      </c>
      <c r="O390" s="91"/>
      <c r="P390" s="235">
        <f>O390*H390</f>
        <v>0</v>
      </c>
      <c r="Q390" s="235">
        <v>0</v>
      </c>
      <c r="R390" s="235">
        <f>Q390*H390</f>
        <v>0</v>
      </c>
      <c r="S390" s="235">
        <v>0</v>
      </c>
      <c r="T390" s="236">
        <f>S390*H390</f>
        <v>0</v>
      </c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R390" s="237" t="s">
        <v>186</v>
      </c>
      <c r="AT390" s="237" t="s">
        <v>181</v>
      </c>
      <c r="AU390" s="237" t="s">
        <v>83</v>
      </c>
      <c r="AY390" s="17" t="s">
        <v>178</v>
      </c>
      <c r="BE390" s="238">
        <f>IF(N390="základní",J390,0)</f>
        <v>0</v>
      </c>
      <c r="BF390" s="238">
        <f>IF(N390="snížená",J390,0)</f>
        <v>0</v>
      </c>
      <c r="BG390" s="238">
        <f>IF(N390="zákl. přenesená",J390,0)</f>
        <v>0</v>
      </c>
      <c r="BH390" s="238">
        <f>IF(N390="sníž. přenesená",J390,0)</f>
        <v>0</v>
      </c>
      <c r="BI390" s="238">
        <f>IF(N390="nulová",J390,0)</f>
        <v>0</v>
      </c>
      <c r="BJ390" s="17" t="s">
        <v>83</v>
      </c>
      <c r="BK390" s="238">
        <f>ROUND(I390*H390,2)</f>
        <v>0</v>
      </c>
      <c r="BL390" s="17" t="s">
        <v>186</v>
      </c>
      <c r="BM390" s="237" t="s">
        <v>1058</v>
      </c>
    </row>
    <row r="391" s="13" customFormat="1">
      <c r="A391" s="13"/>
      <c r="B391" s="244"/>
      <c r="C391" s="245"/>
      <c r="D391" s="246" t="s">
        <v>190</v>
      </c>
      <c r="E391" s="247" t="s">
        <v>1</v>
      </c>
      <c r="F391" s="248" t="s">
        <v>2899</v>
      </c>
      <c r="G391" s="245"/>
      <c r="H391" s="247" t="s">
        <v>1</v>
      </c>
      <c r="I391" s="249"/>
      <c r="J391" s="245"/>
      <c r="K391" s="245"/>
      <c r="L391" s="250"/>
      <c r="M391" s="251"/>
      <c r="N391" s="252"/>
      <c r="O391" s="252"/>
      <c r="P391" s="252"/>
      <c r="Q391" s="252"/>
      <c r="R391" s="252"/>
      <c r="S391" s="252"/>
      <c r="T391" s="25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54" t="s">
        <v>190</v>
      </c>
      <c r="AU391" s="254" t="s">
        <v>83</v>
      </c>
      <c r="AV391" s="13" t="s">
        <v>83</v>
      </c>
      <c r="AW391" s="13" t="s">
        <v>34</v>
      </c>
      <c r="AX391" s="13" t="s">
        <v>76</v>
      </c>
      <c r="AY391" s="254" t="s">
        <v>178</v>
      </c>
    </row>
    <row r="392" s="14" customFormat="1">
      <c r="A392" s="14"/>
      <c r="B392" s="255"/>
      <c r="C392" s="256"/>
      <c r="D392" s="246" t="s">
        <v>190</v>
      </c>
      <c r="E392" s="257" t="s">
        <v>1</v>
      </c>
      <c r="F392" s="258" t="s">
        <v>226</v>
      </c>
      <c r="G392" s="256"/>
      <c r="H392" s="259">
        <v>5</v>
      </c>
      <c r="I392" s="260"/>
      <c r="J392" s="256"/>
      <c r="K392" s="256"/>
      <c r="L392" s="261"/>
      <c r="M392" s="262"/>
      <c r="N392" s="263"/>
      <c r="O392" s="263"/>
      <c r="P392" s="263"/>
      <c r="Q392" s="263"/>
      <c r="R392" s="263"/>
      <c r="S392" s="263"/>
      <c r="T392" s="26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5" t="s">
        <v>190</v>
      </c>
      <c r="AU392" s="265" t="s">
        <v>83</v>
      </c>
      <c r="AV392" s="14" t="s">
        <v>85</v>
      </c>
      <c r="AW392" s="14" t="s">
        <v>34</v>
      </c>
      <c r="AX392" s="14" t="s">
        <v>76</v>
      </c>
      <c r="AY392" s="265" t="s">
        <v>178</v>
      </c>
    </row>
    <row r="393" s="15" customFormat="1">
      <c r="A393" s="15"/>
      <c r="B393" s="283"/>
      <c r="C393" s="284"/>
      <c r="D393" s="246" t="s">
        <v>190</v>
      </c>
      <c r="E393" s="285" t="s">
        <v>1</v>
      </c>
      <c r="F393" s="286" t="s">
        <v>2432</v>
      </c>
      <c r="G393" s="284"/>
      <c r="H393" s="287">
        <v>5</v>
      </c>
      <c r="I393" s="288"/>
      <c r="J393" s="284"/>
      <c r="K393" s="284"/>
      <c r="L393" s="289"/>
      <c r="M393" s="290"/>
      <c r="N393" s="291"/>
      <c r="O393" s="291"/>
      <c r="P393" s="291"/>
      <c r="Q393" s="291"/>
      <c r="R393" s="291"/>
      <c r="S393" s="291"/>
      <c r="T393" s="292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T393" s="293" t="s">
        <v>190</v>
      </c>
      <c r="AU393" s="293" t="s">
        <v>83</v>
      </c>
      <c r="AV393" s="15" t="s">
        <v>186</v>
      </c>
      <c r="AW393" s="15" t="s">
        <v>34</v>
      </c>
      <c r="AX393" s="15" t="s">
        <v>83</v>
      </c>
      <c r="AY393" s="293" t="s">
        <v>178</v>
      </c>
    </row>
    <row r="394" s="2" customFormat="1" ht="55.5" customHeight="1">
      <c r="A394" s="38"/>
      <c r="B394" s="39"/>
      <c r="C394" s="226" t="s">
        <v>675</v>
      </c>
      <c r="D394" s="226" t="s">
        <v>181</v>
      </c>
      <c r="E394" s="227" t="s">
        <v>3011</v>
      </c>
      <c r="F394" s="228" t="s">
        <v>3012</v>
      </c>
      <c r="G394" s="229" t="s">
        <v>203</v>
      </c>
      <c r="H394" s="230">
        <v>8</v>
      </c>
      <c r="I394" s="231"/>
      <c r="J394" s="232">
        <f>ROUND(I394*H394,2)</f>
        <v>0</v>
      </c>
      <c r="K394" s="228" t="s">
        <v>1</v>
      </c>
      <c r="L394" s="44"/>
      <c r="M394" s="233" t="s">
        <v>1</v>
      </c>
      <c r="N394" s="234" t="s">
        <v>41</v>
      </c>
      <c r="O394" s="91"/>
      <c r="P394" s="235">
        <f>O394*H394</f>
        <v>0</v>
      </c>
      <c r="Q394" s="235">
        <v>0</v>
      </c>
      <c r="R394" s="235">
        <f>Q394*H394</f>
        <v>0</v>
      </c>
      <c r="S394" s="235">
        <v>0</v>
      </c>
      <c r="T394" s="236">
        <f>S394*H394</f>
        <v>0</v>
      </c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R394" s="237" t="s">
        <v>186</v>
      </c>
      <c r="AT394" s="237" t="s">
        <v>181</v>
      </c>
      <c r="AU394" s="237" t="s">
        <v>83</v>
      </c>
      <c r="AY394" s="17" t="s">
        <v>178</v>
      </c>
      <c r="BE394" s="238">
        <f>IF(N394="základní",J394,0)</f>
        <v>0</v>
      </c>
      <c r="BF394" s="238">
        <f>IF(N394="snížená",J394,0)</f>
        <v>0</v>
      </c>
      <c r="BG394" s="238">
        <f>IF(N394="zákl. přenesená",J394,0)</f>
        <v>0</v>
      </c>
      <c r="BH394" s="238">
        <f>IF(N394="sníž. přenesená",J394,0)</f>
        <v>0</v>
      </c>
      <c r="BI394" s="238">
        <f>IF(N394="nulová",J394,0)</f>
        <v>0</v>
      </c>
      <c r="BJ394" s="17" t="s">
        <v>83</v>
      </c>
      <c r="BK394" s="238">
        <f>ROUND(I394*H394,2)</f>
        <v>0</v>
      </c>
      <c r="BL394" s="17" t="s">
        <v>186</v>
      </c>
      <c r="BM394" s="237" t="s">
        <v>1072</v>
      </c>
    </row>
    <row r="395" s="13" customFormat="1">
      <c r="A395" s="13"/>
      <c r="B395" s="244"/>
      <c r="C395" s="245"/>
      <c r="D395" s="246" t="s">
        <v>190</v>
      </c>
      <c r="E395" s="247" t="s">
        <v>1</v>
      </c>
      <c r="F395" s="248" t="s">
        <v>3003</v>
      </c>
      <c r="G395" s="245"/>
      <c r="H395" s="247" t="s">
        <v>1</v>
      </c>
      <c r="I395" s="249"/>
      <c r="J395" s="245"/>
      <c r="K395" s="245"/>
      <c r="L395" s="250"/>
      <c r="M395" s="251"/>
      <c r="N395" s="252"/>
      <c r="O395" s="252"/>
      <c r="P395" s="252"/>
      <c r="Q395" s="252"/>
      <c r="R395" s="252"/>
      <c r="S395" s="252"/>
      <c r="T395" s="25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54" t="s">
        <v>190</v>
      </c>
      <c r="AU395" s="254" t="s">
        <v>83</v>
      </c>
      <c r="AV395" s="13" t="s">
        <v>83</v>
      </c>
      <c r="AW395" s="13" t="s">
        <v>34</v>
      </c>
      <c r="AX395" s="13" t="s">
        <v>76</v>
      </c>
      <c r="AY395" s="254" t="s">
        <v>178</v>
      </c>
    </row>
    <row r="396" s="13" customFormat="1">
      <c r="A396" s="13"/>
      <c r="B396" s="244"/>
      <c r="C396" s="245"/>
      <c r="D396" s="246" t="s">
        <v>190</v>
      </c>
      <c r="E396" s="247" t="s">
        <v>1</v>
      </c>
      <c r="F396" s="248" t="s">
        <v>3004</v>
      </c>
      <c r="G396" s="245"/>
      <c r="H396" s="247" t="s">
        <v>1</v>
      </c>
      <c r="I396" s="249"/>
      <c r="J396" s="245"/>
      <c r="K396" s="245"/>
      <c r="L396" s="250"/>
      <c r="M396" s="251"/>
      <c r="N396" s="252"/>
      <c r="O396" s="252"/>
      <c r="P396" s="252"/>
      <c r="Q396" s="252"/>
      <c r="R396" s="252"/>
      <c r="S396" s="252"/>
      <c r="T396" s="25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54" t="s">
        <v>190</v>
      </c>
      <c r="AU396" s="254" t="s">
        <v>83</v>
      </c>
      <c r="AV396" s="13" t="s">
        <v>83</v>
      </c>
      <c r="AW396" s="13" t="s">
        <v>34</v>
      </c>
      <c r="AX396" s="13" t="s">
        <v>76</v>
      </c>
      <c r="AY396" s="254" t="s">
        <v>178</v>
      </c>
    </row>
    <row r="397" s="13" customFormat="1">
      <c r="A397" s="13"/>
      <c r="B397" s="244"/>
      <c r="C397" s="245"/>
      <c r="D397" s="246" t="s">
        <v>190</v>
      </c>
      <c r="E397" s="247" t="s">
        <v>1</v>
      </c>
      <c r="F397" s="248" t="s">
        <v>3006</v>
      </c>
      <c r="G397" s="245"/>
      <c r="H397" s="247" t="s">
        <v>1</v>
      </c>
      <c r="I397" s="249"/>
      <c r="J397" s="245"/>
      <c r="K397" s="245"/>
      <c r="L397" s="250"/>
      <c r="M397" s="251"/>
      <c r="N397" s="252"/>
      <c r="O397" s="252"/>
      <c r="P397" s="252"/>
      <c r="Q397" s="252"/>
      <c r="R397" s="252"/>
      <c r="S397" s="252"/>
      <c r="T397" s="25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54" t="s">
        <v>190</v>
      </c>
      <c r="AU397" s="254" t="s">
        <v>83</v>
      </c>
      <c r="AV397" s="13" t="s">
        <v>83</v>
      </c>
      <c r="AW397" s="13" t="s">
        <v>34</v>
      </c>
      <c r="AX397" s="13" t="s">
        <v>76</v>
      </c>
      <c r="AY397" s="254" t="s">
        <v>178</v>
      </c>
    </row>
    <row r="398" s="13" customFormat="1">
      <c r="A398" s="13"/>
      <c r="B398" s="244"/>
      <c r="C398" s="245"/>
      <c r="D398" s="246" t="s">
        <v>190</v>
      </c>
      <c r="E398" s="247" t="s">
        <v>1</v>
      </c>
      <c r="F398" s="248" t="s">
        <v>2899</v>
      </c>
      <c r="G398" s="245"/>
      <c r="H398" s="247" t="s">
        <v>1</v>
      </c>
      <c r="I398" s="249"/>
      <c r="J398" s="245"/>
      <c r="K398" s="245"/>
      <c r="L398" s="250"/>
      <c r="M398" s="251"/>
      <c r="N398" s="252"/>
      <c r="O398" s="252"/>
      <c r="P398" s="252"/>
      <c r="Q398" s="252"/>
      <c r="R398" s="252"/>
      <c r="S398" s="252"/>
      <c r="T398" s="25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54" t="s">
        <v>190</v>
      </c>
      <c r="AU398" s="254" t="s">
        <v>83</v>
      </c>
      <c r="AV398" s="13" t="s">
        <v>83</v>
      </c>
      <c r="AW398" s="13" t="s">
        <v>34</v>
      </c>
      <c r="AX398" s="13" t="s">
        <v>76</v>
      </c>
      <c r="AY398" s="254" t="s">
        <v>178</v>
      </c>
    </row>
    <row r="399" s="14" customFormat="1">
      <c r="A399" s="14"/>
      <c r="B399" s="255"/>
      <c r="C399" s="256"/>
      <c r="D399" s="246" t="s">
        <v>190</v>
      </c>
      <c r="E399" s="257" t="s">
        <v>1</v>
      </c>
      <c r="F399" s="258" t="s">
        <v>264</v>
      </c>
      <c r="G399" s="256"/>
      <c r="H399" s="259">
        <v>8</v>
      </c>
      <c r="I399" s="260"/>
      <c r="J399" s="256"/>
      <c r="K399" s="256"/>
      <c r="L399" s="261"/>
      <c r="M399" s="262"/>
      <c r="N399" s="263"/>
      <c r="O399" s="263"/>
      <c r="P399" s="263"/>
      <c r="Q399" s="263"/>
      <c r="R399" s="263"/>
      <c r="S399" s="263"/>
      <c r="T399" s="26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65" t="s">
        <v>190</v>
      </c>
      <c r="AU399" s="265" t="s">
        <v>83</v>
      </c>
      <c r="AV399" s="14" t="s">
        <v>85</v>
      </c>
      <c r="AW399" s="14" t="s">
        <v>34</v>
      </c>
      <c r="AX399" s="14" t="s">
        <v>76</v>
      </c>
      <c r="AY399" s="265" t="s">
        <v>178</v>
      </c>
    </row>
    <row r="400" s="15" customFormat="1">
      <c r="A400" s="15"/>
      <c r="B400" s="283"/>
      <c r="C400" s="284"/>
      <c r="D400" s="246" t="s">
        <v>190</v>
      </c>
      <c r="E400" s="285" t="s">
        <v>1</v>
      </c>
      <c r="F400" s="286" t="s">
        <v>2432</v>
      </c>
      <c r="G400" s="284"/>
      <c r="H400" s="287">
        <v>8</v>
      </c>
      <c r="I400" s="288"/>
      <c r="J400" s="284"/>
      <c r="K400" s="284"/>
      <c r="L400" s="289"/>
      <c r="M400" s="290"/>
      <c r="N400" s="291"/>
      <c r="O400" s="291"/>
      <c r="P400" s="291"/>
      <c r="Q400" s="291"/>
      <c r="R400" s="291"/>
      <c r="S400" s="291"/>
      <c r="T400" s="292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T400" s="293" t="s">
        <v>190</v>
      </c>
      <c r="AU400" s="293" t="s">
        <v>83</v>
      </c>
      <c r="AV400" s="15" t="s">
        <v>186</v>
      </c>
      <c r="AW400" s="15" t="s">
        <v>34</v>
      </c>
      <c r="AX400" s="15" t="s">
        <v>83</v>
      </c>
      <c r="AY400" s="293" t="s">
        <v>178</v>
      </c>
    </row>
    <row r="401" s="2" customFormat="1" ht="16.5" customHeight="1">
      <c r="A401" s="38"/>
      <c r="B401" s="39"/>
      <c r="C401" s="226" t="s">
        <v>681</v>
      </c>
      <c r="D401" s="226" t="s">
        <v>181</v>
      </c>
      <c r="E401" s="227" t="s">
        <v>3013</v>
      </c>
      <c r="F401" s="228" t="s">
        <v>3010</v>
      </c>
      <c r="G401" s="229" t="s">
        <v>203</v>
      </c>
      <c r="H401" s="230">
        <v>8</v>
      </c>
      <c r="I401" s="231"/>
      <c r="J401" s="232">
        <f>ROUND(I401*H401,2)</f>
        <v>0</v>
      </c>
      <c r="K401" s="228" t="s">
        <v>1</v>
      </c>
      <c r="L401" s="44"/>
      <c r="M401" s="233" t="s">
        <v>1</v>
      </c>
      <c r="N401" s="234" t="s">
        <v>41</v>
      </c>
      <c r="O401" s="91"/>
      <c r="P401" s="235">
        <f>O401*H401</f>
        <v>0</v>
      </c>
      <c r="Q401" s="235">
        <v>0</v>
      </c>
      <c r="R401" s="235">
        <f>Q401*H401</f>
        <v>0</v>
      </c>
      <c r="S401" s="235">
        <v>0</v>
      </c>
      <c r="T401" s="236">
        <f>S401*H401</f>
        <v>0</v>
      </c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R401" s="237" t="s">
        <v>186</v>
      </c>
      <c r="AT401" s="237" t="s">
        <v>181</v>
      </c>
      <c r="AU401" s="237" t="s">
        <v>83</v>
      </c>
      <c r="AY401" s="17" t="s">
        <v>178</v>
      </c>
      <c r="BE401" s="238">
        <f>IF(N401="základní",J401,0)</f>
        <v>0</v>
      </c>
      <c r="BF401" s="238">
        <f>IF(N401="snížená",J401,0)</f>
        <v>0</v>
      </c>
      <c r="BG401" s="238">
        <f>IF(N401="zákl. přenesená",J401,0)</f>
        <v>0</v>
      </c>
      <c r="BH401" s="238">
        <f>IF(N401="sníž. přenesená",J401,0)</f>
        <v>0</v>
      </c>
      <c r="BI401" s="238">
        <f>IF(N401="nulová",J401,0)</f>
        <v>0</v>
      </c>
      <c r="BJ401" s="17" t="s">
        <v>83</v>
      </c>
      <c r="BK401" s="238">
        <f>ROUND(I401*H401,2)</f>
        <v>0</v>
      </c>
      <c r="BL401" s="17" t="s">
        <v>186</v>
      </c>
      <c r="BM401" s="237" t="s">
        <v>1082</v>
      </c>
    </row>
    <row r="402" s="13" customFormat="1">
      <c r="A402" s="13"/>
      <c r="B402" s="244"/>
      <c r="C402" s="245"/>
      <c r="D402" s="246" t="s">
        <v>190</v>
      </c>
      <c r="E402" s="247" t="s">
        <v>1</v>
      </c>
      <c r="F402" s="248" t="s">
        <v>2899</v>
      </c>
      <c r="G402" s="245"/>
      <c r="H402" s="247" t="s">
        <v>1</v>
      </c>
      <c r="I402" s="249"/>
      <c r="J402" s="245"/>
      <c r="K402" s="245"/>
      <c r="L402" s="250"/>
      <c r="M402" s="251"/>
      <c r="N402" s="252"/>
      <c r="O402" s="252"/>
      <c r="P402" s="252"/>
      <c r="Q402" s="252"/>
      <c r="R402" s="252"/>
      <c r="S402" s="252"/>
      <c r="T402" s="25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54" t="s">
        <v>190</v>
      </c>
      <c r="AU402" s="254" t="s">
        <v>83</v>
      </c>
      <c r="AV402" s="13" t="s">
        <v>83</v>
      </c>
      <c r="AW402" s="13" t="s">
        <v>34</v>
      </c>
      <c r="AX402" s="13" t="s">
        <v>76</v>
      </c>
      <c r="AY402" s="254" t="s">
        <v>178</v>
      </c>
    </row>
    <row r="403" s="14" customFormat="1">
      <c r="A403" s="14"/>
      <c r="B403" s="255"/>
      <c r="C403" s="256"/>
      <c r="D403" s="246" t="s">
        <v>190</v>
      </c>
      <c r="E403" s="257" t="s">
        <v>1</v>
      </c>
      <c r="F403" s="258" t="s">
        <v>264</v>
      </c>
      <c r="G403" s="256"/>
      <c r="H403" s="259">
        <v>8</v>
      </c>
      <c r="I403" s="260"/>
      <c r="J403" s="256"/>
      <c r="K403" s="256"/>
      <c r="L403" s="261"/>
      <c r="M403" s="262"/>
      <c r="N403" s="263"/>
      <c r="O403" s="263"/>
      <c r="P403" s="263"/>
      <c r="Q403" s="263"/>
      <c r="R403" s="263"/>
      <c r="S403" s="263"/>
      <c r="T403" s="26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65" t="s">
        <v>190</v>
      </c>
      <c r="AU403" s="265" t="s">
        <v>83</v>
      </c>
      <c r="AV403" s="14" t="s">
        <v>85</v>
      </c>
      <c r="AW403" s="14" t="s">
        <v>34</v>
      </c>
      <c r="AX403" s="14" t="s">
        <v>76</v>
      </c>
      <c r="AY403" s="265" t="s">
        <v>178</v>
      </c>
    </row>
    <row r="404" s="15" customFormat="1">
      <c r="A404" s="15"/>
      <c r="B404" s="283"/>
      <c r="C404" s="284"/>
      <c r="D404" s="246" t="s">
        <v>190</v>
      </c>
      <c r="E404" s="285" t="s">
        <v>1</v>
      </c>
      <c r="F404" s="286" t="s">
        <v>2432</v>
      </c>
      <c r="G404" s="284"/>
      <c r="H404" s="287">
        <v>8</v>
      </c>
      <c r="I404" s="288"/>
      <c r="J404" s="284"/>
      <c r="K404" s="284"/>
      <c r="L404" s="289"/>
      <c r="M404" s="290"/>
      <c r="N404" s="291"/>
      <c r="O404" s="291"/>
      <c r="P404" s="291"/>
      <c r="Q404" s="291"/>
      <c r="R404" s="291"/>
      <c r="S404" s="291"/>
      <c r="T404" s="292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T404" s="293" t="s">
        <v>190</v>
      </c>
      <c r="AU404" s="293" t="s">
        <v>83</v>
      </c>
      <c r="AV404" s="15" t="s">
        <v>186</v>
      </c>
      <c r="AW404" s="15" t="s">
        <v>34</v>
      </c>
      <c r="AX404" s="15" t="s">
        <v>83</v>
      </c>
      <c r="AY404" s="293" t="s">
        <v>178</v>
      </c>
    </row>
    <row r="405" s="2" customFormat="1" ht="55.5" customHeight="1">
      <c r="A405" s="38"/>
      <c r="B405" s="39"/>
      <c r="C405" s="226" t="s">
        <v>687</v>
      </c>
      <c r="D405" s="226" t="s">
        <v>181</v>
      </c>
      <c r="E405" s="227" t="s">
        <v>3014</v>
      </c>
      <c r="F405" s="228" t="s">
        <v>3015</v>
      </c>
      <c r="G405" s="229" t="s">
        <v>203</v>
      </c>
      <c r="H405" s="230">
        <v>3</v>
      </c>
      <c r="I405" s="231"/>
      <c r="J405" s="232">
        <f>ROUND(I405*H405,2)</f>
        <v>0</v>
      </c>
      <c r="K405" s="228" t="s">
        <v>1</v>
      </c>
      <c r="L405" s="44"/>
      <c r="M405" s="233" t="s">
        <v>1</v>
      </c>
      <c r="N405" s="234" t="s">
        <v>41</v>
      </c>
      <c r="O405" s="91"/>
      <c r="P405" s="235">
        <f>O405*H405</f>
        <v>0</v>
      </c>
      <c r="Q405" s="235">
        <v>0</v>
      </c>
      <c r="R405" s="235">
        <f>Q405*H405</f>
        <v>0</v>
      </c>
      <c r="S405" s="235">
        <v>0</v>
      </c>
      <c r="T405" s="236">
        <f>S405*H405</f>
        <v>0</v>
      </c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R405" s="237" t="s">
        <v>186</v>
      </c>
      <c r="AT405" s="237" t="s">
        <v>181</v>
      </c>
      <c r="AU405" s="237" t="s">
        <v>83</v>
      </c>
      <c r="AY405" s="17" t="s">
        <v>178</v>
      </c>
      <c r="BE405" s="238">
        <f>IF(N405="základní",J405,0)</f>
        <v>0</v>
      </c>
      <c r="BF405" s="238">
        <f>IF(N405="snížená",J405,0)</f>
        <v>0</v>
      </c>
      <c r="BG405" s="238">
        <f>IF(N405="zákl. přenesená",J405,0)</f>
        <v>0</v>
      </c>
      <c r="BH405" s="238">
        <f>IF(N405="sníž. přenesená",J405,0)</f>
        <v>0</v>
      </c>
      <c r="BI405" s="238">
        <f>IF(N405="nulová",J405,0)</f>
        <v>0</v>
      </c>
      <c r="BJ405" s="17" t="s">
        <v>83</v>
      </c>
      <c r="BK405" s="238">
        <f>ROUND(I405*H405,2)</f>
        <v>0</v>
      </c>
      <c r="BL405" s="17" t="s">
        <v>186</v>
      </c>
      <c r="BM405" s="237" t="s">
        <v>1094</v>
      </c>
    </row>
    <row r="406" s="13" customFormat="1">
      <c r="A406" s="13"/>
      <c r="B406" s="244"/>
      <c r="C406" s="245"/>
      <c r="D406" s="246" t="s">
        <v>190</v>
      </c>
      <c r="E406" s="247" t="s">
        <v>1</v>
      </c>
      <c r="F406" s="248" t="s">
        <v>3003</v>
      </c>
      <c r="G406" s="245"/>
      <c r="H406" s="247" t="s">
        <v>1</v>
      </c>
      <c r="I406" s="249"/>
      <c r="J406" s="245"/>
      <c r="K406" s="245"/>
      <c r="L406" s="250"/>
      <c r="M406" s="251"/>
      <c r="N406" s="252"/>
      <c r="O406" s="252"/>
      <c r="P406" s="252"/>
      <c r="Q406" s="252"/>
      <c r="R406" s="252"/>
      <c r="S406" s="252"/>
      <c r="T406" s="25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54" t="s">
        <v>190</v>
      </c>
      <c r="AU406" s="254" t="s">
        <v>83</v>
      </c>
      <c r="AV406" s="13" t="s">
        <v>83</v>
      </c>
      <c r="AW406" s="13" t="s">
        <v>34</v>
      </c>
      <c r="AX406" s="13" t="s">
        <v>76</v>
      </c>
      <c r="AY406" s="254" t="s">
        <v>178</v>
      </c>
    </row>
    <row r="407" s="13" customFormat="1">
      <c r="A407" s="13"/>
      <c r="B407" s="244"/>
      <c r="C407" s="245"/>
      <c r="D407" s="246" t="s">
        <v>190</v>
      </c>
      <c r="E407" s="247" t="s">
        <v>1</v>
      </c>
      <c r="F407" s="248" t="s">
        <v>3004</v>
      </c>
      <c r="G407" s="245"/>
      <c r="H407" s="247" t="s">
        <v>1</v>
      </c>
      <c r="I407" s="249"/>
      <c r="J407" s="245"/>
      <c r="K407" s="245"/>
      <c r="L407" s="250"/>
      <c r="M407" s="251"/>
      <c r="N407" s="252"/>
      <c r="O407" s="252"/>
      <c r="P407" s="252"/>
      <c r="Q407" s="252"/>
      <c r="R407" s="252"/>
      <c r="S407" s="252"/>
      <c r="T407" s="25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54" t="s">
        <v>190</v>
      </c>
      <c r="AU407" s="254" t="s">
        <v>83</v>
      </c>
      <c r="AV407" s="13" t="s">
        <v>83</v>
      </c>
      <c r="AW407" s="13" t="s">
        <v>34</v>
      </c>
      <c r="AX407" s="13" t="s">
        <v>76</v>
      </c>
      <c r="AY407" s="254" t="s">
        <v>178</v>
      </c>
    </row>
    <row r="408" s="13" customFormat="1">
      <c r="A408" s="13"/>
      <c r="B408" s="244"/>
      <c r="C408" s="245"/>
      <c r="D408" s="246" t="s">
        <v>190</v>
      </c>
      <c r="E408" s="247" t="s">
        <v>1</v>
      </c>
      <c r="F408" s="248" t="s">
        <v>3006</v>
      </c>
      <c r="G408" s="245"/>
      <c r="H408" s="247" t="s">
        <v>1</v>
      </c>
      <c r="I408" s="249"/>
      <c r="J408" s="245"/>
      <c r="K408" s="245"/>
      <c r="L408" s="250"/>
      <c r="M408" s="251"/>
      <c r="N408" s="252"/>
      <c r="O408" s="252"/>
      <c r="P408" s="252"/>
      <c r="Q408" s="252"/>
      <c r="R408" s="252"/>
      <c r="S408" s="252"/>
      <c r="T408" s="25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54" t="s">
        <v>190</v>
      </c>
      <c r="AU408" s="254" t="s">
        <v>83</v>
      </c>
      <c r="AV408" s="13" t="s">
        <v>83</v>
      </c>
      <c r="AW408" s="13" t="s">
        <v>34</v>
      </c>
      <c r="AX408" s="13" t="s">
        <v>76</v>
      </c>
      <c r="AY408" s="254" t="s">
        <v>178</v>
      </c>
    </row>
    <row r="409" s="13" customFormat="1">
      <c r="A409" s="13"/>
      <c r="B409" s="244"/>
      <c r="C409" s="245"/>
      <c r="D409" s="246" t="s">
        <v>190</v>
      </c>
      <c r="E409" s="247" t="s">
        <v>1</v>
      </c>
      <c r="F409" s="248" t="s">
        <v>2899</v>
      </c>
      <c r="G409" s="245"/>
      <c r="H409" s="247" t="s">
        <v>1</v>
      </c>
      <c r="I409" s="249"/>
      <c r="J409" s="245"/>
      <c r="K409" s="245"/>
      <c r="L409" s="250"/>
      <c r="M409" s="251"/>
      <c r="N409" s="252"/>
      <c r="O409" s="252"/>
      <c r="P409" s="252"/>
      <c r="Q409" s="252"/>
      <c r="R409" s="252"/>
      <c r="S409" s="252"/>
      <c r="T409" s="25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54" t="s">
        <v>190</v>
      </c>
      <c r="AU409" s="254" t="s">
        <v>83</v>
      </c>
      <c r="AV409" s="13" t="s">
        <v>83</v>
      </c>
      <c r="AW409" s="13" t="s">
        <v>34</v>
      </c>
      <c r="AX409" s="13" t="s">
        <v>76</v>
      </c>
      <c r="AY409" s="254" t="s">
        <v>178</v>
      </c>
    </row>
    <row r="410" s="14" customFormat="1">
      <c r="A410" s="14"/>
      <c r="B410" s="255"/>
      <c r="C410" s="256"/>
      <c r="D410" s="246" t="s">
        <v>190</v>
      </c>
      <c r="E410" s="257" t="s">
        <v>1</v>
      </c>
      <c r="F410" s="258" t="s">
        <v>179</v>
      </c>
      <c r="G410" s="256"/>
      <c r="H410" s="259">
        <v>3</v>
      </c>
      <c r="I410" s="260"/>
      <c r="J410" s="256"/>
      <c r="K410" s="256"/>
      <c r="L410" s="261"/>
      <c r="M410" s="262"/>
      <c r="N410" s="263"/>
      <c r="O410" s="263"/>
      <c r="P410" s="263"/>
      <c r="Q410" s="263"/>
      <c r="R410" s="263"/>
      <c r="S410" s="263"/>
      <c r="T410" s="26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5" t="s">
        <v>190</v>
      </c>
      <c r="AU410" s="265" t="s">
        <v>83</v>
      </c>
      <c r="AV410" s="14" t="s">
        <v>85</v>
      </c>
      <c r="AW410" s="14" t="s">
        <v>34</v>
      </c>
      <c r="AX410" s="14" t="s">
        <v>76</v>
      </c>
      <c r="AY410" s="265" t="s">
        <v>178</v>
      </c>
    </row>
    <row r="411" s="15" customFormat="1">
      <c r="A411" s="15"/>
      <c r="B411" s="283"/>
      <c r="C411" s="284"/>
      <c r="D411" s="246" t="s">
        <v>190</v>
      </c>
      <c r="E411" s="285" t="s">
        <v>1</v>
      </c>
      <c r="F411" s="286" t="s">
        <v>2432</v>
      </c>
      <c r="G411" s="284"/>
      <c r="H411" s="287">
        <v>3</v>
      </c>
      <c r="I411" s="288"/>
      <c r="J411" s="284"/>
      <c r="K411" s="284"/>
      <c r="L411" s="289"/>
      <c r="M411" s="290"/>
      <c r="N411" s="291"/>
      <c r="O411" s="291"/>
      <c r="P411" s="291"/>
      <c r="Q411" s="291"/>
      <c r="R411" s="291"/>
      <c r="S411" s="291"/>
      <c r="T411" s="292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93" t="s">
        <v>190</v>
      </c>
      <c r="AU411" s="293" t="s">
        <v>83</v>
      </c>
      <c r="AV411" s="15" t="s">
        <v>186</v>
      </c>
      <c r="AW411" s="15" t="s">
        <v>34</v>
      </c>
      <c r="AX411" s="15" t="s">
        <v>83</v>
      </c>
      <c r="AY411" s="293" t="s">
        <v>178</v>
      </c>
    </row>
    <row r="412" s="2" customFormat="1" ht="16.5" customHeight="1">
      <c r="A412" s="38"/>
      <c r="B412" s="39"/>
      <c r="C412" s="226" t="s">
        <v>693</v>
      </c>
      <c r="D412" s="226" t="s">
        <v>181</v>
      </c>
      <c r="E412" s="227" t="s">
        <v>3016</v>
      </c>
      <c r="F412" s="228" t="s">
        <v>3010</v>
      </c>
      <c r="G412" s="229" t="s">
        <v>203</v>
      </c>
      <c r="H412" s="230">
        <v>3</v>
      </c>
      <c r="I412" s="231"/>
      <c r="J412" s="232">
        <f>ROUND(I412*H412,2)</f>
        <v>0</v>
      </c>
      <c r="K412" s="228" t="s">
        <v>1</v>
      </c>
      <c r="L412" s="44"/>
      <c r="M412" s="233" t="s">
        <v>1</v>
      </c>
      <c r="N412" s="234" t="s">
        <v>41</v>
      </c>
      <c r="O412" s="91"/>
      <c r="P412" s="235">
        <f>O412*H412</f>
        <v>0</v>
      </c>
      <c r="Q412" s="235">
        <v>0</v>
      </c>
      <c r="R412" s="235">
        <f>Q412*H412</f>
        <v>0</v>
      </c>
      <c r="S412" s="235">
        <v>0</v>
      </c>
      <c r="T412" s="236">
        <f>S412*H412</f>
        <v>0</v>
      </c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R412" s="237" t="s">
        <v>186</v>
      </c>
      <c r="AT412" s="237" t="s">
        <v>181</v>
      </c>
      <c r="AU412" s="237" t="s">
        <v>83</v>
      </c>
      <c r="AY412" s="17" t="s">
        <v>178</v>
      </c>
      <c r="BE412" s="238">
        <f>IF(N412="základní",J412,0)</f>
        <v>0</v>
      </c>
      <c r="BF412" s="238">
        <f>IF(N412="snížená",J412,0)</f>
        <v>0</v>
      </c>
      <c r="BG412" s="238">
        <f>IF(N412="zákl. přenesená",J412,0)</f>
        <v>0</v>
      </c>
      <c r="BH412" s="238">
        <f>IF(N412="sníž. přenesená",J412,0)</f>
        <v>0</v>
      </c>
      <c r="BI412" s="238">
        <f>IF(N412="nulová",J412,0)</f>
        <v>0</v>
      </c>
      <c r="BJ412" s="17" t="s">
        <v>83</v>
      </c>
      <c r="BK412" s="238">
        <f>ROUND(I412*H412,2)</f>
        <v>0</v>
      </c>
      <c r="BL412" s="17" t="s">
        <v>186</v>
      </c>
      <c r="BM412" s="237" t="s">
        <v>1104</v>
      </c>
    </row>
    <row r="413" s="13" customFormat="1">
      <c r="A413" s="13"/>
      <c r="B413" s="244"/>
      <c r="C413" s="245"/>
      <c r="D413" s="246" t="s">
        <v>190</v>
      </c>
      <c r="E413" s="247" t="s">
        <v>1</v>
      </c>
      <c r="F413" s="248" t="s">
        <v>2899</v>
      </c>
      <c r="G413" s="245"/>
      <c r="H413" s="247" t="s">
        <v>1</v>
      </c>
      <c r="I413" s="249"/>
      <c r="J413" s="245"/>
      <c r="K413" s="245"/>
      <c r="L413" s="250"/>
      <c r="M413" s="251"/>
      <c r="N413" s="252"/>
      <c r="O413" s="252"/>
      <c r="P413" s="252"/>
      <c r="Q413" s="252"/>
      <c r="R413" s="252"/>
      <c r="S413" s="252"/>
      <c r="T413" s="25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54" t="s">
        <v>190</v>
      </c>
      <c r="AU413" s="254" t="s">
        <v>83</v>
      </c>
      <c r="AV413" s="13" t="s">
        <v>83</v>
      </c>
      <c r="AW413" s="13" t="s">
        <v>34</v>
      </c>
      <c r="AX413" s="13" t="s">
        <v>76</v>
      </c>
      <c r="AY413" s="254" t="s">
        <v>178</v>
      </c>
    </row>
    <row r="414" s="14" customFormat="1">
      <c r="A414" s="14"/>
      <c r="B414" s="255"/>
      <c r="C414" s="256"/>
      <c r="D414" s="246" t="s">
        <v>190</v>
      </c>
      <c r="E414" s="257" t="s">
        <v>1</v>
      </c>
      <c r="F414" s="258" t="s">
        <v>179</v>
      </c>
      <c r="G414" s="256"/>
      <c r="H414" s="259">
        <v>3</v>
      </c>
      <c r="I414" s="260"/>
      <c r="J414" s="256"/>
      <c r="K414" s="256"/>
      <c r="L414" s="261"/>
      <c r="M414" s="262"/>
      <c r="N414" s="263"/>
      <c r="O414" s="263"/>
      <c r="P414" s="263"/>
      <c r="Q414" s="263"/>
      <c r="R414" s="263"/>
      <c r="S414" s="263"/>
      <c r="T414" s="26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5" t="s">
        <v>190</v>
      </c>
      <c r="AU414" s="265" t="s">
        <v>83</v>
      </c>
      <c r="AV414" s="14" t="s">
        <v>85</v>
      </c>
      <c r="AW414" s="14" t="s">
        <v>34</v>
      </c>
      <c r="AX414" s="14" t="s">
        <v>76</v>
      </c>
      <c r="AY414" s="265" t="s">
        <v>178</v>
      </c>
    </row>
    <row r="415" s="15" customFormat="1">
      <c r="A415" s="15"/>
      <c r="B415" s="283"/>
      <c r="C415" s="284"/>
      <c r="D415" s="246" t="s">
        <v>190</v>
      </c>
      <c r="E415" s="285" t="s">
        <v>1</v>
      </c>
      <c r="F415" s="286" t="s">
        <v>2432</v>
      </c>
      <c r="G415" s="284"/>
      <c r="H415" s="287">
        <v>3</v>
      </c>
      <c r="I415" s="288"/>
      <c r="J415" s="284"/>
      <c r="K415" s="284"/>
      <c r="L415" s="289"/>
      <c r="M415" s="290"/>
      <c r="N415" s="291"/>
      <c r="O415" s="291"/>
      <c r="P415" s="291"/>
      <c r="Q415" s="291"/>
      <c r="R415" s="291"/>
      <c r="S415" s="291"/>
      <c r="T415" s="292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T415" s="293" t="s">
        <v>190</v>
      </c>
      <c r="AU415" s="293" t="s">
        <v>83</v>
      </c>
      <c r="AV415" s="15" t="s">
        <v>186</v>
      </c>
      <c r="AW415" s="15" t="s">
        <v>34</v>
      </c>
      <c r="AX415" s="15" t="s">
        <v>83</v>
      </c>
      <c r="AY415" s="293" t="s">
        <v>178</v>
      </c>
    </row>
    <row r="416" s="2" customFormat="1" ht="21.75" customHeight="1">
      <c r="A416" s="38"/>
      <c r="B416" s="39"/>
      <c r="C416" s="226" t="s">
        <v>699</v>
      </c>
      <c r="D416" s="226" t="s">
        <v>181</v>
      </c>
      <c r="E416" s="227" t="s">
        <v>3017</v>
      </c>
      <c r="F416" s="228" t="s">
        <v>3018</v>
      </c>
      <c r="G416" s="229" t="s">
        <v>203</v>
      </c>
      <c r="H416" s="230">
        <v>19</v>
      </c>
      <c r="I416" s="231"/>
      <c r="J416" s="232">
        <f>ROUND(I416*H416,2)</f>
        <v>0</v>
      </c>
      <c r="K416" s="228" t="s">
        <v>1</v>
      </c>
      <c r="L416" s="44"/>
      <c r="M416" s="233" t="s">
        <v>1</v>
      </c>
      <c r="N416" s="234" t="s">
        <v>41</v>
      </c>
      <c r="O416" s="91"/>
      <c r="P416" s="235">
        <f>O416*H416</f>
        <v>0</v>
      </c>
      <c r="Q416" s="235">
        <v>0</v>
      </c>
      <c r="R416" s="235">
        <f>Q416*H416</f>
        <v>0</v>
      </c>
      <c r="S416" s="235">
        <v>0</v>
      </c>
      <c r="T416" s="236">
        <f>S416*H416</f>
        <v>0</v>
      </c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R416" s="237" t="s">
        <v>186</v>
      </c>
      <c r="AT416" s="237" t="s">
        <v>181</v>
      </c>
      <c r="AU416" s="237" t="s">
        <v>83</v>
      </c>
      <c r="AY416" s="17" t="s">
        <v>178</v>
      </c>
      <c r="BE416" s="238">
        <f>IF(N416="základní",J416,0)</f>
        <v>0</v>
      </c>
      <c r="BF416" s="238">
        <f>IF(N416="snížená",J416,0)</f>
        <v>0</v>
      </c>
      <c r="BG416" s="238">
        <f>IF(N416="zákl. přenesená",J416,0)</f>
        <v>0</v>
      </c>
      <c r="BH416" s="238">
        <f>IF(N416="sníž. přenesená",J416,0)</f>
        <v>0</v>
      </c>
      <c r="BI416" s="238">
        <f>IF(N416="nulová",J416,0)</f>
        <v>0</v>
      </c>
      <c r="BJ416" s="17" t="s">
        <v>83</v>
      </c>
      <c r="BK416" s="238">
        <f>ROUND(I416*H416,2)</f>
        <v>0</v>
      </c>
      <c r="BL416" s="17" t="s">
        <v>186</v>
      </c>
      <c r="BM416" s="237" t="s">
        <v>1117</v>
      </c>
    </row>
    <row r="417" s="13" customFormat="1">
      <c r="A417" s="13"/>
      <c r="B417" s="244"/>
      <c r="C417" s="245"/>
      <c r="D417" s="246" t="s">
        <v>190</v>
      </c>
      <c r="E417" s="247" t="s">
        <v>1</v>
      </c>
      <c r="F417" s="248" t="s">
        <v>2899</v>
      </c>
      <c r="G417" s="245"/>
      <c r="H417" s="247" t="s">
        <v>1</v>
      </c>
      <c r="I417" s="249"/>
      <c r="J417" s="245"/>
      <c r="K417" s="245"/>
      <c r="L417" s="250"/>
      <c r="M417" s="251"/>
      <c r="N417" s="252"/>
      <c r="O417" s="252"/>
      <c r="P417" s="252"/>
      <c r="Q417" s="252"/>
      <c r="R417" s="252"/>
      <c r="S417" s="252"/>
      <c r="T417" s="25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54" t="s">
        <v>190</v>
      </c>
      <c r="AU417" s="254" t="s">
        <v>83</v>
      </c>
      <c r="AV417" s="13" t="s">
        <v>83</v>
      </c>
      <c r="AW417" s="13" t="s">
        <v>34</v>
      </c>
      <c r="AX417" s="13" t="s">
        <v>76</v>
      </c>
      <c r="AY417" s="254" t="s">
        <v>178</v>
      </c>
    </row>
    <row r="418" s="14" customFormat="1">
      <c r="A418" s="14"/>
      <c r="B418" s="255"/>
      <c r="C418" s="256"/>
      <c r="D418" s="246" t="s">
        <v>190</v>
      </c>
      <c r="E418" s="257" t="s">
        <v>1</v>
      </c>
      <c r="F418" s="258" t="s">
        <v>384</v>
      </c>
      <c r="G418" s="256"/>
      <c r="H418" s="259">
        <v>19</v>
      </c>
      <c r="I418" s="260"/>
      <c r="J418" s="256"/>
      <c r="K418" s="256"/>
      <c r="L418" s="261"/>
      <c r="M418" s="262"/>
      <c r="N418" s="263"/>
      <c r="O418" s="263"/>
      <c r="P418" s="263"/>
      <c r="Q418" s="263"/>
      <c r="R418" s="263"/>
      <c r="S418" s="263"/>
      <c r="T418" s="26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65" t="s">
        <v>190</v>
      </c>
      <c r="AU418" s="265" t="s">
        <v>83</v>
      </c>
      <c r="AV418" s="14" t="s">
        <v>85</v>
      </c>
      <c r="AW418" s="14" t="s">
        <v>34</v>
      </c>
      <c r="AX418" s="14" t="s">
        <v>76</v>
      </c>
      <c r="AY418" s="265" t="s">
        <v>178</v>
      </c>
    </row>
    <row r="419" s="15" customFormat="1">
      <c r="A419" s="15"/>
      <c r="B419" s="283"/>
      <c r="C419" s="284"/>
      <c r="D419" s="246" t="s">
        <v>190</v>
      </c>
      <c r="E419" s="285" t="s">
        <v>1</v>
      </c>
      <c r="F419" s="286" t="s">
        <v>2432</v>
      </c>
      <c r="G419" s="284"/>
      <c r="H419" s="287">
        <v>19</v>
      </c>
      <c r="I419" s="288"/>
      <c r="J419" s="284"/>
      <c r="K419" s="284"/>
      <c r="L419" s="289"/>
      <c r="M419" s="290"/>
      <c r="N419" s="291"/>
      <c r="O419" s="291"/>
      <c r="P419" s="291"/>
      <c r="Q419" s="291"/>
      <c r="R419" s="291"/>
      <c r="S419" s="291"/>
      <c r="T419" s="292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T419" s="293" t="s">
        <v>190</v>
      </c>
      <c r="AU419" s="293" t="s">
        <v>83</v>
      </c>
      <c r="AV419" s="15" t="s">
        <v>186</v>
      </c>
      <c r="AW419" s="15" t="s">
        <v>34</v>
      </c>
      <c r="AX419" s="15" t="s">
        <v>83</v>
      </c>
      <c r="AY419" s="293" t="s">
        <v>178</v>
      </c>
    </row>
    <row r="420" s="2" customFormat="1" ht="33" customHeight="1">
      <c r="A420" s="38"/>
      <c r="B420" s="39"/>
      <c r="C420" s="226" t="s">
        <v>304</v>
      </c>
      <c r="D420" s="226" t="s">
        <v>181</v>
      </c>
      <c r="E420" s="227" t="s">
        <v>3019</v>
      </c>
      <c r="F420" s="228" t="s">
        <v>3020</v>
      </c>
      <c r="G420" s="229" t="s">
        <v>203</v>
      </c>
      <c r="H420" s="230">
        <v>4</v>
      </c>
      <c r="I420" s="231"/>
      <c r="J420" s="232">
        <f>ROUND(I420*H420,2)</f>
        <v>0</v>
      </c>
      <c r="K420" s="228" t="s">
        <v>1</v>
      </c>
      <c r="L420" s="44"/>
      <c r="M420" s="233" t="s">
        <v>1</v>
      </c>
      <c r="N420" s="234" t="s">
        <v>41</v>
      </c>
      <c r="O420" s="91"/>
      <c r="P420" s="235">
        <f>O420*H420</f>
        <v>0</v>
      </c>
      <c r="Q420" s="235">
        <v>0</v>
      </c>
      <c r="R420" s="235">
        <f>Q420*H420</f>
        <v>0</v>
      </c>
      <c r="S420" s="235">
        <v>0</v>
      </c>
      <c r="T420" s="236">
        <f>S420*H420</f>
        <v>0</v>
      </c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R420" s="237" t="s">
        <v>186</v>
      </c>
      <c r="AT420" s="237" t="s">
        <v>181</v>
      </c>
      <c r="AU420" s="237" t="s">
        <v>83</v>
      </c>
      <c r="AY420" s="17" t="s">
        <v>178</v>
      </c>
      <c r="BE420" s="238">
        <f>IF(N420="základní",J420,0)</f>
        <v>0</v>
      </c>
      <c r="BF420" s="238">
        <f>IF(N420="snížená",J420,0)</f>
        <v>0</v>
      </c>
      <c r="BG420" s="238">
        <f>IF(N420="zákl. přenesená",J420,0)</f>
        <v>0</v>
      </c>
      <c r="BH420" s="238">
        <f>IF(N420="sníž. přenesená",J420,0)</f>
        <v>0</v>
      </c>
      <c r="BI420" s="238">
        <f>IF(N420="nulová",J420,0)</f>
        <v>0</v>
      </c>
      <c r="BJ420" s="17" t="s">
        <v>83</v>
      </c>
      <c r="BK420" s="238">
        <f>ROUND(I420*H420,2)</f>
        <v>0</v>
      </c>
      <c r="BL420" s="17" t="s">
        <v>186</v>
      </c>
      <c r="BM420" s="237" t="s">
        <v>1146</v>
      </c>
    </row>
    <row r="421" s="13" customFormat="1">
      <c r="A421" s="13"/>
      <c r="B421" s="244"/>
      <c r="C421" s="245"/>
      <c r="D421" s="246" t="s">
        <v>190</v>
      </c>
      <c r="E421" s="247" t="s">
        <v>1</v>
      </c>
      <c r="F421" s="248" t="s">
        <v>2899</v>
      </c>
      <c r="G421" s="245"/>
      <c r="H421" s="247" t="s">
        <v>1</v>
      </c>
      <c r="I421" s="249"/>
      <c r="J421" s="245"/>
      <c r="K421" s="245"/>
      <c r="L421" s="250"/>
      <c r="M421" s="251"/>
      <c r="N421" s="252"/>
      <c r="O421" s="252"/>
      <c r="P421" s="252"/>
      <c r="Q421" s="252"/>
      <c r="R421" s="252"/>
      <c r="S421" s="252"/>
      <c r="T421" s="25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54" t="s">
        <v>190</v>
      </c>
      <c r="AU421" s="254" t="s">
        <v>83</v>
      </c>
      <c r="AV421" s="13" t="s">
        <v>83</v>
      </c>
      <c r="AW421" s="13" t="s">
        <v>34</v>
      </c>
      <c r="AX421" s="13" t="s">
        <v>76</v>
      </c>
      <c r="AY421" s="254" t="s">
        <v>178</v>
      </c>
    </row>
    <row r="422" s="14" customFormat="1">
      <c r="A422" s="14"/>
      <c r="B422" s="255"/>
      <c r="C422" s="256"/>
      <c r="D422" s="246" t="s">
        <v>190</v>
      </c>
      <c r="E422" s="257" t="s">
        <v>1</v>
      </c>
      <c r="F422" s="258" t="s">
        <v>186</v>
      </c>
      <c r="G422" s="256"/>
      <c r="H422" s="259">
        <v>4</v>
      </c>
      <c r="I422" s="260"/>
      <c r="J422" s="256"/>
      <c r="K422" s="256"/>
      <c r="L422" s="261"/>
      <c r="M422" s="262"/>
      <c r="N422" s="263"/>
      <c r="O422" s="263"/>
      <c r="P422" s="263"/>
      <c r="Q422" s="263"/>
      <c r="R422" s="263"/>
      <c r="S422" s="263"/>
      <c r="T422" s="26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65" t="s">
        <v>190</v>
      </c>
      <c r="AU422" s="265" t="s">
        <v>83</v>
      </c>
      <c r="AV422" s="14" t="s">
        <v>85</v>
      </c>
      <c r="AW422" s="14" t="s">
        <v>34</v>
      </c>
      <c r="AX422" s="14" t="s">
        <v>76</v>
      </c>
      <c r="AY422" s="265" t="s">
        <v>178</v>
      </c>
    </row>
    <row r="423" s="15" customFormat="1">
      <c r="A423" s="15"/>
      <c r="B423" s="283"/>
      <c r="C423" s="284"/>
      <c r="D423" s="246" t="s">
        <v>190</v>
      </c>
      <c r="E423" s="285" t="s">
        <v>1</v>
      </c>
      <c r="F423" s="286" t="s">
        <v>2432</v>
      </c>
      <c r="G423" s="284"/>
      <c r="H423" s="287">
        <v>4</v>
      </c>
      <c r="I423" s="288"/>
      <c r="J423" s="284"/>
      <c r="K423" s="284"/>
      <c r="L423" s="289"/>
      <c r="M423" s="290"/>
      <c r="N423" s="291"/>
      <c r="O423" s="291"/>
      <c r="P423" s="291"/>
      <c r="Q423" s="291"/>
      <c r="R423" s="291"/>
      <c r="S423" s="291"/>
      <c r="T423" s="292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T423" s="293" t="s">
        <v>190</v>
      </c>
      <c r="AU423" s="293" t="s">
        <v>83</v>
      </c>
      <c r="AV423" s="15" t="s">
        <v>186</v>
      </c>
      <c r="AW423" s="15" t="s">
        <v>34</v>
      </c>
      <c r="AX423" s="15" t="s">
        <v>83</v>
      </c>
      <c r="AY423" s="293" t="s">
        <v>178</v>
      </c>
    </row>
    <row r="424" s="2" customFormat="1" ht="33" customHeight="1">
      <c r="A424" s="38"/>
      <c r="B424" s="39"/>
      <c r="C424" s="226" t="s">
        <v>711</v>
      </c>
      <c r="D424" s="226" t="s">
        <v>181</v>
      </c>
      <c r="E424" s="227" t="s">
        <v>3021</v>
      </c>
      <c r="F424" s="228" t="s">
        <v>3022</v>
      </c>
      <c r="G424" s="229" t="s">
        <v>203</v>
      </c>
      <c r="H424" s="230">
        <v>14</v>
      </c>
      <c r="I424" s="231"/>
      <c r="J424" s="232">
        <f>ROUND(I424*H424,2)</f>
        <v>0</v>
      </c>
      <c r="K424" s="228" t="s">
        <v>1</v>
      </c>
      <c r="L424" s="44"/>
      <c r="M424" s="233" t="s">
        <v>1</v>
      </c>
      <c r="N424" s="234" t="s">
        <v>41</v>
      </c>
      <c r="O424" s="91"/>
      <c r="P424" s="235">
        <f>O424*H424</f>
        <v>0</v>
      </c>
      <c r="Q424" s="235">
        <v>0</v>
      </c>
      <c r="R424" s="235">
        <f>Q424*H424</f>
        <v>0</v>
      </c>
      <c r="S424" s="235">
        <v>0</v>
      </c>
      <c r="T424" s="236">
        <f>S424*H424</f>
        <v>0</v>
      </c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R424" s="237" t="s">
        <v>186</v>
      </c>
      <c r="AT424" s="237" t="s">
        <v>181</v>
      </c>
      <c r="AU424" s="237" t="s">
        <v>83</v>
      </c>
      <c r="AY424" s="17" t="s">
        <v>178</v>
      </c>
      <c r="BE424" s="238">
        <f>IF(N424="základní",J424,0)</f>
        <v>0</v>
      </c>
      <c r="BF424" s="238">
        <f>IF(N424="snížená",J424,0)</f>
        <v>0</v>
      </c>
      <c r="BG424" s="238">
        <f>IF(N424="zákl. přenesená",J424,0)</f>
        <v>0</v>
      </c>
      <c r="BH424" s="238">
        <f>IF(N424="sníž. přenesená",J424,0)</f>
        <v>0</v>
      </c>
      <c r="BI424" s="238">
        <f>IF(N424="nulová",J424,0)</f>
        <v>0</v>
      </c>
      <c r="BJ424" s="17" t="s">
        <v>83</v>
      </c>
      <c r="BK424" s="238">
        <f>ROUND(I424*H424,2)</f>
        <v>0</v>
      </c>
      <c r="BL424" s="17" t="s">
        <v>186</v>
      </c>
      <c r="BM424" s="237" t="s">
        <v>1160</v>
      </c>
    </row>
    <row r="425" s="13" customFormat="1">
      <c r="A425" s="13"/>
      <c r="B425" s="244"/>
      <c r="C425" s="245"/>
      <c r="D425" s="246" t="s">
        <v>190</v>
      </c>
      <c r="E425" s="247" t="s">
        <v>1</v>
      </c>
      <c r="F425" s="248" t="s">
        <v>2899</v>
      </c>
      <c r="G425" s="245"/>
      <c r="H425" s="247" t="s">
        <v>1</v>
      </c>
      <c r="I425" s="249"/>
      <c r="J425" s="245"/>
      <c r="K425" s="245"/>
      <c r="L425" s="250"/>
      <c r="M425" s="251"/>
      <c r="N425" s="252"/>
      <c r="O425" s="252"/>
      <c r="P425" s="252"/>
      <c r="Q425" s="252"/>
      <c r="R425" s="252"/>
      <c r="S425" s="252"/>
      <c r="T425" s="25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54" t="s">
        <v>190</v>
      </c>
      <c r="AU425" s="254" t="s">
        <v>83</v>
      </c>
      <c r="AV425" s="13" t="s">
        <v>83</v>
      </c>
      <c r="AW425" s="13" t="s">
        <v>34</v>
      </c>
      <c r="AX425" s="13" t="s">
        <v>76</v>
      </c>
      <c r="AY425" s="254" t="s">
        <v>178</v>
      </c>
    </row>
    <row r="426" s="14" customFormat="1">
      <c r="A426" s="14"/>
      <c r="B426" s="255"/>
      <c r="C426" s="256"/>
      <c r="D426" s="246" t="s">
        <v>190</v>
      </c>
      <c r="E426" s="257" t="s">
        <v>1</v>
      </c>
      <c r="F426" s="258" t="s">
        <v>319</v>
      </c>
      <c r="G426" s="256"/>
      <c r="H426" s="259">
        <v>14</v>
      </c>
      <c r="I426" s="260"/>
      <c r="J426" s="256"/>
      <c r="K426" s="256"/>
      <c r="L426" s="261"/>
      <c r="M426" s="262"/>
      <c r="N426" s="263"/>
      <c r="O426" s="263"/>
      <c r="P426" s="263"/>
      <c r="Q426" s="263"/>
      <c r="R426" s="263"/>
      <c r="S426" s="263"/>
      <c r="T426" s="26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65" t="s">
        <v>190</v>
      </c>
      <c r="AU426" s="265" t="s">
        <v>83</v>
      </c>
      <c r="AV426" s="14" t="s">
        <v>85</v>
      </c>
      <c r="AW426" s="14" t="s">
        <v>34</v>
      </c>
      <c r="AX426" s="14" t="s">
        <v>76</v>
      </c>
      <c r="AY426" s="265" t="s">
        <v>178</v>
      </c>
    </row>
    <row r="427" s="15" customFormat="1">
      <c r="A427" s="15"/>
      <c r="B427" s="283"/>
      <c r="C427" s="284"/>
      <c r="D427" s="246" t="s">
        <v>190</v>
      </c>
      <c r="E427" s="285" t="s">
        <v>1</v>
      </c>
      <c r="F427" s="286" t="s">
        <v>2432</v>
      </c>
      <c r="G427" s="284"/>
      <c r="H427" s="287">
        <v>14</v>
      </c>
      <c r="I427" s="288"/>
      <c r="J427" s="284"/>
      <c r="K427" s="284"/>
      <c r="L427" s="289"/>
      <c r="M427" s="290"/>
      <c r="N427" s="291"/>
      <c r="O427" s="291"/>
      <c r="P427" s="291"/>
      <c r="Q427" s="291"/>
      <c r="R427" s="291"/>
      <c r="S427" s="291"/>
      <c r="T427" s="292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T427" s="293" t="s">
        <v>190</v>
      </c>
      <c r="AU427" s="293" t="s">
        <v>83</v>
      </c>
      <c r="AV427" s="15" t="s">
        <v>186</v>
      </c>
      <c r="AW427" s="15" t="s">
        <v>34</v>
      </c>
      <c r="AX427" s="15" t="s">
        <v>83</v>
      </c>
      <c r="AY427" s="293" t="s">
        <v>178</v>
      </c>
    </row>
    <row r="428" s="2" customFormat="1" ht="24.15" customHeight="1">
      <c r="A428" s="38"/>
      <c r="B428" s="39"/>
      <c r="C428" s="226" t="s">
        <v>422</v>
      </c>
      <c r="D428" s="226" t="s">
        <v>181</v>
      </c>
      <c r="E428" s="227" t="s">
        <v>3023</v>
      </c>
      <c r="F428" s="228" t="s">
        <v>3024</v>
      </c>
      <c r="G428" s="229" t="s">
        <v>203</v>
      </c>
      <c r="H428" s="230">
        <v>1</v>
      </c>
      <c r="I428" s="231"/>
      <c r="J428" s="232">
        <f>ROUND(I428*H428,2)</f>
        <v>0</v>
      </c>
      <c r="K428" s="228" t="s">
        <v>1</v>
      </c>
      <c r="L428" s="44"/>
      <c r="M428" s="233" t="s">
        <v>1</v>
      </c>
      <c r="N428" s="234" t="s">
        <v>41</v>
      </c>
      <c r="O428" s="91"/>
      <c r="P428" s="235">
        <f>O428*H428</f>
        <v>0</v>
      </c>
      <c r="Q428" s="235">
        <v>0</v>
      </c>
      <c r="R428" s="235">
        <f>Q428*H428</f>
        <v>0</v>
      </c>
      <c r="S428" s="235">
        <v>0</v>
      </c>
      <c r="T428" s="236">
        <f>S428*H428</f>
        <v>0</v>
      </c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R428" s="237" t="s">
        <v>186</v>
      </c>
      <c r="AT428" s="237" t="s">
        <v>181</v>
      </c>
      <c r="AU428" s="237" t="s">
        <v>83</v>
      </c>
      <c r="AY428" s="17" t="s">
        <v>178</v>
      </c>
      <c r="BE428" s="238">
        <f>IF(N428="základní",J428,0)</f>
        <v>0</v>
      </c>
      <c r="BF428" s="238">
        <f>IF(N428="snížená",J428,0)</f>
        <v>0</v>
      </c>
      <c r="BG428" s="238">
        <f>IF(N428="zákl. přenesená",J428,0)</f>
        <v>0</v>
      </c>
      <c r="BH428" s="238">
        <f>IF(N428="sníž. přenesená",J428,0)</f>
        <v>0</v>
      </c>
      <c r="BI428" s="238">
        <f>IF(N428="nulová",J428,0)</f>
        <v>0</v>
      </c>
      <c r="BJ428" s="17" t="s">
        <v>83</v>
      </c>
      <c r="BK428" s="238">
        <f>ROUND(I428*H428,2)</f>
        <v>0</v>
      </c>
      <c r="BL428" s="17" t="s">
        <v>186</v>
      </c>
      <c r="BM428" s="237" t="s">
        <v>1172</v>
      </c>
    </row>
    <row r="429" s="13" customFormat="1">
      <c r="A429" s="13"/>
      <c r="B429" s="244"/>
      <c r="C429" s="245"/>
      <c r="D429" s="246" t="s">
        <v>190</v>
      </c>
      <c r="E429" s="247" t="s">
        <v>1</v>
      </c>
      <c r="F429" s="248" t="s">
        <v>2899</v>
      </c>
      <c r="G429" s="245"/>
      <c r="H429" s="247" t="s">
        <v>1</v>
      </c>
      <c r="I429" s="249"/>
      <c r="J429" s="245"/>
      <c r="K429" s="245"/>
      <c r="L429" s="250"/>
      <c r="M429" s="251"/>
      <c r="N429" s="252"/>
      <c r="O429" s="252"/>
      <c r="P429" s="252"/>
      <c r="Q429" s="252"/>
      <c r="R429" s="252"/>
      <c r="S429" s="252"/>
      <c r="T429" s="25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54" t="s">
        <v>190</v>
      </c>
      <c r="AU429" s="254" t="s">
        <v>83</v>
      </c>
      <c r="AV429" s="13" t="s">
        <v>83</v>
      </c>
      <c r="AW429" s="13" t="s">
        <v>34</v>
      </c>
      <c r="AX429" s="13" t="s">
        <v>76</v>
      </c>
      <c r="AY429" s="254" t="s">
        <v>178</v>
      </c>
    </row>
    <row r="430" s="14" customFormat="1">
      <c r="A430" s="14"/>
      <c r="B430" s="255"/>
      <c r="C430" s="256"/>
      <c r="D430" s="246" t="s">
        <v>190</v>
      </c>
      <c r="E430" s="257" t="s">
        <v>1</v>
      </c>
      <c r="F430" s="258" t="s">
        <v>83</v>
      </c>
      <c r="G430" s="256"/>
      <c r="H430" s="259">
        <v>1</v>
      </c>
      <c r="I430" s="260"/>
      <c r="J430" s="256"/>
      <c r="K430" s="256"/>
      <c r="L430" s="261"/>
      <c r="M430" s="262"/>
      <c r="N430" s="263"/>
      <c r="O430" s="263"/>
      <c r="P430" s="263"/>
      <c r="Q430" s="263"/>
      <c r="R430" s="263"/>
      <c r="S430" s="263"/>
      <c r="T430" s="26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65" t="s">
        <v>190</v>
      </c>
      <c r="AU430" s="265" t="s">
        <v>83</v>
      </c>
      <c r="AV430" s="14" t="s">
        <v>85</v>
      </c>
      <c r="AW430" s="14" t="s">
        <v>34</v>
      </c>
      <c r="AX430" s="14" t="s">
        <v>76</v>
      </c>
      <c r="AY430" s="265" t="s">
        <v>178</v>
      </c>
    </row>
    <row r="431" s="15" customFormat="1">
      <c r="A431" s="15"/>
      <c r="B431" s="283"/>
      <c r="C431" s="284"/>
      <c r="D431" s="246" t="s">
        <v>190</v>
      </c>
      <c r="E431" s="285" t="s">
        <v>1</v>
      </c>
      <c r="F431" s="286" t="s">
        <v>2432</v>
      </c>
      <c r="G431" s="284"/>
      <c r="H431" s="287">
        <v>1</v>
      </c>
      <c r="I431" s="288"/>
      <c r="J431" s="284"/>
      <c r="K431" s="284"/>
      <c r="L431" s="289"/>
      <c r="M431" s="290"/>
      <c r="N431" s="291"/>
      <c r="O431" s="291"/>
      <c r="P431" s="291"/>
      <c r="Q431" s="291"/>
      <c r="R431" s="291"/>
      <c r="S431" s="291"/>
      <c r="T431" s="292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T431" s="293" t="s">
        <v>190</v>
      </c>
      <c r="AU431" s="293" t="s">
        <v>83</v>
      </c>
      <c r="AV431" s="15" t="s">
        <v>186</v>
      </c>
      <c r="AW431" s="15" t="s">
        <v>34</v>
      </c>
      <c r="AX431" s="15" t="s">
        <v>83</v>
      </c>
      <c r="AY431" s="293" t="s">
        <v>178</v>
      </c>
    </row>
    <row r="432" s="2" customFormat="1" ht="37.8" customHeight="1">
      <c r="A432" s="38"/>
      <c r="B432" s="39"/>
      <c r="C432" s="226" t="s">
        <v>726</v>
      </c>
      <c r="D432" s="226" t="s">
        <v>181</v>
      </c>
      <c r="E432" s="227" t="s">
        <v>3025</v>
      </c>
      <c r="F432" s="228" t="s">
        <v>3026</v>
      </c>
      <c r="G432" s="229" t="s">
        <v>267</v>
      </c>
      <c r="H432" s="230">
        <v>3.5</v>
      </c>
      <c r="I432" s="231"/>
      <c r="J432" s="232">
        <f>ROUND(I432*H432,2)</f>
        <v>0</v>
      </c>
      <c r="K432" s="228" t="s">
        <v>1</v>
      </c>
      <c r="L432" s="44"/>
      <c r="M432" s="233" t="s">
        <v>1</v>
      </c>
      <c r="N432" s="234" t="s">
        <v>41</v>
      </c>
      <c r="O432" s="91"/>
      <c r="P432" s="235">
        <f>O432*H432</f>
        <v>0</v>
      </c>
      <c r="Q432" s="235">
        <v>0</v>
      </c>
      <c r="R432" s="235">
        <f>Q432*H432</f>
        <v>0</v>
      </c>
      <c r="S432" s="235">
        <v>0</v>
      </c>
      <c r="T432" s="236">
        <f>S432*H432</f>
        <v>0</v>
      </c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R432" s="237" t="s">
        <v>186</v>
      </c>
      <c r="AT432" s="237" t="s">
        <v>181</v>
      </c>
      <c r="AU432" s="237" t="s">
        <v>83</v>
      </c>
      <c r="AY432" s="17" t="s">
        <v>178</v>
      </c>
      <c r="BE432" s="238">
        <f>IF(N432="základní",J432,0)</f>
        <v>0</v>
      </c>
      <c r="BF432" s="238">
        <f>IF(N432="snížená",J432,0)</f>
        <v>0</v>
      </c>
      <c r="BG432" s="238">
        <f>IF(N432="zákl. přenesená",J432,0)</f>
        <v>0</v>
      </c>
      <c r="BH432" s="238">
        <f>IF(N432="sníž. přenesená",J432,0)</f>
        <v>0</v>
      </c>
      <c r="BI432" s="238">
        <f>IF(N432="nulová",J432,0)</f>
        <v>0</v>
      </c>
      <c r="BJ432" s="17" t="s">
        <v>83</v>
      </c>
      <c r="BK432" s="238">
        <f>ROUND(I432*H432,2)</f>
        <v>0</v>
      </c>
      <c r="BL432" s="17" t="s">
        <v>186</v>
      </c>
      <c r="BM432" s="237" t="s">
        <v>1183</v>
      </c>
    </row>
    <row r="433" s="13" customFormat="1">
      <c r="A433" s="13"/>
      <c r="B433" s="244"/>
      <c r="C433" s="245"/>
      <c r="D433" s="246" t="s">
        <v>190</v>
      </c>
      <c r="E433" s="247" t="s">
        <v>1</v>
      </c>
      <c r="F433" s="248" t="s">
        <v>2899</v>
      </c>
      <c r="G433" s="245"/>
      <c r="H433" s="247" t="s">
        <v>1</v>
      </c>
      <c r="I433" s="249"/>
      <c r="J433" s="245"/>
      <c r="K433" s="245"/>
      <c r="L433" s="250"/>
      <c r="M433" s="251"/>
      <c r="N433" s="252"/>
      <c r="O433" s="252"/>
      <c r="P433" s="252"/>
      <c r="Q433" s="252"/>
      <c r="R433" s="252"/>
      <c r="S433" s="252"/>
      <c r="T433" s="25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54" t="s">
        <v>190</v>
      </c>
      <c r="AU433" s="254" t="s">
        <v>83</v>
      </c>
      <c r="AV433" s="13" t="s">
        <v>83</v>
      </c>
      <c r="AW433" s="13" t="s">
        <v>34</v>
      </c>
      <c r="AX433" s="13" t="s">
        <v>76</v>
      </c>
      <c r="AY433" s="254" t="s">
        <v>178</v>
      </c>
    </row>
    <row r="434" s="14" customFormat="1">
      <c r="A434" s="14"/>
      <c r="B434" s="255"/>
      <c r="C434" s="256"/>
      <c r="D434" s="246" t="s">
        <v>190</v>
      </c>
      <c r="E434" s="257" t="s">
        <v>1</v>
      </c>
      <c r="F434" s="258" t="s">
        <v>3027</v>
      </c>
      <c r="G434" s="256"/>
      <c r="H434" s="259">
        <v>3.5</v>
      </c>
      <c r="I434" s="260"/>
      <c r="J434" s="256"/>
      <c r="K434" s="256"/>
      <c r="L434" s="261"/>
      <c r="M434" s="262"/>
      <c r="N434" s="263"/>
      <c r="O434" s="263"/>
      <c r="P434" s="263"/>
      <c r="Q434" s="263"/>
      <c r="R434" s="263"/>
      <c r="S434" s="263"/>
      <c r="T434" s="26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5" t="s">
        <v>190</v>
      </c>
      <c r="AU434" s="265" t="s">
        <v>83</v>
      </c>
      <c r="AV434" s="14" t="s">
        <v>85</v>
      </c>
      <c r="AW434" s="14" t="s">
        <v>34</v>
      </c>
      <c r="AX434" s="14" t="s">
        <v>76</v>
      </c>
      <c r="AY434" s="265" t="s">
        <v>178</v>
      </c>
    </row>
    <row r="435" s="15" customFormat="1">
      <c r="A435" s="15"/>
      <c r="B435" s="283"/>
      <c r="C435" s="284"/>
      <c r="D435" s="246" t="s">
        <v>190</v>
      </c>
      <c r="E435" s="285" t="s">
        <v>1</v>
      </c>
      <c r="F435" s="286" t="s">
        <v>2432</v>
      </c>
      <c r="G435" s="284"/>
      <c r="H435" s="287">
        <v>3.5</v>
      </c>
      <c r="I435" s="288"/>
      <c r="J435" s="284"/>
      <c r="K435" s="284"/>
      <c r="L435" s="289"/>
      <c r="M435" s="290"/>
      <c r="N435" s="291"/>
      <c r="O435" s="291"/>
      <c r="P435" s="291"/>
      <c r="Q435" s="291"/>
      <c r="R435" s="291"/>
      <c r="S435" s="291"/>
      <c r="T435" s="292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T435" s="293" t="s">
        <v>190</v>
      </c>
      <c r="AU435" s="293" t="s">
        <v>83</v>
      </c>
      <c r="AV435" s="15" t="s">
        <v>186</v>
      </c>
      <c r="AW435" s="15" t="s">
        <v>34</v>
      </c>
      <c r="AX435" s="15" t="s">
        <v>83</v>
      </c>
      <c r="AY435" s="293" t="s">
        <v>178</v>
      </c>
    </row>
    <row r="436" s="2" customFormat="1" ht="33" customHeight="1">
      <c r="A436" s="38"/>
      <c r="B436" s="39"/>
      <c r="C436" s="226" t="s">
        <v>732</v>
      </c>
      <c r="D436" s="226" t="s">
        <v>181</v>
      </c>
      <c r="E436" s="227" t="s">
        <v>3028</v>
      </c>
      <c r="F436" s="228" t="s">
        <v>3029</v>
      </c>
      <c r="G436" s="229" t="s">
        <v>258</v>
      </c>
      <c r="H436" s="230">
        <v>1</v>
      </c>
      <c r="I436" s="231"/>
      <c r="J436" s="232">
        <f>ROUND(I436*H436,2)</f>
        <v>0</v>
      </c>
      <c r="K436" s="228" t="s">
        <v>1</v>
      </c>
      <c r="L436" s="44"/>
      <c r="M436" s="233" t="s">
        <v>1</v>
      </c>
      <c r="N436" s="234" t="s">
        <v>41</v>
      </c>
      <c r="O436" s="91"/>
      <c r="P436" s="235">
        <f>O436*H436</f>
        <v>0</v>
      </c>
      <c r="Q436" s="235">
        <v>0</v>
      </c>
      <c r="R436" s="235">
        <f>Q436*H436</f>
        <v>0</v>
      </c>
      <c r="S436" s="235">
        <v>0</v>
      </c>
      <c r="T436" s="236">
        <f>S436*H436</f>
        <v>0</v>
      </c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R436" s="237" t="s">
        <v>186</v>
      </c>
      <c r="AT436" s="237" t="s">
        <v>181</v>
      </c>
      <c r="AU436" s="237" t="s">
        <v>83</v>
      </c>
      <c r="AY436" s="17" t="s">
        <v>178</v>
      </c>
      <c r="BE436" s="238">
        <f>IF(N436="základní",J436,0)</f>
        <v>0</v>
      </c>
      <c r="BF436" s="238">
        <f>IF(N436="snížená",J436,0)</f>
        <v>0</v>
      </c>
      <c r="BG436" s="238">
        <f>IF(N436="zákl. přenesená",J436,0)</f>
        <v>0</v>
      </c>
      <c r="BH436" s="238">
        <f>IF(N436="sníž. přenesená",J436,0)</f>
        <v>0</v>
      </c>
      <c r="BI436" s="238">
        <f>IF(N436="nulová",J436,0)</f>
        <v>0</v>
      </c>
      <c r="BJ436" s="17" t="s">
        <v>83</v>
      </c>
      <c r="BK436" s="238">
        <f>ROUND(I436*H436,2)</f>
        <v>0</v>
      </c>
      <c r="BL436" s="17" t="s">
        <v>186</v>
      </c>
      <c r="BM436" s="237" t="s">
        <v>1194</v>
      </c>
    </row>
    <row r="437" s="13" customFormat="1">
      <c r="A437" s="13"/>
      <c r="B437" s="244"/>
      <c r="C437" s="245"/>
      <c r="D437" s="246" t="s">
        <v>190</v>
      </c>
      <c r="E437" s="247" t="s">
        <v>1</v>
      </c>
      <c r="F437" s="248" t="s">
        <v>2899</v>
      </c>
      <c r="G437" s="245"/>
      <c r="H437" s="247" t="s">
        <v>1</v>
      </c>
      <c r="I437" s="249"/>
      <c r="J437" s="245"/>
      <c r="K437" s="245"/>
      <c r="L437" s="250"/>
      <c r="M437" s="251"/>
      <c r="N437" s="252"/>
      <c r="O437" s="252"/>
      <c r="P437" s="252"/>
      <c r="Q437" s="252"/>
      <c r="R437" s="252"/>
      <c r="S437" s="252"/>
      <c r="T437" s="25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54" t="s">
        <v>190</v>
      </c>
      <c r="AU437" s="254" t="s">
        <v>83</v>
      </c>
      <c r="AV437" s="13" t="s">
        <v>83</v>
      </c>
      <c r="AW437" s="13" t="s">
        <v>34</v>
      </c>
      <c r="AX437" s="13" t="s">
        <v>76</v>
      </c>
      <c r="AY437" s="254" t="s">
        <v>178</v>
      </c>
    </row>
    <row r="438" s="14" customFormat="1">
      <c r="A438" s="14"/>
      <c r="B438" s="255"/>
      <c r="C438" s="256"/>
      <c r="D438" s="246" t="s">
        <v>190</v>
      </c>
      <c r="E438" s="257" t="s">
        <v>1</v>
      </c>
      <c r="F438" s="258" t="s">
        <v>83</v>
      </c>
      <c r="G438" s="256"/>
      <c r="H438" s="259">
        <v>1</v>
      </c>
      <c r="I438" s="260"/>
      <c r="J438" s="256"/>
      <c r="K438" s="256"/>
      <c r="L438" s="261"/>
      <c r="M438" s="262"/>
      <c r="N438" s="263"/>
      <c r="O438" s="263"/>
      <c r="P438" s="263"/>
      <c r="Q438" s="263"/>
      <c r="R438" s="263"/>
      <c r="S438" s="263"/>
      <c r="T438" s="26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65" t="s">
        <v>190</v>
      </c>
      <c r="AU438" s="265" t="s">
        <v>83</v>
      </c>
      <c r="AV438" s="14" t="s">
        <v>85</v>
      </c>
      <c r="AW438" s="14" t="s">
        <v>34</v>
      </c>
      <c r="AX438" s="14" t="s">
        <v>76</v>
      </c>
      <c r="AY438" s="265" t="s">
        <v>178</v>
      </c>
    </row>
    <row r="439" s="15" customFormat="1">
      <c r="A439" s="15"/>
      <c r="B439" s="283"/>
      <c r="C439" s="284"/>
      <c r="D439" s="246" t="s">
        <v>190</v>
      </c>
      <c r="E439" s="285" t="s">
        <v>1</v>
      </c>
      <c r="F439" s="286" t="s">
        <v>2432</v>
      </c>
      <c r="G439" s="284"/>
      <c r="H439" s="287">
        <v>1</v>
      </c>
      <c r="I439" s="288"/>
      <c r="J439" s="284"/>
      <c r="K439" s="284"/>
      <c r="L439" s="289"/>
      <c r="M439" s="290"/>
      <c r="N439" s="291"/>
      <c r="O439" s="291"/>
      <c r="P439" s="291"/>
      <c r="Q439" s="291"/>
      <c r="R439" s="291"/>
      <c r="S439" s="291"/>
      <c r="T439" s="292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T439" s="293" t="s">
        <v>190</v>
      </c>
      <c r="AU439" s="293" t="s">
        <v>83</v>
      </c>
      <c r="AV439" s="15" t="s">
        <v>186</v>
      </c>
      <c r="AW439" s="15" t="s">
        <v>34</v>
      </c>
      <c r="AX439" s="15" t="s">
        <v>83</v>
      </c>
      <c r="AY439" s="293" t="s">
        <v>178</v>
      </c>
    </row>
    <row r="440" s="2" customFormat="1" ht="21.75" customHeight="1">
      <c r="A440" s="38"/>
      <c r="B440" s="39"/>
      <c r="C440" s="226" t="s">
        <v>739</v>
      </c>
      <c r="D440" s="226" t="s">
        <v>181</v>
      </c>
      <c r="E440" s="227" t="s">
        <v>3030</v>
      </c>
      <c r="F440" s="228" t="s">
        <v>3031</v>
      </c>
      <c r="G440" s="229" t="s">
        <v>267</v>
      </c>
      <c r="H440" s="230">
        <v>86.5</v>
      </c>
      <c r="I440" s="231"/>
      <c r="J440" s="232">
        <f>ROUND(I440*H440,2)</f>
        <v>0</v>
      </c>
      <c r="K440" s="228" t="s">
        <v>1</v>
      </c>
      <c r="L440" s="44"/>
      <c r="M440" s="233" t="s">
        <v>1</v>
      </c>
      <c r="N440" s="234" t="s">
        <v>41</v>
      </c>
      <c r="O440" s="91"/>
      <c r="P440" s="235">
        <f>O440*H440</f>
        <v>0</v>
      </c>
      <c r="Q440" s="235">
        <v>0</v>
      </c>
      <c r="R440" s="235">
        <f>Q440*H440</f>
        <v>0</v>
      </c>
      <c r="S440" s="235">
        <v>0</v>
      </c>
      <c r="T440" s="236">
        <f>S440*H440</f>
        <v>0</v>
      </c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R440" s="237" t="s">
        <v>186</v>
      </c>
      <c r="AT440" s="237" t="s">
        <v>181</v>
      </c>
      <c r="AU440" s="237" t="s">
        <v>83</v>
      </c>
      <c r="AY440" s="17" t="s">
        <v>178</v>
      </c>
      <c r="BE440" s="238">
        <f>IF(N440="základní",J440,0)</f>
        <v>0</v>
      </c>
      <c r="BF440" s="238">
        <f>IF(N440="snížená",J440,0)</f>
        <v>0</v>
      </c>
      <c r="BG440" s="238">
        <f>IF(N440="zákl. přenesená",J440,0)</f>
        <v>0</v>
      </c>
      <c r="BH440" s="238">
        <f>IF(N440="sníž. přenesená",J440,0)</f>
        <v>0</v>
      </c>
      <c r="BI440" s="238">
        <f>IF(N440="nulová",J440,0)</f>
        <v>0</v>
      </c>
      <c r="BJ440" s="17" t="s">
        <v>83</v>
      </c>
      <c r="BK440" s="238">
        <f>ROUND(I440*H440,2)</f>
        <v>0</v>
      </c>
      <c r="BL440" s="17" t="s">
        <v>186</v>
      </c>
      <c r="BM440" s="237" t="s">
        <v>1212</v>
      </c>
    </row>
    <row r="441" s="13" customFormat="1">
      <c r="A441" s="13"/>
      <c r="B441" s="244"/>
      <c r="C441" s="245"/>
      <c r="D441" s="246" t="s">
        <v>190</v>
      </c>
      <c r="E441" s="247" t="s">
        <v>1</v>
      </c>
      <c r="F441" s="248" t="s">
        <v>2899</v>
      </c>
      <c r="G441" s="245"/>
      <c r="H441" s="247" t="s">
        <v>1</v>
      </c>
      <c r="I441" s="249"/>
      <c r="J441" s="245"/>
      <c r="K441" s="245"/>
      <c r="L441" s="250"/>
      <c r="M441" s="251"/>
      <c r="N441" s="252"/>
      <c r="O441" s="252"/>
      <c r="P441" s="252"/>
      <c r="Q441" s="252"/>
      <c r="R441" s="252"/>
      <c r="S441" s="252"/>
      <c r="T441" s="25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54" t="s">
        <v>190</v>
      </c>
      <c r="AU441" s="254" t="s">
        <v>83</v>
      </c>
      <c r="AV441" s="13" t="s">
        <v>83</v>
      </c>
      <c r="AW441" s="13" t="s">
        <v>34</v>
      </c>
      <c r="AX441" s="13" t="s">
        <v>76</v>
      </c>
      <c r="AY441" s="254" t="s">
        <v>178</v>
      </c>
    </row>
    <row r="442" s="14" customFormat="1">
      <c r="A442" s="14"/>
      <c r="B442" s="255"/>
      <c r="C442" s="256"/>
      <c r="D442" s="246" t="s">
        <v>190</v>
      </c>
      <c r="E442" s="257" t="s">
        <v>1</v>
      </c>
      <c r="F442" s="258" t="s">
        <v>3032</v>
      </c>
      <c r="G442" s="256"/>
      <c r="H442" s="259">
        <v>86.5</v>
      </c>
      <c r="I442" s="260"/>
      <c r="J442" s="256"/>
      <c r="K442" s="256"/>
      <c r="L442" s="261"/>
      <c r="M442" s="262"/>
      <c r="N442" s="263"/>
      <c r="O442" s="263"/>
      <c r="P442" s="263"/>
      <c r="Q442" s="263"/>
      <c r="R442" s="263"/>
      <c r="S442" s="263"/>
      <c r="T442" s="26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65" t="s">
        <v>190</v>
      </c>
      <c r="AU442" s="265" t="s">
        <v>83</v>
      </c>
      <c r="AV442" s="14" t="s">
        <v>85</v>
      </c>
      <c r="AW442" s="14" t="s">
        <v>34</v>
      </c>
      <c r="AX442" s="14" t="s">
        <v>76</v>
      </c>
      <c r="AY442" s="265" t="s">
        <v>178</v>
      </c>
    </row>
    <row r="443" s="15" customFormat="1">
      <c r="A443" s="15"/>
      <c r="B443" s="283"/>
      <c r="C443" s="284"/>
      <c r="D443" s="246" t="s">
        <v>190</v>
      </c>
      <c r="E443" s="285" t="s">
        <v>1</v>
      </c>
      <c r="F443" s="286" t="s">
        <v>2432</v>
      </c>
      <c r="G443" s="284"/>
      <c r="H443" s="287">
        <v>86.5</v>
      </c>
      <c r="I443" s="288"/>
      <c r="J443" s="284"/>
      <c r="K443" s="284"/>
      <c r="L443" s="289"/>
      <c r="M443" s="290"/>
      <c r="N443" s="291"/>
      <c r="O443" s="291"/>
      <c r="P443" s="291"/>
      <c r="Q443" s="291"/>
      <c r="R443" s="291"/>
      <c r="S443" s="291"/>
      <c r="T443" s="292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T443" s="293" t="s">
        <v>190</v>
      </c>
      <c r="AU443" s="293" t="s">
        <v>83</v>
      </c>
      <c r="AV443" s="15" t="s">
        <v>186</v>
      </c>
      <c r="AW443" s="15" t="s">
        <v>34</v>
      </c>
      <c r="AX443" s="15" t="s">
        <v>83</v>
      </c>
      <c r="AY443" s="293" t="s">
        <v>178</v>
      </c>
    </row>
    <row r="444" s="2" customFormat="1" ht="21.75" customHeight="1">
      <c r="A444" s="38"/>
      <c r="B444" s="39"/>
      <c r="C444" s="226" t="s">
        <v>745</v>
      </c>
      <c r="D444" s="226" t="s">
        <v>181</v>
      </c>
      <c r="E444" s="227" t="s">
        <v>3033</v>
      </c>
      <c r="F444" s="228" t="s">
        <v>3034</v>
      </c>
      <c r="G444" s="229" t="s">
        <v>267</v>
      </c>
      <c r="H444" s="230">
        <v>76.5</v>
      </c>
      <c r="I444" s="231"/>
      <c r="J444" s="232">
        <f>ROUND(I444*H444,2)</f>
        <v>0</v>
      </c>
      <c r="K444" s="228" t="s">
        <v>1</v>
      </c>
      <c r="L444" s="44"/>
      <c r="M444" s="233" t="s">
        <v>1</v>
      </c>
      <c r="N444" s="234" t="s">
        <v>41</v>
      </c>
      <c r="O444" s="91"/>
      <c r="P444" s="235">
        <f>O444*H444</f>
        <v>0</v>
      </c>
      <c r="Q444" s="235">
        <v>0</v>
      </c>
      <c r="R444" s="235">
        <f>Q444*H444</f>
        <v>0</v>
      </c>
      <c r="S444" s="235">
        <v>0</v>
      </c>
      <c r="T444" s="236">
        <f>S444*H444</f>
        <v>0</v>
      </c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R444" s="237" t="s">
        <v>186</v>
      </c>
      <c r="AT444" s="237" t="s">
        <v>181</v>
      </c>
      <c r="AU444" s="237" t="s">
        <v>83</v>
      </c>
      <c r="AY444" s="17" t="s">
        <v>178</v>
      </c>
      <c r="BE444" s="238">
        <f>IF(N444="základní",J444,0)</f>
        <v>0</v>
      </c>
      <c r="BF444" s="238">
        <f>IF(N444="snížená",J444,0)</f>
        <v>0</v>
      </c>
      <c r="BG444" s="238">
        <f>IF(N444="zákl. přenesená",J444,0)</f>
        <v>0</v>
      </c>
      <c r="BH444" s="238">
        <f>IF(N444="sníž. přenesená",J444,0)</f>
        <v>0</v>
      </c>
      <c r="BI444" s="238">
        <f>IF(N444="nulová",J444,0)</f>
        <v>0</v>
      </c>
      <c r="BJ444" s="17" t="s">
        <v>83</v>
      </c>
      <c r="BK444" s="238">
        <f>ROUND(I444*H444,2)</f>
        <v>0</v>
      </c>
      <c r="BL444" s="17" t="s">
        <v>186</v>
      </c>
      <c r="BM444" s="237" t="s">
        <v>1223</v>
      </c>
    </row>
    <row r="445" s="13" customFormat="1">
      <c r="A445" s="13"/>
      <c r="B445" s="244"/>
      <c r="C445" s="245"/>
      <c r="D445" s="246" t="s">
        <v>190</v>
      </c>
      <c r="E445" s="247" t="s">
        <v>1</v>
      </c>
      <c r="F445" s="248" t="s">
        <v>2899</v>
      </c>
      <c r="G445" s="245"/>
      <c r="H445" s="247" t="s">
        <v>1</v>
      </c>
      <c r="I445" s="249"/>
      <c r="J445" s="245"/>
      <c r="K445" s="245"/>
      <c r="L445" s="250"/>
      <c r="M445" s="251"/>
      <c r="N445" s="252"/>
      <c r="O445" s="252"/>
      <c r="P445" s="252"/>
      <c r="Q445" s="252"/>
      <c r="R445" s="252"/>
      <c r="S445" s="252"/>
      <c r="T445" s="25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54" t="s">
        <v>190</v>
      </c>
      <c r="AU445" s="254" t="s">
        <v>83</v>
      </c>
      <c r="AV445" s="13" t="s">
        <v>83</v>
      </c>
      <c r="AW445" s="13" t="s">
        <v>34</v>
      </c>
      <c r="AX445" s="13" t="s">
        <v>76</v>
      </c>
      <c r="AY445" s="254" t="s">
        <v>178</v>
      </c>
    </row>
    <row r="446" s="14" customFormat="1">
      <c r="A446" s="14"/>
      <c r="B446" s="255"/>
      <c r="C446" s="256"/>
      <c r="D446" s="246" t="s">
        <v>190</v>
      </c>
      <c r="E446" s="257" t="s">
        <v>1</v>
      </c>
      <c r="F446" s="258" t="s">
        <v>3035</v>
      </c>
      <c r="G446" s="256"/>
      <c r="H446" s="259">
        <v>76.5</v>
      </c>
      <c r="I446" s="260"/>
      <c r="J446" s="256"/>
      <c r="K446" s="256"/>
      <c r="L446" s="261"/>
      <c r="M446" s="262"/>
      <c r="N446" s="263"/>
      <c r="O446" s="263"/>
      <c r="P446" s="263"/>
      <c r="Q446" s="263"/>
      <c r="R446" s="263"/>
      <c r="S446" s="263"/>
      <c r="T446" s="26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65" t="s">
        <v>190</v>
      </c>
      <c r="AU446" s="265" t="s">
        <v>83</v>
      </c>
      <c r="AV446" s="14" t="s">
        <v>85</v>
      </c>
      <c r="AW446" s="14" t="s">
        <v>34</v>
      </c>
      <c r="AX446" s="14" t="s">
        <v>76</v>
      </c>
      <c r="AY446" s="265" t="s">
        <v>178</v>
      </c>
    </row>
    <row r="447" s="15" customFormat="1">
      <c r="A447" s="15"/>
      <c r="B447" s="283"/>
      <c r="C447" s="284"/>
      <c r="D447" s="246" t="s">
        <v>190</v>
      </c>
      <c r="E447" s="285" t="s">
        <v>1</v>
      </c>
      <c r="F447" s="286" t="s">
        <v>2432</v>
      </c>
      <c r="G447" s="284"/>
      <c r="H447" s="287">
        <v>76.5</v>
      </c>
      <c r="I447" s="288"/>
      <c r="J447" s="284"/>
      <c r="K447" s="284"/>
      <c r="L447" s="289"/>
      <c r="M447" s="290"/>
      <c r="N447" s="291"/>
      <c r="O447" s="291"/>
      <c r="P447" s="291"/>
      <c r="Q447" s="291"/>
      <c r="R447" s="291"/>
      <c r="S447" s="291"/>
      <c r="T447" s="292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T447" s="293" t="s">
        <v>190</v>
      </c>
      <c r="AU447" s="293" t="s">
        <v>83</v>
      </c>
      <c r="AV447" s="15" t="s">
        <v>186</v>
      </c>
      <c r="AW447" s="15" t="s">
        <v>34</v>
      </c>
      <c r="AX447" s="15" t="s">
        <v>83</v>
      </c>
      <c r="AY447" s="293" t="s">
        <v>178</v>
      </c>
    </row>
    <row r="448" s="2" customFormat="1" ht="24.15" customHeight="1">
      <c r="A448" s="38"/>
      <c r="B448" s="39"/>
      <c r="C448" s="226" t="s">
        <v>751</v>
      </c>
      <c r="D448" s="226" t="s">
        <v>181</v>
      </c>
      <c r="E448" s="227" t="s">
        <v>3036</v>
      </c>
      <c r="F448" s="228" t="s">
        <v>3037</v>
      </c>
      <c r="G448" s="229" t="s">
        <v>267</v>
      </c>
      <c r="H448" s="230">
        <v>93.5</v>
      </c>
      <c r="I448" s="231"/>
      <c r="J448" s="232">
        <f>ROUND(I448*H448,2)</f>
        <v>0</v>
      </c>
      <c r="K448" s="228" t="s">
        <v>1</v>
      </c>
      <c r="L448" s="44"/>
      <c r="M448" s="233" t="s">
        <v>1</v>
      </c>
      <c r="N448" s="234" t="s">
        <v>41</v>
      </c>
      <c r="O448" s="91"/>
      <c r="P448" s="235">
        <f>O448*H448</f>
        <v>0</v>
      </c>
      <c r="Q448" s="235">
        <v>0</v>
      </c>
      <c r="R448" s="235">
        <f>Q448*H448</f>
        <v>0</v>
      </c>
      <c r="S448" s="235">
        <v>0</v>
      </c>
      <c r="T448" s="236">
        <f>S448*H448</f>
        <v>0</v>
      </c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R448" s="237" t="s">
        <v>186</v>
      </c>
      <c r="AT448" s="237" t="s">
        <v>181</v>
      </c>
      <c r="AU448" s="237" t="s">
        <v>83</v>
      </c>
      <c r="AY448" s="17" t="s">
        <v>178</v>
      </c>
      <c r="BE448" s="238">
        <f>IF(N448="základní",J448,0)</f>
        <v>0</v>
      </c>
      <c r="BF448" s="238">
        <f>IF(N448="snížená",J448,0)</f>
        <v>0</v>
      </c>
      <c r="BG448" s="238">
        <f>IF(N448="zákl. přenesená",J448,0)</f>
        <v>0</v>
      </c>
      <c r="BH448" s="238">
        <f>IF(N448="sníž. přenesená",J448,0)</f>
        <v>0</v>
      </c>
      <c r="BI448" s="238">
        <f>IF(N448="nulová",J448,0)</f>
        <v>0</v>
      </c>
      <c r="BJ448" s="17" t="s">
        <v>83</v>
      </c>
      <c r="BK448" s="238">
        <f>ROUND(I448*H448,2)</f>
        <v>0</v>
      </c>
      <c r="BL448" s="17" t="s">
        <v>186</v>
      </c>
      <c r="BM448" s="237" t="s">
        <v>1233</v>
      </c>
    </row>
    <row r="449" s="13" customFormat="1">
      <c r="A449" s="13"/>
      <c r="B449" s="244"/>
      <c r="C449" s="245"/>
      <c r="D449" s="246" t="s">
        <v>190</v>
      </c>
      <c r="E449" s="247" t="s">
        <v>1</v>
      </c>
      <c r="F449" s="248" t="s">
        <v>2899</v>
      </c>
      <c r="G449" s="245"/>
      <c r="H449" s="247" t="s">
        <v>1</v>
      </c>
      <c r="I449" s="249"/>
      <c r="J449" s="245"/>
      <c r="K449" s="245"/>
      <c r="L449" s="250"/>
      <c r="M449" s="251"/>
      <c r="N449" s="252"/>
      <c r="O449" s="252"/>
      <c r="P449" s="252"/>
      <c r="Q449" s="252"/>
      <c r="R449" s="252"/>
      <c r="S449" s="252"/>
      <c r="T449" s="25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54" t="s">
        <v>190</v>
      </c>
      <c r="AU449" s="254" t="s">
        <v>83</v>
      </c>
      <c r="AV449" s="13" t="s">
        <v>83</v>
      </c>
      <c r="AW449" s="13" t="s">
        <v>34</v>
      </c>
      <c r="AX449" s="13" t="s">
        <v>76</v>
      </c>
      <c r="AY449" s="254" t="s">
        <v>178</v>
      </c>
    </row>
    <row r="450" s="14" customFormat="1">
      <c r="A450" s="14"/>
      <c r="B450" s="255"/>
      <c r="C450" s="256"/>
      <c r="D450" s="246" t="s">
        <v>190</v>
      </c>
      <c r="E450" s="257" t="s">
        <v>1</v>
      </c>
      <c r="F450" s="258" t="s">
        <v>3038</v>
      </c>
      <c r="G450" s="256"/>
      <c r="H450" s="259">
        <v>93.5</v>
      </c>
      <c r="I450" s="260"/>
      <c r="J450" s="256"/>
      <c r="K450" s="256"/>
      <c r="L450" s="261"/>
      <c r="M450" s="262"/>
      <c r="N450" s="263"/>
      <c r="O450" s="263"/>
      <c r="P450" s="263"/>
      <c r="Q450" s="263"/>
      <c r="R450" s="263"/>
      <c r="S450" s="263"/>
      <c r="T450" s="26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65" t="s">
        <v>190</v>
      </c>
      <c r="AU450" s="265" t="s">
        <v>83</v>
      </c>
      <c r="AV450" s="14" t="s">
        <v>85</v>
      </c>
      <c r="AW450" s="14" t="s">
        <v>34</v>
      </c>
      <c r="AX450" s="14" t="s">
        <v>76</v>
      </c>
      <c r="AY450" s="265" t="s">
        <v>178</v>
      </c>
    </row>
    <row r="451" s="15" customFormat="1">
      <c r="A451" s="15"/>
      <c r="B451" s="283"/>
      <c r="C451" s="284"/>
      <c r="D451" s="246" t="s">
        <v>190</v>
      </c>
      <c r="E451" s="285" t="s">
        <v>1</v>
      </c>
      <c r="F451" s="286" t="s">
        <v>2432</v>
      </c>
      <c r="G451" s="284"/>
      <c r="H451" s="287">
        <v>93.5</v>
      </c>
      <c r="I451" s="288"/>
      <c r="J451" s="284"/>
      <c r="K451" s="284"/>
      <c r="L451" s="289"/>
      <c r="M451" s="290"/>
      <c r="N451" s="291"/>
      <c r="O451" s="291"/>
      <c r="P451" s="291"/>
      <c r="Q451" s="291"/>
      <c r="R451" s="291"/>
      <c r="S451" s="291"/>
      <c r="T451" s="292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T451" s="293" t="s">
        <v>190</v>
      </c>
      <c r="AU451" s="293" t="s">
        <v>83</v>
      </c>
      <c r="AV451" s="15" t="s">
        <v>186</v>
      </c>
      <c r="AW451" s="15" t="s">
        <v>34</v>
      </c>
      <c r="AX451" s="15" t="s">
        <v>83</v>
      </c>
      <c r="AY451" s="293" t="s">
        <v>178</v>
      </c>
    </row>
    <row r="452" s="2" customFormat="1" ht="24.15" customHeight="1">
      <c r="A452" s="38"/>
      <c r="B452" s="39"/>
      <c r="C452" s="226" t="s">
        <v>760</v>
      </c>
      <c r="D452" s="226" t="s">
        <v>181</v>
      </c>
      <c r="E452" s="227" t="s">
        <v>3039</v>
      </c>
      <c r="F452" s="228" t="s">
        <v>3040</v>
      </c>
      <c r="G452" s="229" t="s">
        <v>267</v>
      </c>
      <c r="H452" s="230">
        <v>62</v>
      </c>
      <c r="I452" s="231"/>
      <c r="J452" s="232">
        <f>ROUND(I452*H452,2)</f>
        <v>0</v>
      </c>
      <c r="K452" s="228" t="s">
        <v>1</v>
      </c>
      <c r="L452" s="44"/>
      <c r="M452" s="233" t="s">
        <v>1</v>
      </c>
      <c r="N452" s="234" t="s">
        <v>41</v>
      </c>
      <c r="O452" s="91"/>
      <c r="P452" s="235">
        <f>O452*H452</f>
        <v>0</v>
      </c>
      <c r="Q452" s="235">
        <v>0</v>
      </c>
      <c r="R452" s="235">
        <f>Q452*H452</f>
        <v>0</v>
      </c>
      <c r="S452" s="235">
        <v>0</v>
      </c>
      <c r="T452" s="236">
        <f>S452*H452</f>
        <v>0</v>
      </c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R452" s="237" t="s">
        <v>186</v>
      </c>
      <c r="AT452" s="237" t="s">
        <v>181</v>
      </c>
      <c r="AU452" s="237" t="s">
        <v>83</v>
      </c>
      <c r="AY452" s="17" t="s">
        <v>178</v>
      </c>
      <c r="BE452" s="238">
        <f>IF(N452="základní",J452,0)</f>
        <v>0</v>
      </c>
      <c r="BF452" s="238">
        <f>IF(N452="snížená",J452,0)</f>
        <v>0</v>
      </c>
      <c r="BG452" s="238">
        <f>IF(N452="zákl. přenesená",J452,0)</f>
        <v>0</v>
      </c>
      <c r="BH452" s="238">
        <f>IF(N452="sníž. přenesená",J452,0)</f>
        <v>0</v>
      </c>
      <c r="BI452" s="238">
        <f>IF(N452="nulová",J452,0)</f>
        <v>0</v>
      </c>
      <c r="BJ452" s="17" t="s">
        <v>83</v>
      </c>
      <c r="BK452" s="238">
        <f>ROUND(I452*H452,2)</f>
        <v>0</v>
      </c>
      <c r="BL452" s="17" t="s">
        <v>186</v>
      </c>
      <c r="BM452" s="237" t="s">
        <v>1242</v>
      </c>
    </row>
    <row r="453" s="13" customFormat="1">
      <c r="A453" s="13"/>
      <c r="B453" s="244"/>
      <c r="C453" s="245"/>
      <c r="D453" s="246" t="s">
        <v>190</v>
      </c>
      <c r="E453" s="247" t="s">
        <v>1</v>
      </c>
      <c r="F453" s="248" t="s">
        <v>2899</v>
      </c>
      <c r="G453" s="245"/>
      <c r="H453" s="247" t="s">
        <v>1</v>
      </c>
      <c r="I453" s="249"/>
      <c r="J453" s="245"/>
      <c r="K453" s="245"/>
      <c r="L453" s="250"/>
      <c r="M453" s="251"/>
      <c r="N453" s="252"/>
      <c r="O453" s="252"/>
      <c r="P453" s="252"/>
      <c r="Q453" s="252"/>
      <c r="R453" s="252"/>
      <c r="S453" s="252"/>
      <c r="T453" s="25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54" t="s">
        <v>190</v>
      </c>
      <c r="AU453" s="254" t="s">
        <v>83</v>
      </c>
      <c r="AV453" s="13" t="s">
        <v>83</v>
      </c>
      <c r="AW453" s="13" t="s">
        <v>34</v>
      </c>
      <c r="AX453" s="13" t="s">
        <v>76</v>
      </c>
      <c r="AY453" s="254" t="s">
        <v>178</v>
      </c>
    </row>
    <row r="454" s="14" customFormat="1">
      <c r="A454" s="14"/>
      <c r="B454" s="255"/>
      <c r="C454" s="256"/>
      <c r="D454" s="246" t="s">
        <v>190</v>
      </c>
      <c r="E454" s="257" t="s">
        <v>1</v>
      </c>
      <c r="F454" s="258" t="s">
        <v>711</v>
      </c>
      <c r="G454" s="256"/>
      <c r="H454" s="259">
        <v>62</v>
      </c>
      <c r="I454" s="260"/>
      <c r="J454" s="256"/>
      <c r="K454" s="256"/>
      <c r="L454" s="261"/>
      <c r="M454" s="262"/>
      <c r="N454" s="263"/>
      <c r="O454" s="263"/>
      <c r="P454" s="263"/>
      <c r="Q454" s="263"/>
      <c r="R454" s="263"/>
      <c r="S454" s="263"/>
      <c r="T454" s="26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65" t="s">
        <v>190</v>
      </c>
      <c r="AU454" s="265" t="s">
        <v>83</v>
      </c>
      <c r="AV454" s="14" t="s">
        <v>85</v>
      </c>
      <c r="AW454" s="14" t="s">
        <v>34</v>
      </c>
      <c r="AX454" s="14" t="s">
        <v>76</v>
      </c>
      <c r="AY454" s="265" t="s">
        <v>178</v>
      </c>
    </row>
    <row r="455" s="15" customFormat="1">
      <c r="A455" s="15"/>
      <c r="B455" s="283"/>
      <c r="C455" s="284"/>
      <c r="D455" s="246" t="s">
        <v>190</v>
      </c>
      <c r="E455" s="285" t="s">
        <v>1</v>
      </c>
      <c r="F455" s="286" t="s">
        <v>2432</v>
      </c>
      <c r="G455" s="284"/>
      <c r="H455" s="287">
        <v>62</v>
      </c>
      <c r="I455" s="288"/>
      <c r="J455" s="284"/>
      <c r="K455" s="284"/>
      <c r="L455" s="289"/>
      <c r="M455" s="290"/>
      <c r="N455" s="291"/>
      <c r="O455" s="291"/>
      <c r="P455" s="291"/>
      <c r="Q455" s="291"/>
      <c r="R455" s="291"/>
      <c r="S455" s="291"/>
      <c r="T455" s="292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T455" s="293" t="s">
        <v>190</v>
      </c>
      <c r="AU455" s="293" t="s">
        <v>83</v>
      </c>
      <c r="AV455" s="15" t="s">
        <v>186</v>
      </c>
      <c r="AW455" s="15" t="s">
        <v>34</v>
      </c>
      <c r="AX455" s="15" t="s">
        <v>83</v>
      </c>
      <c r="AY455" s="293" t="s">
        <v>178</v>
      </c>
    </row>
    <row r="456" s="2" customFormat="1" ht="24.15" customHeight="1">
      <c r="A456" s="38"/>
      <c r="B456" s="39"/>
      <c r="C456" s="226" t="s">
        <v>766</v>
      </c>
      <c r="D456" s="226" t="s">
        <v>181</v>
      </c>
      <c r="E456" s="227" t="s">
        <v>3041</v>
      </c>
      <c r="F456" s="228" t="s">
        <v>3042</v>
      </c>
      <c r="G456" s="229" t="s">
        <v>267</v>
      </c>
      <c r="H456" s="230">
        <v>14.5</v>
      </c>
      <c r="I456" s="231"/>
      <c r="J456" s="232">
        <f>ROUND(I456*H456,2)</f>
        <v>0</v>
      </c>
      <c r="K456" s="228" t="s">
        <v>1</v>
      </c>
      <c r="L456" s="44"/>
      <c r="M456" s="233" t="s">
        <v>1</v>
      </c>
      <c r="N456" s="234" t="s">
        <v>41</v>
      </c>
      <c r="O456" s="91"/>
      <c r="P456" s="235">
        <f>O456*H456</f>
        <v>0</v>
      </c>
      <c r="Q456" s="235">
        <v>0</v>
      </c>
      <c r="R456" s="235">
        <f>Q456*H456</f>
        <v>0</v>
      </c>
      <c r="S456" s="235">
        <v>0</v>
      </c>
      <c r="T456" s="236">
        <f>S456*H456</f>
        <v>0</v>
      </c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R456" s="237" t="s">
        <v>186</v>
      </c>
      <c r="AT456" s="237" t="s">
        <v>181</v>
      </c>
      <c r="AU456" s="237" t="s">
        <v>83</v>
      </c>
      <c r="AY456" s="17" t="s">
        <v>178</v>
      </c>
      <c r="BE456" s="238">
        <f>IF(N456="základní",J456,0)</f>
        <v>0</v>
      </c>
      <c r="BF456" s="238">
        <f>IF(N456="snížená",J456,0)</f>
        <v>0</v>
      </c>
      <c r="BG456" s="238">
        <f>IF(N456="zákl. přenesená",J456,0)</f>
        <v>0</v>
      </c>
      <c r="BH456" s="238">
        <f>IF(N456="sníž. přenesená",J456,0)</f>
        <v>0</v>
      </c>
      <c r="BI456" s="238">
        <f>IF(N456="nulová",J456,0)</f>
        <v>0</v>
      </c>
      <c r="BJ456" s="17" t="s">
        <v>83</v>
      </c>
      <c r="BK456" s="238">
        <f>ROUND(I456*H456,2)</f>
        <v>0</v>
      </c>
      <c r="BL456" s="17" t="s">
        <v>186</v>
      </c>
      <c r="BM456" s="237" t="s">
        <v>1253</v>
      </c>
    </row>
    <row r="457" s="13" customFormat="1">
      <c r="A457" s="13"/>
      <c r="B457" s="244"/>
      <c r="C457" s="245"/>
      <c r="D457" s="246" t="s">
        <v>190</v>
      </c>
      <c r="E457" s="247" t="s">
        <v>1</v>
      </c>
      <c r="F457" s="248" t="s">
        <v>2899</v>
      </c>
      <c r="G457" s="245"/>
      <c r="H457" s="247" t="s">
        <v>1</v>
      </c>
      <c r="I457" s="249"/>
      <c r="J457" s="245"/>
      <c r="K457" s="245"/>
      <c r="L457" s="250"/>
      <c r="M457" s="251"/>
      <c r="N457" s="252"/>
      <c r="O457" s="252"/>
      <c r="P457" s="252"/>
      <c r="Q457" s="252"/>
      <c r="R457" s="252"/>
      <c r="S457" s="252"/>
      <c r="T457" s="25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54" t="s">
        <v>190</v>
      </c>
      <c r="AU457" s="254" t="s">
        <v>83</v>
      </c>
      <c r="AV457" s="13" t="s">
        <v>83</v>
      </c>
      <c r="AW457" s="13" t="s">
        <v>34</v>
      </c>
      <c r="AX457" s="13" t="s">
        <v>76</v>
      </c>
      <c r="AY457" s="254" t="s">
        <v>178</v>
      </c>
    </row>
    <row r="458" s="14" customFormat="1">
      <c r="A458" s="14"/>
      <c r="B458" s="255"/>
      <c r="C458" s="256"/>
      <c r="D458" s="246" t="s">
        <v>190</v>
      </c>
      <c r="E458" s="257" t="s">
        <v>1</v>
      </c>
      <c r="F458" s="258" t="s">
        <v>3043</v>
      </c>
      <c r="G458" s="256"/>
      <c r="H458" s="259">
        <v>14.5</v>
      </c>
      <c r="I458" s="260"/>
      <c r="J458" s="256"/>
      <c r="K458" s="256"/>
      <c r="L458" s="261"/>
      <c r="M458" s="262"/>
      <c r="N458" s="263"/>
      <c r="O458" s="263"/>
      <c r="P458" s="263"/>
      <c r="Q458" s="263"/>
      <c r="R458" s="263"/>
      <c r="S458" s="263"/>
      <c r="T458" s="26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65" t="s">
        <v>190</v>
      </c>
      <c r="AU458" s="265" t="s">
        <v>83</v>
      </c>
      <c r="AV458" s="14" t="s">
        <v>85</v>
      </c>
      <c r="AW458" s="14" t="s">
        <v>34</v>
      </c>
      <c r="AX458" s="14" t="s">
        <v>76</v>
      </c>
      <c r="AY458" s="265" t="s">
        <v>178</v>
      </c>
    </row>
    <row r="459" s="15" customFormat="1">
      <c r="A459" s="15"/>
      <c r="B459" s="283"/>
      <c r="C459" s="284"/>
      <c r="D459" s="246" t="s">
        <v>190</v>
      </c>
      <c r="E459" s="285" t="s">
        <v>1</v>
      </c>
      <c r="F459" s="286" t="s">
        <v>2432</v>
      </c>
      <c r="G459" s="284"/>
      <c r="H459" s="287">
        <v>14.5</v>
      </c>
      <c r="I459" s="288"/>
      <c r="J459" s="284"/>
      <c r="K459" s="284"/>
      <c r="L459" s="289"/>
      <c r="M459" s="290"/>
      <c r="N459" s="291"/>
      <c r="O459" s="291"/>
      <c r="P459" s="291"/>
      <c r="Q459" s="291"/>
      <c r="R459" s="291"/>
      <c r="S459" s="291"/>
      <c r="T459" s="292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T459" s="293" t="s">
        <v>190</v>
      </c>
      <c r="AU459" s="293" t="s">
        <v>83</v>
      </c>
      <c r="AV459" s="15" t="s">
        <v>186</v>
      </c>
      <c r="AW459" s="15" t="s">
        <v>34</v>
      </c>
      <c r="AX459" s="15" t="s">
        <v>83</v>
      </c>
      <c r="AY459" s="293" t="s">
        <v>178</v>
      </c>
    </row>
    <row r="460" s="2" customFormat="1" ht="44.25" customHeight="1">
      <c r="A460" s="38"/>
      <c r="B460" s="39"/>
      <c r="C460" s="226" t="s">
        <v>771</v>
      </c>
      <c r="D460" s="226" t="s">
        <v>181</v>
      </c>
      <c r="E460" s="227" t="s">
        <v>3044</v>
      </c>
      <c r="F460" s="228" t="s">
        <v>3045</v>
      </c>
      <c r="G460" s="229" t="s">
        <v>267</v>
      </c>
      <c r="H460" s="230">
        <v>7</v>
      </c>
      <c r="I460" s="231"/>
      <c r="J460" s="232">
        <f>ROUND(I460*H460,2)</f>
        <v>0</v>
      </c>
      <c r="K460" s="228" t="s">
        <v>1</v>
      </c>
      <c r="L460" s="44"/>
      <c r="M460" s="233" t="s">
        <v>1</v>
      </c>
      <c r="N460" s="234" t="s">
        <v>41</v>
      </c>
      <c r="O460" s="91"/>
      <c r="P460" s="235">
        <f>O460*H460</f>
        <v>0</v>
      </c>
      <c r="Q460" s="235">
        <v>0</v>
      </c>
      <c r="R460" s="235">
        <f>Q460*H460</f>
        <v>0</v>
      </c>
      <c r="S460" s="235">
        <v>0</v>
      </c>
      <c r="T460" s="236">
        <f>S460*H460</f>
        <v>0</v>
      </c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R460" s="237" t="s">
        <v>186</v>
      </c>
      <c r="AT460" s="237" t="s">
        <v>181</v>
      </c>
      <c r="AU460" s="237" t="s">
        <v>83</v>
      </c>
      <c r="AY460" s="17" t="s">
        <v>178</v>
      </c>
      <c r="BE460" s="238">
        <f>IF(N460="základní",J460,0)</f>
        <v>0</v>
      </c>
      <c r="BF460" s="238">
        <f>IF(N460="snížená",J460,0)</f>
        <v>0</v>
      </c>
      <c r="BG460" s="238">
        <f>IF(N460="zákl. přenesená",J460,0)</f>
        <v>0</v>
      </c>
      <c r="BH460" s="238">
        <f>IF(N460="sníž. přenesená",J460,0)</f>
        <v>0</v>
      </c>
      <c r="BI460" s="238">
        <f>IF(N460="nulová",J460,0)</f>
        <v>0</v>
      </c>
      <c r="BJ460" s="17" t="s">
        <v>83</v>
      </c>
      <c r="BK460" s="238">
        <f>ROUND(I460*H460,2)</f>
        <v>0</v>
      </c>
      <c r="BL460" s="17" t="s">
        <v>186</v>
      </c>
      <c r="BM460" s="237" t="s">
        <v>1282</v>
      </c>
    </row>
    <row r="461" s="13" customFormat="1">
      <c r="A461" s="13"/>
      <c r="B461" s="244"/>
      <c r="C461" s="245"/>
      <c r="D461" s="246" t="s">
        <v>190</v>
      </c>
      <c r="E461" s="247" t="s">
        <v>1</v>
      </c>
      <c r="F461" s="248" t="s">
        <v>2899</v>
      </c>
      <c r="G461" s="245"/>
      <c r="H461" s="247" t="s">
        <v>1</v>
      </c>
      <c r="I461" s="249"/>
      <c r="J461" s="245"/>
      <c r="K461" s="245"/>
      <c r="L461" s="250"/>
      <c r="M461" s="251"/>
      <c r="N461" s="252"/>
      <c r="O461" s="252"/>
      <c r="P461" s="252"/>
      <c r="Q461" s="252"/>
      <c r="R461" s="252"/>
      <c r="S461" s="252"/>
      <c r="T461" s="25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54" t="s">
        <v>190</v>
      </c>
      <c r="AU461" s="254" t="s">
        <v>83</v>
      </c>
      <c r="AV461" s="13" t="s">
        <v>83</v>
      </c>
      <c r="AW461" s="13" t="s">
        <v>34</v>
      </c>
      <c r="AX461" s="13" t="s">
        <v>76</v>
      </c>
      <c r="AY461" s="254" t="s">
        <v>178</v>
      </c>
    </row>
    <row r="462" s="14" customFormat="1">
      <c r="A462" s="14"/>
      <c r="B462" s="255"/>
      <c r="C462" s="256"/>
      <c r="D462" s="246" t="s">
        <v>190</v>
      </c>
      <c r="E462" s="257" t="s">
        <v>1</v>
      </c>
      <c r="F462" s="258" t="s">
        <v>255</v>
      </c>
      <c r="G462" s="256"/>
      <c r="H462" s="259">
        <v>7</v>
      </c>
      <c r="I462" s="260"/>
      <c r="J462" s="256"/>
      <c r="K462" s="256"/>
      <c r="L462" s="261"/>
      <c r="M462" s="262"/>
      <c r="N462" s="263"/>
      <c r="O462" s="263"/>
      <c r="P462" s="263"/>
      <c r="Q462" s="263"/>
      <c r="R462" s="263"/>
      <c r="S462" s="263"/>
      <c r="T462" s="26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65" t="s">
        <v>190</v>
      </c>
      <c r="AU462" s="265" t="s">
        <v>83</v>
      </c>
      <c r="AV462" s="14" t="s">
        <v>85</v>
      </c>
      <c r="AW462" s="14" t="s">
        <v>34</v>
      </c>
      <c r="AX462" s="14" t="s">
        <v>76</v>
      </c>
      <c r="AY462" s="265" t="s">
        <v>178</v>
      </c>
    </row>
    <row r="463" s="15" customFormat="1">
      <c r="A463" s="15"/>
      <c r="B463" s="283"/>
      <c r="C463" s="284"/>
      <c r="D463" s="246" t="s">
        <v>190</v>
      </c>
      <c r="E463" s="285" t="s">
        <v>1</v>
      </c>
      <c r="F463" s="286" t="s">
        <v>2432</v>
      </c>
      <c r="G463" s="284"/>
      <c r="H463" s="287">
        <v>7</v>
      </c>
      <c r="I463" s="288"/>
      <c r="J463" s="284"/>
      <c r="K463" s="284"/>
      <c r="L463" s="289"/>
      <c r="M463" s="290"/>
      <c r="N463" s="291"/>
      <c r="O463" s="291"/>
      <c r="P463" s="291"/>
      <c r="Q463" s="291"/>
      <c r="R463" s="291"/>
      <c r="S463" s="291"/>
      <c r="T463" s="292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T463" s="293" t="s">
        <v>190</v>
      </c>
      <c r="AU463" s="293" t="s">
        <v>83</v>
      </c>
      <c r="AV463" s="15" t="s">
        <v>186</v>
      </c>
      <c r="AW463" s="15" t="s">
        <v>34</v>
      </c>
      <c r="AX463" s="15" t="s">
        <v>83</v>
      </c>
      <c r="AY463" s="293" t="s">
        <v>178</v>
      </c>
    </row>
    <row r="464" s="2" customFormat="1" ht="16.5" customHeight="1">
      <c r="A464" s="38"/>
      <c r="B464" s="39"/>
      <c r="C464" s="226" t="s">
        <v>776</v>
      </c>
      <c r="D464" s="226" t="s">
        <v>181</v>
      </c>
      <c r="E464" s="227" t="s">
        <v>3046</v>
      </c>
      <c r="F464" s="228" t="s">
        <v>3047</v>
      </c>
      <c r="G464" s="229" t="s">
        <v>267</v>
      </c>
      <c r="H464" s="230">
        <v>170</v>
      </c>
      <c r="I464" s="231"/>
      <c r="J464" s="232">
        <f>ROUND(I464*H464,2)</f>
        <v>0</v>
      </c>
      <c r="K464" s="228" t="s">
        <v>1</v>
      </c>
      <c r="L464" s="44"/>
      <c r="M464" s="233" t="s">
        <v>1</v>
      </c>
      <c r="N464" s="234" t="s">
        <v>41</v>
      </c>
      <c r="O464" s="91"/>
      <c r="P464" s="235">
        <f>O464*H464</f>
        <v>0</v>
      </c>
      <c r="Q464" s="235">
        <v>0</v>
      </c>
      <c r="R464" s="235">
        <f>Q464*H464</f>
        <v>0</v>
      </c>
      <c r="S464" s="235">
        <v>0</v>
      </c>
      <c r="T464" s="236">
        <f>S464*H464</f>
        <v>0</v>
      </c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R464" s="237" t="s">
        <v>186</v>
      </c>
      <c r="AT464" s="237" t="s">
        <v>181</v>
      </c>
      <c r="AU464" s="237" t="s">
        <v>83</v>
      </c>
      <c r="AY464" s="17" t="s">
        <v>178</v>
      </c>
      <c r="BE464" s="238">
        <f>IF(N464="základní",J464,0)</f>
        <v>0</v>
      </c>
      <c r="BF464" s="238">
        <f>IF(N464="snížená",J464,0)</f>
        <v>0</v>
      </c>
      <c r="BG464" s="238">
        <f>IF(N464="zákl. přenesená",J464,0)</f>
        <v>0</v>
      </c>
      <c r="BH464" s="238">
        <f>IF(N464="sníž. přenesená",J464,0)</f>
        <v>0</v>
      </c>
      <c r="BI464" s="238">
        <f>IF(N464="nulová",J464,0)</f>
        <v>0</v>
      </c>
      <c r="BJ464" s="17" t="s">
        <v>83</v>
      </c>
      <c r="BK464" s="238">
        <f>ROUND(I464*H464,2)</f>
        <v>0</v>
      </c>
      <c r="BL464" s="17" t="s">
        <v>186</v>
      </c>
      <c r="BM464" s="237" t="s">
        <v>1304</v>
      </c>
    </row>
    <row r="465" s="13" customFormat="1">
      <c r="A465" s="13"/>
      <c r="B465" s="244"/>
      <c r="C465" s="245"/>
      <c r="D465" s="246" t="s">
        <v>190</v>
      </c>
      <c r="E465" s="247" t="s">
        <v>1</v>
      </c>
      <c r="F465" s="248" t="s">
        <v>3048</v>
      </c>
      <c r="G465" s="245"/>
      <c r="H465" s="247" t="s">
        <v>1</v>
      </c>
      <c r="I465" s="249"/>
      <c r="J465" s="245"/>
      <c r="K465" s="245"/>
      <c r="L465" s="250"/>
      <c r="M465" s="251"/>
      <c r="N465" s="252"/>
      <c r="O465" s="252"/>
      <c r="P465" s="252"/>
      <c r="Q465" s="252"/>
      <c r="R465" s="252"/>
      <c r="S465" s="252"/>
      <c r="T465" s="25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54" t="s">
        <v>190</v>
      </c>
      <c r="AU465" s="254" t="s">
        <v>83</v>
      </c>
      <c r="AV465" s="13" t="s">
        <v>83</v>
      </c>
      <c r="AW465" s="13" t="s">
        <v>34</v>
      </c>
      <c r="AX465" s="13" t="s">
        <v>76</v>
      </c>
      <c r="AY465" s="254" t="s">
        <v>178</v>
      </c>
    </row>
    <row r="466" s="13" customFormat="1">
      <c r="A466" s="13"/>
      <c r="B466" s="244"/>
      <c r="C466" s="245"/>
      <c r="D466" s="246" t="s">
        <v>190</v>
      </c>
      <c r="E466" s="247" t="s">
        <v>1</v>
      </c>
      <c r="F466" s="248" t="s">
        <v>3049</v>
      </c>
      <c r="G466" s="245"/>
      <c r="H466" s="247" t="s">
        <v>1</v>
      </c>
      <c r="I466" s="249"/>
      <c r="J466" s="245"/>
      <c r="K466" s="245"/>
      <c r="L466" s="250"/>
      <c r="M466" s="251"/>
      <c r="N466" s="252"/>
      <c r="O466" s="252"/>
      <c r="P466" s="252"/>
      <c r="Q466" s="252"/>
      <c r="R466" s="252"/>
      <c r="S466" s="252"/>
      <c r="T466" s="25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54" t="s">
        <v>190</v>
      </c>
      <c r="AU466" s="254" t="s">
        <v>83</v>
      </c>
      <c r="AV466" s="13" t="s">
        <v>83</v>
      </c>
      <c r="AW466" s="13" t="s">
        <v>34</v>
      </c>
      <c r="AX466" s="13" t="s">
        <v>76</v>
      </c>
      <c r="AY466" s="254" t="s">
        <v>178</v>
      </c>
    </row>
    <row r="467" s="13" customFormat="1">
      <c r="A467" s="13"/>
      <c r="B467" s="244"/>
      <c r="C467" s="245"/>
      <c r="D467" s="246" t="s">
        <v>190</v>
      </c>
      <c r="E467" s="247" t="s">
        <v>1</v>
      </c>
      <c r="F467" s="248" t="s">
        <v>2899</v>
      </c>
      <c r="G467" s="245"/>
      <c r="H467" s="247" t="s">
        <v>1</v>
      </c>
      <c r="I467" s="249"/>
      <c r="J467" s="245"/>
      <c r="K467" s="245"/>
      <c r="L467" s="250"/>
      <c r="M467" s="251"/>
      <c r="N467" s="252"/>
      <c r="O467" s="252"/>
      <c r="P467" s="252"/>
      <c r="Q467" s="252"/>
      <c r="R467" s="252"/>
      <c r="S467" s="252"/>
      <c r="T467" s="25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54" t="s">
        <v>190</v>
      </c>
      <c r="AU467" s="254" t="s">
        <v>83</v>
      </c>
      <c r="AV467" s="13" t="s">
        <v>83</v>
      </c>
      <c r="AW467" s="13" t="s">
        <v>34</v>
      </c>
      <c r="AX467" s="13" t="s">
        <v>76</v>
      </c>
      <c r="AY467" s="254" t="s">
        <v>178</v>
      </c>
    </row>
    <row r="468" s="14" customFormat="1">
      <c r="A468" s="14"/>
      <c r="B468" s="255"/>
      <c r="C468" s="256"/>
      <c r="D468" s="246" t="s">
        <v>190</v>
      </c>
      <c r="E468" s="257" t="s">
        <v>1</v>
      </c>
      <c r="F468" s="258" t="s">
        <v>1421</v>
      </c>
      <c r="G468" s="256"/>
      <c r="H468" s="259">
        <v>170</v>
      </c>
      <c r="I468" s="260"/>
      <c r="J468" s="256"/>
      <c r="K468" s="256"/>
      <c r="L468" s="261"/>
      <c r="M468" s="262"/>
      <c r="N468" s="263"/>
      <c r="O468" s="263"/>
      <c r="P468" s="263"/>
      <c r="Q468" s="263"/>
      <c r="R468" s="263"/>
      <c r="S468" s="263"/>
      <c r="T468" s="26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5" t="s">
        <v>190</v>
      </c>
      <c r="AU468" s="265" t="s">
        <v>83</v>
      </c>
      <c r="AV468" s="14" t="s">
        <v>85</v>
      </c>
      <c r="AW468" s="14" t="s">
        <v>34</v>
      </c>
      <c r="AX468" s="14" t="s">
        <v>76</v>
      </c>
      <c r="AY468" s="265" t="s">
        <v>178</v>
      </c>
    </row>
    <row r="469" s="15" customFormat="1">
      <c r="A469" s="15"/>
      <c r="B469" s="283"/>
      <c r="C469" s="284"/>
      <c r="D469" s="246" t="s">
        <v>190</v>
      </c>
      <c r="E469" s="285" t="s">
        <v>1</v>
      </c>
      <c r="F469" s="286" t="s">
        <v>2432</v>
      </c>
      <c r="G469" s="284"/>
      <c r="H469" s="287">
        <v>170</v>
      </c>
      <c r="I469" s="288"/>
      <c r="J469" s="284"/>
      <c r="K469" s="284"/>
      <c r="L469" s="289"/>
      <c r="M469" s="290"/>
      <c r="N469" s="291"/>
      <c r="O469" s="291"/>
      <c r="P469" s="291"/>
      <c r="Q469" s="291"/>
      <c r="R469" s="291"/>
      <c r="S469" s="291"/>
      <c r="T469" s="292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T469" s="293" t="s">
        <v>190</v>
      </c>
      <c r="AU469" s="293" t="s">
        <v>83</v>
      </c>
      <c r="AV469" s="15" t="s">
        <v>186</v>
      </c>
      <c r="AW469" s="15" t="s">
        <v>34</v>
      </c>
      <c r="AX469" s="15" t="s">
        <v>83</v>
      </c>
      <c r="AY469" s="293" t="s">
        <v>178</v>
      </c>
    </row>
    <row r="470" s="2" customFormat="1" ht="16.5" customHeight="1">
      <c r="A470" s="38"/>
      <c r="B470" s="39"/>
      <c r="C470" s="226" t="s">
        <v>781</v>
      </c>
      <c r="D470" s="226" t="s">
        <v>181</v>
      </c>
      <c r="E470" s="227" t="s">
        <v>3050</v>
      </c>
      <c r="F470" s="228" t="s">
        <v>3051</v>
      </c>
      <c r="G470" s="229" t="s">
        <v>1537</v>
      </c>
      <c r="H470" s="230">
        <v>14</v>
      </c>
      <c r="I470" s="231"/>
      <c r="J470" s="232">
        <f>ROUND(I470*H470,2)</f>
        <v>0</v>
      </c>
      <c r="K470" s="228" t="s">
        <v>1</v>
      </c>
      <c r="L470" s="44"/>
      <c r="M470" s="233" t="s">
        <v>1</v>
      </c>
      <c r="N470" s="234" t="s">
        <v>41</v>
      </c>
      <c r="O470" s="91"/>
      <c r="P470" s="235">
        <f>O470*H470</f>
        <v>0</v>
      </c>
      <c r="Q470" s="235">
        <v>0</v>
      </c>
      <c r="R470" s="235">
        <f>Q470*H470</f>
        <v>0</v>
      </c>
      <c r="S470" s="235">
        <v>0</v>
      </c>
      <c r="T470" s="236">
        <f>S470*H470</f>
        <v>0</v>
      </c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R470" s="237" t="s">
        <v>186</v>
      </c>
      <c r="AT470" s="237" t="s">
        <v>181</v>
      </c>
      <c r="AU470" s="237" t="s">
        <v>83</v>
      </c>
      <c r="AY470" s="17" t="s">
        <v>178</v>
      </c>
      <c r="BE470" s="238">
        <f>IF(N470="základní",J470,0)</f>
        <v>0</v>
      </c>
      <c r="BF470" s="238">
        <f>IF(N470="snížená",J470,0)</f>
        <v>0</v>
      </c>
      <c r="BG470" s="238">
        <f>IF(N470="zákl. přenesená",J470,0)</f>
        <v>0</v>
      </c>
      <c r="BH470" s="238">
        <f>IF(N470="sníž. přenesená",J470,0)</f>
        <v>0</v>
      </c>
      <c r="BI470" s="238">
        <f>IF(N470="nulová",J470,0)</f>
        <v>0</v>
      </c>
      <c r="BJ470" s="17" t="s">
        <v>83</v>
      </c>
      <c r="BK470" s="238">
        <f>ROUND(I470*H470,2)</f>
        <v>0</v>
      </c>
      <c r="BL470" s="17" t="s">
        <v>186</v>
      </c>
      <c r="BM470" s="237" t="s">
        <v>1314</v>
      </c>
    </row>
    <row r="471" s="13" customFormat="1">
      <c r="A471" s="13"/>
      <c r="B471" s="244"/>
      <c r="C471" s="245"/>
      <c r="D471" s="246" t="s">
        <v>190</v>
      </c>
      <c r="E471" s="247" t="s">
        <v>1</v>
      </c>
      <c r="F471" s="248" t="s">
        <v>2899</v>
      </c>
      <c r="G471" s="245"/>
      <c r="H471" s="247" t="s">
        <v>1</v>
      </c>
      <c r="I471" s="249"/>
      <c r="J471" s="245"/>
      <c r="K471" s="245"/>
      <c r="L471" s="250"/>
      <c r="M471" s="251"/>
      <c r="N471" s="252"/>
      <c r="O471" s="252"/>
      <c r="P471" s="252"/>
      <c r="Q471" s="252"/>
      <c r="R471" s="252"/>
      <c r="S471" s="252"/>
      <c r="T471" s="25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54" t="s">
        <v>190</v>
      </c>
      <c r="AU471" s="254" t="s">
        <v>83</v>
      </c>
      <c r="AV471" s="13" t="s">
        <v>83</v>
      </c>
      <c r="AW471" s="13" t="s">
        <v>34</v>
      </c>
      <c r="AX471" s="13" t="s">
        <v>76</v>
      </c>
      <c r="AY471" s="254" t="s">
        <v>178</v>
      </c>
    </row>
    <row r="472" s="14" customFormat="1">
      <c r="A472" s="14"/>
      <c r="B472" s="255"/>
      <c r="C472" s="256"/>
      <c r="D472" s="246" t="s">
        <v>190</v>
      </c>
      <c r="E472" s="257" t="s">
        <v>1</v>
      </c>
      <c r="F472" s="258" t="s">
        <v>319</v>
      </c>
      <c r="G472" s="256"/>
      <c r="H472" s="259">
        <v>14</v>
      </c>
      <c r="I472" s="260"/>
      <c r="J472" s="256"/>
      <c r="K472" s="256"/>
      <c r="L472" s="261"/>
      <c r="M472" s="262"/>
      <c r="N472" s="263"/>
      <c r="O472" s="263"/>
      <c r="P472" s="263"/>
      <c r="Q472" s="263"/>
      <c r="R472" s="263"/>
      <c r="S472" s="263"/>
      <c r="T472" s="26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65" t="s">
        <v>190</v>
      </c>
      <c r="AU472" s="265" t="s">
        <v>83</v>
      </c>
      <c r="AV472" s="14" t="s">
        <v>85</v>
      </c>
      <c r="AW472" s="14" t="s">
        <v>34</v>
      </c>
      <c r="AX472" s="14" t="s">
        <v>76</v>
      </c>
      <c r="AY472" s="265" t="s">
        <v>178</v>
      </c>
    </row>
    <row r="473" s="15" customFormat="1">
      <c r="A473" s="15"/>
      <c r="B473" s="283"/>
      <c r="C473" s="284"/>
      <c r="D473" s="246" t="s">
        <v>190</v>
      </c>
      <c r="E473" s="285" t="s">
        <v>1</v>
      </c>
      <c r="F473" s="286" t="s">
        <v>2432</v>
      </c>
      <c r="G473" s="284"/>
      <c r="H473" s="287">
        <v>14</v>
      </c>
      <c r="I473" s="288"/>
      <c r="J473" s="284"/>
      <c r="K473" s="284"/>
      <c r="L473" s="289"/>
      <c r="M473" s="290"/>
      <c r="N473" s="291"/>
      <c r="O473" s="291"/>
      <c r="P473" s="291"/>
      <c r="Q473" s="291"/>
      <c r="R473" s="291"/>
      <c r="S473" s="291"/>
      <c r="T473" s="292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T473" s="293" t="s">
        <v>190</v>
      </c>
      <c r="AU473" s="293" t="s">
        <v>83</v>
      </c>
      <c r="AV473" s="15" t="s">
        <v>186</v>
      </c>
      <c r="AW473" s="15" t="s">
        <v>34</v>
      </c>
      <c r="AX473" s="15" t="s">
        <v>83</v>
      </c>
      <c r="AY473" s="293" t="s">
        <v>178</v>
      </c>
    </row>
    <row r="474" s="2" customFormat="1" ht="37.8" customHeight="1">
      <c r="A474" s="38"/>
      <c r="B474" s="39"/>
      <c r="C474" s="226" t="s">
        <v>786</v>
      </c>
      <c r="D474" s="226" t="s">
        <v>181</v>
      </c>
      <c r="E474" s="227" t="s">
        <v>3052</v>
      </c>
      <c r="F474" s="228" t="s">
        <v>3053</v>
      </c>
      <c r="G474" s="229" t="s">
        <v>203</v>
      </c>
      <c r="H474" s="230">
        <v>3</v>
      </c>
      <c r="I474" s="231"/>
      <c r="J474" s="232">
        <f>ROUND(I474*H474,2)</f>
        <v>0</v>
      </c>
      <c r="K474" s="228" t="s">
        <v>1</v>
      </c>
      <c r="L474" s="44"/>
      <c r="M474" s="233" t="s">
        <v>1</v>
      </c>
      <c r="N474" s="234" t="s">
        <v>41</v>
      </c>
      <c r="O474" s="91"/>
      <c r="P474" s="235">
        <f>O474*H474</f>
        <v>0</v>
      </c>
      <c r="Q474" s="235">
        <v>0</v>
      </c>
      <c r="R474" s="235">
        <f>Q474*H474</f>
        <v>0</v>
      </c>
      <c r="S474" s="235">
        <v>0</v>
      </c>
      <c r="T474" s="236">
        <f>S474*H474</f>
        <v>0</v>
      </c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R474" s="237" t="s">
        <v>186</v>
      </c>
      <c r="AT474" s="237" t="s">
        <v>181</v>
      </c>
      <c r="AU474" s="237" t="s">
        <v>83</v>
      </c>
      <c r="AY474" s="17" t="s">
        <v>178</v>
      </c>
      <c r="BE474" s="238">
        <f>IF(N474="základní",J474,0)</f>
        <v>0</v>
      </c>
      <c r="BF474" s="238">
        <f>IF(N474="snížená",J474,0)</f>
        <v>0</v>
      </c>
      <c r="BG474" s="238">
        <f>IF(N474="zákl. přenesená",J474,0)</f>
        <v>0</v>
      </c>
      <c r="BH474" s="238">
        <f>IF(N474="sníž. přenesená",J474,0)</f>
        <v>0</v>
      </c>
      <c r="BI474" s="238">
        <f>IF(N474="nulová",J474,0)</f>
        <v>0</v>
      </c>
      <c r="BJ474" s="17" t="s">
        <v>83</v>
      </c>
      <c r="BK474" s="238">
        <f>ROUND(I474*H474,2)</f>
        <v>0</v>
      </c>
      <c r="BL474" s="17" t="s">
        <v>186</v>
      </c>
      <c r="BM474" s="237" t="s">
        <v>1323</v>
      </c>
    </row>
    <row r="475" s="13" customFormat="1">
      <c r="A475" s="13"/>
      <c r="B475" s="244"/>
      <c r="C475" s="245"/>
      <c r="D475" s="246" t="s">
        <v>190</v>
      </c>
      <c r="E475" s="247" t="s">
        <v>1</v>
      </c>
      <c r="F475" s="248" t="s">
        <v>2899</v>
      </c>
      <c r="G475" s="245"/>
      <c r="H475" s="247" t="s">
        <v>1</v>
      </c>
      <c r="I475" s="249"/>
      <c r="J475" s="245"/>
      <c r="K475" s="245"/>
      <c r="L475" s="250"/>
      <c r="M475" s="251"/>
      <c r="N475" s="252"/>
      <c r="O475" s="252"/>
      <c r="P475" s="252"/>
      <c r="Q475" s="252"/>
      <c r="R475" s="252"/>
      <c r="S475" s="252"/>
      <c r="T475" s="25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54" t="s">
        <v>190</v>
      </c>
      <c r="AU475" s="254" t="s">
        <v>83</v>
      </c>
      <c r="AV475" s="13" t="s">
        <v>83</v>
      </c>
      <c r="AW475" s="13" t="s">
        <v>34</v>
      </c>
      <c r="AX475" s="13" t="s">
        <v>76</v>
      </c>
      <c r="AY475" s="254" t="s">
        <v>178</v>
      </c>
    </row>
    <row r="476" s="14" customFormat="1">
      <c r="A476" s="14"/>
      <c r="B476" s="255"/>
      <c r="C476" s="256"/>
      <c r="D476" s="246" t="s">
        <v>190</v>
      </c>
      <c r="E476" s="257" t="s">
        <v>1</v>
      </c>
      <c r="F476" s="258" t="s">
        <v>179</v>
      </c>
      <c r="G476" s="256"/>
      <c r="H476" s="259">
        <v>3</v>
      </c>
      <c r="I476" s="260"/>
      <c r="J476" s="256"/>
      <c r="K476" s="256"/>
      <c r="L476" s="261"/>
      <c r="M476" s="262"/>
      <c r="N476" s="263"/>
      <c r="O476" s="263"/>
      <c r="P476" s="263"/>
      <c r="Q476" s="263"/>
      <c r="R476" s="263"/>
      <c r="S476" s="263"/>
      <c r="T476" s="26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65" t="s">
        <v>190</v>
      </c>
      <c r="AU476" s="265" t="s">
        <v>83</v>
      </c>
      <c r="AV476" s="14" t="s">
        <v>85</v>
      </c>
      <c r="AW476" s="14" t="s">
        <v>34</v>
      </c>
      <c r="AX476" s="14" t="s">
        <v>76</v>
      </c>
      <c r="AY476" s="265" t="s">
        <v>178</v>
      </c>
    </row>
    <row r="477" s="15" customFormat="1">
      <c r="A477" s="15"/>
      <c r="B477" s="283"/>
      <c r="C477" s="284"/>
      <c r="D477" s="246" t="s">
        <v>190</v>
      </c>
      <c r="E477" s="285" t="s">
        <v>1</v>
      </c>
      <c r="F477" s="286" t="s">
        <v>2432</v>
      </c>
      <c r="G477" s="284"/>
      <c r="H477" s="287">
        <v>3</v>
      </c>
      <c r="I477" s="288"/>
      <c r="J477" s="284"/>
      <c r="K477" s="284"/>
      <c r="L477" s="289"/>
      <c r="M477" s="290"/>
      <c r="N477" s="291"/>
      <c r="O477" s="291"/>
      <c r="P477" s="291"/>
      <c r="Q477" s="291"/>
      <c r="R477" s="291"/>
      <c r="S477" s="291"/>
      <c r="T477" s="292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T477" s="293" t="s">
        <v>190</v>
      </c>
      <c r="AU477" s="293" t="s">
        <v>83</v>
      </c>
      <c r="AV477" s="15" t="s">
        <v>186</v>
      </c>
      <c r="AW477" s="15" t="s">
        <v>34</v>
      </c>
      <c r="AX477" s="15" t="s">
        <v>83</v>
      </c>
      <c r="AY477" s="293" t="s">
        <v>178</v>
      </c>
    </row>
    <row r="478" s="2" customFormat="1" ht="55.5" customHeight="1">
      <c r="A478" s="38"/>
      <c r="B478" s="39"/>
      <c r="C478" s="226" t="s">
        <v>791</v>
      </c>
      <c r="D478" s="226" t="s">
        <v>181</v>
      </c>
      <c r="E478" s="227" t="s">
        <v>3054</v>
      </c>
      <c r="F478" s="228" t="s">
        <v>3055</v>
      </c>
      <c r="G478" s="229" t="s">
        <v>544</v>
      </c>
      <c r="H478" s="230">
        <v>25</v>
      </c>
      <c r="I478" s="231"/>
      <c r="J478" s="232">
        <f>ROUND(I478*H478,2)</f>
        <v>0</v>
      </c>
      <c r="K478" s="228" t="s">
        <v>1</v>
      </c>
      <c r="L478" s="44"/>
      <c r="M478" s="233" t="s">
        <v>1</v>
      </c>
      <c r="N478" s="234" t="s">
        <v>41</v>
      </c>
      <c r="O478" s="91"/>
      <c r="P478" s="235">
        <f>O478*H478</f>
        <v>0</v>
      </c>
      <c r="Q478" s="235">
        <v>0</v>
      </c>
      <c r="R478" s="235">
        <f>Q478*H478</f>
        <v>0</v>
      </c>
      <c r="S478" s="235">
        <v>0</v>
      </c>
      <c r="T478" s="236">
        <f>S478*H478</f>
        <v>0</v>
      </c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R478" s="237" t="s">
        <v>186</v>
      </c>
      <c r="AT478" s="237" t="s">
        <v>181</v>
      </c>
      <c r="AU478" s="237" t="s">
        <v>83</v>
      </c>
      <c r="AY478" s="17" t="s">
        <v>178</v>
      </c>
      <c r="BE478" s="238">
        <f>IF(N478="základní",J478,0)</f>
        <v>0</v>
      </c>
      <c r="BF478" s="238">
        <f>IF(N478="snížená",J478,0)</f>
        <v>0</v>
      </c>
      <c r="BG478" s="238">
        <f>IF(N478="zákl. přenesená",J478,0)</f>
        <v>0</v>
      </c>
      <c r="BH478" s="238">
        <f>IF(N478="sníž. přenesená",J478,0)</f>
        <v>0</v>
      </c>
      <c r="BI478" s="238">
        <f>IF(N478="nulová",J478,0)</f>
        <v>0</v>
      </c>
      <c r="BJ478" s="17" t="s">
        <v>83</v>
      </c>
      <c r="BK478" s="238">
        <f>ROUND(I478*H478,2)</f>
        <v>0</v>
      </c>
      <c r="BL478" s="17" t="s">
        <v>186</v>
      </c>
      <c r="BM478" s="237" t="s">
        <v>1338</v>
      </c>
    </row>
    <row r="479" s="2" customFormat="1" ht="21.75" customHeight="1">
      <c r="A479" s="38"/>
      <c r="B479" s="39"/>
      <c r="C479" s="226" t="s">
        <v>796</v>
      </c>
      <c r="D479" s="226" t="s">
        <v>181</v>
      </c>
      <c r="E479" s="227" t="s">
        <v>3056</v>
      </c>
      <c r="F479" s="228" t="s">
        <v>2950</v>
      </c>
      <c r="G479" s="229" t="s">
        <v>229</v>
      </c>
      <c r="H479" s="230">
        <v>0.86499999999999999</v>
      </c>
      <c r="I479" s="231"/>
      <c r="J479" s="232">
        <f>ROUND(I479*H479,2)</f>
        <v>0</v>
      </c>
      <c r="K479" s="228" t="s">
        <v>1</v>
      </c>
      <c r="L479" s="44"/>
      <c r="M479" s="233" t="s">
        <v>1</v>
      </c>
      <c r="N479" s="234" t="s">
        <v>41</v>
      </c>
      <c r="O479" s="91"/>
      <c r="P479" s="235">
        <f>O479*H479</f>
        <v>0</v>
      </c>
      <c r="Q479" s="235">
        <v>0</v>
      </c>
      <c r="R479" s="235">
        <f>Q479*H479</f>
        <v>0</v>
      </c>
      <c r="S479" s="235">
        <v>0</v>
      </c>
      <c r="T479" s="236">
        <f>S479*H479</f>
        <v>0</v>
      </c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R479" s="237" t="s">
        <v>186</v>
      </c>
      <c r="AT479" s="237" t="s">
        <v>181</v>
      </c>
      <c r="AU479" s="237" t="s">
        <v>83</v>
      </c>
      <c r="AY479" s="17" t="s">
        <v>178</v>
      </c>
      <c r="BE479" s="238">
        <f>IF(N479="základní",J479,0)</f>
        <v>0</v>
      </c>
      <c r="BF479" s="238">
        <f>IF(N479="snížená",J479,0)</f>
        <v>0</v>
      </c>
      <c r="BG479" s="238">
        <f>IF(N479="zákl. přenesená",J479,0)</f>
        <v>0</v>
      </c>
      <c r="BH479" s="238">
        <f>IF(N479="sníž. přenesená",J479,0)</f>
        <v>0</v>
      </c>
      <c r="BI479" s="238">
        <f>IF(N479="nulová",J479,0)</f>
        <v>0</v>
      </c>
      <c r="BJ479" s="17" t="s">
        <v>83</v>
      </c>
      <c r="BK479" s="238">
        <f>ROUND(I479*H479,2)</f>
        <v>0</v>
      </c>
      <c r="BL479" s="17" t="s">
        <v>186</v>
      </c>
      <c r="BM479" s="237" t="s">
        <v>1347</v>
      </c>
    </row>
    <row r="480" s="12" customFormat="1" ht="25.92" customHeight="1">
      <c r="A480" s="12"/>
      <c r="B480" s="210"/>
      <c r="C480" s="211"/>
      <c r="D480" s="212" t="s">
        <v>75</v>
      </c>
      <c r="E480" s="213" t="s">
        <v>3057</v>
      </c>
      <c r="F480" s="213" t="s">
        <v>3058</v>
      </c>
      <c r="G480" s="211"/>
      <c r="H480" s="211"/>
      <c r="I480" s="214"/>
      <c r="J480" s="215">
        <f>BK480</f>
        <v>0</v>
      </c>
      <c r="K480" s="211"/>
      <c r="L480" s="216"/>
      <c r="M480" s="217"/>
      <c r="N480" s="218"/>
      <c r="O480" s="218"/>
      <c r="P480" s="219">
        <f>SUM(P481:P493)</f>
        <v>0</v>
      </c>
      <c r="Q480" s="218"/>
      <c r="R480" s="219">
        <f>SUM(R481:R493)</f>
        <v>0</v>
      </c>
      <c r="S480" s="218"/>
      <c r="T480" s="220">
        <f>SUM(T481:T493)</f>
        <v>0</v>
      </c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R480" s="221" t="s">
        <v>83</v>
      </c>
      <c r="AT480" s="222" t="s">
        <v>75</v>
      </c>
      <c r="AU480" s="222" t="s">
        <v>76</v>
      </c>
      <c r="AY480" s="221" t="s">
        <v>178</v>
      </c>
      <c r="BK480" s="223">
        <f>SUM(BK481:BK493)</f>
        <v>0</v>
      </c>
    </row>
    <row r="481" s="2" customFormat="1" ht="37.8" customHeight="1">
      <c r="A481" s="38"/>
      <c r="B481" s="39"/>
      <c r="C481" s="226" t="s">
        <v>801</v>
      </c>
      <c r="D481" s="226" t="s">
        <v>181</v>
      </c>
      <c r="E481" s="227" t="s">
        <v>3059</v>
      </c>
      <c r="F481" s="228" t="s">
        <v>3060</v>
      </c>
      <c r="G481" s="229" t="s">
        <v>203</v>
      </c>
      <c r="H481" s="230">
        <v>1</v>
      </c>
      <c r="I481" s="231"/>
      <c r="J481" s="232">
        <f>ROUND(I481*H481,2)</f>
        <v>0</v>
      </c>
      <c r="K481" s="228" t="s">
        <v>1</v>
      </c>
      <c r="L481" s="44"/>
      <c r="M481" s="233" t="s">
        <v>1</v>
      </c>
      <c r="N481" s="234" t="s">
        <v>41</v>
      </c>
      <c r="O481" s="91"/>
      <c r="P481" s="235">
        <f>O481*H481</f>
        <v>0</v>
      </c>
      <c r="Q481" s="235">
        <v>0</v>
      </c>
      <c r="R481" s="235">
        <f>Q481*H481</f>
        <v>0</v>
      </c>
      <c r="S481" s="235">
        <v>0</v>
      </c>
      <c r="T481" s="236">
        <f>S481*H481</f>
        <v>0</v>
      </c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R481" s="237" t="s">
        <v>186</v>
      </c>
      <c r="AT481" s="237" t="s">
        <v>181</v>
      </c>
      <c r="AU481" s="237" t="s">
        <v>83</v>
      </c>
      <c r="AY481" s="17" t="s">
        <v>178</v>
      </c>
      <c r="BE481" s="238">
        <f>IF(N481="základní",J481,0)</f>
        <v>0</v>
      </c>
      <c r="BF481" s="238">
        <f>IF(N481="snížená",J481,0)</f>
        <v>0</v>
      </c>
      <c r="BG481" s="238">
        <f>IF(N481="zákl. přenesená",J481,0)</f>
        <v>0</v>
      </c>
      <c r="BH481" s="238">
        <f>IF(N481="sníž. přenesená",J481,0)</f>
        <v>0</v>
      </c>
      <c r="BI481" s="238">
        <f>IF(N481="nulová",J481,0)</f>
        <v>0</v>
      </c>
      <c r="BJ481" s="17" t="s">
        <v>83</v>
      </c>
      <c r="BK481" s="238">
        <f>ROUND(I481*H481,2)</f>
        <v>0</v>
      </c>
      <c r="BL481" s="17" t="s">
        <v>186</v>
      </c>
      <c r="BM481" s="237" t="s">
        <v>1355</v>
      </c>
    </row>
    <row r="482" s="13" customFormat="1">
      <c r="A482" s="13"/>
      <c r="B482" s="244"/>
      <c r="C482" s="245"/>
      <c r="D482" s="246" t="s">
        <v>190</v>
      </c>
      <c r="E482" s="247" t="s">
        <v>1</v>
      </c>
      <c r="F482" s="248" t="s">
        <v>2987</v>
      </c>
      <c r="G482" s="245"/>
      <c r="H482" s="247" t="s">
        <v>1</v>
      </c>
      <c r="I482" s="249"/>
      <c r="J482" s="245"/>
      <c r="K482" s="245"/>
      <c r="L482" s="250"/>
      <c r="M482" s="251"/>
      <c r="N482" s="252"/>
      <c r="O482" s="252"/>
      <c r="P482" s="252"/>
      <c r="Q482" s="252"/>
      <c r="R482" s="252"/>
      <c r="S482" s="252"/>
      <c r="T482" s="25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54" t="s">
        <v>190</v>
      </c>
      <c r="AU482" s="254" t="s">
        <v>83</v>
      </c>
      <c r="AV482" s="13" t="s">
        <v>83</v>
      </c>
      <c r="AW482" s="13" t="s">
        <v>34</v>
      </c>
      <c r="AX482" s="13" t="s">
        <v>76</v>
      </c>
      <c r="AY482" s="254" t="s">
        <v>178</v>
      </c>
    </row>
    <row r="483" s="13" customFormat="1">
      <c r="A483" s="13"/>
      <c r="B483" s="244"/>
      <c r="C483" s="245"/>
      <c r="D483" s="246" t="s">
        <v>190</v>
      </c>
      <c r="E483" s="247" t="s">
        <v>1</v>
      </c>
      <c r="F483" s="248" t="s">
        <v>3061</v>
      </c>
      <c r="G483" s="245"/>
      <c r="H483" s="247" t="s">
        <v>1</v>
      </c>
      <c r="I483" s="249"/>
      <c r="J483" s="245"/>
      <c r="K483" s="245"/>
      <c r="L483" s="250"/>
      <c r="M483" s="251"/>
      <c r="N483" s="252"/>
      <c r="O483" s="252"/>
      <c r="P483" s="252"/>
      <c r="Q483" s="252"/>
      <c r="R483" s="252"/>
      <c r="S483" s="252"/>
      <c r="T483" s="25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54" t="s">
        <v>190</v>
      </c>
      <c r="AU483" s="254" t="s">
        <v>83</v>
      </c>
      <c r="AV483" s="13" t="s">
        <v>83</v>
      </c>
      <c r="AW483" s="13" t="s">
        <v>34</v>
      </c>
      <c r="AX483" s="13" t="s">
        <v>76</v>
      </c>
      <c r="AY483" s="254" t="s">
        <v>178</v>
      </c>
    </row>
    <row r="484" s="13" customFormat="1">
      <c r="A484" s="13"/>
      <c r="B484" s="244"/>
      <c r="C484" s="245"/>
      <c r="D484" s="246" t="s">
        <v>190</v>
      </c>
      <c r="E484" s="247" t="s">
        <v>1</v>
      </c>
      <c r="F484" s="248" t="s">
        <v>3062</v>
      </c>
      <c r="G484" s="245"/>
      <c r="H484" s="247" t="s">
        <v>1</v>
      </c>
      <c r="I484" s="249"/>
      <c r="J484" s="245"/>
      <c r="K484" s="245"/>
      <c r="L484" s="250"/>
      <c r="M484" s="251"/>
      <c r="N484" s="252"/>
      <c r="O484" s="252"/>
      <c r="P484" s="252"/>
      <c r="Q484" s="252"/>
      <c r="R484" s="252"/>
      <c r="S484" s="252"/>
      <c r="T484" s="25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54" t="s">
        <v>190</v>
      </c>
      <c r="AU484" s="254" t="s">
        <v>83</v>
      </c>
      <c r="AV484" s="13" t="s">
        <v>83</v>
      </c>
      <c r="AW484" s="13" t="s">
        <v>34</v>
      </c>
      <c r="AX484" s="13" t="s">
        <v>76</v>
      </c>
      <c r="AY484" s="254" t="s">
        <v>178</v>
      </c>
    </row>
    <row r="485" s="13" customFormat="1">
      <c r="A485" s="13"/>
      <c r="B485" s="244"/>
      <c r="C485" s="245"/>
      <c r="D485" s="246" t="s">
        <v>190</v>
      </c>
      <c r="E485" s="247" t="s">
        <v>1</v>
      </c>
      <c r="F485" s="248" t="s">
        <v>3063</v>
      </c>
      <c r="G485" s="245"/>
      <c r="H485" s="247" t="s">
        <v>1</v>
      </c>
      <c r="I485" s="249"/>
      <c r="J485" s="245"/>
      <c r="K485" s="245"/>
      <c r="L485" s="250"/>
      <c r="M485" s="251"/>
      <c r="N485" s="252"/>
      <c r="O485" s="252"/>
      <c r="P485" s="252"/>
      <c r="Q485" s="252"/>
      <c r="R485" s="252"/>
      <c r="S485" s="252"/>
      <c r="T485" s="25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54" t="s">
        <v>190</v>
      </c>
      <c r="AU485" s="254" t="s">
        <v>83</v>
      </c>
      <c r="AV485" s="13" t="s">
        <v>83</v>
      </c>
      <c r="AW485" s="13" t="s">
        <v>34</v>
      </c>
      <c r="AX485" s="13" t="s">
        <v>76</v>
      </c>
      <c r="AY485" s="254" t="s">
        <v>178</v>
      </c>
    </row>
    <row r="486" s="13" customFormat="1">
      <c r="A486" s="13"/>
      <c r="B486" s="244"/>
      <c r="C486" s="245"/>
      <c r="D486" s="246" t="s">
        <v>190</v>
      </c>
      <c r="E486" s="247" t="s">
        <v>1</v>
      </c>
      <c r="F486" s="248" t="s">
        <v>3064</v>
      </c>
      <c r="G486" s="245"/>
      <c r="H486" s="247" t="s">
        <v>1</v>
      </c>
      <c r="I486" s="249"/>
      <c r="J486" s="245"/>
      <c r="K486" s="245"/>
      <c r="L486" s="250"/>
      <c r="M486" s="251"/>
      <c r="N486" s="252"/>
      <c r="O486" s="252"/>
      <c r="P486" s="252"/>
      <c r="Q486" s="252"/>
      <c r="R486" s="252"/>
      <c r="S486" s="252"/>
      <c r="T486" s="25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54" t="s">
        <v>190</v>
      </c>
      <c r="AU486" s="254" t="s">
        <v>83</v>
      </c>
      <c r="AV486" s="13" t="s">
        <v>83</v>
      </c>
      <c r="AW486" s="13" t="s">
        <v>34</v>
      </c>
      <c r="AX486" s="13" t="s">
        <v>76</v>
      </c>
      <c r="AY486" s="254" t="s">
        <v>178</v>
      </c>
    </row>
    <row r="487" s="13" customFormat="1">
      <c r="A487" s="13"/>
      <c r="B487" s="244"/>
      <c r="C487" s="245"/>
      <c r="D487" s="246" t="s">
        <v>190</v>
      </c>
      <c r="E487" s="247" t="s">
        <v>1</v>
      </c>
      <c r="F487" s="248" t="s">
        <v>3065</v>
      </c>
      <c r="G487" s="245"/>
      <c r="H487" s="247" t="s">
        <v>1</v>
      </c>
      <c r="I487" s="249"/>
      <c r="J487" s="245"/>
      <c r="K487" s="245"/>
      <c r="L487" s="250"/>
      <c r="M487" s="251"/>
      <c r="N487" s="252"/>
      <c r="O487" s="252"/>
      <c r="P487" s="252"/>
      <c r="Q487" s="252"/>
      <c r="R487" s="252"/>
      <c r="S487" s="252"/>
      <c r="T487" s="25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54" t="s">
        <v>190</v>
      </c>
      <c r="AU487" s="254" t="s">
        <v>83</v>
      </c>
      <c r="AV487" s="13" t="s">
        <v>83</v>
      </c>
      <c r="AW487" s="13" t="s">
        <v>34</v>
      </c>
      <c r="AX487" s="13" t="s">
        <v>76</v>
      </c>
      <c r="AY487" s="254" t="s">
        <v>178</v>
      </c>
    </row>
    <row r="488" s="13" customFormat="1">
      <c r="A488" s="13"/>
      <c r="B488" s="244"/>
      <c r="C488" s="245"/>
      <c r="D488" s="246" t="s">
        <v>190</v>
      </c>
      <c r="E488" s="247" t="s">
        <v>1</v>
      </c>
      <c r="F488" s="248" t="s">
        <v>3066</v>
      </c>
      <c r="G488" s="245"/>
      <c r="H488" s="247" t="s">
        <v>1</v>
      </c>
      <c r="I488" s="249"/>
      <c r="J488" s="245"/>
      <c r="K488" s="245"/>
      <c r="L488" s="250"/>
      <c r="M488" s="251"/>
      <c r="N488" s="252"/>
      <c r="O488" s="252"/>
      <c r="P488" s="252"/>
      <c r="Q488" s="252"/>
      <c r="R488" s="252"/>
      <c r="S488" s="252"/>
      <c r="T488" s="25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54" t="s">
        <v>190</v>
      </c>
      <c r="AU488" s="254" t="s">
        <v>83</v>
      </c>
      <c r="AV488" s="13" t="s">
        <v>83</v>
      </c>
      <c r="AW488" s="13" t="s">
        <v>34</v>
      </c>
      <c r="AX488" s="13" t="s">
        <v>76</v>
      </c>
      <c r="AY488" s="254" t="s">
        <v>178</v>
      </c>
    </row>
    <row r="489" s="13" customFormat="1">
      <c r="A489" s="13"/>
      <c r="B489" s="244"/>
      <c r="C489" s="245"/>
      <c r="D489" s="246" t="s">
        <v>190</v>
      </c>
      <c r="E489" s="247" t="s">
        <v>1</v>
      </c>
      <c r="F489" s="248" t="s">
        <v>2899</v>
      </c>
      <c r="G489" s="245"/>
      <c r="H489" s="247" t="s">
        <v>1</v>
      </c>
      <c r="I489" s="249"/>
      <c r="J489" s="245"/>
      <c r="K489" s="245"/>
      <c r="L489" s="250"/>
      <c r="M489" s="251"/>
      <c r="N489" s="252"/>
      <c r="O489" s="252"/>
      <c r="P489" s="252"/>
      <c r="Q489" s="252"/>
      <c r="R489" s="252"/>
      <c r="S489" s="252"/>
      <c r="T489" s="25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54" t="s">
        <v>190</v>
      </c>
      <c r="AU489" s="254" t="s">
        <v>83</v>
      </c>
      <c r="AV489" s="13" t="s">
        <v>83</v>
      </c>
      <c r="AW489" s="13" t="s">
        <v>34</v>
      </c>
      <c r="AX489" s="13" t="s">
        <v>76</v>
      </c>
      <c r="AY489" s="254" t="s">
        <v>178</v>
      </c>
    </row>
    <row r="490" s="14" customFormat="1">
      <c r="A490" s="14"/>
      <c r="B490" s="255"/>
      <c r="C490" s="256"/>
      <c r="D490" s="246" t="s">
        <v>190</v>
      </c>
      <c r="E490" s="257" t="s">
        <v>1</v>
      </c>
      <c r="F490" s="258" t="s">
        <v>83</v>
      </c>
      <c r="G490" s="256"/>
      <c r="H490" s="259">
        <v>1</v>
      </c>
      <c r="I490" s="260"/>
      <c r="J490" s="256"/>
      <c r="K490" s="256"/>
      <c r="L490" s="261"/>
      <c r="M490" s="262"/>
      <c r="N490" s="263"/>
      <c r="O490" s="263"/>
      <c r="P490" s="263"/>
      <c r="Q490" s="263"/>
      <c r="R490" s="263"/>
      <c r="S490" s="263"/>
      <c r="T490" s="26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65" t="s">
        <v>190</v>
      </c>
      <c r="AU490" s="265" t="s">
        <v>83</v>
      </c>
      <c r="AV490" s="14" t="s">
        <v>85</v>
      </c>
      <c r="AW490" s="14" t="s">
        <v>34</v>
      </c>
      <c r="AX490" s="14" t="s">
        <v>76</v>
      </c>
      <c r="AY490" s="265" t="s">
        <v>178</v>
      </c>
    </row>
    <row r="491" s="15" customFormat="1">
      <c r="A491" s="15"/>
      <c r="B491" s="283"/>
      <c r="C491" s="284"/>
      <c r="D491" s="246" t="s">
        <v>190</v>
      </c>
      <c r="E491" s="285" t="s">
        <v>1</v>
      </c>
      <c r="F491" s="286" t="s">
        <v>2432</v>
      </c>
      <c r="G491" s="284"/>
      <c r="H491" s="287">
        <v>1</v>
      </c>
      <c r="I491" s="288"/>
      <c r="J491" s="284"/>
      <c r="K491" s="284"/>
      <c r="L491" s="289"/>
      <c r="M491" s="290"/>
      <c r="N491" s="291"/>
      <c r="O491" s="291"/>
      <c r="P491" s="291"/>
      <c r="Q491" s="291"/>
      <c r="R491" s="291"/>
      <c r="S491" s="291"/>
      <c r="T491" s="292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T491" s="293" t="s">
        <v>190</v>
      </c>
      <c r="AU491" s="293" t="s">
        <v>83</v>
      </c>
      <c r="AV491" s="15" t="s">
        <v>186</v>
      </c>
      <c r="AW491" s="15" t="s">
        <v>34</v>
      </c>
      <c r="AX491" s="15" t="s">
        <v>83</v>
      </c>
      <c r="AY491" s="293" t="s">
        <v>178</v>
      </c>
    </row>
    <row r="492" s="2" customFormat="1" ht="49.05" customHeight="1">
      <c r="A492" s="38"/>
      <c r="B492" s="39"/>
      <c r="C492" s="226" t="s">
        <v>807</v>
      </c>
      <c r="D492" s="226" t="s">
        <v>181</v>
      </c>
      <c r="E492" s="227" t="s">
        <v>3067</v>
      </c>
      <c r="F492" s="228" t="s">
        <v>3068</v>
      </c>
      <c r="G492" s="229" t="s">
        <v>544</v>
      </c>
      <c r="H492" s="230">
        <v>2</v>
      </c>
      <c r="I492" s="231"/>
      <c r="J492" s="232">
        <f>ROUND(I492*H492,2)</f>
        <v>0</v>
      </c>
      <c r="K492" s="228" t="s">
        <v>1</v>
      </c>
      <c r="L492" s="44"/>
      <c r="M492" s="233" t="s">
        <v>1</v>
      </c>
      <c r="N492" s="234" t="s">
        <v>41</v>
      </c>
      <c r="O492" s="91"/>
      <c r="P492" s="235">
        <f>O492*H492</f>
        <v>0</v>
      </c>
      <c r="Q492" s="235">
        <v>0</v>
      </c>
      <c r="R492" s="235">
        <f>Q492*H492</f>
        <v>0</v>
      </c>
      <c r="S492" s="235">
        <v>0</v>
      </c>
      <c r="T492" s="236">
        <f>S492*H492</f>
        <v>0</v>
      </c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R492" s="237" t="s">
        <v>186</v>
      </c>
      <c r="AT492" s="237" t="s">
        <v>181</v>
      </c>
      <c r="AU492" s="237" t="s">
        <v>83</v>
      </c>
      <c r="AY492" s="17" t="s">
        <v>178</v>
      </c>
      <c r="BE492" s="238">
        <f>IF(N492="základní",J492,0)</f>
        <v>0</v>
      </c>
      <c r="BF492" s="238">
        <f>IF(N492="snížená",J492,0)</f>
        <v>0</v>
      </c>
      <c r="BG492" s="238">
        <f>IF(N492="zákl. přenesená",J492,0)</f>
        <v>0</v>
      </c>
      <c r="BH492" s="238">
        <f>IF(N492="sníž. přenesená",J492,0)</f>
        <v>0</v>
      </c>
      <c r="BI492" s="238">
        <f>IF(N492="nulová",J492,0)</f>
        <v>0</v>
      </c>
      <c r="BJ492" s="17" t="s">
        <v>83</v>
      </c>
      <c r="BK492" s="238">
        <f>ROUND(I492*H492,2)</f>
        <v>0</v>
      </c>
      <c r="BL492" s="17" t="s">
        <v>186</v>
      </c>
      <c r="BM492" s="237" t="s">
        <v>1363</v>
      </c>
    </row>
    <row r="493" s="2" customFormat="1" ht="21.75" customHeight="1">
      <c r="A493" s="38"/>
      <c r="B493" s="39"/>
      <c r="C493" s="226" t="s">
        <v>813</v>
      </c>
      <c r="D493" s="226" t="s">
        <v>181</v>
      </c>
      <c r="E493" s="227" t="s">
        <v>3069</v>
      </c>
      <c r="F493" s="228" t="s">
        <v>2950</v>
      </c>
      <c r="G493" s="229" t="s">
        <v>229</v>
      </c>
      <c r="H493" s="230">
        <v>0.080000000000000002</v>
      </c>
      <c r="I493" s="231"/>
      <c r="J493" s="232">
        <f>ROUND(I493*H493,2)</f>
        <v>0</v>
      </c>
      <c r="K493" s="228" t="s">
        <v>1</v>
      </c>
      <c r="L493" s="44"/>
      <c r="M493" s="233" t="s">
        <v>1</v>
      </c>
      <c r="N493" s="234" t="s">
        <v>41</v>
      </c>
      <c r="O493" s="91"/>
      <c r="P493" s="235">
        <f>O493*H493</f>
        <v>0</v>
      </c>
      <c r="Q493" s="235">
        <v>0</v>
      </c>
      <c r="R493" s="235">
        <f>Q493*H493</f>
        <v>0</v>
      </c>
      <c r="S493" s="235">
        <v>0</v>
      </c>
      <c r="T493" s="236">
        <f>S493*H493</f>
        <v>0</v>
      </c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R493" s="237" t="s">
        <v>186</v>
      </c>
      <c r="AT493" s="237" t="s">
        <v>181</v>
      </c>
      <c r="AU493" s="237" t="s">
        <v>83</v>
      </c>
      <c r="AY493" s="17" t="s">
        <v>178</v>
      </c>
      <c r="BE493" s="238">
        <f>IF(N493="základní",J493,0)</f>
        <v>0</v>
      </c>
      <c r="BF493" s="238">
        <f>IF(N493="snížená",J493,0)</f>
        <v>0</v>
      </c>
      <c r="BG493" s="238">
        <f>IF(N493="zákl. přenesená",J493,0)</f>
        <v>0</v>
      </c>
      <c r="BH493" s="238">
        <f>IF(N493="sníž. přenesená",J493,0)</f>
        <v>0</v>
      </c>
      <c r="BI493" s="238">
        <f>IF(N493="nulová",J493,0)</f>
        <v>0</v>
      </c>
      <c r="BJ493" s="17" t="s">
        <v>83</v>
      </c>
      <c r="BK493" s="238">
        <f>ROUND(I493*H493,2)</f>
        <v>0</v>
      </c>
      <c r="BL493" s="17" t="s">
        <v>186</v>
      </c>
      <c r="BM493" s="237" t="s">
        <v>1371</v>
      </c>
    </row>
    <row r="494" s="12" customFormat="1" ht="25.92" customHeight="1">
      <c r="A494" s="12"/>
      <c r="B494" s="210"/>
      <c r="C494" s="211"/>
      <c r="D494" s="212" t="s">
        <v>75</v>
      </c>
      <c r="E494" s="213" t="s">
        <v>3070</v>
      </c>
      <c r="F494" s="213" t="s">
        <v>3071</v>
      </c>
      <c r="G494" s="211"/>
      <c r="H494" s="211"/>
      <c r="I494" s="214"/>
      <c r="J494" s="215">
        <f>BK494</f>
        <v>0</v>
      </c>
      <c r="K494" s="211"/>
      <c r="L494" s="216"/>
      <c r="M494" s="217"/>
      <c r="N494" s="218"/>
      <c r="O494" s="218"/>
      <c r="P494" s="219">
        <f>SUM(P495:P507)</f>
        <v>0</v>
      </c>
      <c r="Q494" s="218"/>
      <c r="R494" s="219">
        <f>SUM(R495:R507)</f>
        <v>0</v>
      </c>
      <c r="S494" s="218"/>
      <c r="T494" s="220">
        <f>SUM(T495:T507)</f>
        <v>0</v>
      </c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R494" s="221" t="s">
        <v>83</v>
      </c>
      <c r="AT494" s="222" t="s">
        <v>75</v>
      </c>
      <c r="AU494" s="222" t="s">
        <v>76</v>
      </c>
      <c r="AY494" s="221" t="s">
        <v>178</v>
      </c>
      <c r="BK494" s="223">
        <f>SUM(BK495:BK507)</f>
        <v>0</v>
      </c>
    </row>
    <row r="495" s="2" customFormat="1" ht="37.8" customHeight="1">
      <c r="A495" s="38"/>
      <c r="B495" s="39"/>
      <c r="C495" s="226" t="s">
        <v>820</v>
      </c>
      <c r="D495" s="226" t="s">
        <v>181</v>
      </c>
      <c r="E495" s="227" t="s">
        <v>3072</v>
      </c>
      <c r="F495" s="228" t="s">
        <v>3073</v>
      </c>
      <c r="G495" s="229" t="s">
        <v>203</v>
      </c>
      <c r="H495" s="230">
        <v>1</v>
      </c>
      <c r="I495" s="231"/>
      <c r="J495" s="232">
        <f>ROUND(I495*H495,2)</f>
        <v>0</v>
      </c>
      <c r="K495" s="228" t="s">
        <v>1</v>
      </c>
      <c r="L495" s="44"/>
      <c r="M495" s="233" t="s">
        <v>1</v>
      </c>
      <c r="N495" s="234" t="s">
        <v>41</v>
      </c>
      <c r="O495" s="91"/>
      <c r="P495" s="235">
        <f>O495*H495</f>
        <v>0</v>
      </c>
      <c r="Q495" s="235">
        <v>0</v>
      </c>
      <c r="R495" s="235">
        <f>Q495*H495</f>
        <v>0</v>
      </c>
      <c r="S495" s="235">
        <v>0</v>
      </c>
      <c r="T495" s="236">
        <f>S495*H495</f>
        <v>0</v>
      </c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R495" s="237" t="s">
        <v>186</v>
      </c>
      <c r="AT495" s="237" t="s">
        <v>181</v>
      </c>
      <c r="AU495" s="237" t="s">
        <v>83</v>
      </c>
      <c r="AY495" s="17" t="s">
        <v>178</v>
      </c>
      <c r="BE495" s="238">
        <f>IF(N495="základní",J495,0)</f>
        <v>0</v>
      </c>
      <c r="BF495" s="238">
        <f>IF(N495="snížená",J495,0)</f>
        <v>0</v>
      </c>
      <c r="BG495" s="238">
        <f>IF(N495="zákl. přenesená",J495,0)</f>
        <v>0</v>
      </c>
      <c r="BH495" s="238">
        <f>IF(N495="sníž. přenesená",J495,0)</f>
        <v>0</v>
      </c>
      <c r="BI495" s="238">
        <f>IF(N495="nulová",J495,0)</f>
        <v>0</v>
      </c>
      <c r="BJ495" s="17" t="s">
        <v>83</v>
      </c>
      <c r="BK495" s="238">
        <f>ROUND(I495*H495,2)</f>
        <v>0</v>
      </c>
      <c r="BL495" s="17" t="s">
        <v>186</v>
      </c>
      <c r="BM495" s="237" t="s">
        <v>1379</v>
      </c>
    </row>
    <row r="496" s="13" customFormat="1">
      <c r="A496" s="13"/>
      <c r="B496" s="244"/>
      <c r="C496" s="245"/>
      <c r="D496" s="246" t="s">
        <v>190</v>
      </c>
      <c r="E496" s="247" t="s">
        <v>1</v>
      </c>
      <c r="F496" s="248" t="s">
        <v>2987</v>
      </c>
      <c r="G496" s="245"/>
      <c r="H496" s="247" t="s">
        <v>1</v>
      </c>
      <c r="I496" s="249"/>
      <c r="J496" s="245"/>
      <c r="K496" s="245"/>
      <c r="L496" s="250"/>
      <c r="M496" s="251"/>
      <c r="N496" s="252"/>
      <c r="O496" s="252"/>
      <c r="P496" s="252"/>
      <c r="Q496" s="252"/>
      <c r="R496" s="252"/>
      <c r="S496" s="252"/>
      <c r="T496" s="25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54" t="s">
        <v>190</v>
      </c>
      <c r="AU496" s="254" t="s">
        <v>83</v>
      </c>
      <c r="AV496" s="13" t="s">
        <v>83</v>
      </c>
      <c r="AW496" s="13" t="s">
        <v>34</v>
      </c>
      <c r="AX496" s="13" t="s">
        <v>76</v>
      </c>
      <c r="AY496" s="254" t="s">
        <v>178</v>
      </c>
    </row>
    <row r="497" s="13" customFormat="1">
      <c r="A497" s="13"/>
      <c r="B497" s="244"/>
      <c r="C497" s="245"/>
      <c r="D497" s="246" t="s">
        <v>190</v>
      </c>
      <c r="E497" s="247" t="s">
        <v>1</v>
      </c>
      <c r="F497" s="248" t="s">
        <v>3061</v>
      </c>
      <c r="G497" s="245"/>
      <c r="H497" s="247" t="s">
        <v>1</v>
      </c>
      <c r="I497" s="249"/>
      <c r="J497" s="245"/>
      <c r="K497" s="245"/>
      <c r="L497" s="250"/>
      <c r="M497" s="251"/>
      <c r="N497" s="252"/>
      <c r="O497" s="252"/>
      <c r="P497" s="252"/>
      <c r="Q497" s="252"/>
      <c r="R497" s="252"/>
      <c r="S497" s="252"/>
      <c r="T497" s="25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54" t="s">
        <v>190</v>
      </c>
      <c r="AU497" s="254" t="s">
        <v>83</v>
      </c>
      <c r="AV497" s="13" t="s">
        <v>83</v>
      </c>
      <c r="AW497" s="13" t="s">
        <v>34</v>
      </c>
      <c r="AX497" s="13" t="s">
        <v>76</v>
      </c>
      <c r="AY497" s="254" t="s">
        <v>178</v>
      </c>
    </row>
    <row r="498" s="13" customFormat="1">
      <c r="A498" s="13"/>
      <c r="B498" s="244"/>
      <c r="C498" s="245"/>
      <c r="D498" s="246" t="s">
        <v>190</v>
      </c>
      <c r="E498" s="247" t="s">
        <v>1</v>
      </c>
      <c r="F498" s="248" t="s">
        <v>3062</v>
      </c>
      <c r="G498" s="245"/>
      <c r="H498" s="247" t="s">
        <v>1</v>
      </c>
      <c r="I498" s="249"/>
      <c r="J498" s="245"/>
      <c r="K498" s="245"/>
      <c r="L498" s="250"/>
      <c r="M498" s="251"/>
      <c r="N498" s="252"/>
      <c r="O498" s="252"/>
      <c r="P498" s="252"/>
      <c r="Q498" s="252"/>
      <c r="R498" s="252"/>
      <c r="S498" s="252"/>
      <c r="T498" s="25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54" t="s">
        <v>190</v>
      </c>
      <c r="AU498" s="254" t="s">
        <v>83</v>
      </c>
      <c r="AV498" s="13" t="s">
        <v>83</v>
      </c>
      <c r="AW498" s="13" t="s">
        <v>34</v>
      </c>
      <c r="AX498" s="13" t="s">
        <v>76</v>
      </c>
      <c r="AY498" s="254" t="s">
        <v>178</v>
      </c>
    </row>
    <row r="499" s="13" customFormat="1">
      <c r="A499" s="13"/>
      <c r="B499" s="244"/>
      <c r="C499" s="245"/>
      <c r="D499" s="246" t="s">
        <v>190</v>
      </c>
      <c r="E499" s="247" t="s">
        <v>1</v>
      </c>
      <c r="F499" s="248" t="s">
        <v>3063</v>
      </c>
      <c r="G499" s="245"/>
      <c r="H499" s="247" t="s">
        <v>1</v>
      </c>
      <c r="I499" s="249"/>
      <c r="J499" s="245"/>
      <c r="K499" s="245"/>
      <c r="L499" s="250"/>
      <c r="M499" s="251"/>
      <c r="N499" s="252"/>
      <c r="O499" s="252"/>
      <c r="P499" s="252"/>
      <c r="Q499" s="252"/>
      <c r="R499" s="252"/>
      <c r="S499" s="252"/>
      <c r="T499" s="25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54" t="s">
        <v>190</v>
      </c>
      <c r="AU499" s="254" t="s">
        <v>83</v>
      </c>
      <c r="AV499" s="13" t="s">
        <v>83</v>
      </c>
      <c r="AW499" s="13" t="s">
        <v>34</v>
      </c>
      <c r="AX499" s="13" t="s">
        <v>76</v>
      </c>
      <c r="AY499" s="254" t="s">
        <v>178</v>
      </c>
    </row>
    <row r="500" s="13" customFormat="1">
      <c r="A500" s="13"/>
      <c r="B500" s="244"/>
      <c r="C500" s="245"/>
      <c r="D500" s="246" t="s">
        <v>190</v>
      </c>
      <c r="E500" s="247" t="s">
        <v>1</v>
      </c>
      <c r="F500" s="248" t="s">
        <v>3064</v>
      </c>
      <c r="G500" s="245"/>
      <c r="H500" s="247" t="s">
        <v>1</v>
      </c>
      <c r="I500" s="249"/>
      <c r="J500" s="245"/>
      <c r="K500" s="245"/>
      <c r="L500" s="250"/>
      <c r="M500" s="251"/>
      <c r="N500" s="252"/>
      <c r="O500" s="252"/>
      <c r="P500" s="252"/>
      <c r="Q500" s="252"/>
      <c r="R500" s="252"/>
      <c r="S500" s="252"/>
      <c r="T500" s="25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54" t="s">
        <v>190</v>
      </c>
      <c r="AU500" s="254" t="s">
        <v>83</v>
      </c>
      <c r="AV500" s="13" t="s">
        <v>83</v>
      </c>
      <c r="AW500" s="13" t="s">
        <v>34</v>
      </c>
      <c r="AX500" s="13" t="s">
        <v>76</v>
      </c>
      <c r="AY500" s="254" t="s">
        <v>178</v>
      </c>
    </row>
    <row r="501" s="13" customFormat="1">
      <c r="A501" s="13"/>
      <c r="B501" s="244"/>
      <c r="C501" s="245"/>
      <c r="D501" s="246" t="s">
        <v>190</v>
      </c>
      <c r="E501" s="247" t="s">
        <v>1</v>
      </c>
      <c r="F501" s="248" t="s">
        <v>3065</v>
      </c>
      <c r="G501" s="245"/>
      <c r="H501" s="247" t="s">
        <v>1</v>
      </c>
      <c r="I501" s="249"/>
      <c r="J501" s="245"/>
      <c r="K501" s="245"/>
      <c r="L501" s="250"/>
      <c r="M501" s="251"/>
      <c r="N501" s="252"/>
      <c r="O501" s="252"/>
      <c r="P501" s="252"/>
      <c r="Q501" s="252"/>
      <c r="R501" s="252"/>
      <c r="S501" s="252"/>
      <c r="T501" s="25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54" t="s">
        <v>190</v>
      </c>
      <c r="AU501" s="254" t="s">
        <v>83</v>
      </c>
      <c r="AV501" s="13" t="s">
        <v>83</v>
      </c>
      <c r="AW501" s="13" t="s">
        <v>34</v>
      </c>
      <c r="AX501" s="13" t="s">
        <v>76</v>
      </c>
      <c r="AY501" s="254" t="s">
        <v>178</v>
      </c>
    </row>
    <row r="502" s="13" customFormat="1">
      <c r="A502" s="13"/>
      <c r="B502" s="244"/>
      <c r="C502" s="245"/>
      <c r="D502" s="246" t="s">
        <v>190</v>
      </c>
      <c r="E502" s="247" t="s">
        <v>1</v>
      </c>
      <c r="F502" s="248" t="s">
        <v>3066</v>
      </c>
      <c r="G502" s="245"/>
      <c r="H502" s="247" t="s">
        <v>1</v>
      </c>
      <c r="I502" s="249"/>
      <c r="J502" s="245"/>
      <c r="K502" s="245"/>
      <c r="L502" s="250"/>
      <c r="M502" s="251"/>
      <c r="N502" s="252"/>
      <c r="O502" s="252"/>
      <c r="P502" s="252"/>
      <c r="Q502" s="252"/>
      <c r="R502" s="252"/>
      <c r="S502" s="252"/>
      <c r="T502" s="25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54" t="s">
        <v>190</v>
      </c>
      <c r="AU502" s="254" t="s">
        <v>83</v>
      </c>
      <c r="AV502" s="13" t="s">
        <v>83</v>
      </c>
      <c r="AW502" s="13" t="s">
        <v>34</v>
      </c>
      <c r="AX502" s="13" t="s">
        <v>76</v>
      </c>
      <c r="AY502" s="254" t="s">
        <v>178</v>
      </c>
    </row>
    <row r="503" s="13" customFormat="1">
      <c r="A503" s="13"/>
      <c r="B503" s="244"/>
      <c r="C503" s="245"/>
      <c r="D503" s="246" t="s">
        <v>190</v>
      </c>
      <c r="E503" s="247" t="s">
        <v>1</v>
      </c>
      <c r="F503" s="248" t="s">
        <v>2899</v>
      </c>
      <c r="G503" s="245"/>
      <c r="H503" s="247" t="s">
        <v>1</v>
      </c>
      <c r="I503" s="249"/>
      <c r="J503" s="245"/>
      <c r="K503" s="245"/>
      <c r="L503" s="250"/>
      <c r="M503" s="251"/>
      <c r="N503" s="252"/>
      <c r="O503" s="252"/>
      <c r="P503" s="252"/>
      <c r="Q503" s="252"/>
      <c r="R503" s="252"/>
      <c r="S503" s="252"/>
      <c r="T503" s="25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54" t="s">
        <v>190</v>
      </c>
      <c r="AU503" s="254" t="s">
        <v>83</v>
      </c>
      <c r="AV503" s="13" t="s">
        <v>83</v>
      </c>
      <c r="AW503" s="13" t="s">
        <v>34</v>
      </c>
      <c r="AX503" s="13" t="s">
        <v>76</v>
      </c>
      <c r="AY503" s="254" t="s">
        <v>178</v>
      </c>
    </row>
    <row r="504" s="14" customFormat="1">
      <c r="A504" s="14"/>
      <c r="B504" s="255"/>
      <c r="C504" s="256"/>
      <c r="D504" s="246" t="s">
        <v>190</v>
      </c>
      <c r="E504" s="257" t="s">
        <v>1</v>
      </c>
      <c r="F504" s="258" t="s">
        <v>83</v>
      </c>
      <c r="G504" s="256"/>
      <c r="H504" s="259">
        <v>1</v>
      </c>
      <c r="I504" s="260"/>
      <c r="J504" s="256"/>
      <c r="K504" s="256"/>
      <c r="L504" s="261"/>
      <c r="M504" s="262"/>
      <c r="N504" s="263"/>
      <c r="O504" s="263"/>
      <c r="P504" s="263"/>
      <c r="Q504" s="263"/>
      <c r="R504" s="263"/>
      <c r="S504" s="263"/>
      <c r="T504" s="26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5" t="s">
        <v>190</v>
      </c>
      <c r="AU504" s="265" t="s">
        <v>83</v>
      </c>
      <c r="AV504" s="14" t="s">
        <v>85</v>
      </c>
      <c r="AW504" s="14" t="s">
        <v>34</v>
      </c>
      <c r="AX504" s="14" t="s">
        <v>76</v>
      </c>
      <c r="AY504" s="265" t="s">
        <v>178</v>
      </c>
    </row>
    <row r="505" s="15" customFormat="1">
      <c r="A505" s="15"/>
      <c r="B505" s="283"/>
      <c r="C505" s="284"/>
      <c r="D505" s="246" t="s">
        <v>190</v>
      </c>
      <c r="E505" s="285" t="s">
        <v>1</v>
      </c>
      <c r="F505" s="286" t="s">
        <v>2432</v>
      </c>
      <c r="G505" s="284"/>
      <c r="H505" s="287">
        <v>1</v>
      </c>
      <c r="I505" s="288"/>
      <c r="J505" s="284"/>
      <c r="K505" s="284"/>
      <c r="L505" s="289"/>
      <c r="M505" s="290"/>
      <c r="N505" s="291"/>
      <c r="O505" s="291"/>
      <c r="P505" s="291"/>
      <c r="Q505" s="291"/>
      <c r="R505" s="291"/>
      <c r="S505" s="291"/>
      <c r="T505" s="292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T505" s="293" t="s">
        <v>190</v>
      </c>
      <c r="AU505" s="293" t="s">
        <v>83</v>
      </c>
      <c r="AV505" s="15" t="s">
        <v>186</v>
      </c>
      <c r="AW505" s="15" t="s">
        <v>34</v>
      </c>
      <c r="AX505" s="15" t="s">
        <v>83</v>
      </c>
      <c r="AY505" s="293" t="s">
        <v>178</v>
      </c>
    </row>
    <row r="506" s="2" customFormat="1" ht="49.05" customHeight="1">
      <c r="A506" s="38"/>
      <c r="B506" s="39"/>
      <c r="C506" s="226" t="s">
        <v>826</v>
      </c>
      <c r="D506" s="226" t="s">
        <v>181</v>
      </c>
      <c r="E506" s="227" t="s">
        <v>3074</v>
      </c>
      <c r="F506" s="228" t="s">
        <v>3075</v>
      </c>
      <c r="G506" s="229" t="s">
        <v>544</v>
      </c>
      <c r="H506" s="230">
        <v>2</v>
      </c>
      <c r="I506" s="231"/>
      <c r="J506" s="232">
        <f>ROUND(I506*H506,2)</f>
        <v>0</v>
      </c>
      <c r="K506" s="228" t="s">
        <v>1</v>
      </c>
      <c r="L506" s="44"/>
      <c r="M506" s="233" t="s">
        <v>1</v>
      </c>
      <c r="N506" s="234" t="s">
        <v>41</v>
      </c>
      <c r="O506" s="91"/>
      <c r="P506" s="235">
        <f>O506*H506</f>
        <v>0</v>
      </c>
      <c r="Q506" s="235">
        <v>0</v>
      </c>
      <c r="R506" s="235">
        <f>Q506*H506</f>
        <v>0</v>
      </c>
      <c r="S506" s="235">
        <v>0</v>
      </c>
      <c r="T506" s="236">
        <f>S506*H506</f>
        <v>0</v>
      </c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R506" s="237" t="s">
        <v>186</v>
      </c>
      <c r="AT506" s="237" t="s">
        <v>181</v>
      </c>
      <c r="AU506" s="237" t="s">
        <v>83</v>
      </c>
      <c r="AY506" s="17" t="s">
        <v>178</v>
      </c>
      <c r="BE506" s="238">
        <f>IF(N506="základní",J506,0)</f>
        <v>0</v>
      </c>
      <c r="BF506" s="238">
        <f>IF(N506="snížená",J506,0)</f>
        <v>0</v>
      </c>
      <c r="BG506" s="238">
        <f>IF(N506="zákl. přenesená",J506,0)</f>
        <v>0</v>
      </c>
      <c r="BH506" s="238">
        <f>IF(N506="sníž. přenesená",J506,0)</f>
        <v>0</v>
      </c>
      <c r="BI506" s="238">
        <f>IF(N506="nulová",J506,0)</f>
        <v>0</v>
      </c>
      <c r="BJ506" s="17" t="s">
        <v>83</v>
      </c>
      <c r="BK506" s="238">
        <f>ROUND(I506*H506,2)</f>
        <v>0</v>
      </c>
      <c r="BL506" s="17" t="s">
        <v>186</v>
      </c>
      <c r="BM506" s="237" t="s">
        <v>1387</v>
      </c>
    </row>
    <row r="507" s="2" customFormat="1" ht="21.75" customHeight="1">
      <c r="A507" s="38"/>
      <c r="B507" s="39"/>
      <c r="C507" s="226" t="s">
        <v>832</v>
      </c>
      <c r="D507" s="226" t="s">
        <v>181</v>
      </c>
      <c r="E507" s="227" t="s">
        <v>3076</v>
      </c>
      <c r="F507" s="228" t="s">
        <v>2950</v>
      </c>
      <c r="G507" s="229" t="s">
        <v>229</v>
      </c>
      <c r="H507" s="230">
        <v>0.10000000000000001</v>
      </c>
      <c r="I507" s="231"/>
      <c r="J507" s="232">
        <f>ROUND(I507*H507,2)</f>
        <v>0</v>
      </c>
      <c r="K507" s="228" t="s">
        <v>1</v>
      </c>
      <c r="L507" s="44"/>
      <c r="M507" s="233" t="s">
        <v>1</v>
      </c>
      <c r="N507" s="234" t="s">
        <v>41</v>
      </c>
      <c r="O507" s="91"/>
      <c r="P507" s="235">
        <f>O507*H507</f>
        <v>0</v>
      </c>
      <c r="Q507" s="235">
        <v>0</v>
      </c>
      <c r="R507" s="235">
        <f>Q507*H507</f>
        <v>0</v>
      </c>
      <c r="S507" s="235">
        <v>0</v>
      </c>
      <c r="T507" s="236">
        <f>S507*H507</f>
        <v>0</v>
      </c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R507" s="237" t="s">
        <v>186</v>
      </c>
      <c r="AT507" s="237" t="s">
        <v>181</v>
      </c>
      <c r="AU507" s="237" t="s">
        <v>83</v>
      </c>
      <c r="AY507" s="17" t="s">
        <v>178</v>
      </c>
      <c r="BE507" s="238">
        <f>IF(N507="základní",J507,0)</f>
        <v>0</v>
      </c>
      <c r="BF507" s="238">
        <f>IF(N507="snížená",J507,0)</f>
        <v>0</v>
      </c>
      <c r="BG507" s="238">
        <f>IF(N507="zákl. přenesená",J507,0)</f>
        <v>0</v>
      </c>
      <c r="BH507" s="238">
        <f>IF(N507="sníž. přenesená",J507,0)</f>
        <v>0</v>
      </c>
      <c r="BI507" s="238">
        <f>IF(N507="nulová",J507,0)</f>
        <v>0</v>
      </c>
      <c r="BJ507" s="17" t="s">
        <v>83</v>
      </c>
      <c r="BK507" s="238">
        <f>ROUND(I507*H507,2)</f>
        <v>0</v>
      </c>
      <c r="BL507" s="17" t="s">
        <v>186</v>
      </c>
      <c r="BM507" s="237" t="s">
        <v>1395</v>
      </c>
    </row>
    <row r="508" s="12" customFormat="1" ht="25.92" customHeight="1">
      <c r="A508" s="12"/>
      <c r="B508" s="210"/>
      <c r="C508" s="211"/>
      <c r="D508" s="212" t="s">
        <v>75</v>
      </c>
      <c r="E508" s="213" t="s">
        <v>3077</v>
      </c>
      <c r="F508" s="213" t="s">
        <v>3078</v>
      </c>
      <c r="G508" s="211"/>
      <c r="H508" s="211"/>
      <c r="I508" s="214"/>
      <c r="J508" s="215">
        <f>BK508</f>
        <v>0</v>
      </c>
      <c r="K508" s="211"/>
      <c r="L508" s="216"/>
      <c r="M508" s="217"/>
      <c r="N508" s="218"/>
      <c r="O508" s="218"/>
      <c r="P508" s="219">
        <f>SUM(P509:P522)</f>
        <v>0</v>
      </c>
      <c r="Q508" s="218"/>
      <c r="R508" s="219">
        <f>SUM(R509:R522)</f>
        <v>41.039999999999992</v>
      </c>
      <c r="S508" s="218"/>
      <c r="T508" s="220">
        <f>SUM(T509:T522)</f>
        <v>0</v>
      </c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R508" s="221" t="s">
        <v>83</v>
      </c>
      <c r="AT508" s="222" t="s">
        <v>75</v>
      </c>
      <c r="AU508" s="222" t="s">
        <v>76</v>
      </c>
      <c r="AY508" s="221" t="s">
        <v>178</v>
      </c>
      <c r="BK508" s="223">
        <f>SUM(BK509:BK522)</f>
        <v>0</v>
      </c>
    </row>
    <row r="509" s="2" customFormat="1" ht="55.5" customHeight="1">
      <c r="A509" s="38"/>
      <c r="B509" s="39"/>
      <c r="C509" s="226" t="s">
        <v>838</v>
      </c>
      <c r="D509" s="226" t="s">
        <v>181</v>
      </c>
      <c r="E509" s="227" t="s">
        <v>3079</v>
      </c>
      <c r="F509" s="228" t="s">
        <v>3080</v>
      </c>
      <c r="G509" s="229" t="s">
        <v>267</v>
      </c>
      <c r="H509" s="230">
        <v>10.5</v>
      </c>
      <c r="I509" s="231"/>
      <c r="J509" s="232">
        <f>ROUND(I509*H509,2)</f>
        <v>0</v>
      </c>
      <c r="K509" s="228" t="s">
        <v>1</v>
      </c>
      <c r="L509" s="44"/>
      <c r="M509" s="233" t="s">
        <v>1</v>
      </c>
      <c r="N509" s="234" t="s">
        <v>41</v>
      </c>
      <c r="O509" s="91"/>
      <c r="P509" s="235">
        <f>O509*H509</f>
        <v>0</v>
      </c>
      <c r="Q509" s="235">
        <v>0.41999999999999998</v>
      </c>
      <c r="R509" s="235">
        <f>Q509*H509</f>
        <v>4.4100000000000001</v>
      </c>
      <c r="S509" s="235">
        <v>0</v>
      </c>
      <c r="T509" s="236">
        <f>S509*H509</f>
        <v>0</v>
      </c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R509" s="237" t="s">
        <v>186</v>
      </c>
      <c r="AT509" s="237" t="s">
        <v>181</v>
      </c>
      <c r="AU509" s="237" t="s">
        <v>83</v>
      </c>
      <c r="AY509" s="17" t="s">
        <v>178</v>
      </c>
      <c r="BE509" s="238">
        <f>IF(N509="základní",J509,0)</f>
        <v>0</v>
      </c>
      <c r="BF509" s="238">
        <f>IF(N509="snížená",J509,0)</f>
        <v>0</v>
      </c>
      <c r="BG509" s="238">
        <f>IF(N509="zákl. přenesená",J509,0)</f>
        <v>0</v>
      </c>
      <c r="BH509" s="238">
        <f>IF(N509="sníž. přenesená",J509,0)</f>
        <v>0</v>
      </c>
      <c r="BI509" s="238">
        <f>IF(N509="nulová",J509,0)</f>
        <v>0</v>
      </c>
      <c r="BJ509" s="17" t="s">
        <v>83</v>
      </c>
      <c r="BK509" s="238">
        <f>ROUND(I509*H509,2)</f>
        <v>0</v>
      </c>
      <c r="BL509" s="17" t="s">
        <v>186</v>
      </c>
      <c r="BM509" s="237" t="s">
        <v>1403</v>
      </c>
    </row>
    <row r="510" s="13" customFormat="1">
      <c r="A510" s="13"/>
      <c r="B510" s="244"/>
      <c r="C510" s="245"/>
      <c r="D510" s="246" t="s">
        <v>190</v>
      </c>
      <c r="E510" s="247" t="s">
        <v>1</v>
      </c>
      <c r="F510" s="248" t="s">
        <v>2899</v>
      </c>
      <c r="G510" s="245"/>
      <c r="H510" s="247" t="s">
        <v>1</v>
      </c>
      <c r="I510" s="249"/>
      <c r="J510" s="245"/>
      <c r="K510" s="245"/>
      <c r="L510" s="250"/>
      <c r="M510" s="251"/>
      <c r="N510" s="252"/>
      <c r="O510" s="252"/>
      <c r="P510" s="252"/>
      <c r="Q510" s="252"/>
      <c r="R510" s="252"/>
      <c r="S510" s="252"/>
      <c r="T510" s="25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54" t="s">
        <v>190</v>
      </c>
      <c r="AU510" s="254" t="s">
        <v>83</v>
      </c>
      <c r="AV510" s="13" t="s">
        <v>83</v>
      </c>
      <c r="AW510" s="13" t="s">
        <v>34</v>
      </c>
      <c r="AX510" s="13" t="s">
        <v>76</v>
      </c>
      <c r="AY510" s="254" t="s">
        <v>178</v>
      </c>
    </row>
    <row r="511" s="14" customFormat="1">
      <c r="A511" s="14"/>
      <c r="B511" s="255"/>
      <c r="C511" s="256"/>
      <c r="D511" s="246" t="s">
        <v>190</v>
      </c>
      <c r="E511" s="257" t="s">
        <v>1</v>
      </c>
      <c r="F511" s="258" t="s">
        <v>3081</v>
      </c>
      <c r="G511" s="256"/>
      <c r="H511" s="259">
        <v>10.5</v>
      </c>
      <c r="I511" s="260"/>
      <c r="J511" s="256"/>
      <c r="K511" s="256"/>
      <c r="L511" s="261"/>
      <c r="M511" s="262"/>
      <c r="N511" s="263"/>
      <c r="O511" s="263"/>
      <c r="P511" s="263"/>
      <c r="Q511" s="263"/>
      <c r="R511" s="263"/>
      <c r="S511" s="263"/>
      <c r="T511" s="26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65" t="s">
        <v>190</v>
      </c>
      <c r="AU511" s="265" t="s">
        <v>83</v>
      </c>
      <c r="AV511" s="14" t="s">
        <v>85</v>
      </c>
      <c r="AW511" s="14" t="s">
        <v>34</v>
      </c>
      <c r="AX511" s="14" t="s">
        <v>76</v>
      </c>
      <c r="AY511" s="265" t="s">
        <v>178</v>
      </c>
    </row>
    <row r="512" s="15" customFormat="1">
      <c r="A512" s="15"/>
      <c r="B512" s="283"/>
      <c r="C512" s="284"/>
      <c r="D512" s="246" t="s">
        <v>190</v>
      </c>
      <c r="E512" s="285" t="s">
        <v>1</v>
      </c>
      <c r="F512" s="286" t="s">
        <v>2432</v>
      </c>
      <c r="G512" s="284"/>
      <c r="H512" s="287">
        <v>10.5</v>
      </c>
      <c r="I512" s="288"/>
      <c r="J512" s="284"/>
      <c r="K512" s="284"/>
      <c r="L512" s="289"/>
      <c r="M512" s="290"/>
      <c r="N512" s="291"/>
      <c r="O512" s="291"/>
      <c r="P512" s="291"/>
      <c r="Q512" s="291"/>
      <c r="R512" s="291"/>
      <c r="S512" s="291"/>
      <c r="T512" s="292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T512" s="293" t="s">
        <v>190</v>
      </c>
      <c r="AU512" s="293" t="s">
        <v>83</v>
      </c>
      <c r="AV512" s="15" t="s">
        <v>186</v>
      </c>
      <c r="AW512" s="15" t="s">
        <v>34</v>
      </c>
      <c r="AX512" s="15" t="s">
        <v>83</v>
      </c>
      <c r="AY512" s="293" t="s">
        <v>178</v>
      </c>
    </row>
    <row r="513" s="2" customFormat="1" ht="55.5" customHeight="1">
      <c r="A513" s="38"/>
      <c r="B513" s="39"/>
      <c r="C513" s="226" t="s">
        <v>844</v>
      </c>
      <c r="D513" s="226" t="s">
        <v>181</v>
      </c>
      <c r="E513" s="227" t="s">
        <v>3082</v>
      </c>
      <c r="F513" s="228" t="s">
        <v>3083</v>
      </c>
      <c r="G513" s="229" t="s">
        <v>267</v>
      </c>
      <c r="H513" s="230">
        <v>36</v>
      </c>
      <c r="I513" s="231"/>
      <c r="J513" s="232">
        <f>ROUND(I513*H513,2)</f>
        <v>0</v>
      </c>
      <c r="K513" s="228" t="s">
        <v>1</v>
      </c>
      <c r="L513" s="44"/>
      <c r="M513" s="233" t="s">
        <v>1</v>
      </c>
      <c r="N513" s="234" t="s">
        <v>41</v>
      </c>
      <c r="O513" s="91"/>
      <c r="P513" s="235">
        <f>O513*H513</f>
        <v>0</v>
      </c>
      <c r="Q513" s="235">
        <v>0.5</v>
      </c>
      <c r="R513" s="235">
        <f>Q513*H513</f>
        <v>18</v>
      </c>
      <c r="S513" s="235">
        <v>0</v>
      </c>
      <c r="T513" s="236">
        <f>S513*H513</f>
        <v>0</v>
      </c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R513" s="237" t="s">
        <v>186</v>
      </c>
      <c r="AT513" s="237" t="s">
        <v>181</v>
      </c>
      <c r="AU513" s="237" t="s">
        <v>83</v>
      </c>
      <c r="AY513" s="17" t="s">
        <v>178</v>
      </c>
      <c r="BE513" s="238">
        <f>IF(N513="základní",J513,0)</f>
        <v>0</v>
      </c>
      <c r="BF513" s="238">
        <f>IF(N513="snížená",J513,0)</f>
        <v>0</v>
      </c>
      <c r="BG513" s="238">
        <f>IF(N513="zákl. přenesená",J513,0)</f>
        <v>0</v>
      </c>
      <c r="BH513" s="238">
        <f>IF(N513="sníž. přenesená",J513,0)</f>
        <v>0</v>
      </c>
      <c r="BI513" s="238">
        <f>IF(N513="nulová",J513,0)</f>
        <v>0</v>
      </c>
      <c r="BJ513" s="17" t="s">
        <v>83</v>
      </c>
      <c r="BK513" s="238">
        <f>ROUND(I513*H513,2)</f>
        <v>0</v>
      </c>
      <c r="BL513" s="17" t="s">
        <v>186</v>
      </c>
      <c r="BM513" s="237" t="s">
        <v>1413</v>
      </c>
    </row>
    <row r="514" s="13" customFormat="1">
      <c r="A514" s="13"/>
      <c r="B514" s="244"/>
      <c r="C514" s="245"/>
      <c r="D514" s="246" t="s">
        <v>190</v>
      </c>
      <c r="E514" s="247" t="s">
        <v>1</v>
      </c>
      <c r="F514" s="248" t="s">
        <v>2899</v>
      </c>
      <c r="G514" s="245"/>
      <c r="H514" s="247" t="s">
        <v>1</v>
      </c>
      <c r="I514" s="249"/>
      <c r="J514" s="245"/>
      <c r="K514" s="245"/>
      <c r="L514" s="250"/>
      <c r="M514" s="251"/>
      <c r="N514" s="252"/>
      <c r="O514" s="252"/>
      <c r="P514" s="252"/>
      <c r="Q514" s="252"/>
      <c r="R514" s="252"/>
      <c r="S514" s="252"/>
      <c r="T514" s="25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54" t="s">
        <v>190</v>
      </c>
      <c r="AU514" s="254" t="s">
        <v>83</v>
      </c>
      <c r="AV514" s="13" t="s">
        <v>83</v>
      </c>
      <c r="AW514" s="13" t="s">
        <v>34</v>
      </c>
      <c r="AX514" s="13" t="s">
        <v>76</v>
      </c>
      <c r="AY514" s="254" t="s">
        <v>178</v>
      </c>
    </row>
    <row r="515" s="14" customFormat="1">
      <c r="A515" s="14"/>
      <c r="B515" s="255"/>
      <c r="C515" s="256"/>
      <c r="D515" s="246" t="s">
        <v>190</v>
      </c>
      <c r="E515" s="257" t="s">
        <v>1</v>
      </c>
      <c r="F515" s="258" t="s">
        <v>506</v>
      </c>
      <c r="G515" s="256"/>
      <c r="H515" s="259">
        <v>36</v>
      </c>
      <c r="I515" s="260"/>
      <c r="J515" s="256"/>
      <c r="K515" s="256"/>
      <c r="L515" s="261"/>
      <c r="M515" s="262"/>
      <c r="N515" s="263"/>
      <c r="O515" s="263"/>
      <c r="P515" s="263"/>
      <c r="Q515" s="263"/>
      <c r="R515" s="263"/>
      <c r="S515" s="263"/>
      <c r="T515" s="26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65" t="s">
        <v>190</v>
      </c>
      <c r="AU515" s="265" t="s">
        <v>83</v>
      </c>
      <c r="AV515" s="14" t="s">
        <v>85</v>
      </c>
      <c r="AW515" s="14" t="s">
        <v>34</v>
      </c>
      <c r="AX515" s="14" t="s">
        <v>76</v>
      </c>
      <c r="AY515" s="265" t="s">
        <v>178</v>
      </c>
    </row>
    <row r="516" s="15" customFormat="1">
      <c r="A516" s="15"/>
      <c r="B516" s="283"/>
      <c r="C516" s="284"/>
      <c r="D516" s="246" t="s">
        <v>190</v>
      </c>
      <c r="E516" s="285" t="s">
        <v>1</v>
      </c>
      <c r="F516" s="286" t="s">
        <v>2432</v>
      </c>
      <c r="G516" s="284"/>
      <c r="H516" s="287">
        <v>36</v>
      </c>
      <c r="I516" s="288"/>
      <c r="J516" s="284"/>
      <c r="K516" s="284"/>
      <c r="L516" s="289"/>
      <c r="M516" s="290"/>
      <c r="N516" s="291"/>
      <c r="O516" s="291"/>
      <c r="P516" s="291"/>
      <c r="Q516" s="291"/>
      <c r="R516" s="291"/>
      <c r="S516" s="291"/>
      <c r="T516" s="292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T516" s="293" t="s">
        <v>190</v>
      </c>
      <c r="AU516" s="293" t="s">
        <v>83</v>
      </c>
      <c r="AV516" s="15" t="s">
        <v>186</v>
      </c>
      <c r="AW516" s="15" t="s">
        <v>34</v>
      </c>
      <c r="AX516" s="15" t="s">
        <v>83</v>
      </c>
      <c r="AY516" s="293" t="s">
        <v>178</v>
      </c>
    </row>
    <row r="517" s="2" customFormat="1" ht="55.5" customHeight="1">
      <c r="A517" s="38"/>
      <c r="B517" s="39"/>
      <c r="C517" s="226" t="s">
        <v>865</v>
      </c>
      <c r="D517" s="226" t="s">
        <v>181</v>
      </c>
      <c r="E517" s="227" t="s">
        <v>3084</v>
      </c>
      <c r="F517" s="228" t="s">
        <v>3085</v>
      </c>
      <c r="G517" s="229" t="s">
        <v>267</v>
      </c>
      <c r="H517" s="230">
        <v>27</v>
      </c>
      <c r="I517" s="231"/>
      <c r="J517" s="232">
        <f>ROUND(I517*H517,2)</f>
        <v>0</v>
      </c>
      <c r="K517" s="228" t="s">
        <v>1</v>
      </c>
      <c r="L517" s="44"/>
      <c r="M517" s="233" t="s">
        <v>1</v>
      </c>
      <c r="N517" s="234" t="s">
        <v>41</v>
      </c>
      <c r="O517" s="91"/>
      <c r="P517" s="235">
        <f>O517*H517</f>
        <v>0</v>
      </c>
      <c r="Q517" s="235">
        <v>0.68999999999999995</v>
      </c>
      <c r="R517" s="235">
        <f>Q517*H517</f>
        <v>18.629999999999999</v>
      </c>
      <c r="S517" s="235">
        <v>0</v>
      </c>
      <c r="T517" s="236">
        <f>S517*H517</f>
        <v>0</v>
      </c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R517" s="237" t="s">
        <v>186</v>
      </c>
      <c r="AT517" s="237" t="s">
        <v>181</v>
      </c>
      <c r="AU517" s="237" t="s">
        <v>83</v>
      </c>
      <c r="AY517" s="17" t="s">
        <v>178</v>
      </c>
      <c r="BE517" s="238">
        <f>IF(N517="základní",J517,0)</f>
        <v>0</v>
      </c>
      <c r="BF517" s="238">
        <f>IF(N517="snížená",J517,0)</f>
        <v>0</v>
      </c>
      <c r="BG517" s="238">
        <f>IF(N517="zákl. přenesená",J517,0)</f>
        <v>0</v>
      </c>
      <c r="BH517" s="238">
        <f>IF(N517="sníž. přenesená",J517,0)</f>
        <v>0</v>
      </c>
      <c r="BI517" s="238">
        <f>IF(N517="nulová",J517,0)</f>
        <v>0</v>
      </c>
      <c r="BJ517" s="17" t="s">
        <v>83</v>
      </c>
      <c r="BK517" s="238">
        <f>ROUND(I517*H517,2)</f>
        <v>0</v>
      </c>
      <c r="BL517" s="17" t="s">
        <v>186</v>
      </c>
      <c r="BM517" s="237" t="s">
        <v>1421</v>
      </c>
    </row>
    <row r="518" s="13" customFormat="1">
      <c r="A518" s="13"/>
      <c r="B518" s="244"/>
      <c r="C518" s="245"/>
      <c r="D518" s="246" t="s">
        <v>190</v>
      </c>
      <c r="E518" s="247" t="s">
        <v>1</v>
      </c>
      <c r="F518" s="248" t="s">
        <v>2899</v>
      </c>
      <c r="G518" s="245"/>
      <c r="H518" s="247" t="s">
        <v>1</v>
      </c>
      <c r="I518" s="249"/>
      <c r="J518" s="245"/>
      <c r="K518" s="245"/>
      <c r="L518" s="250"/>
      <c r="M518" s="251"/>
      <c r="N518" s="252"/>
      <c r="O518" s="252"/>
      <c r="P518" s="252"/>
      <c r="Q518" s="252"/>
      <c r="R518" s="252"/>
      <c r="S518" s="252"/>
      <c r="T518" s="25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54" t="s">
        <v>190</v>
      </c>
      <c r="AU518" s="254" t="s">
        <v>83</v>
      </c>
      <c r="AV518" s="13" t="s">
        <v>83</v>
      </c>
      <c r="AW518" s="13" t="s">
        <v>34</v>
      </c>
      <c r="AX518" s="13" t="s">
        <v>76</v>
      </c>
      <c r="AY518" s="254" t="s">
        <v>178</v>
      </c>
    </row>
    <row r="519" s="14" customFormat="1">
      <c r="A519" s="14"/>
      <c r="B519" s="255"/>
      <c r="C519" s="256"/>
      <c r="D519" s="246" t="s">
        <v>190</v>
      </c>
      <c r="E519" s="257" t="s">
        <v>1</v>
      </c>
      <c r="F519" s="258" t="s">
        <v>436</v>
      </c>
      <c r="G519" s="256"/>
      <c r="H519" s="259">
        <v>27</v>
      </c>
      <c r="I519" s="260"/>
      <c r="J519" s="256"/>
      <c r="K519" s="256"/>
      <c r="L519" s="261"/>
      <c r="M519" s="262"/>
      <c r="N519" s="263"/>
      <c r="O519" s="263"/>
      <c r="P519" s="263"/>
      <c r="Q519" s="263"/>
      <c r="R519" s="263"/>
      <c r="S519" s="263"/>
      <c r="T519" s="26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5" t="s">
        <v>190</v>
      </c>
      <c r="AU519" s="265" t="s">
        <v>83</v>
      </c>
      <c r="AV519" s="14" t="s">
        <v>85</v>
      </c>
      <c r="AW519" s="14" t="s">
        <v>34</v>
      </c>
      <c r="AX519" s="14" t="s">
        <v>76</v>
      </c>
      <c r="AY519" s="265" t="s">
        <v>178</v>
      </c>
    </row>
    <row r="520" s="15" customFormat="1">
      <c r="A520" s="15"/>
      <c r="B520" s="283"/>
      <c r="C520" s="284"/>
      <c r="D520" s="246" t="s">
        <v>190</v>
      </c>
      <c r="E520" s="285" t="s">
        <v>1</v>
      </c>
      <c r="F520" s="286" t="s">
        <v>2432</v>
      </c>
      <c r="G520" s="284"/>
      <c r="H520" s="287">
        <v>27</v>
      </c>
      <c r="I520" s="288"/>
      <c r="J520" s="284"/>
      <c r="K520" s="284"/>
      <c r="L520" s="289"/>
      <c r="M520" s="290"/>
      <c r="N520" s="291"/>
      <c r="O520" s="291"/>
      <c r="P520" s="291"/>
      <c r="Q520" s="291"/>
      <c r="R520" s="291"/>
      <c r="S520" s="291"/>
      <c r="T520" s="292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T520" s="293" t="s">
        <v>190</v>
      </c>
      <c r="AU520" s="293" t="s">
        <v>83</v>
      </c>
      <c r="AV520" s="15" t="s">
        <v>186</v>
      </c>
      <c r="AW520" s="15" t="s">
        <v>34</v>
      </c>
      <c r="AX520" s="15" t="s">
        <v>83</v>
      </c>
      <c r="AY520" s="293" t="s">
        <v>178</v>
      </c>
    </row>
    <row r="521" s="2" customFormat="1" ht="55.5" customHeight="1">
      <c r="A521" s="38"/>
      <c r="B521" s="39"/>
      <c r="C521" s="226" t="s">
        <v>871</v>
      </c>
      <c r="D521" s="226" t="s">
        <v>181</v>
      </c>
      <c r="E521" s="227" t="s">
        <v>3086</v>
      </c>
      <c r="F521" s="228" t="s">
        <v>3087</v>
      </c>
      <c r="G521" s="229" t="s">
        <v>544</v>
      </c>
      <c r="H521" s="230">
        <v>4</v>
      </c>
      <c r="I521" s="231"/>
      <c r="J521" s="232">
        <f>ROUND(I521*H521,2)</f>
        <v>0</v>
      </c>
      <c r="K521" s="228" t="s">
        <v>1</v>
      </c>
      <c r="L521" s="44"/>
      <c r="M521" s="233" t="s">
        <v>1</v>
      </c>
      <c r="N521" s="234" t="s">
        <v>41</v>
      </c>
      <c r="O521" s="91"/>
      <c r="P521" s="235">
        <f>O521*H521</f>
        <v>0</v>
      </c>
      <c r="Q521" s="235">
        <v>0</v>
      </c>
      <c r="R521" s="235">
        <f>Q521*H521</f>
        <v>0</v>
      </c>
      <c r="S521" s="235">
        <v>0</v>
      </c>
      <c r="T521" s="236">
        <f>S521*H521</f>
        <v>0</v>
      </c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R521" s="237" t="s">
        <v>186</v>
      </c>
      <c r="AT521" s="237" t="s">
        <v>181</v>
      </c>
      <c r="AU521" s="237" t="s">
        <v>83</v>
      </c>
      <c r="AY521" s="17" t="s">
        <v>178</v>
      </c>
      <c r="BE521" s="238">
        <f>IF(N521="základní",J521,0)</f>
        <v>0</v>
      </c>
      <c r="BF521" s="238">
        <f>IF(N521="snížená",J521,0)</f>
        <v>0</v>
      </c>
      <c r="BG521" s="238">
        <f>IF(N521="zákl. přenesená",J521,0)</f>
        <v>0</v>
      </c>
      <c r="BH521" s="238">
        <f>IF(N521="sníž. přenesená",J521,0)</f>
        <v>0</v>
      </c>
      <c r="BI521" s="238">
        <f>IF(N521="nulová",J521,0)</f>
        <v>0</v>
      </c>
      <c r="BJ521" s="17" t="s">
        <v>83</v>
      </c>
      <c r="BK521" s="238">
        <f>ROUND(I521*H521,2)</f>
        <v>0</v>
      </c>
      <c r="BL521" s="17" t="s">
        <v>186</v>
      </c>
      <c r="BM521" s="237" t="s">
        <v>1434</v>
      </c>
    </row>
    <row r="522" s="2" customFormat="1" ht="21.75" customHeight="1">
      <c r="A522" s="38"/>
      <c r="B522" s="39"/>
      <c r="C522" s="226" t="s">
        <v>877</v>
      </c>
      <c r="D522" s="226" t="s">
        <v>181</v>
      </c>
      <c r="E522" s="227" t="s">
        <v>3088</v>
      </c>
      <c r="F522" s="228" t="s">
        <v>2950</v>
      </c>
      <c r="G522" s="229" t="s">
        <v>229</v>
      </c>
      <c r="H522" s="230">
        <v>0.041000000000000002</v>
      </c>
      <c r="I522" s="231"/>
      <c r="J522" s="232">
        <f>ROUND(I522*H522,2)</f>
        <v>0</v>
      </c>
      <c r="K522" s="228" t="s">
        <v>1</v>
      </c>
      <c r="L522" s="44"/>
      <c r="M522" s="233" t="s">
        <v>1</v>
      </c>
      <c r="N522" s="234" t="s">
        <v>41</v>
      </c>
      <c r="O522" s="91"/>
      <c r="P522" s="235">
        <f>O522*H522</f>
        <v>0</v>
      </c>
      <c r="Q522" s="235">
        <v>0</v>
      </c>
      <c r="R522" s="235">
        <f>Q522*H522</f>
        <v>0</v>
      </c>
      <c r="S522" s="235">
        <v>0</v>
      </c>
      <c r="T522" s="236">
        <f>S522*H522</f>
        <v>0</v>
      </c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R522" s="237" t="s">
        <v>186</v>
      </c>
      <c r="AT522" s="237" t="s">
        <v>181</v>
      </c>
      <c r="AU522" s="237" t="s">
        <v>83</v>
      </c>
      <c r="AY522" s="17" t="s">
        <v>178</v>
      </c>
      <c r="BE522" s="238">
        <f>IF(N522="základní",J522,0)</f>
        <v>0</v>
      </c>
      <c r="BF522" s="238">
        <f>IF(N522="snížená",J522,0)</f>
        <v>0</v>
      </c>
      <c r="BG522" s="238">
        <f>IF(N522="zákl. přenesená",J522,0)</f>
        <v>0</v>
      </c>
      <c r="BH522" s="238">
        <f>IF(N522="sníž. přenesená",J522,0)</f>
        <v>0</v>
      </c>
      <c r="BI522" s="238">
        <f>IF(N522="nulová",J522,0)</f>
        <v>0</v>
      </c>
      <c r="BJ522" s="17" t="s">
        <v>83</v>
      </c>
      <c r="BK522" s="238">
        <f>ROUND(I522*H522,2)</f>
        <v>0</v>
      </c>
      <c r="BL522" s="17" t="s">
        <v>186</v>
      </c>
      <c r="BM522" s="237" t="s">
        <v>1442</v>
      </c>
    </row>
    <row r="523" s="12" customFormat="1" ht="25.92" customHeight="1">
      <c r="A523" s="12"/>
      <c r="B523" s="210"/>
      <c r="C523" s="211"/>
      <c r="D523" s="212" t="s">
        <v>75</v>
      </c>
      <c r="E523" s="213" t="s">
        <v>3089</v>
      </c>
      <c r="F523" s="213" t="s">
        <v>3090</v>
      </c>
      <c r="G523" s="211"/>
      <c r="H523" s="211"/>
      <c r="I523" s="214"/>
      <c r="J523" s="215">
        <f>BK523</f>
        <v>0</v>
      </c>
      <c r="K523" s="211"/>
      <c r="L523" s="216"/>
      <c r="M523" s="217"/>
      <c r="N523" s="218"/>
      <c r="O523" s="218"/>
      <c r="P523" s="219">
        <f>SUM(P524:P549)</f>
        <v>0</v>
      </c>
      <c r="Q523" s="218"/>
      <c r="R523" s="219">
        <f>SUM(R524:R549)</f>
        <v>898.69500000000005</v>
      </c>
      <c r="S523" s="218"/>
      <c r="T523" s="220">
        <f>SUM(T524:T549)</f>
        <v>0</v>
      </c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R523" s="221" t="s">
        <v>83</v>
      </c>
      <c r="AT523" s="222" t="s">
        <v>75</v>
      </c>
      <c r="AU523" s="222" t="s">
        <v>76</v>
      </c>
      <c r="AY523" s="221" t="s">
        <v>178</v>
      </c>
      <c r="BK523" s="223">
        <f>SUM(BK524:BK549)</f>
        <v>0</v>
      </c>
    </row>
    <row r="524" s="2" customFormat="1" ht="37.8" customHeight="1">
      <c r="A524" s="38"/>
      <c r="B524" s="39"/>
      <c r="C524" s="226" t="s">
        <v>884</v>
      </c>
      <c r="D524" s="226" t="s">
        <v>181</v>
      </c>
      <c r="E524" s="227" t="s">
        <v>3091</v>
      </c>
      <c r="F524" s="228" t="s">
        <v>3092</v>
      </c>
      <c r="G524" s="229" t="s">
        <v>267</v>
      </c>
      <c r="H524" s="230">
        <v>10.5</v>
      </c>
      <c r="I524" s="231"/>
      <c r="J524" s="232">
        <f>ROUND(I524*H524,2)</f>
        <v>0</v>
      </c>
      <c r="K524" s="228" t="s">
        <v>1</v>
      </c>
      <c r="L524" s="44"/>
      <c r="M524" s="233" t="s">
        <v>1</v>
      </c>
      <c r="N524" s="234" t="s">
        <v>41</v>
      </c>
      <c r="O524" s="91"/>
      <c r="P524" s="235">
        <f>O524*H524</f>
        <v>0</v>
      </c>
      <c r="Q524" s="235">
        <v>1.1399999999999999</v>
      </c>
      <c r="R524" s="235">
        <f>Q524*H524</f>
        <v>11.969999999999999</v>
      </c>
      <c r="S524" s="235">
        <v>0</v>
      </c>
      <c r="T524" s="236">
        <f>S524*H524</f>
        <v>0</v>
      </c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R524" s="237" t="s">
        <v>186</v>
      </c>
      <c r="AT524" s="237" t="s">
        <v>181</v>
      </c>
      <c r="AU524" s="237" t="s">
        <v>83</v>
      </c>
      <c r="AY524" s="17" t="s">
        <v>178</v>
      </c>
      <c r="BE524" s="238">
        <f>IF(N524="základní",J524,0)</f>
        <v>0</v>
      </c>
      <c r="BF524" s="238">
        <f>IF(N524="snížená",J524,0)</f>
        <v>0</v>
      </c>
      <c r="BG524" s="238">
        <f>IF(N524="zákl. přenesená",J524,0)</f>
        <v>0</v>
      </c>
      <c r="BH524" s="238">
        <f>IF(N524="sníž. přenesená",J524,0)</f>
        <v>0</v>
      </c>
      <c r="BI524" s="238">
        <f>IF(N524="nulová",J524,0)</f>
        <v>0</v>
      </c>
      <c r="BJ524" s="17" t="s">
        <v>83</v>
      </c>
      <c r="BK524" s="238">
        <f>ROUND(I524*H524,2)</f>
        <v>0</v>
      </c>
      <c r="BL524" s="17" t="s">
        <v>186</v>
      </c>
      <c r="BM524" s="237" t="s">
        <v>1450</v>
      </c>
    </row>
    <row r="525" s="13" customFormat="1">
      <c r="A525" s="13"/>
      <c r="B525" s="244"/>
      <c r="C525" s="245"/>
      <c r="D525" s="246" t="s">
        <v>190</v>
      </c>
      <c r="E525" s="247" t="s">
        <v>1</v>
      </c>
      <c r="F525" s="248" t="s">
        <v>2899</v>
      </c>
      <c r="G525" s="245"/>
      <c r="H525" s="247" t="s">
        <v>1</v>
      </c>
      <c r="I525" s="249"/>
      <c r="J525" s="245"/>
      <c r="K525" s="245"/>
      <c r="L525" s="250"/>
      <c r="M525" s="251"/>
      <c r="N525" s="252"/>
      <c r="O525" s="252"/>
      <c r="P525" s="252"/>
      <c r="Q525" s="252"/>
      <c r="R525" s="252"/>
      <c r="S525" s="252"/>
      <c r="T525" s="25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54" t="s">
        <v>190</v>
      </c>
      <c r="AU525" s="254" t="s">
        <v>83</v>
      </c>
      <c r="AV525" s="13" t="s">
        <v>83</v>
      </c>
      <c r="AW525" s="13" t="s">
        <v>34</v>
      </c>
      <c r="AX525" s="13" t="s">
        <v>76</v>
      </c>
      <c r="AY525" s="254" t="s">
        <v>178</v>
      </c>
    </row>
    <row r="526" s="14" customFormat="1">
      <c r="A526" s="14"/>
      <c r="B526" s="255"/>
      <c r="C526" s="256"/>
      <c r="D526" s="246" t="s">
        <v>190</v>
      </c>
      <c r="E526" s="257" t="s">
        <v>1</v>
      </c>
      <c r="F526" s="258" t="s">
        <v>3081</v>
      </c>
      <c r="G526" s="256"/>
      <c r="H526" s="259">
        <v>10.5</v>
      </c>
      <c r="I526" s="260"/>
      <c r="J526" s="256"/>
      <c r="K526" s="256"/>
      <c r="L526" s="261"/>
      <c r="M526" s="262"/>
      <c r="N526" s="263"/>
      <c r="O526" s="263"/>
      <c r="P526" s="263"/>
      <c r="Q526" s="263"/>
      <c r="R526" s="263"/>
      <c r="S526" s="263"/>
      <c r="T526" s="26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65" t="s">
        <v>190</v>
      </c>
      <c r="AU526" s="265" t="s">
        <v>83</v>
      </c>
      <c r="AV526" s="14" t="s">
        <v>85</v>
      </c>
      <c r="AW526" s="14" t="s">
        <v>34</v>
      </c>
      <c r="AX526" s="14" t="s">
        <v>76</v>
      </c>
      <c r="AY526" s="265" t="s">
        <v>178</v>
      </c>
    </row>
    <row r="527" s="15" customFormat="1">
      <c r="A527" s="15"/>
      <c r="B527" s="283"/>
      <c r="C527" s="284"/>
      <c r="D527" s="246" t="s">
        <v>190</v>
      </c>
      <c r="E527" s="285" t="s">
        <v>1</v>
      </c>
      <c r="F527" s="286" t="s">
        <v>2432</v>
      </c>
      <c r="G527" s="284"/>
      <c r="H527" s="287">
        <v>10.5</v>
      </c>
      <c r="I527" s="288"/>
      <c r="J527" s="284"/>
      <c r="K527" s="284"/>
      <c r="L527" s="289"/>
      <c r="M527" s="290"/>
      <c r="N527" s="291"/>
      <c r="O527" s="291"/>
      <c r="P527" s="291"/>
      <c r="Q527" s="291"/>
      <c r="R527" s="291"/>
      <c r="S527" s="291"/>
      <c r="T527" s="292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T527" s="293" t="s">
        <v>190</v>
      </c>
      <c r="AU527" s="293" t="s">
        <v>83</v>
      </c>
      <c r="AV527" s="15" t="s">
        <v>186</v>
      </c>
      <c r="AW527" s="15" t="s">
        <v>34</v>
      </c>
      <c r="AX527" s="15" t="s">
        <v>83</v>
      </c>
      <c r="AY527" s="293" t="s">
        <v>178</v>
      </c>
    </row>
    <row r="528" s="2" customFormat="1" ht="37.8" customHeight="1">
      <c r="A528" s="38"/>
      <c r="B528" s="39"/>
      <c r="C528" s="226" t="s">
        <v>893</v>
      </c>
      <c r="D528" s="226" t="s">
        <v>181</v>
      </c>
      <c r="E528" s="227" t="s">
        <v>3093</v>
      </c>
      <c r="F528" s="228" t="s">
        <v>3094</v>
      </c>
      <c r="G528" s="229" t="s">
        <v>267</v>
      </c>
      <c r="H528" s="230">
        <v>159.5</v>
      </c>
      <c r="I528" s="231"/>
      <c r="J528" s="232">
        <f>ROUND(I528*H528,2)</f>
        <v>0</v>
      </c>
      <c r="K528" s="228" t="s">
        <v>1</v>
      </c>
      <c r="L528" s="44"/>
      <c r="M528" s="233" t="s">
        <v>1</v>
      </c>
      <c r="N528" s="234" t="s">
        <v>41</v>
      </c>
      <c r="O528" s="91"/>
      <c r="P528" s="235">
        <f>O528*H528</f>
        <v>0</v>
      </c>
      <c r="Q528" s="235">
        <v>1.4099999999999999</v>
      </c>
      <c r="R528" s="235">
        <f>Q528*H528</f>
        <v>224.89499999999998</v>
      </c>
      <c r="S528" s="235">
        <v>0</v>
      </c>
      <c r="T528" s="236">
        <f>S528*H528</f>
        <v>0</v>
      </c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R528" s="237" t="s">
        <v>186</v>
      </c>
      <c r="AT528" s="237" t="s">
        <v>181</v>
      </c>
      <c r="AU528" s="237" t="s">
        <v>83</v>
      </c>
      <c r="AY528" s="17" t="s">
        <v>178</v>
      </c>
      <c r="BE528" s="238">
        <f>IF(N528="základní",J528,0)</f>
        <v>0</v>
      </c>
      <c r="BF528" s="238">
        <f>IF(N528="snížená",J528,0)</f>
        <v>0</v>
      </c>
      <c r="BG528" s="238">
        <f>IF(N528="zákl. přenesená",J528,0)</f>
        <v>0</v>
      </c>
      <c r="BH528" s="238">
        <f>IF(N528="sníž. přenesená",J528,0)</f>
        <v>0</v>
      </c>
      <c r="BI528" s="238">
        <f>IF(N528="nulová",J528,0)</f>
        <v>0</v>
      </c>
      <c r="BJ528" s="17" t="s">
        <v>83</v>
      </c>
      <c r="BK528" s="238">
        <f>ROUND(I528*H528,2)</f>
        <v>0</v>
      </c>
      <c r="BL528" s="17" t="s">
        <v>186</v>
      </c>
      <c r="BM528" s="237" t="s">
        <v>1458</v>
      </c>
    </row>
    <row r="529" s="13" customFormat="1">
      <c r="A529" s="13"/>
      <c r="B529" s="244"/>
      <c r="C529" s="245"/>
      <c r="D529" s="246" t="s">
        <v>190</v>
      </c>
      <c r="E529" s="247" t="s">
        <v>1</v>
      </c>
      <c r="F529" s="248" t="s">
        <v>2899</v>
      </c>
      <c r="G529" s="245"/>
      <c r="H529" s="247" t="s">
        <v>1</v>
      </c>
      <c r="I529" s="249"/>
      <c r="J529" s="245"/>
      <c r="K529" s="245"/>
      <c r="L529" s="250"/>
      <c r="M529" s="251"/>
      <c r="N529" s="252"/>
      <c r="O529" s="252"/>
      <c r="P529" s="252"/>
      <c r="Q529" s="252"/>
      <c r="R529" s="252"/>
      <c r="S529" s="252"/>
      <c r="T529" s="25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54" t="s">
        <v>190</v>
      </c>
      <c r="AU529" s="254" t="s">
        <v>83</v>
      </c>
      <c r="AV529" s="13" t="s">
        <v>83</v>
      </c>
      <c r="AW529" s="13" t="s">
        <v>34</v>
      </c>
      <c r="AX529" s="13" t="s">
        <v>76</v>
      </c>
      <c r="AY529" s="254" t="s">
        <v>178</v>
      </c>
    </row>
    <row r="530" s="14" customFormat="1">
      <c r="A530" s="14"/>
      <c r="B530" s="255"/>
      <c r="C530" s="256"/>
      <c r="D530" s="246" t="s">
        <v>190</v>
      </c>
      <c r="E530" s="257" t="s">
        <v>1</v>
      </c>
      <c r="F530" s="258" t="s">
        <v>3095</v>
      </c>
      <c r="G530" s="256"/>
      <c r="H530" s="259">
        <v>159.5</v>
      </c>
      <c r="I530" s="260"/>
      <c r="J530" s="256"/>
      <c r="K530" s="256"/>
      <c r="L530" s="261"/>
      <c r="M530" s="262"/>
      <c r="N530" s="263"/>
      <c r="O530" s="263"/>
      <c r="P530" s="263"/>
      <c r="Q530" s="263"/>
      <c r="R530" s="263"/>
      <c r="S530" s="263"/>
      <c r="T530" s="26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65" t="s">
        <v>190</v>
      </c>
      <c r="AU530" s="265" t="s">
        <v>83</v>
      </c>
      <c r="AV530" s="14" t="s">
        <v>85</v>
      </c>
      <c r="AW530" s="14" t="s">
        <v>34</v>
      </c>
      <c r="AX530" s="14" t="s">
        <v>76</v>
      </c>
      <c r="AY530" s="265" t="s">
        <v>178</v>
      </c>
    </row>
    <row r="531" s="15" customFormat="1">
      <c r="A531" s="15"/>
      <c r="B531" s="283"/>
      <c r="C531" s="284"/>
      <c r="D531" s="246" t="s">
        <v>190</v>
      </c>
      <c r="E531" s="285" t="s">
        <v>1</v>
      </c>
      <c r="F531" s="286" t="s">
        <v>2432</v>
      </c>
      <c r="G531" s="284"/>
      <c r="H531" s="287">
        <v>159.5</v>
      </c>
      <c r="I531" s="288"/>
      <c r="J531" s="284"/>
      <c r="K531" s="284"/>
      <c r="L531" s="289"/>
      <c r="M531" s="290"/>
      <c r="N531" s="291"/>
      <c r="O531" s="291"/>
      <c r="P531" s="291"/>
      <c r="Q531" s="291"/>
      <c r="R531" s="291"/>
      <c r="S531" s="291"/>
      <c r="T531" s="292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T531" s="293" t="s">
        <v>190</v>
      </c>
      <c r="AU531" s="293" t="s">
        <v>83</v>
      </c>
      <c r="AV531" s="15" t="s">
        <v>186</v>
      </c>
      <c r="AW531" s="15" t="s">
        <v>34</v>
      </c>
      <c r="AX531" s="15" t="s">
        <v>83</v>
      </c>
      <c r="AY531" s="293" t="s">
        <v>178</v>
      </c>
    </row>
    <row r="532" s="2" customFormat="1" ht="37.8" customHeight="1">
      <c r="A532" s="38"/>
      <c r="B532" s="39"/>
      <c r="C532" s="226" t="s">
        <v>899</v>
      </c>
      <c r="D532" s="226" t="s">
        <v>181</v>
      </c>
      <c r="E532" s="227" t="s">
        <v>3096</v>
      </c>
      <c r="F532" s="228" t="s">
        <v>3097</v>
      </c>
      <c r="G532" s="229" t="s">
        <v>267</v>
      </c>
      <c r="H532" s="230">
        <v>166</v>
      </c>
      <c r="I532" s="231"/>
      <c r="J532" s="232">
        <f>ROUND(I532*H532,2)</f>
        <v>0</v>
      </c>
      <c r="K532" s="228" t="s">
        <v>1</v>
      </c>
      <c r="L532" s="44"/>
      <c r="M532" s="233" t="s">
        <v>1</v>
      </c>
      <c r="N532" s="234" t="s">
        <v>41</v>
      </c>
      <c r="O532" s="91"/>
      <c r="P532" s="235">
        <f>O532*H532</f>
        <v>0</v>
      </c>
      <c r="Q532" s="235">
        <v>2.02</v>
      </c>
      <c r="R532" s="235">
        <f>Q532*H532</f>
        <v>335.31999999999999</v>
      </c>
      <c r="S532" s="235">
        <v>0</v>
      </c>
      <c r="T532" s="236">
        <f>S532*H532</f>
        <v>0</v>
      </c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R532" s="237" t="s">
        <v>186</v>
      </c>
      <c r="AT532" s="237" t="s">
        <v>181</v>
      </c>
      <c r="AU532" s="237" t="s">
        <v>83</v>
      </c>
      <c r="AY532" s="17" t="s">
        <v>178</v>
      </c>
      <c r="BE532" s="238">
        <f>IF(N532="základní",J532,0)</f>
        <v>0</v>
      </c>
      <c r="BF532" s="238">
        <f>IF(N532="snížená",J532,0)</f>
        <v>0</v>
      </c>
      <c r="BG532" s="238">
        <f>IF(N532="zákl. přenesená",J532,0)</f>
        <v>0</v>
      </c>
      <c r="BH532" s="238">
        <f>IF(N532="sníž. přenesená",J532,0)</f>
        <v>0</v>
      </c>
      <c r="BI532" s="238">
        <f>IF(N532="nulová",J532,0)</f>
        <v>0</v>
      </c>
      <c r="BJ532" s="17" t="s">
        <v>83</v>
      </c>
      <c r="BK532" s="238">
        <f>ROUND(I532*H532,2)</f>
        <v>0</v>
      </c>
      <c r="BL532" s="17" t="s">
        <v>186</v>
      </c>
      <c r="BM532" s="237" t="s">
        <v>1466</v>
      </c>
    </row>
    <row r="533" s="13" customFormat="1">
      <c r="A533" s="13"/>
      <c r="B533" s="244"/>
      <c r="C533" s="245"/>
      <c r="D533" s="246" t="s">
        <v>190</v>
      </c>
      <c r="E533" s="247" t="s">
        <v>1</v>
      </c>
      <c r="F533" s="248" t="s">
        <v>2899</v>
      </c>
      <c r="G533" s="245"/>
      <c r="H533" s="247" t="s">
        <v>1</v>
      </c>
      <c r="I533" s="249"/>
      <c r="J533" s="245"/>
      <c r="K533" s="245"/>
      <c r="L533" s="250"/>
      <c r="M533" s="251"/>
      <c r="N533" s="252"/>
      <c r="O533" s="252"/>
      <c r="P533" s="252"/>
      <c r="Q533" s="252"/>
      <c r="R533" s="252"/>
      <c r="S533" s="252"/>
      <c r="T533" s="25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54" t="s">
        <v>190</v>
      </c>
      <c r="AU533" s="254" t="s">
        <v>83</v>
      </c>
      <c r="AV533" s="13" t="s">
        <v>83</v>
      </c>
      <c r="AW533" s="13" t="s">
        <v>34</v>
      </c>
      <c r="AX533" s="13" t="s">
        <v>76</v>
      </c>
      <c r="AY533" s="254" t="s">
        <v>178</v>
      </c>
    </row>
    <row r="534" s="14" customFormat="1">
      <c r="A534" s="14"/>
      <c r="B534" s="255"/>
      <c r="C534" s="256"/>
      <c r="D534" s="246" t="s">
        <v>190</v>
      </c>
      <c r="E534" s="257" t="s">
        <v>1</v>
      </c>
      <c r="F534" s="258" t="s">
        <v>1403</v>
      </c>
      <c r="G534" s="256"/>
      <c r="H534" s="259">
        <v>166</v>
      </c>
      <c r="I534" s="260"/>
      <c r="J534" s="256"/>
      <c r="K534" s="256"/>
      <c r="L534" s="261"/>
      <c r="M534" s="262"/>
      <c r="N534" s="263"/>
      <c r="O534" s="263"/>
      <c r="P534" s="263"/>
      <c r="Q534" s="263"/>
      <c r="R534" s="263"/>
      <c r="S534" s="263"/>
      <c r="T534" s="26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65" t="s">
        <v>190</v>
      </c>
      <c r="AU534" s="265" t="s">
        <v>83</v>
      </c>
      <c r="AV534" s="14" t="s">
        <v>85</v>
      </c>
      <c r="AW534" s="14" t="s">
        <v>34</v>
      </c>
      <c r="AX534" s="14" t="s">
        <v>76</v>
      </c>
      <c r="AY534" s="265" t="s">
        <v>178</v>
      </c>
    </row>
    <row r="535" s="15" customFormat="1">
      <c r="A535" s="15"/>
      <c r="B535" s="283"/>
      <c r="C535" s="284"/>
      <c r="D535" s="246" t="s">
        <v>190</v>
      </c>
      <c r="E535" s="285" t="s">
        <v>1</v>
      </c>
      <c r="F535" s="286" t="s">
        <v>2432</v>
      </c>
      <c r="G535" s="284"/>
      <c r="H535" s="287">
        <v>166</v>
      </c>
      <c r="I535" s="288"/>
      <c r="J535" s="284"/>
      <c r="K535" s="284"/>
      <c r="L535" s="289"/>
      <c r="M535" s="290"/>
      <c r="N535" s="291"/>
      <c r="O535" s="291"/>
      <c r="P535" s="291"/>
      <c r="Q535" s="291"/>
      <c r="R535" s="291"/>
      <c r="S535" s="291"/>
      <c r="T535" s="292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T535" s="293" t="s">
        <v>190</v>
      </c>
      <c r="AU535" s="293" t="s">
        <v>83</v>
      </c>
      <c r="AV535" s="15" t="s">
        <v>186</v>
      </c>
      <c r="AW535" s="15" t="s">
        <v>34</v>
      </c>
      <c r="AX535" s="15" t="s">
        <v>83</v>
      </c>
      <c r="AY535" s="293" t="s">
        <v>178</v>
      </c>
    </row>
    <row r="536" s="2" customFormat="1" ht="37.8" customHeight="1">
      <c r="A536" s="38"/>
      <c r="B536" s="39"/>
      <c r="C536" s="226" t="s">
        <v>906</v>
      </c>
      <c r="D536" s="226" t="s">
        <v>181</v>
      </c>
      <c r="E536" s="227" t="s">
        <v>3098</v>
      </c>
      <c r="F536" s="228" t="s">
        <v>3099</v>
      </c>
      <c r="G536" s="229" t="s">
        <v>267</v>
      </c>
      <c r="H536" s="230">
        <v>75.5</v>
      </c>
      <c r="I536" s="231"/>
      <c r="J536" s="232">
        <f>ROUND(I536*H536,2)</f>
        <v>0</v>
      </c>
      <c r="K536" s="228" t="s">
        <v>1</v>
      </c>
      <c r="L536" s="44"/>
      <c r="M536" s="233" t="s">
        <v>1</v>
      </c>
      <c r="N536" s="234" t="s">
        <v>41</v>
      </c>
      <c r="O536" s="91"/>
      <c r="P536" s="235">
        <f>O536*H536</f>
        <v>0</v>
      </c>
      <c r="Q536" s="235">
        <v>2.5600000000000001</v>
      </c>
      <c r="R536" s="235">
        <f>Q536*H536</f>
        <v>193.28</v>
      </c>
      <c r="S536" s="235">
        <v>0</v>
      </c>
      <c r="T536" s="236">
        <f>S536*H536</f>
        <v>0</v>
      </c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R536" s="237" t="s">
        <v>186</v>
      </c>
      <c r="AT536" s="237" t="s">
        <v>181</v>
      </c>
      <c r="AU536" s="237" t="s">
        <v>83</v>
      </c>
      <c r="AY536" s="17" t="s">
        <v>178</v>
      </c>
      <c r="BE536" s="238">
        <f>IF(N536="základní",J536,0)</f>
        <v>0</v>
      </c>
      <c r="BF536" s="238">
        <f>IF(N536="snížená",J536,0)</f>
        <v>0</v>
      </c>
      <c r="BG536" s="238">
        <f>IF(N536="zákl. přenesená",J536,0)</f>
        <v>0</v>
      </c>
      <c r="BH536" s="238">
        <f>IF(N536="sníž. přenesená",J536,0)</f>
        <v>0</v>
      </c>
      <c r="BI536" s="238">
        <f>IF(N536="nulová",J536,0)</f>
        <v>0</v>
      </c>
      <c r="BJ536" s="17" t="s">
        <v>83</v>
      </c>
      <c r="BK536" s="238">
        <f>ROUND(I536*H536,2)</f>
        <v>0</v>
      </c>
      <c r="BL536" s="17" t="s">
        <v>186</v>
      </c>
      <c r="BM536" s="237" t="s">
        <v>1474</v>
      </c>
    </row>
    <row r="537" s="13" customFormat="1">
      <c r="A537" s="13"/>
      <c r="B537" s="244"/>
      <c r="C537" s="245"/>
      <c r="D537" s="246" t="s">
        <v>190</v>
      </c>
      <c r="E537" s="247" t="s">
        <v>1</v>
      </c>
      <c r="F537" s="248" t="s">
        <v>2899</v>
      </c>
      <c r="G537" s="245"/>
      <c r="H537" s="247" t="s">
        <v>1</v>
      </c>
      <c r="I537" s="249"/>
      <c r="J537" s="245"/>
      <c r="K537" s="245"/>
      <c r="L537" s="250"/>
      <c r="M537" s="251"/>
      <c r="N537" s="252"/>
      <c r="O537" s="252"/>
      <c r="P537" s="252"/>
      <c r="Q537" s="252"/>
      <c r="R537" s="252"/>
      <c r="S537" s="252"/>
      <c r="T537" s="25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54" t="s">
        <v>190</v>
      </c>
      <c r="AU537" s="254" t="s">
        <v>83</v>
      </c>
      <c r="AV537" s="13" t="s">
        <v>83</v>
      </c>
      <c r="AW537" s="13" t="s">
        <v>34</v>
      </c>
      <c r="AX537" s="13" t="s">
        <v>76</v>
      </c>
      <c r="AY537" s="254" t="s">
        <v>178</v>
      </c>
    </row>
    <row r="538" s="14" customFormat="1">
      <c r="A538" s="14"/>
      <c r="B538" s="255"/>
      <c r="C538" s="256"/>
      <c r="D538" s="246" t="s">
        <v>190</v>
      </c>
      <c r="E538" s="257" t="s">
        <v>1</v>
      </c>
      <c r="F538" s="258" t="s">
        <v>3100</v>
      </c>
      <c r="G538" s="256"/>
      <c r="H538" s="259">
        <v>75.5</v>
      </c>
      <c r="I538" s="260"/>
      <c r="J538" s="256"/>
      <c r="K538" s="256"/>
      <c r="L538" s="261"/>
      <c r="M538" s="262"/>
      <c r="N538" s="263"/>
      <c r="O538" s="263"/>
      <c r="P538" s="263"/>
      <c r="Q538" s="263"/>
      <c r="R538" s="263"/>
      <c r="S538" s="263"/>
      <c r="T538" s="26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65" t="s">
        <v>190</v>
      </c>
      <c r="AU538" s="265" t="s">
        <v>83</v>
      </c>
      <c r="AV538" s="14" t="s">
        <v>85</v>
      </c>
      <c r="AW538" s="14" t="s">
        <v>34</v>
      </c>
      <c r="AX538" s="14" t="s">
        <v>76</v>
      </c>
      <c r="AY538" s="265" t="s">
        <v>178</v>
      </c>
    </row>
    <row r="539" s="15" customFormat="1">
      <c r="A539" s="15"/>
      <c r="B539" s="283"/>
      <c r="C539" s="284"/>
      <c r="D539" s="246" t="s">
        <v>190</v>
      </c>
      <c r="E539" s="285" t="s">
        <v>1</v>
      </c>
      <c r="F539" s="286" t="s">
        <v>2432</v>
      </c>
      <c r="G539" s="284"/>
      <c r="H539" s="287">
        <v>75.5</v>
      </c>
      <c r="I539" s="288"/>
      <c r="J539" s="284"/>
      <c r="K539" s="284"/>
      <c r="L539" s="289"/>
      <c r="M539" s="290"/>
      <c r="N539" s="291"/>
      <c r="O539" s="291"/>
      <c r="P539" s="291"/>
      <c r="Q539" s="291"/>
      <c r="R539" s="291"/>
      <c r="S539" s="291"/>
      <c r="T539" s="292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T539" s="293" t="s">
        <v>190</v>
      </c>
      <c r="AU539" s="293" t="s">
        <v>83</v>
      </c>
      <c r="AV539" s="15" t="s">
        <v>186</v>
      </c>
      <c r="AW539" s="15" t="s">
        <v>34</v>
      </c>
      <c r="AX539" s="15" t="s">
        <v>83</v>
      </c>
      <c r="AY539" s="293" t="s">
        <v>178</v>
      </c>
    </row>
    <row r="540" s="2" customFormat="1" ht="37.8" customHeight="1">
      <c r="A540" s="38"/>
      <c r="B540" s="39"/>
      <c r="C540" s="226" t="s">
        <v>912</v>
      </c>
      <c r="D540" s="226" t="s">
        <v>181</v>
      </c>
      <c r="E540" s="227" t="s">
        <v>3101</v>
      </c>
      <c r="F540" s="228" t="s">
        <v>3102</v>
      </c>
      <c r="G540" s="229" t="s">
        <v>267</v>
      </c>
      <c r="H540" s="230">
        <v>34.5</v>
      </c>
      <c r="I540" s="231"/>
      <c r="J540" s="232">
        <f>ROUND(I540*H540,2)</f>
        <v>0</v>
      </c>
      <c r="K540" s="228" t="s">
        <v>1</v>
      </c>
      <c r="L540" s="44"/>
      <c r="M540" s="233" t="s">
        <v>1</v>
      </c>
      <c r="N540" s="234" t="s">
        <v>41</v>
      </c>
      <c r="O540" s="91"/>
      <c r="P540" s="235">
        <f>O540*H540</f>
        <v>0</v>
      </c>
      <c r="Q540" s="235">
        <v>3.1800000000000002</v>
      </c>
      <c r="R540" s="235">
        <f>Q540*H540</f>
        <v>109.71000000000001</v>
      </c>
      <c r="S540" s="235">
        <v>0</v>
      </c>
      <c r="T540" s="236">
        <f>S540*H540</f>
        <v>0</v>
      </c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R540" s="237" t="s">
        <v>186</v>
      </c>
      <c r="AT540" s="237" t="s">
        <v>181</v>
      </c>
      <c r="AU540" s="237" t="s">
        <v>83</v>
      </c>
      <c r="AY540" s="17" t="s">
        <v>178</v>
      </c>
      <c r="BE540" s="238">
        <f>IF(N540="základní",J540,0)</f>
        <v>0</v>
      </c>
      <c r="BF540" s="238">
        <f>IF(N540="snížená",J540,0)</f>
        <v>0</v>
      </c>
      <c r="BG540" s="238">
        <f>IF(N540="zákl. přenesená",J540,0)</f>
        <v>0</v>
      </c>
      <c r="BH540" s="238">
        <f>IF(N540="sníž. přenesená",J540,0)</f>
        <v>0</v>
      </c>
      <c r="BI540" s="238">
        <f>IF(N540="nulová",J540,0)</f>
        <v>0</v>
      </c>
      <c r="BJ540" s="17" t="s">
        <v>83</v>
      </c>
      <c r="BK540" s="238">
        <f>ROUND(I540*H540,2)</f>
        <v>0</v>
      </c>
      <c r="BL540" s="17" t="s">
        <v>186</v>
      </c>
      <c r="BM540" s="237" t="s">
        <v>1482</v>
      </c>
    </row>
    <row r="541" s="13" customFormat="1">
      <c r="A541" s="13"/>
      <c r="B541" s="244"/>
      <c r="C541" s="245"/>
      <c r="D541" s="246" t="s">
        <v>190</v>
      </c>
      <c r="E541" s="247" t="s">
        <v>1</v>
      </c>
      <c r="F541" s="248" t="s">
        <v>2899</v>
      </c>
      <c r="G541" s="245"/>
      <c r="H541" s="247" t="s">
        <v>1</v>
      </c>
      <c r="I541" s="249"/>
      <c r="J541" s="245"/>
      <c r="K541" s="245"/>
      <c r="L541" s="250"/>
      <c r="M541" s="251"/>
      <c r="N541" s="252"/>
      <c r="O541" s="252"/>
      <c r="P541" s="252"/>
      <c r="Q541" s="252"/>
      <c r="R541" s="252"/>
      <c r="S541" s="252"/>
      <c r="T541" s="25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54" t="s">
        <v>190</v>
      </c>
      <c r="AU541" s="254" t="s">
        <v>83</v>
      </c>
      <c r="AV541" s="13" t="s">
        <v>83</v>
      </c>
      <c r="AW541" s="13" t="s">
        <v>34</v>
      </c>
      <c r="AX541" s="13" t="s">
        <v>76</v>
      </c>
      <c r="AY541" s="254" t="s">
        <v>178</v>
      </c>
    </row>
    <row r="542" s="14" customFormat="1">
      <c r="A542" s="14"/>
      <c r="B542" s="255"/>
      <c r="C542" s="256"/>
      <c r="D542" s="246" t="s">
        <v>190</v>
      </c>
      <c r="E542" s="257" t="s">
        <v>1</v>
      </c>
      <c r="F542" s="258" t="s">
        <v>3103</v>
      </c>
      <c r="G542" s="256"/>
      <c r="H542" s="259">
        <v>34.5</v>
      </c>
      <c r="I542" s="260"/>
      <c r="J542" s="256"/>
      <c r="K542" s="256"/>
      <c r="L542" s="261"/>
      <c r="M542" s="262"/>
      <c r="N542" s="263"/>
      <c r="O542" s="263"/>
      <c r="P542" s="263"/>
      <c r="Q542" s="263"/>
      <c r="R542" s="263"/>
      <c r="S542" s="263"/>
      <c r="T542" s="26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65" t="s">
        <v>190</v>
      </c>
      <c r="AU542" s="265" t="s">
        <v>83</v>
      </c>
      <c r="AV542" s="14" t="s">
        <v>85</v>
      </c>
      <c r="AW542" s="14" t="s">
        <v>34</v>
      </c>
      <c r="AX542" s="14" t="s">
        <v>76</v>
      </c>
      <c r="AY542" s="265" t="s">
        <v>178</v>
      </c>
    </row>
    <row r="543" s="15" customFormat="1">
      <c r="A543" s="15"/>
      <c r="B543" s="283"/>
      <c r="C543" s="284"/>
      <c r="D543" s="246" t="s">
        <v>190</v>
      </c>
      <c r="E543" s="285" t="s">
        <v>1</v>
      </c>
      <c r="F543" s="286" t="s">
        <v>2432</v>
      </c>
      <c r="G543" s="284"/>
      <c r="H543" s="287">
        <v>34.5</v>
      </c>
      <c r="I543" s="288"/>
      <c r="J543" s="284"/>
      <c r="K543" s="284"/>
      <c r="L543" s="289"/>
      <c r="M543" s="290"/>
      <c r="N543" s="291"/>
      <c r="O543" s="291"/>
      <c r="P543" s="291"/>
      <c r="Q543" s="291"/>
      <c r="R543" s="291"/>
      <c r="S543" s="291"/>
      <c r="T543" s="292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T543" s="293" t="s">
        <v>190</v>
      </c>
      <c r="AU543" s="293" t="s">
        <v>83</v>
      </c>
      <c r="AV543" s="15" t="s">
        <v>186</v>
      </c>
      <c r="AW543" s="15" t="s">
        <v>34</v>
      </c>
      <c r="AX543" s="15" t="s">
        <v>83</v>
      </c>
      <c r="AY543" s="293" t="s">
        <v>178</v>
      </c>
    </row>
    <row r="544" s="2" customFormat="1" ht="37.8" customHeight="1">
      <c r="A544" s="38"/>
      <c r="B544" s="39"/>
      <c r="C544" s="226" t="s">
        <v>918</v>
      </c>
      <c r="D544" s="226" t="s">
        <v>181</v>
      </c>
      <c r="E544" s="227" t="s">
        <v>3104</v>
      </c>
      <c r="F544" s="228" t="s">
        <v>3105</v>
      </c>
      <c r="G544" s="229" t="s">
        <v>267</v>
      </c>
      <c r="H544" s="230">
        <v>6</v>
      </c>
      <c r="I544" s="231"/>
      <c r="J544" s="232">
        <f>ROUND(I544*H544,2)</f>
        <v>0</v>
      </c>
      <c r="K544" s="228" t="s">
        <v>1</v>
      </c>
      <c r="L544" s="44"/>
      <c r="M544" s="233" t="s">
        <v>1</v>
      </c>
      <c r="N544" s="234" t="s">
        <v>41</v>
      </c>
      <c r="O544" s="91"/>
      <c r="P544" s="235">
        <f>O544*H544</f>
        <v>0</v>
      </c>
      <c r="Q544" s="235">
        <v>3.9199999999999999</v>
      </c>
      <c r="R544" s="235">
        <f>Q544*H544</f>
        <v>23.52</v>
      </c>
      <c r="S544" s="235">
        <v>0</v>
      </c>
      <c r="T544" s="236">
        <f>S544*H544</f>
        <v>0</v>
      </c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R544" s="237" t="s">
        <v>186</v>
      </c>
      <c r="AT544" s="237" t="s">
        <v>181</v>
      </c>
      <c r="AU544" s="237" t="s">
        <v>83</v>
      </c>
      <c r="AY544" s="17" t="s">
        <v>178</v>
      </c>
      <c r="BE544" s="238">
        <f>IF(N544="základní",J544,0)</f>
        <v>0</v>
      </c>
      <c r="BF544" s="238">
        <f>IF(N544="snížená",J544,0)</f>
        <v>0</v>
      </c>
      <c r="BG544" s="238">
        <f>IF(N544="zákl. přenesená",J544,0)</f>
        <v>0</v>
      </c>
      <c r="BH544" s="238">
        <f>IF(N544="sníž. přenesená",J544,0)</f>
        <v>0</v>
      </c>
      <c r="BI544" s="238">
        <f>IF(N544="nulová",J544,0)</f>
        <v>0</v>
      </c>
      <c r="BJ544" s="17" t="s">
        <v>83</v>
      </c>
      <c r="BK544" s="238">
        <f>ROUND(I544*H544,2)</f>
        <v>0</v>
      </c>
      <c r="BL544" s="17" t="s">
        <v>186</v>
      </c>
      <c r="BM544" s="237" t="s">
        <v>1490</v>
      </c>
    </row>
    <row r="545" s="13" customFormat="1">
      <c r="A545" s="13"/>
      <c r="B545" s="244"/>
      <c r="C545" s="245"/>
      <c r="D545" s="246" t="s">
        <v>190</v>
      </c>
      <c r="E545" s="247" t="s">
        <v>1</v>
      </c>
      <c r="F545" s="248" t="s">
        <v>2899</v>
      </c>
      <c r="G545" s="245"/>
      <c r="H545" s="247" t="s">
        <v>1</v>
      </c>
      <c r="I545" s="249"/>
      <c r="J545" s="245"/>
      <c r="K545" s="245"/>
      <c r="L545" s="250"/>
      <c r="M545" s="251"/>
      <c r="N545" s="252"/>
      <c r="O545" s="252"/>
      <c r="P545" s="252"/>
      <c r="Q545" s="252"/>
      <c r="R545" s="252"/>
      <c r="S545" s="252"/>
      <c r="T545" s="25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54" t="s">
        <v>190</v>
      </c>
      <c r="AU545" s="254" t="s">
        <v>83</v>
      </c>
      <c r="AV545" s="13" t="s">
        <v>83</v>
      </c>
      <c r="AW545" s="13" t="s">
        <v>34</v>
      </c>
      <c r="AX545" s="13" t="s">
        <v>76</v>
      </c>
      <c r="AY545" s="254" t="s">
        <v>178</v>
      </c>
    </row>
    <row r="546" s="14" customFormat="1">
      <c r="A546" s="14"/>
      <c r="B546" s="255"/>
      <c r="C546" s="256"/>
      <c r="D546" s="246" t="s">
        <v>190</v>
      </c>
      <c r="E546" s="257" t="s">
        <v>1</v>
      </c>
      <c r="F546" s="258" t="s">
        <v>241</v>
      </c>
      <c r="G546" s="256"/>
      <c r="H546" s="259">
        <v>6</v>
      </c>
      <c r="I546" s="260"/>
      <c r="J546" s="256"/>
      <c r="K546" s="256"/>
      <c r="L546" s="261"/>
      <c r="M546" s="262"/>
      <c r="N546" s="263"/>
      <c r="O546" s="263"/>
      <c r="P546" s="263"/>
      <c r="Q546" s="263"/>
      <c r="R546" s="263"/>
      <c r="S546" s="263"/>
      <c r="T546" s="26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65" t="s">
        <v>190</v>
      </c>
      <c r="AU546" s="265" t="s">
        <v>83</v>
      </c>
      <c r="AV546" s="14" t="s">
        <v>85</v>
      </c>
      <c r="AW546" s="14" t="s">
        <v>34</v>
      </c>
      <c r="AX546" s="14" t="s">
        <v>76</v>
      </c>
      <c r="AY546" s="265" t="s">
        <v>178</v>
      </c>
    </row>
    <row r="547" s="15" customFormat="1">
      <c r="A547" s="15"/>
      <c r="B547" s="283"/>
      <c r="C547" s="284"/>
      <c r="D547" s="246" t="s">
        <v>190</v>
      </c>
      <c r="E547" s="285" t="s">
        <v>1</v>
      </c>
      <c r="F547" s="286" t="s">
        <v>2432</v>
      </c>
      <c r="G547" s="284"/>
      <c r="H547" s="287">
        <v>6</v>
      </c>
      <c r="I547" s="288"/>
      <c r="J547" s="284"/>
      <c r="K547" s="284"/>
      <c r="L547" s="289"/>
      <c r="M547" s="290"/>
      <c r="N547" s="291"/>
      <c r="O547" s="291"/>
      <c r="P547" s="291"/>
      <c r="Q547" s="291"/>
      <c r="R547" s="291"/>
      <c r="S547" s="291"/>
      <c r="T547" s="292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T547" s="293" t="s">
        <v>190</v>
      </c>
      <c r="AU547" s="293" t="s">
        <v>83</v>
      </c>
      <c r="AV547" s="15" t="s">
        <v>186</v>
      </c>
      <c r="AW547" s="15" t="s">
        <v>34</v>
      </c>
      <c r="AX547" s="15" t="s">
        <v>83</v>
      </c>
      <c r="AY547" s="293" t="s">
        <v>178</v>
      </c>
    </row>
    <row r="548" s="2" customFormat="1" ht="55.5" customHeight="1">
      <c r="A548" s="38"/>
      <c r="B548" s="39"/>
      <c r="C548" s="226" t="s">
        <v>464</v>
      </c>
      <c r="D548" s="226" t="s">
        <v>181</v>
      </c>
      <c r="E548" s="227" t="s">
        <v>3106</v>
      </c>
      <c r="F548" s="228" t="s">
        <v>3107</v>
      </c>
      <c r="G548" s="229" t="s">
        <v>544</v>
      </c>
      <c r="H548" s="230">
        <v>37.5</v>
      </c>
      <c r="I548" s="231"/>
      <c r="J548" s="232">
        <f>ROUND(I548*H548,2)</f>
        <v>0</v>
      </c>
      <c r="K548" s="228" t="s">
        <v>1</v>
      </c>
      <c r="L548" s="44"/>
      <c r="M548" s="233" t="s">
        <v>1</v>
      </c>
      <c r="N548" s="234" t="s">
        <v>41</v>
      </c>
      <c r="O548" s="91"/>
      <c r="P548" s="235">
        <f>O548*H548</f>
        <v>0</v>
      </c>
      <c r="Q548" s="235">
        <v>0</v>
      </c>
      <c r="R548" s="235">
        <f>Q548*H548</f>
        <v>0</v>
      </c>
      <c r="S548" s="235">
        <v>0</v>
      </c>
      <c r="T548" s="236">
        <f>S548*H548</f>
        <v>0</v>
      </c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R548" s="237" t="s">
        <v>186</v>
      </c>
      <c r="AT548" s="237" t="s">
        <v>181</v>
      </c>
      <c r="AU548" s="237" t="s">
        <v>83</v>
      </c>
      <c r="AY548" s="17" t="s">
        <v>178</v>
      </c>
      <c r="BE548" s="238">
        <f>IF(N548="základní",J548,0)</f>
        <v>0</v>
      </c>
      <c r="BF548" s="238">
        <f>IF(N548="snížená",J548,0)</f>
        <v>0</v>
      </c>
      <c r="BG548" s="238">
        <f>IF(N548="zákl. přenesená",J548,0)</f>
        <v>0</v>
      </c>
      <c r="BH548" s="238">
        <f>IF(N548="sníž. přenesená",J548,0)</f>
        <v>0</v>
      </c>
      <c r="BI548" s="238">
        <f>IF(N548="nulová",J548,0)</f>
        <v>0</v>
      </c>
      <c r="BJ548" s="17" t="s">
        <v>83</v>
      </c>
      <c r="BK548" s="238">
        <f>ROUND(I548*H548,2)</f>
        <v>0</v>
      </c>
      <c r="BL548" s="17" t="s">
        <v>186</v>
      </c>
      <c r="BM548" s="237" t="s">
        <v>1498</v>
      </c>
    </row>
    <row r="549" s="2" customFormat="1" ht="21.75" customHeight="1">
      <c r="A549" s="38"/>
      <c r="B549" s="39"/>
      <c r="C549" s="226" t="s">
        <v>496</v>
      </c>
      <c r="D549" s="226" t="s">
        <v>181</v>
      </c>
      <c r="E549" s="227" t="s">
        <v>3108</v>
      </c>
      <c r="F549" s="228" t="s">
        <v>2950</v>
      </c>
      <c r="G549" s="229" t="s">
        <v>229</v>
      </c>
      <c r="H549" s="230">
        <v>0.89900000000000002</v>
      </c>
      <c r="I549" s="231"/>
      <c r="J549" s="232">
        <f>ROUND(I549*H549,2)</f>
        <v>0</v>
      </c>
      <c r="K549" s="228" t="s">
        <v>1</v>
      </c>
      <c r="L549" s="44"/>
      <c r="M549" s="233" t="s">
        <v>1</v>
      </c>
      <c r="N549" s="234" t="s">
        <v>41</v>
      </c>
      <c r="O549" s="91"/>
      <c r="P549" s="235">
        <f>O549*H549</f>
        <v>0</v>
      </c>
      <c r="Q549" s="235">
        <v>0</v>
      </c>
      <c r="R549" s="235">
        <f>Q549*H549</f>
        <v>0</v>
      </c>
      <c r="S549" s="235">
        <v>0</v>
      </c>
      <c r="T549" s="236">
        <f>S549*H549</f>
        <v>0</v>
      </c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R549" s="237" t="s">
        <v>186</v>
      </c>
      <c r="AT549" s="237" t="s">
        <v>181</v>
      </c>
      <c r="AU549" s="237" t="s">
        <v>83</v>
      </c>
      <c r="AY549" s="17" t="s">
        <v>178</v>
      </c>
      <c r="BE549" s="238">
        <f>IF(N549="základní",J549,0)</f>
        <v>0</v>
      </c>
      <c r="BF549" s="238">
        <f>IF(N549="snížená",J549,0)</f>
        <v>0</v>
      </c>
      <c r="BG549" s="238">
        <f>IF(N549="zákl. přenesená",J549,0)</f>
        <v>0</v>
      </c>
      <c r="BH549" s="238">
        <f>IF(N549="sníž. přenesená",J549,0)</f>
        <v>0</v>
      </c>
      <c r="BI549" s="238">
        <f>IF(N549="nulová",J549,0)</f>
        <v>0</v>
      </c>
      <c r="BJ549" s="17" t="s">
        <v>83</v>
      </c>
      <c r="BK549" s="238">
        <f>ROUND(I549*H549,2)</f>
        <v>0</v>
      </c>
      <c r="BL549" s="17" t="s">
        <v>186</v>
      </c>
      <c r="BM549" s="237" t="s">
        <v>1506</v>
      </c>
    </row>
    <row r="550" s="12" customFormat="1" ht="25.92" customHeight="1">
      <c r="A550" s="12"/>
      <c r="B550" s="210"/>
      <c r="C550" s="211"/>
      <c r="D550" s="212" t="s">
        <v>75</v>
      </c>
      <c r="E550" s="213" t="s">
        <v>3109</v>
      </c>
      <c r="F550" s="213" t="s">
        <v>3110</v>
      </c>
      <c r="G550" s="211"/>
      <c r="H550" s="211"/>
      <c r="I550" s="214"/>
      <c r="J550" s="215">
        <f>BK550</f>
        <v>0</v>
      </c>
      <c r="K550" s="211"/>
      <c r="L550" s="216"/>
      <c r="M550" s="217"/>
      <c r="N550" s="218"/>
      <c r="O550" s="218"/>
      <c r="P550" s="219">
        <f>SUM(P551:P560)</f>
        <v>0</v>
      </c>
      <c r="Q550" s="218"/>
      <c r="R550" s="219">
        <f>SUM(R551:R560)</f>
        <v>876</v>
      </c>
      <c r="S550" s="218"/>
      <c r="T550" s="220">
        <f>SUM(T551:T560)</f>
        <v>0</v>
      </c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R550" s="221" t="s">
        <v>83</v>
      </c>
      <c r="AT550" s="222" t="s">
        <v>75</v>
      </c>
      <c r="AU550" s="222" t="s">
        <v>76</v>
      </c>
      <c r="AY550" s="221" t="s">
        <v>178</v>
      </c>
      <c r="BK550" s="223">
        <f>SUM(BK551:BK560)</f>
        <v>0</v>
      </c>
    </row>
    <row r="551" s="2" customFormat="1" ht="37.8" customHeight="1">
      <c r="A551" s="38"/>
      <c r="B551" s="39"/>
      <c r="C551" s="226" t="s">
        <v>504</v>
      </c>
      <c r="D551" s="226" t="s">
        <v>181</v>
      </c>
      <c r="E551" s="227" t="s">
        <v>3111</v>
      </c>
      <c r="F551" s="228" t="s">
        <v>3112</v>
      </c>
      <c r="G551" s="229" t="s">
        <v>258</v>
      </c>
      <c r="H551" s="230">
        <v>84</v>
      </c>
      <c r="I551" s="231"/>
      <c r="J551" s="232">
        <f>ROUND(I551*H551,2)</f>
        <v>0</v>
      </c>
      <c r="K551" s="228" t="s">
        <v>1</v>
      </c>
      <c r="L551" s="44"/>
      <c r="M551" s="233" t="s">
        <v>1</v>
      </c>
      <c r="N551" s="234" t="s">
        <v>41</v>
      </c>
      <c r="O551" s="91"/>
      <c r="P551" s="235">
        <f>O551*H551</f>
        <v>0</v>
      </c>
      <c r="Q551" s="235">
        <v>8</v>
      </c>
      <c r="R551" s="235">
        <f>Q551*H551</f>
        <v>672</v>
      </c>
      <c r="S551" s="235">
        <v>0</v>
      </c>
      <c r="T551" s="236">
        <f>S551*H551</f>
        <v>0</v>
      </c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R551" s="237" t="s">
        <v>186</v>
      </c>
      <c r="AT551" s="237" t="s">
        <v>181</v>
      </c>
      <c r="AU551" s="237" t="s">
        <v>83</v>
      </c>
      <c r="AY551" s="17" t="s">
        <v>178</v>
      </c>
      <c r="BE551" s="238">
        <f>IF(N551="základní",J551,0)</f>
        <v>0</v>
      </c>
      <c r="BF551" s="238">
        <f>IF(N551="snížená",J551,0)</f>
        <v>0</v>
      </c>
      <c r="BG551" s="238">
        <f>IF(N551="zákl. přenesená",J551,0)</f>
        <v>0</v>
      </c>
      <c r="BH551" s="238">
        <f>IF(N551="sníž. přenesená",J551,0)</f>
        <v>0</v>
      </c>
      <c r="BI551" s="238">
        <f>IF(N551="nulová",J551,0)</f>
        <v>0</v>
      </c>
      <c r="BJ551" s="17" t="s">
        <v>83</v>
      </c>
      <c r="BK551" s="238">
        <f>ROUND(I551*H551,2)</f>
        <v>0</v>
      </c>
      <c r="BL551" s="17" t="s">
        <v>186</v>
      </c>
      <c r="BM551" s="237" t="s">
        <v>1514</v>
      </c>
    </row>
    <row r="552" s="13" customFormat="1">
      <c r="A552" s="13"/>
      <c r="B552" s="244"/>
      <c r="C552" s="245"/>
      <c r="D552" s="246" t="s">
        <v>190</v>
      </c>
      <c r="E552" s="247" t="s">
        <v>1</v>
      </c>
      <c r="F552" s="248" t="s">
        <v>2899</v>
      </c>
      <c r="G552" s="245"/>
      <c r="H552" s="247" t="s">
        <v>1</v>
      </c>
      <c r="I552" s="249"/>
      <c r="J552" s="245"/>
      <c r="K552" s="245"/>
      <c r="L552" s="250"/>
      <c r="M552" s="251"/>
      <c r="N552" s="252"/>
      <c r="O552" s="252"/>
      <c r="P552" s="252"/>
      <c r="Q552" s="252"/>
      <c r="R552" s="252"/>
      <c r="S552" s="252"/>
      <c r="T552" s="25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54" t="s">
        <v>190</v>
      </c>
      <c r="AU552" s="254" t="s">
        <v>83</v>
      </c>
      <c r="AV552" s="13" t="s">
        <v>83</v>
      </c>
      <c r="AW552" s="13" t="s">
        <v>34</v>
      </c>
      <c r="AX552" s="13" t="s">
        <v>76</v>
      </c>
      <c r="AY552" s="254" t="s">
        <v>178</v>
      </c>
    </row>
    <row r="553" s="14" customFormat="1">
      <c r="A553" s="14"/>
      <c r="B553" s="255"/>
      <c r="C553" s="256"/>
      <c r="D553" s="246" t="s">
        <v>190</v>
      </c>
      <c r="E553" s="257" t="s">
        <v>1</v>
      </c>
      <c r="F553" s="258" t="s">
        <v>844</v>
      </c>
      <c r="G553" s="256"/>
      <c r="H553" s="259">
        <v>84</v>
      </c>
      <c r="I553" s="260"/>
      <c r="J553" s="256"/>
      <c r="K553" s="256"/>
      <c r="L553" s="261"/>
      <c r="M553" s="262"/>
      <c r="N553" s="263"/>
      <c r="O553" s="263"/>
      <c r="P553" s="263"/>
      <c r="Q553" s="263"/>
      <c r="R553" s="263"/>
      <c r="S553" s="263"/>
      <c r="T553" s="26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65" t="s">
        <v>190</v>
      </c>
      <c r="AU553" s="265" t="s">
        <v>83</v>
      </c>
      <c r="AV553" s="14" t="s">
        <v>85</v>
      </c>
      <c r="AW553" s="14" t="s">
        <v>34</v>
      </c>
      <c r="AX553" s="14" t="s">
        <v>76</v>
      </c>
      <c r="AY553" s="265" t="s">
        <v>178</v>
      </c>
    </row>
    <row r="554" s="15" customFormat="1">
      <c r="A554" s="15"/>
      <c r="B554" s="283"/>
      <c r="C554" s="284"/>
      <c r="D554" s="246" t="s">
        <v>190</v>
      </c>
      <c r="E554" s="285" t="s">
        <v>1</v>
      </c>
      <c r="F554" s="286" t="s">
        <v>2432</v>
      </c>
      <c r="G554" s="284"/>
      <c r="H554" s="287">
        <v>84</v>
      </c>
      <c r="I554" s="288"/>
      <c r="J554" s="284"/>
      <c r="K554" s="284"/>
      <c r="L554" s="289"/>
      <c r="M554" s="290"/>
      <c r="N554" s="291"/>
      <c r="O554" s="291"/>
      <c r="P554" s="291"/>
      <c r="Q554" s="291"/>
      <c r="R554" s="291"/>
      <c r="S554" s="291"/>
      <c r="T554" s="292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T554" s="293" t="s">
        <v>190</v>
      </c>
      <c r="AU554" s="293" t="s">
        <v>83</v>
      </c>
      <c r="AV554" s="15" t="s">
        <v>186</v>
      </c>
      <c r="AW554" s="15" t="s">
        <v>34</v>
      </c>
      <c r="AX554" s="15" t="s">
        <v>83</v>
      </c>
      <c r="AY554" s="293" t="s">
        <v>178</v>
      </c>
    </row>
    <row r="555" s="2" customFormat="1" ht="37.8" customHeight="1">
      <c r="A555" s="38"/>
      <c r="B555" s="39"/>
      <c r="C555" s="226" t="s">
        <v>940</v>
      </c>
      <c r="D555" s="226" t="s">
        <v>181</v>
      </c>
      <c r="E555" s="227" t="s">
        <v>3113</v>
      </c>
      <c r="F555" s="228" t="s">
        <v>3114</v>
      </c>
      <c r="G555" s="229" t="s">
        <v>258</v>
      </c>
      <c r="H555" s="230">
        <v>25.5</v>
      </c>
      <c r="I555" s="231"/>
      <c r="J555" s="232">
        <f>ROUND(I555*H555,2)</f>
        <v>0</v>
      </c>
      <c r="K555" s="228" t="s">
        <v>1</v>
      </c>
      <c r="L555" s="44"/>
      <c r="M555" s="233" t="s">
        <v>1</v>
      </c>
      <c r="N555" s="234" t="s">
        <v>41</v>
      </c>
      <c r="O555" s="91"/>
      <c r="P555" s="235">
        <f>O555*H555</f>
        <v>0</v>
      </c>
      <c r="Q555" s="235">
        <v>8</v>
      </c>
      <c r="R555" s="235">
        <f>Q555*H555</f>
        <v>204</v>
      </c>
      <c r="S555" s="235">
        <v>0</v>
      </c>
      <c r="T555" s="236">
        <f>S555*H555</f>
        <v>0</v>
      </c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R555" s="237" t="s">
        <v>186</v>
      </c>
      <c r="AT555" s="237" t="s">
        <v>181</v>
      </c>
      <c r="AU555" s="237" t="s">
        <v>83</v>
      </c>
      <c r="AY555" s="17" t="s">
        <v>178</v>
      </c>
      <c r="BE555" s="238">
        <f>IF(N555="základní",J555,0)</f>
        <v>0</v>
      </c>
      <c r="BF555" s="238">
        <f>IF(N555="snížená",J555,0)</f>
        <v>0</v>
      </c>
      <c r="BG555" s="238">
        <f>IF(N555="zákl. přenesená",J555,0)</f>
        <v>0</v>
      </c>
      <c r="BH555" s="238">
        <f>IF(N555="sníž. přenesená",J555,0)</f>
        <v>0</v>
      </c>
      <c r="BI555" s="238">
        <f>IF(N555="nulová",J555,0)</f>
        <v>0</v>
      </c>
      <c r="BJ555" s="17" t="s">
        <v>83</v>
      </c>
      <c r="BK555" s="238">
        <f>ROUND(I555*H555,2)</f>
        <v>0</v>
      </c>
      <c r="BL555" s="17" t="s">
        <v>186</v>
      </c>
      <c r="BM555" s="237" t="s">
        <v>1522</v>
      </c>
    </row>
    <row r="556" s="13" customFormat="1">
      <c r="A556" s="13"/>
      <c r="B556" s="244"/>
      <c r="C556" s="245"/>
      <c r="D556" s="246" t="s">
        <v>190</v>
      </c>
      <c r="E556" s="247" t="s">
        <v>1</v>
      </c>
      <c r="F556" s="248" t="s">
        <v>2899</v>
      </c>
      <c r="G556" s="245"/>
      <c r="H556" s="247" t="s">
        <v>1</v>
      </c>
      <c r="I556" s="249"/>
      <c r="J556" s="245"/>
      <c r="K556" s="245"/>
      <c r="L556" s="250"/>
      <c r="M556" s="251"/>
      <c r="N556" s="252"/>
      <c r="O556" s="252"/>
      <c r="P556" s="252"/>
      <c r="Q556" s="252"/>
      <c r="R556" s="252"/>
      <c r="S556" s="252"/>
      <c r="T556" s="25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54" t="s">
        <v>190</v>
      </c>
      <c r="AU556" s="254" t="s">
        <v>83</v>
      </c>
      <c r="AV556" s="13" t="s">
        <v>83</v>
      </c>
      <c r="AW556" s="13" t="s">
        <v>34</v>
      </c>
      <c r="AX556" s="13" t="s">
        <v>76</v>
      </c>
      <c r="AY556" s="254" t="s">
        <v>178</v>
      </c>
    </row>
    <row r="557" s="14" customFormat="1">
      <c r="A557" s="14"/>
      <c r="B557" s="255"/>
      <c r="C557" s="256"/>
      <c r="D557" s="246" t="s">
        <v>190</v>
      </c>
      <c r="E557" s="257" t="s">
        <v>1</v>
      </c>
      <c r="F557" s="258" t="s">
        <v>3115</v>
      </c>
      <c r="G557" s="256"/>
      <c r="H557" s="259">
        <v>25.5</v>
      </c>
      <c r="I557" s="260"/>
      <c r="J557" s="256"/>
      <c r="K557" s="256"/>
      <c r="L557" s="261"/>
      <c r="M557" s="262"/>
      <c r="N557" s="263"/>
      <c r="O557" s="263"/>
      <c r="P557" s="263"/>
      <c r="Q557" s="263"/>
      <c r="R557" s="263"/>
      <c r="S557" s="263"/>
      <c r="T557" s="26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65" t="s">
        <v>190</v>
      </c>
      <c r="AU557" s="265" t="s">
        <v>83</v>
      </c>
      <c r="AV557" s="14" t="s">
        <v>85</v>
      </c>
      <c r="AW557" s="14" t="s">
        <v>34</v>
      </c>
      <c r="AX557" s="14" t="s">
        <v>76</v>
      </c>
      <c r="AY557" s="265" t="s">
        <v>178</v>
      </c>
    </row>
    <row r="558" s="15" customFormat="1">
      <c r="A558" s="15"/>
      <c r="B558" s="283"/>
      <c r="C558" s="284"/>
      <c r="D558" s="246" t="s">
        <v>190</v>
      </c>
      <c r="E558" s="285" t="s">
        <v>1</v>
      </c>
      <c r="F558" s="286" t="s">
        <v>2432</v>
      </c>
      <c r="G558" s="284"/>
      <c r="H558" s="287">
        <v>25.5</v>
      </c>
      <c r="I558" s="288"/>
      <c r="J558" s="284"/>
      <c r="K558" s="284"/>
      <c r="L558" s="289"/>
      <c r="M558" s="290"/>
      <c r="N558" s="291"/>
      <c r="O558" s="291"/>
      <c r="P558" s="291"/>
      <c r="Q558" s="291"/>
      <c r="R558" s="291"/>
      <c r="S558" s="291"/>
      <c r="T558" s="292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T558" s="293" t="s">
        <v>190</v>
      </c>
      <c r="AU558" s="293" t="s">
        <v>83</v>
      </c>
      <c r="AV558" s="15" t="s">
        <v>186</v>
      </c>
      <c r="AW558" s="15" t="s">
        <v>34</v>
      </c>
      <c r="AX558" s="15" t="s">
        <v>83</v>
      </c>
      <c r="AY558" s="293" t="s">
        <v>178</v>
      </c>
    </row>
    <row r="559" s="2" customFormat="1" ht="55.5" customHeight="1">
      <c r="A559" s="38"/>
      <c r="B559" s="39"/>
      <c r="C559" s="226" t="s">
        <v>945</v>
      </c>
      <c r="D559" s="226" t="s">
        <v>181</v>
      </c>
      <c r="E559" s="227" t="s">
        <v>3116</v>
      </c>
      <c r="F559" s="228" t="s">
        <v>3117</v>
      </c>
      <c r="G559" s="229" t="s">
        <v>544</v>
      </c>
      <c r="H559" s="230">
        <v>9.5</v>
      </c>
      <c r="I559" s="231"/>
      <c r="J559" s="232">
        <f>ROUND(I559*H559,2)</f>
        <v>0</v>
      </c>
      <c r="K559" s="228" t="s">
        <v>1</v>
      </c>
      <c r="L559" s="44"/>
      <c r="M559" s="233" t="s">
        <v>1</v>
      </c>
      <c r="N559" s="234" t="s">
        <v>41</v>
      </c>
      <c r="O559" s="91"/>
      <c r="P559" s="235">
        <f>O559*H559</f>
        <v>0</v>
      </c>
      <c r="Q559" s="235">
        <v>0</v>
      </c>
      <c r="R559" s="235">
        <f>Q559*H559</f>
        <v>0</v>
      </c>
      <c r="S559" s="235">
        <v>0</v>
      </c>
      <c r="T559" s="236">
        <f>S559*H559</f>
        <v>0</v>
      </c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R559" s="237" t="s">
        <v>186</v>
      </c>
      <c r="AT559" s="237" t="s">
        <v>181</v>
      </c>
      <c r="AU559" s="237" t="s">
        <v>83</v>
      </c>
      <c r="AY559" s="17" t="s">
        <v>178</v>
      </c>
      <c r="BE559" s="238">
        <f>IF(N559="základní",J559,0)</f>
        <v>0</v>
      </c>
      <c r="BF559" s="238">
        <f>IF(N559="snížená",J559,0)</f>
        <v>0</v>
      </c>
      <c r="BG559" s="238">
        <f>IF(N559="zákl. přenesená",J559,0)</f>
        <v>0</v>
      </c>
      <c r="BH559" s="238">
        <f>IF(N559="sníž. přenesená",J559,0)</f>
        <v>0</v>
      </c>
      <c r="BI559" s="238">
        <f>IF(N559="nulová",J559,0)</f>
        <v>0</v>
      </c>
      <c r="BJ559" s="17" t="s">
        <v>83</v>
      </c>
      <c r="BK559" s="238">
        <f>ROUND(I559*H559,2)</f>
        <v>0</v>
      </c>
      <c r="BL559" s="17" t="s">
        <v>186</v>
      </c>
      <c r="BM559" s="237" t="s">
        <v>1530</v>
      </c>
    </row>
    <row r="560" s="2" customFormat="1" ht="21.75" customHeight="1">
      <c r="A560" s="38"/>
      <c r="B560" s="39"/>
      <c r="C560" s="226" t="s">
        <v>974</v>
      </c>
      <c r="D560" s="226" t="s">
        <v>181</v>
      </c>
      <c r="E560" s="227" t="s">
        <v>3118</v>
      </c>
      <c r="F560" s="228" t="s">
        <v>2950</v>
      </c>
      <c r="G560" s="229" t="s">
        <v>229</v>
      </c>
      <c r="H560" s="230">
        <v>0.876</v>
      </c>
      <c r="I560" s="231"/>
      <c r="J560" s="232">
        <f>ROUND(I560*H560,2)</f>
        <v>0</v>
      </c>
      <c r="K560" s="228" t="s">
        <v>1</v>
      </c>
      <c r="L560" s="44"/>
      <c r="M560" s="233" t="s">
        <v>1</v>
      </c>
      <c r="N560" s="234" t="s">
        <v>41</v>
      </c>
      <c r="O560" s="91"/>
      <c r="P560" s="235">
        <f>O560*H560</f>
        <v>0</v>
      </c>
      <c r="Q560" s="235">
        <v>0</v>
      </c>
      <c r="R560" s="235">
        <f>Q560*H560</f>
        <v>0</v>
      </c>
      <c r="S560" s="235">
        <v>0</v>
      </c>
      <c r="T560" s="236">
        <f>S560*H560</f>
        <v>0</v>
      </c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R560" s="237" t="s">
        <v>186</v>
      </c>
      <c r="AT560" s="237" t="s">
        <v>181</v>
      </c>
      <c r="AU560" s="237" t="s">
        <v>83</v>
      </c>
      <c r="AY560" s="17" t="s">
        <v>178</v>
      </c>
      <c r="BE560" s="238">
        <f>IF(N560="základní",J560,0)</f>
        <v>0</v>
      </c>
      <c r="BF560" s="238">
        <f>IF(N560="snížená",J560,0)</f>
        <v>0</v>
      </c>
      <c r="BG560" s="238">
        <f>IF(N560="zákl. přenesená",J560,0)</f>
        <v>0</v>
      </c>
      <c r="BH560" s="238">
        <f>IF(N560="sníž. přenesená",J560,0)</f>
        <v>0</v>
      </c>
      <c r="BI560" s="238">
        <f>IF(N560="nulová",J560,0)</f>
        <v>0</v>
      </c>
      <c r="BJ560" s="17" t="s">
        <v>83</v>
      </c>
      <c r="BK560" s="238">
        <f>ROUND(I560*H560,2)</f>
        <v>0</v>
      </c>
      <c r="BL560" s="17" t="s">
        <v>186</v>
      </c>
      <c r="BM560" s="237" t="s">
        <v>1539</v>
      </c>
    </row>
    <row r="561" s="12" customFormat="1" ht="25.92" customHeight="1">
      <c r="A561" s="12"/>
      <c r="B561" s="210"/>
      <c r="C561" s="211"/>
      <c r="D561" s="212" t="s">
        <v>75</v>
      </c>
      <c r="E561" s="213" t="s">
        <v>3119</v>
      </c>
      <c r="F561" s="213" t="s">
        <v>3120</v>
      </c>
      <c r="G561" s="211"/>
      <c r="H561" s="211"/>
      <c r="I561" s="214"/>
      <c r="J561" s="215">
        <f>BK561</f>
        <v>0</v>
      </c>
      <c r="K561" s="211"/>
      <c r="L561" s="216"/>
      <c r="M561" s="217"/>
      <c r="N561" s="218"/>
      <c r="O561" s="218"/>
      <c r="P561" s="219">
        <f>SUM(P562:P572)</f>
        <v>0</v>
      </c>
      <c r="Q561" s="218"/>
      <c r="R561" s="219">
        <f>SUM(R562:R572)</f>
        <v>493</v>
      </c>
      <c r="S561" s="218"/>
      <c r="T561" s="220">
        <f>SUM(T562:T572)</f>
        <v>0</v>
      </c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R561" s="221" t="s">
        <v>83</v>
      </c>
      <c r="AT561" s="222" t="s">
        <v>75</v>
      </c>
      <c r="AU561" s="222" t="s">
        <v>76</v>
      </c>
      <c r="AY561" s="221" t="s">
        <v>178</v>
      </c>
      <c r="BK561" s="223">
        <f>SUM(BK562:BK572)</f>
        <v>0</v>
      </c>
    </row>
    <row r="562" s="2" customFormat="1" ht="33" customHeight="1">
      <c r="A562" s="38"/>
      <c r="B562" s="39"/>
      <c r="C562" s="226" t="s">
        <v>996</v>
      </c>
      <c r="D562" s="226" t="s">
        <v>181</v>
      </c>
      <c r="E562" s="227" t="s">
        <v>3121</v>
      </c>
      <c r="F562" s="228" t="s">
        <v>3122</v>
      </c>
      <c r="G562" s="229" t="s">
        <v>258</v>
      </c>
      <c r="H562" s="230">
        <v>181</v>
      </c>
      <c r="I562" s="231"/>
      <c r="J562" s="232">
        <f>ROUND(I562*H562,2)</f>
        <v>0</v>
      </c>
      <c r="K562" s="228" t="s">
        <v>1</v>
      </c>
      <c r="L562" s="44"/>
      <c r="M562" s="233" t="s">
        <v>1</v>
      </c>
      <c r="N562" s="234" t="s">
        <v>41</v>
      </c>
      <c r="O562" s="91"/>
      <c r="P562" s="235">
        <f>O562*H562</f>
        <v>0</v>
      </c>
      <c r="Q562" s="235">
        <v>2.5</v>
      </c>
      <c r="R562" s="235">
        <f>Q562*H562</f>
        <v>452.5</v>
      </c>
      <c r="S562" s="235">
        <v>0</v>
      </c>
      <c r="T562" s="236">
        <f>S562*H562</f>
        <v>0</v>
      </c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R562" s="237" t="s">
        <v>186</v>
      </c>
      <c r="AT562" s="237" t="s">
        <v>181</v>
      </c>
      <c r="AU562" s="237" t="s">
        <v>83</v>
      </c>
      <c r="AY562" s="17" t="s">
        <v>178</v>
      </c>
      <c r="BE562" s="238">
        <f>IF(N562="základní",J562,0)</f>
        <v>0</v>
      </c>
      <c r="BF562" s="238">
        <f>IF(N562="snížená",J562,0)</f>
        <v>0</v>
      </c>
      <c r="BG562" s="238">
        <f>IF(N562="zákl. přenesená",J562,0)</f>
        <v>0</v>
      </c>
      <c r="BH562" s="238">
        <f>IF(N562="sníž. přenesená",J562,0)</f>
        <v>0</v>
      </c>
      <c r="BI562" s="238">
        <f>IF(N562="nulová",J562,0)</f>
        <v>0</v>
      </c>
      <c r="BJ562" s="17" t="s">
        <v>83</v>
      </c>
      <c r="BK562" s="238">
        <f>ROUND(I562*H562,2)</f>
        <v>0</v>
      </c>
      <c r="BL562" s="17" t="s">
        <v>186</v>
      </c>
      <c r="BM562" s="237" t="s">
        <v>1547</v>
      </c>
    </row>
    <row r="563" s="13" customFormat="1">
      <c r="A563" s="13"/>
      <c r="B563" s="244"/>
      <c r="C563" s="245"/>
      <c r="D563" s="246" t="s">
        <v>190</v>
      </c>
      <c r="E563" s="247" t="s">
        <v>1</v>
      </c>
      <c r="F563" s="248" t="s">
        <v>2899</v>
      </c>
      <c r="G563" s="245"/>
      <c r="H563" s="247" t="s">
        <v>1</v>
      </c>
      <c r="I563" s="249"/>
      <c r="J563" s="245"/>
      <c r="K563" s="245"/>
      <c r="L563" s="250"/>
      <c r="M563" s="251"/>
      <c r="N563" s="252"/>
      <c r="O563" s="252"/>
      <c r="P563" s="252"/>
      <c r="Q563" s="252"/>
      <c r="R563" s="252"/>
      <c r="S563" s="252"/>
      <c r="T563" s="25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54" t="s">
        <v>190</v>
      </c>
      <c r="AU563" s="254" t="s">
        <v>83</v>
      </c>
      <c r="AV563" s="13" t="s">
        <v>83</v>
      </c>
      <c r="AW563" s="13" t="s">
        <v>34</v>
      </c>
      <c r="AX563" s="13" t="s">
        <v>76</v>
      </c>
      <c r="AY563" s="254" t="s">
        <v>178</v>
      </c>
    </row>
    <row r="564" s="14" customFormat="1">
      <c r="A564" s="14"/>
      <c r="B564" s="255"/>
      <c r="C564" s="256"/>
      <c r="D564" s="246" t="s">
        <v>190</v>
      </c>
      <c r="E564" s="257" t="s">
        <v>1</v>
      </c>
      <c r="F564" s="258" t="s">
        <v>1470</v>
      </c>
      <c r="G564" s="256"/>
      <c r="H564" s="259">
        <v>181</v>
      </c>
      <c r="I564" s="260"/>
      <c r="J564" s="256"/>
      <c r="K564" s="256"/>
      <c r="L564" s="261"/>
      <c r="M564" s="262"/>
      <c r="N564" s="263"/>
      <c r="O564" s="263"/>
      <c r="P564" s="263"/>
      <c r="Q564" s="263"/>
      <c r="R564" s="263"/>
      <c r="S564" s="263"/>
      <c r="T564" s="26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65" t="s">
        <v>190</v>
      </c>
      <c r="AU564" s="265" t="s">
        <v>83</v>
      </c>
      <c r="AV564" s="14" t="s">
        <v>85</v>
      </c>
      <c r="AW564" s="14" t="s">
        <v>34</v>
      </c>
      <c r="AX564" s="14" t="s">
        <v>76</v>
      </c>
      <c r="AY564" s="265" t="s">
        <v>178</v>
      </c>
    </row>
    <row r="565" s="15" customFormat="1">
      <c r="A565" s="15"/>
      <c r="B565" s="283"/>
      <c r="C565" s="284"/>
      <c r="D565" s="246" t="s">
        <v>190</v>
      </c>
      <c r="E565" s="285" t="s">
        <v>1</v>
      </c>
      <c r="F565" s="286" t="s">
        <v>2432</v>
      </c>
      <c r="G565" s="284"/>
      <c r="H565" s="287">
        <v>181</v>
      </c>
      <c r="I565" s="288"/>
      <c r="J565" s="284"/>
      <c r="K565" s="284"/>
      <c r="L565" s="289"/>
      <c r="M565" s="290"/>
      <c r="N565" s="291"/>
      <c r="O565" s="291"/>
      <c r="P565" s="291"/>
      <c r="Q565" s="291"/>
      <c r="R565" s="291"/>
      <c r="S565" s="291"/>
      <c r="T565" s="292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T565" s="293" t="s">
        <v>190</v>
      </c>
      <c r="AU565" s="293" t="s">
        <v>83</v>
      </c>
      <c r="AV565" s="15" t="s">
        <v>186</v>
      </c>
      <c r="AW565" s="15" t="s">
        <v>34</v>
      </c>
      <c r="AX565" s="15" t="s">
        <v>83</v>
      </c>
      <c r="AY565" s="293" t="s">
        <v>178</v>
      </c>
    </row>
    <row r="566" s="2" customFormat="1" ht="44.25" customHeight="1">
      <c r="A566" s="38"/>
      <c r="B566" s="39"/>
      <c r="C566" s="226" t="s">
        <v>1001</v>
      </c>
      <c r="D566" s="226" t="s">
        <v>181</v>
      </c>
      <c r="E566" s="227" t="s">
        <v>3123</v>
      </c>
      <c r="F566" s="228" t="s">
        <v>3124</v>
      </c>
      <c r="G566" s="229" t="s">
        <v>258</v>
      </c>
      <c r="H566" s="230">
        <v>13.5</v>
      </c>
      <c r="I566" s="231"/>
      <c r="J566" s="232">
        <f>ROUND(I566*H566,2)</f>
        <v>0</v>
      </c>
      <c r="K566" s="228" t="s">
        <v>1</v>
      </c>
      <c r="L566" s="44"/>
      <c r="M566" s="233" t="s">
        <v>1</v>
      </c>
      <c r="N566" s="234" t="s">
        <v>41</v>
      </c>
      <c r="O566" s="91"/>
      <c r="P566" s="235">
        <f>O566*H566</f>
        <v>0</v>
      </c>
      <c r="Q566" s="235">
        <v>3</v>
      </c>
      <c r="R566" s="235">
        <f>Q566*H566</f>
        <v>40.5</v>
      </c>
      <c r="S566" s="235">
        <v>0</v>
      </c>
      <c r="T566" s="236">
        <f>S566*H566</f>
        <v>0</v>
      </c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R566" s="237" t="s">
        <v>186</v>
      </c>
      <c r="AT566" s="237" t="s">
        <v>181</v>
      </c>
      <c r="AU566" s="237" t="s">
        <v>83</v>
      </c>
      <c r="AY566" s="17" t="s">
        <v>178</v>
      </c>
      <c r="BE566" s="238">
        <f>IF(N566="základní",J566,0)</f>
        <v>0</v>
      </c>
      <c r="BF566" s="238">
        <f>IF(N566="snížená",J566,0)</f>
        <v>0</v>
      </c>
      <c r="BG566" s="238">
        <f>IF(N566="zákl. přenesená",J566,0)</f>
        <v>0</v>
      </c>
      <c r="BH566" s="238">
        <f>IF(N566="sníž. přenesená",J566,0)</f>
        <v>0</v>
      </c>
      <c r="BI566" s="238">
        <f>IF(N566="nulová",J566,0)</f>
        <v>0</v>
      </c>
      <c r="BJ566" s="17" t="s">
        <v>83</v>
      </c>
      <c r="BK566" s="238">
        <f>ROUND(I566*H566,2)</f>
        <v>0</v>
      </c>
      <c r="BL566" s="17" t="s">
        <v>186</v>
      </c>
      <c r="BM566" s="237" t="s">
        <v>1557</v>
      </c>
    </row>
    <row r="567" s="13" customFormat="1">
      <c r="A567" s="13"/>
      <c r="B567" s="244"/>
      <c r="C567" s="245"/>
      <c r="D567" s="246" t="s">
        <v>190</v>
      </c>
      <c r="E567" s="247" t="s">
        <v>1</v>
      </c>
      <c r="F567" s="248" t="s">
        <v>3125</v>
      </c>
      <c r="G567" s="245"/>
      <c r="H567" s="247" t="s">
        <v>1</v>
      </c>
      <c r="I567" s="249"/>
      <c r="J567" s="245"/>
      <c r="K567" s="245"/>
      <c r="L567" s="250"/>
      <c r="M567" s="251"/>
      <c r="N567" s="252"/>
      <c r="O567" s="252"/>
      <c r="P567" s="252"/>
      <c r="Q567" s="252"/>
      <c r="R567" s="252"/>
      <c r="S567" s="252"/>
      <c r="T567" s="25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54" t="s">
        <v>190</v>
      </c>
      <c r="AU567" s="254" t="s">
        <v>83</v>
      </c>
      <c r="AV567" s="13" t="s">
        <v>83</v>
      </c>
      <c r="AW567" s="13" t="s">
        <v>34</v>
      </c>
      <c r="AX567" s="13" t="s">
        <v>76</v>
      </c>
      <c r="AY567" s="254" t="s">
        <v>178</v>
      </c>
    </row>
    <row r="568" s="13" customFormat="1">
      <c r="A568" s="13"/>
      <c r="B568" s="244"/>
      <c r="C568" s="245"/>
      <c r="D568" s="246" t="s">
        <v>190</v>
      </c>
      <c r="E568" s="247" t="s">
        <v>1</v>
      </c>
      <c r="F568" s="248" t="s">
        <v>2899</v>
      </c>
      <c r="G568" s="245"/>
      <c r="H568" s="247" t="s">
        <v>1</v>
      </c>
      <c r="I568" s="249"/>
      <c r="J568" s="245"/>
      <c r="K568" s="245"/>
      <c r="L568" s="250"/>
      <c r="M568" s="251"/>
      <c r="N568" s="252"/>
      <c r="O568" s="252"/>
      <c r="P568" s="252"/>
      <c r="Q568" s="252"/>
      <c r="R568" s="252"/>
      <c r="S568" s="252"/>
      <c r="T568" s="25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54" t="s">
        <v>190</v>
      </c>
      <c r="AU568" s="254" t="s">
        <v>83</v>
      </c>
      <c r="AV568" s="13" t="s">
        <v>83</v>
      </c>
      <c r="AW568" s="13" t="s">
        <v>34</v>
      </c>
      <c r="AX568" s="13" t="s">
        <v>76</v>
      </c>
      <c r="AY568" s="254" t="s">
        <v>178</v>
      </c>
    </row>
    <row r="569" s="14" customFormat="1">
      <c r="A569" s="14"/>
      <c r="B569" s="255"/>
      <c r="C569" s="256"/>
      <c r="D569" s="246" t="s">
        <v>190</v>
      </c>
      <c r="E569" s="257" t="s">
        <v>1</v>
      </c>
      <c r="F569" s="258" t="s">
        <v>3126</v>
      </c>
      <c r="G569" s="256"/>
      <c r="H569" s="259">
        <v>13.5</v>
      </c>
      <c r="I569" s="260"/>
      <c r="J569" s="256"/>
      <c r="K569" s="256"/>
      <c r="L569" s="261"/>
      <c r="M569" s="262"/>
      <c r="N569" s="263"/>
      <c r="O569" s="263"/>
      <c r="P569" s="263"/>
      <c r="Q569" s="263"/>
      <c r="R569" s="263"/>
      <c r="S569" s="263"/>
      <c r="T569" s="26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65" t="s">
        <v>190</v>
      </c>
      <c r="AU569" s="265" t="s">
        <v>83</v>
      </c>
      <c r="AV569" s="14" t="s">
        <v>85</v>
      </c>
      <c r="AW569" s="14" t="s">
        <v>34</v>
      </c>
      <c r="AX569" s="14" t="s">
        <v>76</v>
      </c>
      <c r="AY569" s="265" t="s">
        <v>178</v>
      </c>
    </row>
    <row r="570" s="15" customFormat="1">
      <c r="A570" s="15"/>
      <c r="B570" s="283"/>
      <c r="C570" s="284"/>
      <c r="D570" s="246" t="s">
        <v>190</v>
      </c>
      <c r="E570" s="285" t="s">
        <v>1</v>
      </c>
      <c r="F570" s="286" t="s">
        <v>2432</v>
      </c>
      <c r="G570" s="284"/>
      <c r="H570" s="287">
        <v>13.5</v>
      </c>
      <c r="I570" s="288"/>
      <c r="J570" s="284"/>
      <c r="K570" s="284"/>
      <c r="L570" s="289"/>
      <c r="M570" s="290"/>
      <c r="N570" s="291"/>
      <c r="O570" s="291"/>
      <c r="P570" s="291"/>
      <c r="Q570" s="291"/>
      <c r="R570" s="291"/>
      <c r="S570" s="291"/>
      <c r="T570" s="292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T570" s="293" t="s">
        <v>190</v>
      </c>
      <c r="AU570" s="293" t="s">
        <v>83</v>
      </c>
      <c r="AV570" s="15" t="s">
        <v>186</v>
      </c>
      <c r="AW570" s="15" t="s">
        <v>34</v>
      </c>
      <c r="AX570" s="15" t="s">
        <v>83</v>
      </c>
      <c r="AY570" s="293" t="s">
        <v>178</v>
      </c>
    </row>
    <row r="571" s="2" customFormat="1" ht="49.05" customHeight="1">
      <c r="A571" s="38"/>
      <c r="B571" s="39"/>
      <c r="C571" s="226" t="s">
        <v>1007</v>
      </c>
      <c r="D571" s="226" t="s">
        <v>181</v>
      </c>
      <c r="E571" s="227" t="s">
        <v>3127</v>
      </c>
      <c r="F571" s="228" t="s">
        <v>3128</v>
      </c>
      <c r="G571" s="229" t="s">
        <v>544</v>
      </c>
      <c r="H571" s="230">
        <v>10</v>
      </c>
      <c r="I571" s="231"/>
      <c r="J571" s="232">
        <f>ROUND(I571*H571,2)</f>
        <v>0</v>
      </c>
      <c r="K571" s="228" t="s">
        <v>1</v>
      </c>
      <c r="L571" s="44"/>
      <c r="M571" s="233" t="s">
        <v>1</v>
      </c>
      <c r="N571" s="234" t="s">
        <v>41</v>
      </c>
      <c r="O571" s="91"/>
      <c r="P571" s="235">
        <f>O571*H571</f>
        <v>0</v>
      </c>
      <c r="Q571" s="235">
        <v>0</v>
      </c>
      <c r="R571" s="235">
        <f>Q571*H571</f>
        <v>0</v>
      </c>
      <c r="S571" s="235">
        <v>0</v>
      </c>
      <c r="T571" s="236">
        <f>S571*H571</f>
        <v>0</v>
      </c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R571" s="237" t="s">
        <v>186</v>
      </c>
      <c r="AT571" s="237" t="s">
        <v>181</v>
      </c>
      <c r="AU571" s="237" t="s">
        <v>83</v>
      </c>
      <c r="AY571" s="17" t="s">
        <v>178</v>
      </c>
      <c r="BE571" s="238">
        <f>IF(N571="základní",J571,0)</f>
        <v>0</v>
      </c>
      <c r="BF571" s="238">
        <f>IF(N571="snížená",J571,0)</f>
        <v>0</v>
      </c>
      <c r="BG571" s="238">
        <f>IF(N571="zákl. přenesená",J571,0)</f>
        <v>0</v>
      </c>
      <c r="BH571" s="238">
        <f>IF(N571="sníž. přenesená",J571,0)</f>
        <v>0</v>
      </c>
      <c r="BI571" s="238">
        <f>IF(N571="nulová",J571,0)</f>
        <v>0</v>
      </c>
      <c r="BJ571" s="17" t="s">
        <v>83</v>
      </c>
      <c r="BK571" s="238">
        <f>ROUND(I571*H571,2)</f>
        <v>0</v>
      </c>
      <c r="BL571" s="17" t="s">
        <v>186</v>
      </c>
      <c r="BM571" s="237" t="s">
        <v>1574</v>
      </c>
    </row>
    <row r="572" s="2" customFormat="1" ht="21.75" customHeight="1">
      <c r="A572" s="38"/>
      <c r="B572" s="39"/>
      <c r="C572" s="226" t="s">
        <v>1013</v>
      </c>
      <c r="D572" s="226" t="s">
        <v>181</v>
      </c>
      <c r="E572" s="227" t="s">
        <v>3129</v>
      </c>
      <c r="F572" s="228" t="s">
        <v>2950</v>
      </c>
      <c r="G572" s="229" t="s">
        <v>229</v>
      </c>
      <c r="H572" s="230">
        <v>0.49299999999999999</v>
      </c>
      <c r="I572" s="231"/>
      <c r="J572" s="232">
        <f>ROUND(I572*H572,2)</f>
        <v>0</v>
      </c>
      <c r="K572" s="228" t="s">
        <v>1</v>
      </c>
      <c r="L572" s="44"/>
      <c r="M572" s="233" t="s">
        <v>1</v>
      </c>
      <c r="N572" s="234" t="s">
        <v>41</v>
      </c>
      <c r="O572" s="91"/>
      <c r="P572" s="235">
        <f>O572*H572</f>
        <v>0</v>
      </c>
      <c r="Q572" s="235">
        <v>0</v>
      </c>
      <c r="R572" s="235">
        <f>Q572*H572</f>
        <v>0</v>
      </c>
      <c r="S572" s="235">
        <v>0</v>
      </c>
      <c r="T572" s="236">
        <f>S572*H572</f>
        <v>0</v>
      </c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R572" s="237" t="s">
        <v>186</v>
      </c>
      <c r="AT572" s="237" t="s">
        <v>181</v>
      </c>
      <c r="AU572" s="237" t="s">
        <v>83</v>
      </c>
      <c r="AY572" s="17" t="s">
        <v>178</v>
      </c>
      <c r="BE572" s="238">
        <f>IF(N572="základní",J572,0)</f>
        <v>0</v>
      </c>
      <c r="BF572" s="238">
        <f>IF(N572="snížená",J572,0)</f>
        <v>0</v>
      </c>
      <c r="BG572" s="238">
        <f>IF(N572="zákl. přenesená",J572,0)</f>
        <v>0</v>
      </c>
      <c r="BH572" s="238">
        <f>IF(N572="sníž. přenesená",J572,0)</f>
        <v>0</v>
      </c>
      <c r="BI572" s="238">
        <f>IF(N572="nulová",J572,0)</f>
        <v>0</v>
      </c>
      <c r="BJ572" s="17" t="s">
        <v>83</v>
      </c>
      <c r="BK572" s="238">
        <f>ROUND(I572*H572,2)</f>
        <v>0</v>
      </c>
      <c r="BL572" s="17" t="s">
        <v>186</v>
      </c>
      <c r="BM572" s="237" t="s">
        <v>1584</v>
      </c>
    </row>
    <row r="573" s="12" customFormat="1" ht="25.92" customHeight="1">
      <c r="A573" s="12"/>
      <c r="B573" s="210"/>
      <c r="C573" s="211"/>
      <c r="D573" s="212" t="s">
        <v>75</v>
      </c>
      <c r="E573" s="213" t="s">
        <v>3130</v>
      </c>
      <c r="F573" s="213" t="s">
        <v>3131</v>
      </c>
      <c r="G573" s="211"/>
      <c r="H573" s="211"/>
      <c r="I573" s="214"/>
      <c r="J573" s="215">
        <f>BK573</f>
        <v>0</v>
      </c>
      <c r="K573" s="211"/>
      <c r="L573" s="216"/>
      <c r="M573" s="217"/>
      <c r="N573" s="218"/>
      <c r="O573" s="218"/>
      <c r="P573" s="219">
        <f>SUM(P574:P607)</f>
        <v>0</v>
      </c>
      <c r="Q573" s="218"/>
      <c r="R573" s="219">
        <f>SUM(R574:R607)</f>
        <v>0</v>
      </c>
      <c r="S573" s="218"/>
      <c r="T573" s="220">
        <f>SUM(T574:T607)</f>
        <v>0</v>
      </c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R573" s="221" t="s">
        <v>83</v>
      </c>
      <c r="AT573" s="222" t="s">
        <v>75</v>
      </c>
      <c r="AU573" s="222" t="s">
        <v>76</v>
      </c>
      <c r="AY573" s="221" t="s">
        <v>178</v>
      </c>
      <c r="BK573" s="223">
        <f>SUM(BK574:BK607)</f>
        <v>0</v>
      </c>
    </row>
    <row r="574" s="2" customFormat="1" ht="37.8" customHeight="1">
      <c r="A574" s="38"/>
      <c r="B574" s="39"/>
      <c r="C574" s="226" t="s">
        <v>1020</v>
      </c>
      <c r="D574" s="226" t="s">
        <v>181</v>
      </c>
      <c r="E574" s="227" t="s">
        <v>3132</v>
      </c>
      <c r="F574" s="228" t="s">
        <v>3133</v>
      </c>
      <c r="G574" s="229" t="s">
        <v>544</v>
      </c>
      <c r="H574" s="230">
        <v>170</v>
      </c>
      <c r="I574" s="231"/>
      <c r="J574" s="232">
        <f>ROUND(I574*H574,2)</f>
        <v>0</v>
      </c>
      <c r="K574" s="228" t="s">
        <v>1</v>
      </c>
      <c r="L574" s="44"/>
      <c r="M574" s="233" t="s">
        <v>1</v>
      </c>
      <c r="N574" s="234" t="s">
        <v>41</v>
      </c>
      <c r="O574" s="91"/>
      <c r="P574" s="235">
        <f>O574*H574</f>
        <v>0</v>
      </c>
      <c r="Q574" s="235">
        <v>0</v>
      </c>
      <c r="R574" s="235">
        <f>Q574*H574</f>
        <v>0</v>
      </c>
      <c r="S574" s="235">
        <v>0</v>
      </c>
      <c r="T574" s="236">
        <f>S574*H574</f>
        <v>0</v>
      </c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R574" s="237" t="s">
        <v>186</v>
      </c>
      <c r="AT574" s="237" t="s">
        <v>181</v>
      </c>
      <c r="AU574" s="237" t="s">
        <v>83</v>
      </c>
      <c r="AY574" s="17" t="s">
        <v>178</v>
      </c>
      <c r="BE574" s="238">
        <f>IF(N574="základní",J574,0)</f>
        <v>0</v>
      </c>
      <c r="BF574" s="238">
        <f>IF(N574="snížená",J574,0)</f>
        <v>0</v>
      </c>
      <c r="BG574" s="238">
        <f>IF(N574="zákl. přenesená",J574,0)</f>
        <v>0</v>
      </c>
      <c r="BH574" s="238">
        <f>IF(N574="sníž. přenesená",J574,0)</f>
        <v>0</v>
      </c>
      <c r="BI574" s="238">
        <f>IF(N574="nulová",J574,0)</f>
        <v>0</v>
      </c>
      <c r="BJ574" s="17" t="s">
        <v>83</v>
      </c>
      <c r="BK574" s="238">
        <f>ROUND(I574*H574,2)</f>
        <v>0</v>
      </c>
      <c r="BL574" s="17" t="s">
        <v>186</v>
      </c>
      <c r="BM574" s="237" t="s">
        <v>1593</v>
      </c>
    </row>
    <row r="575" s="13" customFormat="1">
      <c r="A575" s="13"/>
      <c r="B575" s="244"/>
      <c r="C575" s="245"/>
      <c r="D575" s="246" t="s">
        <v>190</v>
      </c>
      <c r="E575" s="247" t="s">
        <v>1</v>
      </c>
      <c r="F575" s="248" t="s">
        <v>3134</v>
      </c>
      <c r="G575" s="245"/>
      <c r="H575" s="247" t="s">
        <v>1</v>
      </c>
      <c r="I575" s="249"/>
      <c r="J575" s="245"/>
      <c r="K575" s="245"/>
      <c r="L575" s="250"/>
      <c r="M575" s="251"/>
      <c r="N575" s="252"/>
      <c r="O575" s="252"/>
      <c r="P575" s="252"/>
      <c r="Q575" s="252"/>
      <c r="R575" s="252"/>
      <c r="S575" s="252"/>
      <c r="T575" s="25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54" t="s">
        <v>190</v>
      </c>
      <c r="AU575" s="254" t="s">
        <v>83</v>
      </c>
      <c r="AV575" s="13" t="s">
        <v>83</v>
      </c>
      <c r="AW575" s="13" t="s">
        <v>34</v>
      </c>
      <c r="AX575" s="13" t="s">
        <v>76</v>
      </c>
      <c r="AY575" s="254" t="s">
        <v>178</v>
      </c>
    </row>
    <row r="576" s="14" customFormat="1">
      <c r="A576" s="14"/>
      <c r="B576" s="255"/>
      <c r="C576" s="256"/>
      <c r="D576" s="246" t="s">
        <v>190</v>
      </c>
      <c r="E576" s="257" t="s">
        <v>1</v>
      </c>
      <c r="F576" s="258" t="s">
        <v>1421</v>
      </c>
      <c r="G576" s="256"/>
      <c r="H576" s="259">
        <v>170</v>
      </c>
      <c r="I576" s="260"/>
      <c r="J576" s="256"/>
      <c r="K576" s="256"/>
      <c r="L576" s="261"/>
      <c r="M576" s="262"/>
      <c r="N576" s="263"/>
      <c r="O576" s="263"/>
      <c r="P576" s="263"/>
      <c r="Q576" s="263"/>
      <c r="R576" s="263"/>
      <c r="S576" s="263"/>
      <c r="T576" s="26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65" t="s">
        <v>190</v>
      </c>
      <c r="AU576" s="265" t="s">
        <v>83</v>
      </c>
      <c r="AV576" s="14" t="s">
        <v>85</v>
      </c>
      <c r="AW576" s="14" t="s">
        <v>34</v>
      </c>
      <c r="AX576" s="14" t="s">
        <v>76</v>
      </c>
      <c r="AY576" s="265" t="s">
        <v>178</v>
      </c>
    </row>
    <row r="577" s="15" customFormat="1">
      <c r="A577" s="15"/>
      <c r="B577" s="283"/>
      <c r="C577" s="284"/>
      <c r="D577" s="246" t="s">
        <v>190</v>
      </c>
      <c r="E577" s="285" t="s">
        <v>1</v>
      </c>
      <c r="F577" s="286" t="s">
        <v>2432</v>
      </c>
      <c r="G577" s="284"/>
      <c r="H577" s="287">
        <v>170</v>
      </c>
      <c r="I577" s="288"/>
      <c r="J577" s="284"/>
      <c r="K577" s="284"/>
      <c r="L577" s="289"/>
      <c r="M577" s="290"/>
      <c r="N577" s="291"/>
      <c r="O577" s="291"/>
      <c r="P577" s="291"/>
      <c r="Q577" s="291"/>
      <c r="R577" s="291"/>
      <c r="S577" s="291"/>
      <c r="T577" s="292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T577" s="293" t="s">
        <v>190</v>
      </c>
      <c r="AU577" s="293" t="s">
        <v>83</v>
      </c>
      <c r="AV577" s="15" t="s">
        <v>186</v>
      </c>
      <c r="AW577" s="15" t="s">
        <v>34</v>
      </c>
      <c r="AX577" s="15" t="s">
        <v>83</v>
      </c>
      <c r="AY577" s="293" t="s">
        <v>178</v>
      </c>
    </row>
    <row r="578" s="2" customFormat="1" ht="37.8" customHeight="1">
      <c r="A578" s="38"/>
      <c r="B578" s="39"/>
      <c r="C578" s="226" t="s">
        <v>1026</v>
      </c>
      <c r="D578" s="226" t="s">
        <v>181</v>
      </c>
      <c r="E578" s="227" t="s">
        <v>3135</v>
      </c>
      <c r="F578" s="228" t="s">
        <v>3136</v>
      </c>
      <c r="G578" s="229" t="s">
        <v>544</v>
      </c>
      <c r="H578" s="230">
        <v>30</v>
      </c>
      <c r="I578" s="231"/>
      <c r="J578" s="232">
        <f>ROUND(I578*H578,2)</f>
        <v>0</v>
      </c>
      <c r="K578" s="228" t="s">
        <v>1</v>
      </c>
      <c r="L578" s="44"/>
      <c r="M578" s="233" t="s">
        <v>1</v>
      </c>
      <c r="N578" s="234" t="s">
        <v>41</v>
      </c>
      <c r="O578" s="91"/>
      <c r="P578" s="235">
        <f>O578*H578</f>
        <v>0</v>
      </c>
      <c r="Q578" s="235">
        <v>0</v>
      </c>
      <c r="R578" s="235">
        <f>Q578*H578</f>
        <v>0</v>
      </c>
      <c r="S578" s="235">
        <v>0</v>
      </c>
      <c r="T578" s="236">
        <f>S578*H578</f>
        <v>0</v>
      </c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R578" s="237" t="s">
        <v>186</v>
      </c>
      <c r="AT578" s="237" t="s">
        <v>181</v>
      </c>
      <c r="AU578" s="237" t="s">
        <v>83</v>
      </c>
      <c r="AY578" s="17" t="s">
        <v>178</v>
      </c>
      <c r="BE578" s="238">
        <f>IF(N578="základní",J578,0)</f>
        <v>0</v>
      </c>
      <c r="BF578" s="238">
        <f>IF(N578="snížená",J578,0)</f>
        <v>0</v>
      </c>
      <c r="BG578" s="238">
        <f>IF(N578="zákl. přenesená",J578,0)</f>
        <v>0</v>
      </c>
      <c r="BH578" s="238">
        <f>IF(N578="sníž. přenesená",J578,0)</f>
        <v>0</v>
      </c>
      <c r="BI578" s="238">
        <f>IF(N578="nulová",J578,0)</f>
        <v>0</v>
      </c>
      <c r="BJ578" s="17" t="s">
        <v>83</v>
      </c>
      <c r="BK578" s="238">
        <f>ROUND(I578*H578,2)</f>
        <v>0</v>
      </c>
      <c r="BL578" s="17" t="s">
        <v>186</v>
      </c>
      <c r="BM578" s="237" t="s">
        <v>1601</v>
      </c>
    </row>
    <row r="579" s="13" customFormat="1">
      <c r="A579" s="13"/>
      <c r="B579" s="244"/>
      <c r="C579" s="245"/>
      <c r="D579" s="246" t="s">
        <v>190</v>
      </c>
      <c r="E579" s="247" t="s">
        <v>1</v>
      </c>
      <c r="F579" s="248" t="s">
        <v>3134</v>
      </c>
      <c r="G579" s="245"/>
      <c r="H579" s="247" t="s">
        <v>1</v>
      </c>
      <c r="I579" s="249"/>
      <c r="J579" s="245"/>
      <c r="K579" s="245"/>
      <c r="L579" s="250"/>
      <c r="M579" s="251"/>
      <c r="N579" s="252"/>
      <c r="O579" s="252"/>
      <c r="P579" s="252"/>
      <c r="Q579" s="252"/>
      <c r="R579" s="252"/>
      <c r="S579" s="252"/>
      <c r="T579" s="25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54" t="s">
        <v>190</v>
      </c>
      <c r="AU579" s="254" t="s">
        <v>83</v>
      </c>
      <c r="AV579" s="13" t="s">
        <v>83</v>
      </c>
      <c r="AW579" s="13" t="s">
        <v>34</v>
      </c>
      <c r="AX579" s="13" t="s">
        <v>76</v>
      </c>
      <c r="AY579" s="254" t="s">
        <v>178</v>
      </c>
    </row>
    <row r="580" s="14" customFormat="1">
      <c r="A580" s="14"/>
      <c r="B580" s="255"/>
      <c r="C580" s="256"/>
      <c r="D580" s="246" t="s">
        <v>190</v>
      </c>
      <c r="E580" s="257" t="s">
        <v>1</v>
      </c>
      <c r="F580" s="258" t="s">
        <v>458</v>
      </c>
      <c r="G580" s="256"/>
      <c r="H580" s="259">
        <v>30</v>
      </c>
      <c r="I580" s="260"/>
      <c r="J580" s="256"/>
      <c r="K580" s="256"/>
      <c r="L580" s="261"/>
      <c r="M580" s="262"/>
      <c r="N580" s="263"/>
      <c r="O580" s="263"/>
      <c r="P580" s="263"/>
      <c r="Q580" s="263"/>
      <c r="R580" s="263"/>
      <c r="S580" s="263"/>
      <c r="T580" s="26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65" t="s">
        <v>190</v>
      </c>
      <c r="AU580" s="265" t="s">
        <v>83</v>
      </c>
      <c r="AV580" s="14" t="s">
        <v>85</v>
      </c>
      <c r="AW580" s="14" t="s">
        <v>34</v>
      </c>
      <c r="AX580" s="14" t="s">
        <v>76</v>
      </c>
      <c r="AY580" s="265" t="s">
        <v>178</v>
      </c>
    </row>
    <row r="581" s="15" customFormat="1">
      <c r="A581" s="15"/>
      <c r="B581" s="283"/>
      <c r="C581" s="284"/>
      <c r="D581" s="246" t="s">
        <v>190</v>
      </c>
      <c r="E581" s="285" t="s">
        <v>1</v>
      </c>
      <c r="F581" s="286" t="s">
        <v>2432</v>
      </c>
      <c r="G581" s="284"/>
      <c r="H581" s="287">
        <v>30</v>
      </c>
      <c r="I581" s="288"/>
      <c r="J581" s="284"/>
      <c r="K581" s="284"/>
      <c r="L581" s="289"/>
      <c r="M581" s="290"/>
      <c r="N581" s="291"/>
      <c r="O581" s="291"/>
      <c r="P581" s="291"/>
      <c r="Q581" s="291"/>
      <c r="R581" s="291"/>
      <c r="S581" s="291"/>
      <c r="T581" s="292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T581" s="293" t="s">
        <v>190</v>
      </c>
      <c r="AU581" s="293" t="s">
        <v>83</v>
      </c>
      <c r="AV581" s="15" t="s">
        <v>186</v>
      </c>
      <c r="AW581" s="15" t="s">
        <v>34</v>
      </c>
      <c r="AX581" s="15" t="s">
        <v>83</v>
      </c>
      <c r="AY581" s="293" t="s">
        <v>178</v>
      </c>
    </row>
    <row r="582" s="2" customFormat="1" ht="33" customHeight="1">
      <c r="A582" s="38"/>
      <c r="B582" s="39"/>
      <c r="C582" s="226" t="s">
        <v>1032</v>
      </c>
      <c r="D582" s="226" t="s">
        <v>181</v>
      </c>
      <c r="E582" s="227" t="s">
        <v>3137</v>
      </c>
      <c r="F582" s="228" t="s">
        <v>3138</v>
      </c>
      <c r="G582" s="229" t="s">
        <v>544</v>
      </c>
      <c r="H582" s="230">
        <v>70</v>
      </c>
      <c r="I582" s="231"/>
      <c r="J582" s="232">
        <f>ROUND(I582*H582,2)</f>
        <v>0</v>
      </c>
      <c r="K582" s="228" t="s">
        <v>1</v>
      </c>
      <c r="L582" s="44"/>
      <c r="M582" s="233" t="s">
        <v>1</v>
      </c>
      <c r="N582" s="234" t="s">
        <v>41</v>
      </c>
      <c r="O582" s="91"/>
      <c r="P582" s="235">
        <f>O582*H582</f>
        <v>0</v>
      </c>
      <c r="Q582" s="235">
        <v>0</v>
      </c>
      <c r="R582" s="235">
        <f>Q582*H582</f>
        <v>0</v>
      </c>
      <c r="S582" s="235">
        <v>0</v>
      </c>
      <c r="T582" s="236">
        <f>S582*H582</f>
        <v>0</v>
      </c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R582" s="237" t="s">
        <v>186</v>
      </c>
      <c r="AT582" s="237" t="s">
        <v>181</v>
      </c>
      <c r="AU582" s="237" t="s">
        <v>83</v>
      </c>
      <c r="AY582" s="17" t="s">
        <v>178</v>
      </c>
      <c r="BE582" s="238">
        <f>IF(N582="základní",J582,0)</f>
        <v>0</v>
      </c>
      <c r="BF582" s="238">
        <f>IF(N582="snížená",J582,0)</f>
        <v>0</v>
      </c>
      <c r="BG582" s="238">
        <f>IF(N582="zákl. přenesená",J582,0)</f>
        <v>0</v>
      </c>
      <c r="BH582" s="238">
        <f>IF(N582="sníž. přenesená",J582,0)</f>
        <v>0</v>
      </c>
      <c r="BI582" s="238">
        <f>IF(N582="nulová",J582,0)</f>
        <v>0</v>
      </c>
      <c r="BJ582" s="17" t="s">
        <v>83</v>
      </c>
      <c r="BK582" s="238">
        <f>ROUND(I582*H582,2)</f>
        <v>0</v>
      </c>
      <c r="BL582" s="17" t="s">
        <v>186</v>
      </c>
      <c r="BM582" s="237" t="s">
        <v>1609</v>
      </c>
    </row>
    <row r="583" s="13" customFormat="1">
      <c r="A583" s="13"/>
      <c r="B583" s="244"/>
      <c r="C583" s="245"/>
      <c r="D583" s="246" t="s">
        <v>190</v>
      </c>
      <c r="E583" s="247" t="s">
        <v>1</v>
      </c>
      <c r="F583" s="248" t="s">
        <v>3134</v>
      </c>
      <c r="G583" s="245"/>
      <c r="H583" s="247" t="s">
        <v>1</v>
      </c>
      <c r="I583" s="249"/>
      <c r="J583" s="245"/>
      <c r="K583" s="245"/>
      <c r="L583" s="250"/>
      <c r="M583" s="251"/>
      <c r="N583" s="252"/>
      <c r="O583" s="252"/>
      <c r="P583" s="252"/>
      <c r="Q583" s="252"/>
      <c r="R583" s="252"/>
      <c r="S583" s="252"/>
      <c r="T583" s="25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54" t="s">
        <v>190</v>
      </c>
      <c r="AU583" s="254" t="s">
        <v>83</v>
      </c>
      <c r="AV583" s="13" t="s">
        <v>83</v>
      </c>
      <c r="AW583" s="13" t="s">
        <v>34</v>
      </c>
      <c r="AX583" s="13" t="s">
        <v>76</v>
      </c>
      <c r="AY583" s="254" t="s">
        <v>178</v>
      </c>
    </row>
    <row r="584" s="14" customFormat="1">
      <c r="A584" s="14"/>
      <c r="B584" s="255"/>
      <c r="C584" s="256"/>
      <c r="D584" s="246" t="s">
        <v>190</v>
      </c>
      <c r="E584" s="257" t="s">
        <v>1</v>
      </c>
      <c r="F584" s="258" t="s">
        <v>766</v>
      </c>
      <c r="G584" s="256"/>
      <c r="H584" s="259">
        <v>70</v>
      </c>
      <c r="I584" s="260"/>
      <c r="J584" s="256"/>
      <c r="K584" s="256"/>
      <c r="L584" s="261"/>
      <c r="M584" s="262"/>
      <c r="N584" s="263"/>
      <c r="O584" s="263"/>
      <c r="P584" s="263"/>
      <c r="Q584" s="263"/>
      <c r="R584" s="263"/>
      <c r="S584" s="263"/>
      <c r="T584" s="26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65" t="s">
        <v>190</v>
      </c>
      <c r="AU584" s="265" t="s">
        <v>83</v>
      </c>
      <c r="AV584" s="14" t="s">
        <v>85</v>
      </c>
      <c r="AW584" s="14" t="s">
        <v>34</v>
      </c>
      <c r="AX584" s="14" t="s">
        <v>76</v>
      </c>
      <c r="AY584" s="265" t="s">
        <v>178</v>
      </c>
    </row>
    <row r="585" s="15" customFormat="1">
      <c r="A585" s="15"/>
      <c r="B585" s="283"/>
      <c r="C585" s="284"/>
      <c r="D585" s="246" t="s">
        <v>190</v>
      </c>
      <c r="E585" s="285" t="s">
        <v>1</v>
      </c>
      <c r="F585" s="286" t="s">
        <v>2432</v>
      </c>
      <c r="G585" s="284"/>
      <c r="H585" s="287">
        <v>70</v>
      </c>
      <c r="I585" s="288"/>
      <c r="J585" s="284"/>
      <c r="K585" s="284"/>
      <c r="L585" s="289"/>
      <c r="M585" s="290"/>
      <c r="N585" s="291"/>
      <c r="O585" s="291"/>
      <c r="P585" s="291"/>
      <c r="Q585" s="291"/>
      <c r="R585" s="291"/>
      <c r="S585" s="291"/>
      <c r="T585" s="292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T585" s="293" t="s">
        <v>190</v>
      </c>
      <c r="AU585" s="293" t="s">
        <v>83</v>
      </c>
      <c r="AV585" s="15" t="s">
        <v>186</v>
      </c>
      <c r="AW585" s="15" t="s">
        <v>34</v>
      </c>
      <c r="AX585" s="15" t="s">
        <v>83</v>
      </c>
      <c r="AY585" s="293" t="s">
        <v>178</v>
      </c>
    </row>
    <row r="586" s="2" customFormat="1" ht="24.15" customHeight="1">
      <c r="A586" s="38"/>
      <c r="B586" s="39"/>
      <c r="C586" s="226" t="s">
        <v>1038</v>
      </c>
      <c r="D586" s="226" t="s">
        <v>181</v>
      </c>
      <c r="E586" s="227" t="s">
        <v>3139</v>
      </c>
      <c r="F586" s="228" t="s">
        <v>3140</v>
      </c>
      <c r="G586" s="229" t="s">
        <v>544</v>
      </c>
      <c r="H586" s="230">
        <v>45</v>
      </c>
      <c r="I586" s="231"/>
      <c r="J586" s="232">
        <f>ROUND(I586*H586,2)</f>
        <v>0</v>
      </c>
      <c r="K586" s="228" t="s">
        <v>1</v>
      </c>
      <c r="L586" s="44"/>
      <c r="M586" s="233" t="s">
        <v>1</v>
      </c>
      <c r="N586" s="234" t="s">
        <v>41</v>
      </c>
      <c r="O586" s="91"/>
      <c r="P586" s="235">
        <f>O586*H586</f>
        <v>0</v>
      </c>
      <c r="Q586" s="235">
        <v>0</v>
      </c>
      <c r="R586" s="235">
        <f>Q586*H586</f>
        <v>0</v>
      </c>
      <c r="S586" s="235">
        <v>0</v>
      </c>
      <c r="T586" s="236">
        <f>S586*H586</f>
        <v>0</v>
      </c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R586" s="237" t="s">
        <v>186</v>
      </c>
      <c r="AT586" s="237" t="s">
        <v>181</v>
      </c>
      <c r="AU586" s="237" t="s">
        <v>83</v>
      </c>
      <c r="AY586" s="17" t="s">
        <v>178</v>
      </c>
      <c r="BE586" s="238">
        <f>IF(N586="základní",J586,0)</f>
        <v>0</v>
      </c>
      <c r="BF586" s="238">
        <f>IF(N586="snížená",J586,0)</f>
        <v>0</v>
      </c>
      <c r="BG586" s="238">
        <f>IF(N586="zákl. přenesená",J586,0)</f>
        <v>0</v>
      </c>
      <c r="BH586" s="238">
        <f>IF(N586="sníž. přenesená",J586,0)</f>
        <v>0</v>
      </c>
      <c r="BI586" s="238">
        <f>IF(N586="nulová",J586,0)</f>
        <v>0</v>
      </c>
      <c r="BJ586" s="17" t="s">
        <v>83</v>
      </c>
      <c r="BK586" s="238">
        <f>ROUND(I586*H586,2)</f>
        <v>0</v>
      </c>
      <c r="BL586" s="17" t="s">
        <v>186</v>
      </c>
      <c r="BM586" s="237" t="s">
        <v>1617</v>
      </c>
    </row>
    <row r="587" s="13" customFormat="1">
      <c r="A587" s="13"/>
      <c r="B587" s="244"/>
      <c r="C587" s="245"/>
      <c r="D587" s="246" t="s">
        <v>190</v>
      </c>
      <c r="E587" s="247" t="s">
        <v>1</v>
      </c>
      <c r="F587" s="248" t="s">
        <v>3134</v>
      </c>
      <c r="G587" s="245"/>
      <c r="H587" s="247" t="s">
        <v>1</v>
      </c>
      <c r="I587" s="249"/>
      <c r="J587" s="245"/>
      <c r="K587" s="245"/>
      <c r="L587" s="250"/>
      <c r="M587" s="251"/>
      <c r="N587" s="252"/>
      <c r="O587" s="252"/>
      <c r="P587" s="252"/>
      <c r="Q587" s="252"/>
      <c r="R587" s="252"/>
      <c r="S587" s="252"/>
      <c r="T587" s="25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54" t="s">
        <v>190</v>
      </c>
      <c r="AU587" s="254" t="s">
        <v>83</v>
      </c>
      <c r="AV587" s="13" t="s">
        <v>83</v>
      </c>
      <c r="AW587" s="13" t="s">
        <v>34</v>
      </c>
      <c r="AX587" s="13" t="s">
        <v>76</v>
      </c>
      <c r="AY587" s="254" t="s">
        <v>178</v>
      </c>
    </row>
    <row r="588" s="14" customFormat="1">
      <c r="A588" s="14"/>
      <c r="B588" s="255"/>
      <c r="C588" s="256"/>
      <c r="D588" s="246" t="s">
        <v>190</v>
      </c>
      <c r="E588" s="257" t="s">
        <v>1</v>
      </c>
      <c r="F588" s="258" t="s">
        <v>579</v>
      </c>
      <c r="G588" s="256"/>
      <c r="H588" s="259">
        <v>45</v>
      </c>
      <c r="I588" s="260"/>
      <c r="J588" s="256"/>
      <c r="K588" s="256"/>
      <c r="L588" s="261"/>
      <c r="M588" s="262"/>
      <c r="N588" s="263"/>
      <c r="O588" s="263"/>
      <c r="P588" s="263"/>
      <c r="Q588" s="263"/>
      <c r="R588" s="263"/>
      <c r="S588" s="263"/>
      <c r="T588" s="26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65" t="s">
        <v>190</v>
      </c>
      <c r="AU588" s="265" t="s">
        <v>83</v>
      </c>
      <c r="AV588" s="14" t="s">
        <v>85</v>
      </c>
      <c r="AW588" s="14" t="s">
        <v>34</v>
      </c>
      <c r="AX588" s="14" t="s">
        <v>76</v>
      </c>
      <c r="AY588" s="265" t="s">
        <v>178</v>
      </c>
    </row>
    <row r="589" s="15" customFormat="1">
      <c r="A589" s="15"/>
      <c r="B589" s="283"/>
      <c r="C589" s="284"/>
      <c r="D589" s="246" t="s">
        <v>190</v>
      </c>
      <c r="E589" s="285" t="s">
        <v>1</v>
      </c>
      <c r="F589" s="286" t="s">
        <v>2432</v>
      </c>
      <c r="G589" s="284"/>
      <c r="H589" s="287">
        <v>45</v>
      </c>
      <c r="I589" s="288"/>
      <c r="J589" s="284"/>
      <c r="K589" s="284"/>
      <c r="L589" s="289"/>
      <c r="M589" s="290"/>
      <c r="N589" s="291"/>
      <c r="O589" s="291"/>
      <c r="P589" s="291"/>
      <c r="Q589" s="291"/>
      <c r="R589" s="291"/>
      <c r="S589" s="291"/>
      <c r="T589" s="292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T589" s="293" t="s">
        <v>190</v>
      </c>
      <c r="AU589" s="293" t="s">
        <v>83</v>
      </c>
      <c r="AV589" s="15" t="s">
        <v>186</v>
      </c>
      <c r="AW589" s="15" t="s">
        <v>34</v>
      </c>
      <c r="AX589" s="15" t="s">
        <v>83</v>
      </c>
      <c r="AY589" s="293" t="s">
        <v>178</v>
      </c>
    </row>
    <row r="590" s="2" customFormat="1" ht="24.15" customHeight="1">
      <c r="A590" s="38"/>
      <c r="B590" s="39"/>
      <c r="C590" s="226" t="s">
        <v>1043</v>
      </c>
      <c r="D590" s="226" t="s">
        <v>181</v>
      </c>
      <c r="E590" s="227" t="s">
        <v>3141</v>
      </c>
      <c r="F590" s="228" t="s">
        <v>3142</v>
      </c>
      <c r="G590" s="229" t="s">
        <v>544</v>
      </c>
      <c r="H590" s="230">
        <v>10</v>
      </c>
      <c r="I590" s="231"/>
      <c r="J590" s="232">
        <f>ROUND(I590*H590,2)</f>
        <v>0</v>
      </c>
      <c r="K590" s="228" t="s">
        <v>1</v>
      </c>
      <c r="L590" s="44"/>
      <c r="M590" s="233" t="s">
        <v>1</v>
      </c>
      <c r="N590" s="234" t="s">
        <v>41</v>
      </c>
      <c r="O590" s="91"/>
      <c r="P590" s="235">
        <f>O590*H590</f>
        <v>0</v>
      </c>
      <c r="Q590" s="235">
        <v>0</v>
      </c>
      <c r="R590" s="235">
        <f>Q590*H590</f>
        <v>0</v>
      </c>
      <c r="S590" s="235">
        <v>0</v>
      </c>
      <c r="T590" s="236">
        <f>S590*H590</f>
        <v>0</v>
      </c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R590" s="237" t="s">
        <v>186</v>
      </c>
      <c r="AT590" s="237" t="s">
        <v>181</v>
      </c>
      <c r="AU590" s="237" t="s">
        <v>83</v>
      </c>
      <c r="AY590" s="17" t="s">
        <v>178</v>
      </c>
      <c r="BE590" s="238">
        <f>IF(N590="základní",J590,0)</f>
        <v>0</v>
      </c>
      <c r="BF590" s="238">
        <f>IF(N590="snížená",J590,0)</f>
        <v>0</v>
      </c>
      <c r="BG590" s="238">
        <f>IF(N590="zákl. přenesená",J590,0)</f>
        <v>0</v>
      </c>
      <c r="BH590" s="238">
        <f>IF(N590="sníž. přenesená",J590,0)</f>
        <v>0</v>
      </c>
      <c r="BI590" s="238">
        <f>IF(N590="nulová",J590,0)</f>
        <v>0</v>
      </c>
      <c r="BJ590" s="17" t="s">
        <v>83</v>
      </c>
      <c r="BK590" s="238">
        <f>ROUND(I590*H590,2)</f>
        <v>0</v>
      </c>
      <c r="BL590" s="17" t="s">
        <v>186</v>
      </c>
      <c r="BM590" s="237" t="s">
        <v>1625</v>
      </c>
    </row>
    <row r="591" s="13" customFormat="1">
      <c r="A591" s="13"/>
      <c r="B591" s="244"/>
      <c r="C591" s="245"/>
      <c r="D591" s="246" t="s">
        <v>190</v>
      </c>
      <c r="E591" s="247" t="s">
        <v>1</v>
      </c>
      <c r="F591" s="248" t="s">
        <v>3143</v>
      </c>
      <c r="G591" s="245"/>
      <c r="H591" s="247" t="s">
        <v>1</v>
      </c>
      <c r="I591" s="249"/>
      <c r="J591" s="245"/>
      <c r="K591" s="245"/>
      <c r="L591" s="250"/>
      <c r="M591" s="251"/>
      <c r="N591" s="252"/>
      <c r="O591" s="252"/>
      <c r="P591" s="252"/>
      <c r="Q591" s="252"/>
      <c r="R591" s="252"/>
      <c r="S591" s="252"/>
      <c r="T591" s="25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54" t="s">
        <v>190</v>
      </c>
      <c r="AU591" s="254" t="s">
        <v>83</v>
      </c>
      <c r="AV591" s="13" t="s">
        <v>83</v>
      </c>
      <c r="AW591" s="13" t="s">
        <v>34</v>
      </c>
      <c r="AX591" s="13" t="s">
        <v>76</v>
      </c>
      <c r="AY591" s="254" t="s">
        <v>178</v>
      </c>
    </row>
    <row r="592" s="13" customFormat="1">
      <c r="A592" s="13"/>
      <c r="B592" s="244"/>
      <c r="C592" s="245"/>
      <c r="D592" s="246" t="s">
        <v>190</v>
      </c>
      <c r="E592" s="247" t="s">
        <v>1</v>
      </c>
      <c r="F592" s="248" t="s">
        <v>3144</v>
      </c>
      <c r="G592" s="245"/>
      <c r="H592" s="247" t="s">
        <v>1</v>
      </c>
      <c r="I592" s="249"/>
      <c r="J592" s="245"/>
      <c r="K592" s="245"/>
      <c r="L592" s="250"/>
      <c r="M592" s="251"/>
      <c r="N592" s="252"/>
      <c r="O592" s="252"/>
      <c r="P592" s="252"/>
      <c r="Q592" s="252"/>
      <c r="R592" s="252"/>
      <c r="S592" s="252"/>
      <c r="T592" s="25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54" t="s">
        <v>190</v>
      </c>
      <c r="AU592" s="254" t="s">
        <v>83</v>
      </c>
      <c r="AV592" s="13" t="s">
        <v>83</v>
      </c>
      <c r="AW592" s="13" t="s">
        <v>34</v>
      </c>
      <c r="AX592" s="13" t="s">
        <v>76</v>
      </c>
      <c r="AY592" s="254" t="s">
        <v>178</v>
      </c>
    </row>
    <row r="593" s="13" customFormat="1">
      <c r="A593" s="13"/>
      <c r="B593" s="244"/>
      <c r="C593" s="245"/>
      <c r="D593" s="246" t="s">
        <v>190</v>
      </c>
      <c r="E593" s="247" t="s">
        <v>1</v>
      </c>
      <c r="F593" s="248" t="s">
        <v>3134</v>
      </c>
      <c r="G593" s="245"/>
      <c r="H593" s="247" t="s">
        <v>1</v>
      </c>
      <c r="I593" s="249"/>
      <c r="J593" s="245"/>
      <c r="K593" s="245"/>
      <c r="L593" s="250"/>
      <c r="M593" s="251"/>
      <c r="N593" s="252"/>
      <c r="O593" s="252"/>
      <c r="P593" s="252"/>
      <c r="Q593" s="252"/>
      <c r="R593" s="252"/>
      <c r="S593" s="252"/>
      <c r="T593" s="25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54" t="s">
        <v>190</v>
      </c>
      <c r="AU593" s="254" t="s">
        <v>83</v>
      </c>
      <c r="AV593" s="13" t="s">
        <v>83</v>
      </c>
      <c r="AW593" s="13" t="s">
        <v>34</v>
      </c>
      <c r="AX593" s="13" t="s">
        <v>76</v>
      </c>
      <c r="AY593" s="254" t="s">
        <v>178</v>
      </c>
    </row>
    <row r="594" s="14" customFormat="1">
      <c r="A594" s="14"/>
      <c r="B594" s="255"/>
      <c r="C594" s="256"/>
      <c r="D594" s="246" t="s">
        <v>190</v>
      </c>
      <c r="E594" s="257" t="s">
        <v>1</v>
      </c>
      <c r="F594" s="258" t="s">
        <v>276</v>
      </c>
      <c r="G594" s="256"/>
      <c r="H594" s="259">
        <v>10</v>
      </c>
      <c r="I594" s="260"/>
      <c r="J594" s="256"/>
      <c r="K594" s="256"/>
      <c r="L594" s="261"/>
      <c r="M594" s="262"/>
      <c r="N594" s="263"/>
      <c r="O594" s="263"/>
      <c r="P594" s="263"/>
      <c r="Q594" s="263"/>
      <c r="R594" s="263"/>
      <c r="S594" s="263"/>
      <c r="T594" s="26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65" t="s">
        <v>190</v>
      </c>
      <c r="AU594" s="265" t="s">
        <v>83</v>
      </c>
      <c r="AV594" s="14" t="s">
        <v>85</v>
      </c>
      <c r="AW594" s="14" t="s">
        <v>34</v>
      </c>
      <c r="AX594" s="14" t="s">
        <v>76</v>
      </c>
      <c r="AY594" s="265" t="s">
        <v>178</v>
      </c>
    </row>
    <row r="595" s="15" customFormat="1">
      <c r="A595" s="15"/>
      <c r="B595" s="283"/>
      <c r="C595" s="284"/>
      <c r="D595" s="246" t="s">
        <v>190</v>
      </c>
      <c r="E595" s="285" t="s">
        <v>1</v>
      </c>
      <c r="F595" s="286" t="s">
        <v>2432</v>
      </c>
      <c r="G595" s="284"/>
      <c r="H595" s="287">
        <v>10</v>
      </c>
      <c r="I595" s="288"/>
      <c r="J595" s="284"/>
      <c r="K595" s="284"/>
      <c r="L595" s="289"/>
      <c r="M595" s="290"/>
      <c r="N595" s="291"/>
      <c r="O595" s="291"/>
      <c r="P595" s="291"/>
      <c r="Q595" s="291"/>
      <c r="R595" s="291"/>
      <c r="S595" s="291"/>
      <c r="T595" s="292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T595" s="293" t="s">
        <v>190</v>
      </c>
      <c r="AU595" s="293" t="s">
        <v>83</v>
      </c>
      <c r="AV595" s="15" t="s">
        <v>186</v>
      </c>
      <c r="AW595" s="15" t="s">
        <v>34</v>
      </c>
      <c r="AX595" s="15" t="s">
        <v>83</v>
      </c>
      <c r="AY595" s="293" t="s">
        <v>178</v>
      </c>
    </row>
    <row r="596" s="2" customFormat="1" ht="24.15" customHeight="1">
      <c r="A596" s="38"/>
      <c r="B596" s="39"/>
      <c r="C596" s="226" t="s">
        <v>1049</v>
      </c>
      <c r="D596" s="226" t="s">
        <v>181</v>
      </c>
      <c r="E596" s="227" t="s">
        <v>3145</v>
      </c>
      <c r="F596" s="228" t="s">
        <v>3146</v>
      </c>
      <c r="G596" s="229" t="s">
        <v>544</v>
      </c>
      <c r="H596" s="230">
        <v>18</v>
      </c>
      <c r="I596" s="231"/>
      <c r="J596" s="232">
        <f>ROUND(I596*H596,2)</f>
        <v>0</v>
      </c>
      <c r="K596" s="228" t="s">
        <v>1</v>
      </c>
      <c r="L596" s="44"/>
      <c r="M596" s="233" t="s">
        <v>1</v>
      </c>
      <c r="N596" s="234" t="s">
        <v>41</v>
      </c>
      <c r="O596" s="91"/>
      <c r="P596" s="235">
        <f>O596*H596</f>
        <v>0</v>
      </c>
      <c r="Q596" s="235">
        <v>0</v>
      </c>
      <c r="R596" s="235">
        <f>Q596*H596</f>
        <v>0</v>
      </c>
      <c r="S596" s="235">
        <v>0</v>
      </c>
      <c r="T596" s="236">
        <f>S596*H596</f>
        <v>0</v>
      </c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R596" s="237" t="s">
        <v>186</v>
      </c>
      <c r="AT596" s="237" t="s">
        <v>181</v>
      </c>
      <c r="AU596" s="237" t="s">
        <v>83</v>
      </c>
      <c r="AY596" s="17" t="s">
        <v>178</v>
      </c>
      <c r="BE596" s="238">
        <f>IF(N596="základní",J596,0)</f>
        <v>0</v>
      </c>
      <c r="BF596" s="238">
        <f>IF(N596="snížená",J596,0)</f>
        <v>0</v>
      </c>
      <c r="BG596" s="238">
        <f>IF(N596="zákl. přenesená",J596,0)</f>
        <v>0</v>
      </c>
      <c r="BH596" s="238">
        <f>IF(N596="sníž. přenesená",J596,0)</f>
        <v>0</v>
      </c>
      <c r="BI596" s="238">
        <f>IF(N596="nulová",J596,0)</f>
        <v>0</v>
      </c>
      <c r="BJ596" s="17" t="s">
        <v>83</v>
      </c>
      <c r="BK596" s="238">
        <f>ROUND(I596*H596,2)</f>
        <v>0</v>
      </c>
      <c r="BL596" s="17" t="s">
        <v>186</v>
      </c>
      <c r="BM596" s="237" t="s">
        <v>1635</v>
      </c>
    </row>
    <row r="597" s="13" customFormat="1">
      <c r="A597" s="13"/>
      <c r="B597" s="244"/>
      <c r="C597" s="245"/>
      <c r="D597" s="246" t="s">
        <v>190</v>
      </c>
      <c r="E597" s="247" t="s">
        <v>1</v>
      </c>
      <c r="F597" s="248" t="s">
        <v>3143</v>
      </c>
      <c r="G597" s="245"/>
      <c r="H597" s="247" t="s">
        <v>1</v>
      </c>
      <c r="I597" s="249"/>
      <c r="J597" s="245"/>
      <c r="K597" s="245"/>
      <c r="L597" s="250"/>
      <c r="M597" s="251"/>
      <c r="N597" s="252"/>
      <c r="O597" s="252"/>
      <c r="P597" s="252"/>
      <c r="Q597" s="252"/>
      <c r="R597" s="252"/>
      <c r="S597" s="252"/>
      <c r="T597" s="25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54" t="s">
        <v>190</v>
      </c>
      <c r="AU597" s="254" t="s">
        <v>83</v>
      </c>
      <c r="AV597" s="13" t="s">
        <v>83</v>
      </c>
      <c r="AW597" s="13" t="s">
        <v>34</v>
      </c>
      <c r="AX597" s="13" t="s">
        <v>76</v>
      </c>
      <c r="AY597" s="254" t="s">
        <v>178</v>
      </c>
    </row>
    <row r="598" s="13" customFormat="1">
      <c r="A598" s="13"/>
      <c r="B598" s="244"/>
      <c r="C598" s="245"/>
      <c r="D598" s="246" t="s">
        <v>190</v>
      </c>
      <c r="E598" s="247" t="s">
        <v>1</v>
      </c>
      <c r="F598" s="248" t="s">
        <v>3144</v>
      </c>
      <c r="G598" s="245"/>
      <c r="H598" s="247" t="s">
        <v>1</v>
      </c>
      <c r="I598" s="249"/>
      <c r="J598" s="245"/>
      <c r="K598" s="245"/>
      <c r="L598" s="250"/>
      <c r="M598" s="251"/>
      <c r="N598" s="252"/>
      <c r="O598" s="252"/>
      <c r="P598" s="252"/>
      <c r="Q598" s="252"/>
      <c r="R598" s="252"/>
      <c r="S598" s="252"/>
      <c r="T598" s="25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54" t="s">
        <v>190</v>
      </c>
      <c r="AU598" s="254" t="s">
        <v>83</v>
      </c>
      <c r="AV598" s="13" t="s">
        <v>83</v>
      </c>
      <c r="AW598" s="13" t="s">
        <v>34</v>
      </c>
      <c r="AX598" s="13" t="s">
        <v>76</v>
      </c>
      <c r="AY598" s="254" t="s">
        <v>178</v>
      </c>
    </row>
    <row r="599" s="13" customFormat="1">
      <c r="A599" s="13"/>
      <c r="B599" s="244"/>
      <c r="C599" s="245"/>
      <c r="D599" s="246" t="s">
        <v>190</v>
      </c>
      <c r="E599" s="247" t="s">
        <v>1</v>
      </c>
      <c r="F599" s="248" t="s">
        <v>3134</v>
      </c>
      <c r="G599" s="245"/>
      <c r="H599" s="247" t="s">
        <v>1</v>
      </c>
      <c r="I599" s="249"/>
      <c r="J599" s="245"/>
      <c r="K599" s="245"/>
      <c r="L599" s="250"/>
      <c r="M599" s="251"/>
      <c r="N599" s="252"/>
      <c r="O599" s="252"/>
      <c r="P599" s="252"/>
      <c r="Q599" s="252"/>
      <c r="R599" s="252"/>
      <c r="S599" s="252"/>
      <c r="T599" s="25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54" t="s">
        <v>190</v>
      </c>
      <c r="AU599" s="254" t="s">
        <v>83</v>
      </c>
      <c r="AV599" s="13" t="s">
        <v>83</v>
      </c>
      <c r="AW599" s="13" t="s">
        <v>34</v>
      </c>
      <c r="AX599" s="13" t="s">
        <v>76</v>
      </c>
      <c r="AY599" s="254" t="s">
        <v>178</v>
      </c>
    </row>
    <row r="600" s="14" customFormat="1">
      <c r="A600" s="14"/>
      <c r="B600" s="255"/>
      <c r="C600" s="256"/>
      <c r="D600" s="246" t="s">
        <v>190</v>
      </c>
      <c r="E600" s="257" t="s">
        <v>1</v>
      </c>
      <c r="F600" s="258" t="s">
        <v>374</v>
      </c>
      <c r="G600" s="256"/>
      <c r="H600" s="259">
        <v>18</v>
      </c>
      <c r="I600" s="260"/>
      <c r="J600" s="256"/>
      <c r="K600" s="256"/>
      <c r="L600" s="261"/>
      <c r="M600" s="262"/>
      <c r="N600" s="263"/>
      <c r="O600" s="263"/>
      <c r="P600" s="263"/>
      <c r="Q600" s="263"/>
      <c r="R600" s="263"/>
      <c r="S600" s="263"/>
      <c r="T600" s="26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5" t="s">
        <v>190</v>
      </c>
      <c r="AU600" s="265" t="s">
        <v>83</v>
      </c>
      <c r="AV600" s="14" t="s">
        <v>85</v>
      </c>
      <c r="AW600" s="14" t="s">
        <v>34</v>
      </c>
      <c r="AX600" s="14" t="s">
        <v>76</v>
      </c>
      <c r="AY600" s="265" t="s">
        <v>178</v>
      </c>
    </row>
    <row r="601" s="15" customFormat="1">
      <c r="A601" s="15"/>
      <c r="B601" s="283"/>
      <c r="C601" s="284"/>
      <c r="D601" s="246" t="s">
        <v>190</v>
      </c>
      <c r="E601" s="285" t="s">
        <v>1</v>
      </c>
      <c r="F601" s="286" t="s">
        <v>2432</v>
      </c>
      <c r="G601" s="284"/>
      <c r="H601" s="287">
        <v>18</v>
      </c>
      <c r="I601" s="288"/>
      <c r="J601" s="284"/>
      <c r="K601" s="284"/>
      <c r="L601" s="289"/>
      <c r="M601" s="290"/>
      <c r="N601" s="291"/>
      <c r="O601" s="291"/>
      <c r="P601" s="291"/>
      <c r="Q601" s="291"/>
      <c r="R601" s="291"/>
      <c r="S601" s="291"/>
      <c r="T601" s="292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T601" s="293" t="s">
        <v>190</v>
      </c>
      <c r="AU601" s="293" t="s">
        <v>83</v>
      </c>
      <c r="AV601" s="15" t="s">
        <v>186</v>
      </c>
      <c r="AW601" s="15" t="s">
        <v>34</v>
      </c>
      <c r="AX601" s="15" t="s">
        <v>83</v>
      </c>
      <c r="AY601" s="293" t="s">
        <v>178</v>
      </c>
    </row>
    <row r="602" s="2" customFormat="1" ht="55.5" customHeight="1">
      <c r="A602" s="38"/>
      <c r="B602" s="39"/>
      <c r="C602" s="226" t="s">
        <v>1058</v>
      </c>
      <c r="D602" s="226" t="s">
        <v>181</v>
      </c>
      <c r="E602" s="227" t="s">
        <v>3147</v>
      </c>
      <c r="F602" s="228" t="s">
        <v>3148</v>
      </c>
      <c r="G602" s="229" t="s">
        <v>544</v>
      </c>
      <c r="H602" s="230">
        <v>40</v>
      </c>
      <c r="I602" s="231"/>
      <c r="J602" s="232">
        <f>ROUND(I602*H602,2)</f>
        <v>0</v>
      </c>
      <c r="K602" s="228" t="s">
        <v>1</v>
      </c>
      <c r="L602" s="44"/>
      <c r="M602" s="233" t="s">
        <v>1</v>
      </c>
      <c r="N602" s="234" t="s">
        <v>41</v>
      </c>
      <c r="O602" s="91"/>
      <c r="P602" s="235">
        <f>O602*H602</f>
        <v>0</v>
      </c>
      <c r="Q602" s="235">
        <v>0</v>
      </c>
      <c r="R602" s="235">
        <f>Q602*H602</f>
        <v>0</v>
      </c>
      <c r="S602" s="235">
        <v>0</v>
      </c>
      <c r="T602" s="236">
        <f>S602*H602</f>
        <v>0</v>
      </c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R602" s="237" t="s">
        <v>186</v>
      </c>
      <c r="AT602" s="237" t="s">
        <v>181</v>
      </c>
      <c r="AU602" s="237" t="s">
        <v>83</v>
      </c>
      <c r="AY602" s="17" t="s">
        <v>178</v>
      </c>
      <c r="BE602" s="238">
        <f>IF(N602="základní",J602,0)</f>
        <v>0</v>
      </c>
      <c r="BF602" s="238">
        <f>IF(N602="snížená",J602,0)</f>
        <v>0</v>
      </c>
      <c r="BG602" s="238">
        <f>IF(N602="zákl. přenesená",J602,0)</f>
        <v>0</v>
      </c>
      <c r="BH602" s="238">
        <f>IF(N602="sníž. přenesená",J602,0)</f>
        <v>0</v>
      </c>
      <c r="BI602" s="238">
        <f>IF(N602="nulová",J602,0)</f>
        <v>0</v>
      </c>
      <c r="BJ602" s="17" t="s">
        <v>83</v>
      </c>
      <c r="BK602" s="238">
        <f>ROUND(I602*H602,2)</f>
        <v>0</v>
      </c>
      <c r="BL602" s="17" t="s">
        <v>186</v>
      </c>
      <c r="BM602" s="237" t="s">
        <v>1643</v>
      </c>
    </row>
    <row r="603" s="13" customFormat="1">
      <c r="A603" s="13"/>
      <c r="B603" s="244"/>
      <c r="C603" s="245"/>
      <c r="D603" s="246" t="s">
        <v>190</v>
      </c>
      <c r="E603" s="247" t="s">
        <v>1</v>
      </c>
      <c r="F603" s="248" t="s">
        <v>3143</v>
      </c>
      <c r="G603" s="245"/>
      <c r="H603" s="247" t="s">
        <v>1</v>
      </c>
      <c r="I603" s="249"/>
      <c r="J603" s="245"/>
      <c r="K603" s="245"/>
      <c r="L603" s="250"/>
      <c r="M603" s="251"/>
      <c r="N603" s="252"/>
      <c r="O603" s="252"/>
      <c r="P603" s="252"/>
      <c r="Q603" s="252"/>
      <c r="R603" s="252"/>
      <c r="S603" s="252"/>
      <c r="T603" s="25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54" t="s">
        <v>190</v>
      </c>
      <c r="AU603" s="254" t="s">
        <v>83</v>
      </c>
      <c r="AV603" s="13" t="s">
        <v>83</v>
      </c>
      <c r="AW603" s="13" t="s">
        <v>34</v>
      </c>
      <c r="AX603" s="13" t="s">
        <v>76</v>
      </c>
      <c r="AY603" s="254" t="s">
        <v>178</v>
      </c>
    </row>
    <row r="604" s="13" customFormat="1">
      <c r="A604" s="13"/>
      <c r="B604" s="244"/>
      <c r="C604" s="245"/>
      <c r="D604" s="246" t="s">
        <v>190</v>
      </c>
      <c r="E604" s="247" t="s">
        <v>1</v>
      </c>
      <c r="F604" s="248" t="s">
        <v>3144</v>
      </c>
      <c r="G604" s="245"/>
      <c r="H604" s="247" t="s">
        <v>1</v>
      </c>
      <c r="I604" s="249"/>
      <c r="J604" s="245"/>
      <c r="K604" s="245"/>
      <c r="L604" s="250"/>
      <c r="M604" s="251"/>
      <c r="N604" s="252"/>
      <c r="O604" s="252"/>
      <c r="P604" s="252"/>
      <c r="Q604" s="252"/>
      <c r="R604" s="252"/>
      <c r="S604" s="252"/>
      <c r="T604" s="25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54" t="s">
        <v>190</v>
      </c>
      <c r="AU604" s="254" t="s">
        <v>83</v>
      </c>
      <c r="AV604" s="13" t="s">
        <v>83</v>
      </c>
      <c r="AW604" s="13" t="s">
        <v>34</v>
      </c>
      <c r="AX604" s="13" t="s">
        <v>76</v>
      </c>
      <c r="AY604" s="254" t="s">
        <v>178</v>
      </c>
    </row>
    <row r="605" s="13" customFormat="1">
      <c r="A605" s="13"/>
      <c r="B605" s="244"/>
      <c r="C605" s="245"/>
      <c r="D605" s="246" t="s">
        <v>190</v>
      </c>
      <c r="E605" s="247" t="s">
        <v>1</v>
      </c>
      <c r="F605" s="248" t="s">
        <v>3149</v>
      </c>
      <c r="G605" s="245"/>
      <c r="H605" s="247" t="s">
        <v>1</v>
      </c>
      <c r="I605" s="249"/>
      <c r="J605" s="245"/>
      <c r="K605" s="245"/>
      <c r="L605" s="250"/>
      <c r="M605" s="251"/>
      <c r="N605" s="252"/>
      <c r="O605" s="252"/>
      <c r="P605" s="252"/>
      <c r="Q605" s="252"/>
      <c r="R605" s="252"/>
      <c r="S605" s="252"/>
      <c r="T605" s="25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54" t="s">
        <v>190</v>
      </c>
      <c r="AU605" s="254" t="s">
        <v>83</v>
      </c>
      <c r="AV605" s="13" t="s">
        <v>83</v>
      </c>
      <c r="AW605" s="13" t="s">
        <v>34</v>
      </c>
      <c r="AX605" s="13" t="s">
        <v>76</v>
      </c>
      <c r="AY605" s="254" t="s">
        <v>178</v>
      </c>
    </row>
    <row r="606" s="14" customFormat="1">
      <c r="A606" s="14"/>
      <c r="B606" s="255"/>
      <c r="C606" s="256"/>
      <c r="D606" s="246" t="s">
        <v>190</v>
      </c>
      <c r="E606" s="257" t="s">
        <v>1</v>
      </c>
      <c r="F606" s="258" t="s">
        <v>553</v>
      </c>
      <c r="G606" s="256"/>
      <c r="H606" s="259">
        <v>40</v>
      </c>
      <c r="I606" s="260"/>
      <c r="J606" s="256"/>
      <c r="K606" s="256"/>
      <c r="L606" s="261"/>
      <c r="M606" s="262"/>
      <c r="N606" s="263"/>
      <c r="O606" s="263"/>
      <c r="P606" s="263"/>
      <c r="Q606" s="263"/>
      <c r="R606" s="263"/>
      <c r="S606" s="263"/>
      <c r="T606" s="26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65" t="s">
        <v>190</v>
      </c>
      <c r="AU606" s="265" t="s">
        <v>83</v>
      </c>
      <c r="AV606" s="14" t="s">
        <v>85</v>
      </c>
      <c r="AW606" s="14" t="s">
        <v>34</v>
      </c>
      <c r="AX606" s="14" t="s">
        <v>76</v>
      </c>
      <c r="AY606" s="265" t="s">
        <v>178</v>
      </c>
    </row>
    <row r="607" s="15" customFormat="1">
      <c r="A607" s="15"/>
      <c r="B607" s="283"/>
      <c r="C607" s="284"/>
      <c r="D607" s="246" t="s">
        <v>190</v>
      </c>
      <c r="E607" s="285" t="s">
        <v>1</v>
      </c>
      <c r="F607" s="286" t="s">
        <v>2432</v>
      </c>
      <c r="G607" s="284"/>
      <c r="H607" s="287">
        <v>40</v>
      </c>
      <c r="I607" s="288"/>
      <c r="J607" s="284"/>
      <c r="K607" s="284"/>
      <c r="L607" s="289"/>
      <c r="M607" s="290"/>
      <c r="N607" s="291"/>
      <c r="O607" s="291"/>
      <c r="P607" s="291"/>
      <c r="Q607" s="291"/>
      <c r="R607" s="291"/>
      <c r="S607" s="291"/>
      <c r="T607" s="292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T607" s="293" t="s">
        <v>190</v>
      </c>
      <c r="AU607" s="293" t="s">
        <v>83</v>
      </c>
      <c r="AV607" s="15" t="s">
        <v>186</v>
      </c>
      <c r="AW607" s="15" t="s">
        <v>34</v>
      </c>
      <c r="AX607" s="15" t="s">
        <v>83</v>
      </c>
      <c r="AY607" s="293" t="s">
        <v>178</v>
      </c>
    </row>
    <row r="608" s="12" customFormat="1" ht="25.92" customHeight="1">
      <c r="A608" s="12"/>
      <c r="B608" s="210"/>
      <c r="C608" s="211"/>
      <c r="D608" s="212" t="s">
        <v>75</v>
      </c>
      <c r="E608" s="213" t="s">
        <v>3150</v>
      </c>
      <c r="F608" s="213" t="s">
        <v>3151</v>
      </c>
      <c r="G608" s="211"/>
      <c r="H608" s="211"/>
      <c r="I608" s="214"/>
      <c r="J608" s="215">
        <f>BK608</f>
        <v>0</v>
      </c>
      <c r="K608" s="211"/>
      <c r="L608" s="216"/>
      <c r="M608" s="217"/>
      <c r="N608" s="218"/>
      <c r="O608" s="218"/>
      <c r="P608" s="219">
        <f>SUM(P609:P626)</f>
        <v>0</v>
      </c>
      <c r="Q608" s="218"/>
      <c r="R608" s="219">
        <f>SUM(R609:R626)</f>
        <v>0</v>
      </c>
      <c r="S608" s="218"/>
      <c r="T608" s="220">
        <f>SUM(T609:T626)</f>
        <v>0</v>
      </c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R608" s="221" t="s">
        <v>83</v>
      </c>
      <c r="AT608" s="222" t="s">
        <v>75</v>
      </c>
      <c r="AU608" s="222" t="s">
        <v>76</v>
      </c>
      <c r="AY608" s="221" t="s">
        <v>178</v>
      </c>
      <c r="BK608" s="223">
        <f>SUM(BK609:BK626)</f>
        <v>0</v>
      </c>
    </row>
    <row r="609" s="2" customFormat="1" ht="24.15" customHeight="1">
      <c r="A609" s="38"/>
      <c r="B609" s="39"/>
      <c r="C609" s="226" t="s">
        <v>1065</v>
      </c>
      <c r="D609" s="226" t="s">
        <v>181</v>
      </c>
      <c r="E609" s="227" t="s">
        <v>3152</v>
      </c>
      <c r="F609" s="228" t="s">
        <v>3153</v>
      </c>
      <c r="G609" s="229" t="s">
        <v>1537</v>
      </c>
      <c r="H609" s="230">
        <v>620</v>
      </c>
      <c r="I609" s="231"/>
      <c r="J609" s="232">
        <f>ROUND(I609*H609,2)</f>
        <v>0</v>
      </c>
      <c r="K609" s="228" t="s">
        <v>1</v>
      </c>
      <c r="L609" s="44"/>
      <c r="M609" s="233" t="s">
        <v>1</v>
      </c>
      <c r="N609" s="234" t="s">
        <v>41</v>
      </c>
      <c r="O609" s="91"/>
      <c r="P609" s="235">
        <f>O609*H609</f>
        <v>0</v>
      </c>
      <c r="Q609" s="235">
        <v>0</v>
      </c>
      <c r="R609" s="235">
        <f>Q609*H609</f>
        <v>0</v>
      </c>
      <c r="S609" s="235">
        <v>0</v>
      </c>
      <c r="T609" s="236">
        <f>S609*H609</f>
        <v>0</v>
      </c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R609" s="237" t="s">
        <v>186</v>
      </c>
      <c r="AT609" s="237" t="s">
        <v>181</v>
      </c>
      <c r="AU609" s="237" t="s">
        <v>83</v>
      </c>
      <c r="AY609" s="17" t="s">
        <v>178</v>
      </c>
      <c r="BE609" s="238">
        <f>IF(N609="základní",J609,0)</f>
        <v>0</v>
      </c>
      <c r="BF609" s="238">
        <f>IF(N609="snížená",J609,0)</f>
        <v>0</v>
      </c>
      <c r="BG609" s="238">
        <f>IF(N609="zákl. přenesená",J609,0)</f>
        <v>0</v>
      </c>
      <c r="BH609" s="238">
        <f>IF(N609="sníž. přenesená",J609,0)</f>
        <v>0</v>
      </c>
      <c r="BI609" s="238">
        <f>IF(N609="nulová",J609,0)</f>
        <v>0</v>
      </c>
      <c r="BJ609" s="17" t="s">
        <v>83</v>
      </c>
      <c r="BK609" s="238">
        <f>ROUND(I609*H609,2)</f>
        <v>0</v>
      </c>
      <c r="BL609" s="17" t="s">
        <v>186</v>
      </c>
      <c r="BM609" s="237" t="s">
        <v>1651</v>
      </c>
    </row>
    <row r="610" s="2" customFormat="1" ht="21.75" customHeight="1">
      <c r="A610" s="38"/>
      <c r="B610" s="39"/>
      <c r="C610" s="226" t="s">
        <v>1072</v>
      </c>
      <c r="D610" s="226" t="s">
        <v>181</v>
      </c>
      <c r="E610" s="227" t="s">
        <v>3154</v>
      </c>
      <c r="F610" s="228" t="s">
        <v>3155</v>
      </c>
      <c r="G610" s="229" t="s">
        <v>544</v>
      </c>
      <c r="H610" s="230">
        <v>72</v>
      </c>
      <c r="I610" s="231"/>
      <c r="J610" s="232">
        <f>ROUND(I610*H610,2)</f>
        <v>0</v>
      </c>
      <c r="K610" s="228" t="s">
        <v>1</v>
      </c>
      <c r="L610" s="44"/>
      <c r="M610" s="233" t="s">
        <v>1</v>
      </c>
      <c r="N610" s="234" t="s">
        <v>41</v>
      </c>
      <c r="O610" s="91"/>
      <c r="P610" s="235">
        <f>O610*H610</f>
        <v>0</v>
      </c>
      <c r="Q610" s="235">
        <v>0</v>
      </c>
      <c r="R610" s="235">
        <f>Q610*H610</f>
        <v>0</v>
      </c>
      <c r="S610" s="235">
        <v>0</v>
      </c>
      <c r="T610" s="236">
        <f>S610*H610</f>
        <v>0</v>
      </c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R610" s="237" t="s">
        <v>186</v>
      </c>
      <c r="AT610" s="237" t="s">
        <v>181</v>
      </c>
      <c r="AU610" s="237" t="s">
        <v>83</v>
      </c>
      <c r="AY610" s="17" t="s">
        <v>178</v>
      </c>
      <c r="BE610" s="238">
        <f>IF(N610="základní",J610,0)</f>
        <v>0</v>
      </c>
      <c r="BF610" s="238">
        <f>IF(N610="snížená",J610,0)</f>
        <v>0</v>
      </c>
      <c r="BG610" s="238">
        <f>IF(N610="zákl. přenesená",J610,0)</f>
        <v>0</v>
      </c>
      <c r="BH610" s="238">
        <f>IF(N610="sníž. přenesená",J610,0)</f>
        <v>0</v>
      </c>
      <c r="BI610" s="238">
        <f>IF(N610="nulová",J610,0)</f>
        <v>0</v>
      </c>
      <c r="BJ610" s="17" t="s">
        <v>83</v>
      </c>
      <c r="BK610" s="238">
        <f>ROUND(I610*H610,2)</f>
        <v>0</v>
      </c>
      <c r="BL610" s="17" t="s">
        <v>186</v>
      </c>
      <c r="BM610" s="237" t="s">
        <v>1659</v>
      </c>
    </row>
    <row r="611" s="2" customFormat="1" ht="21.75" customHeight="1">
      <c r="A611" s="38"/>
      <c r="B611" s="39"/>
      <c r="C611" s="226" t="s">
        <v>1077</v>
      </c>
      <c r="D611" s="226" t="s">
        <v>181</v>
      </c>
      <c r="E611" s="227" t="s">
        <v>3156</v>
      </c>
      <c r="F611" s="228" t="s">
        <v>3157</v>
      </c>
      <c r="G611" s="229" t="s">
        <v>544</v>
      </c>
      <c r="H611" s="230">
        <v>40</v>
      </c>
      <c r="I611" s="231"/>
      <c r="J611" s="232">
        <f>ROUND(I611*H611,2)</f>
        <v>0</v>
      </c>
      <c r="K611" s="228" t="s">
        <v>1</v>
      </c>
      <c r="L611" s="44"/>
      <c r="M611" s="233" t="s">
        <v>1</v>
      </c>
      <c r="N611" s="234" t="s">
        <v>41</v>
      </c>
      <c r="O611" s="91"/>
      <c r="P611" s="235">
        <f>O611*H611</f>
        <v>0</v>
      </c>
      <c r="Q611" s="235">
        <v>0</v>
      </c>
      <c r="R611" s="235">
        <f>Q611*H611</f>
        <v>0</v>
      </c>
      <c r="S611" s="235">
        <v>0</v>
      </c>
      <c r="T611" s="236">
        <f>S611*H611</f>
        <v>0</v>
      </c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R611" s="237" t="s">
        <v>186</v>
      </c>
      <c r="AT611" s="237" t="s">
        <v>181</v>
      </c>
      <c r="AU611" s="237" t="s">
        <v>83</v>
      </c>
      <c r="AY611" s="17" t="s">
        <v>178</v>
      </c>
      <c r="BE611" s="238">
        <f>IF(N611="základní",J611,0)</f>
        <v>0</v>
      </c>
      <c r="BF611" s="238">
        <f>IF(N611="snížená",J611,0)</f>
        <v>0</v>
      </c>
      <c r="BG611" s="238">
        <f>IF(N611="zákl. přenesená",J611,0)</f>
        <v>0</v>
      </c>
      <c r="BH611" s="238">
        <f>IF(N611="sníž. přenesená",J611,0)</f>
        <v>0</v>
      </c>
      <c r="BI611" s="238">
        <f>IF(N611="nulová",J611,0)</f>
        <v>0</v>
      </c>
      <c r="BJ611" s="17" t="s">
        <v>83</v>
      </c>
      <c r="BK611" s="238">
        <f>ROUND(I611*H611,2)</f>
        <v>0</v>
      </c>
      <c r="BL611" s="17" t="s">
        <v>186</v>
      </c>
      <c r="BM611" s="237" t="s">
        <v>1667</v>
      </c>
    </row>
    <row r="612" s="2" customFormat="1" ht="16.5" customHeight="1">
      <c r="A612" s="38"/>
      <c r="B612" s="39"/>
      <c r="C612" s="226" t="s">
        <v>1082</v>
      </c>
      <c r="D612" s="226" t="s">
        <v>181</v>
      </c>
      <c r="E612" s="227" t="s">
        <v>3158</v>
      </c>
      <c r="F612" s="228" t="s">
        <v>3159</v>
      </c>
      <c r="G612" s="229" t="s">
        <v>544</v>
      </c>
      <c r="H612" s="230">
        <v>4</v>
      </c>
      <c r="I612" s="231"/>
      <c r="J612" s="232">
        <f>ROUND(I612*H612,2)</f>
        <v>0</v>
      </c>
      <c r="K612" s="228" t="s">
        <v>1</v>
      </c>
      <c r="L612" s="44"/>
      <c r="M612" s="233" t="s">
        <v>1</v>
      </c>
      <c r="N612" s="234" t="s">
        <v>41</v>
      </c>
      <c r="O612" s="91"/>
      <c r="P612" s="235">
        <f>O612*H612</f>
        <v>0</v>
      </c>
      <c r="Q612" s="235">
        <v>0</v>
      </c>
      <c r="R612" s="235">
        <f>Q612*H612</f>
        <v>0</v>
      </c>
      <c r="S612" s="235">
        <v>0</v>
      </c>
      <c r="T612" s="236">
        <f>S612*H612</f>
        <v>0</v>
      </c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R612" s="237" t="s">
        <v>186</v>
      </c>
      <c r="AT612" s="237" t="s">
        <v>181</v>
      </c>
      <c r="AU612" s="237" t="s">
        <v>83</v>
      </c>
      <c r="AY612" s="17" t="s">
        <v>178</v>
      </c>
      <c r="BE612" s="238">
        <f>IF(N612="základní",J612,0)</f>
        <v>0</v>
      </c>
      <c r="BF612" s="238">
        <f>IF(N612="snížená",J612,0)</f>
        <v>0</v>
      </c>
      <c r="BG612" s="238">
        <f>IF(N612="zákl. přenesená",J612,0)</f>
        <v>0</v>
      </c>
      <c r="BH612" s="238">
        <f>IF(N612="sníž. přenesená",J612,0)</f>
        <v>0</v>
      </c>
      <c r="BI612" s="238">
        <f>IF(N612="nulová",J612,0)</f>
        <v>0</v>
      </c>
      <c r="BJ612" s="17" t="s">
        <v>83</v>
      </c>
      <c r="BK612" s="238">
        <f>ROUND(I612*H612,2)</f>
        <v>0</v>
      </c>
      <c r="BL612" s="17" t="s">
        <v>186</v>
      </c>
      <c r="BM612" s="237" t="s">
        <v>1675</v>
      </c>
    </row>
    <row r="613" s="2" customFormat="1" ht="16.5" customHeight="1">
      <c r="A613" s="38"/>
      <c r="B613" s="39"/>
      <c r="C613" s="226" t="s">
        <v>1089</v>
      </c>
      <c r="D613" s="226" t="s">
        <v>181</v>
      </c>
      <c r="E613" s="227" t="s">
        <v>3160</v>
      </c>
      <c r="F613" s="228" t="s">
        <v>3161</v>
      </c>
      <c r="G613" s="229" t="s">
        <v>544</v>
      </c>
      <c r="H613" s="230">
        <v>12</v>
      </c>
      <c r="I613" s="231"/>
      <c r="J613" s="232">
        <f>ROUND(I613*H613,2)</f>
        <v>0</v>
      </c>
      <c r="K613" s="228" t="s">
        <v>1</v>
      </c>
      <c r="L613" s="44"/>
      <c r="M613" s="233" t="s">
        <v>1</v>
      </c>
      <c r="N613" s="234" t="s">
        <v>41</v>
      </c>
      <c r="O613" s="91"/>
      <c r="P613" s="235">
        <f>O613*H613</f>
        <v>0</v>
      </c>
      <c r="Q613" s="235">
        <v>0</v>
      </c>
      <c r="R613" s="235">
        <f>Q613*H613</f>
        <v>0</v>
      </c>
      <c r="S613" s="235">
        <v>0</v>
      </c>
      <c r="T613" s="236">
        <f>S613*H613</f>
        <v>0</v>
      </c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R613" s="237" t="s">
        <v>186</v>
      </c>
      <c r="AT613" s="237" t="s">
        <v>181</v>
      </c>
      <c r="AU613" s="237" t="s">
        <v>83</v>
      </c>
      <c r="AY613" s="17" t="s">
        <v>178</v>
      </c>
      <c r="BE613" s="238">
        <f>IF(N613="základní",J613,0)</f>
        <v>0</v>
      </c>
      <c r="BF613" s="238">
        <f>IF(N613="snížená",J613,0)</f>
        <v>0</v>
      </c>
      <c r="BG613" s="238">
        <f>IF(N613="zákl. přenesená",J613,0)</f>
        <v>0</v>
      </c>
      <c r="BH613" s="238">
        <f>IF(N613="sníž. přenesená",J613,0)</f>
        <v>0</v>
      </c>
      <c r="BI613" s="238">
        <f>IF(N613="nulová",J613,0)</f>
        <v>0</v>
      </c>
      <c r="BJ613" s="17" t="s">
        <v>83</v>
      </c>
      <c r="BK613" s="238">
        <f>ROUND(I613*H613,2)</f>
        <v>0</v>
      </c>
      <c r="BL613" s="17" t="s">
        <v>186</v>
      </c>
      <c r="BM613" s="237" t="s">
        <v>1691</v>
      </c>
    </row>
    <row r="614" s="2" customFormat="1" ht="37.8" customHeight="1">
      <c r="A614" s="38"/>
      <c r="B614" s="39"/>
      <c r="C614" s="226" t="s">
        <v>1094</v>
      </c>
      <c r="D614" s="226" t="s">
        <v>181</v>
      </c>
      <c r="E614" s="227" t="s">
        <v>3162</v>
      </c>
      <c r="F614" s="228" t="s">
        <v>3163</v>
      </c>
      <c r="G614" s="229" t="s">
        <v>544</v>
      </c>
      <c r="H614" s="230">
        <v>72</v>
      </c>
      <c r="I614" s="231"/>
      <c r="J614" s="232">
        <f>ROUND(I614*H614,2)</f>
        <v>0</v>
      </c>
      <c r="K614" s="228" t="s">
        <v>1</v>
      </c>
      <c r="L614" s="44"/>
      <c r="M614" s="233" t="s">
        <v>1</v>
      </c>
      <c r="N614" s="234" t="s">
        <v>41</v>
      </c>
      <c r="O614" s="91"/>
      <c r="P614" s="235">
        <f>O614*H614</f>
        <v>0</v>
      </c>
      <c r="Q614" s="235">
        <v>0</v>
      </c>
      <c r="R614" s="235">
        <f>Q614*H614</f>
        <v>0</v>
      </c>
      <c r="S614" s="235">
        <v>0</v>
      </c>
      <c r="T614" s="236">
        <f>S614*H614</f>
        <v>0</v>
      </c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R614" s="237" t="s">
        <v>186</v>
      </c>
      <c r="AT614" s="237" t="s">
        <v>181</v>
      </c>
      <c r="AU614" s="237" t="s">
        <v>83</v>
      </c>
      <c r="AY614" s="17" t="s">
        <v>178</v>
      </c>
      <c r="BE614" s="238">
        <f>IF(N614="základní",J614,0)</f>
        <v>0</v>
      </c>
      <c r="BF614" s="238">
        <f>IF(N614="snížená",J614,0)</f>
        <v>0</v>
      </c>
      <c r="BG614" s="238">
        <f>IF(N614="zákl. přenesená",J614,0)</f>
        <v>0</v>
      </c>
      <c r="BH614" s="238">
        <f>IF(N614="sníž. přenesená",J614,0)</f>
        <v>0</v>
      </c>
      <c r="BI614" s="238">
        <f>IF(N614="nulová",J614,0)</f>
        <v>0</v>
      </c>
      <c r="BJ614" s="17" t="s">
        <v>83</v>
      </c>
      <c r="BK614" s="238">
        <f>ROUND(I614*H614,2)</f>
        <v>0</v>
      </c>
      <c r="BL614" s="17" t="s">
        <v>186</v>
      </c>
      <c r="BM614" s="237" t="s">
        <v>1700</v>
      </c>
    </row>
    <row r="615" s="2" customFormat="1" ht="16.5" customHeight="1">
      <c r="A615" s="38"/>
      <c r="B615" s="39"/>
      <c r="C615" s="226" t="s">
        <v>1099</v>
      </c>
      <c r="D615" s="226" t="s">
        <v>181</v>
      </c>
      <c r="E615" s="227" t="s">
        <v>3164</v>
      </c>
      <c r="F615" s="228" t="s">
        <v>3165</v>
      </c>
      <c r="G615" s="229" t="s">
        <v>544</v>
      </c>
      <c r="H615" s="230">
        <v>16</v>
      </c>
      <c r="I615" s="231"/>
      <c r="J615" s="232">
        <f>ROUND(I615*H615,2)</f>
        <v>0</v>
      </c>
      <c r="K615" s="228" t="s">
        <v>1</v>
      </c>
      <c r="L615" s="44"/>
      <c r="M615" s="233" t="s">
        <v>1</v>
      </c>
      <c r="N615" s="234" t="s">
        <v>41</v>
      </c>
      <c r="O615" s="91"/>
      <c r="P615" s="235">
        <f>O615*H615</f>
        <v>0</v>
      </c>
      <c r="Q615" s="235">
        <v>0</v>
      </c>
      <c r="R615" s="235">
        <f>Q615*H615</f>
        <v>0</v>
      </c>
      <c r="S615" s="235">
        <v>0</v>
      </c>
      <c r="T615" s="236">
        <f>S615*H615</f>
        <v>0</v>
      </c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R615" s="237" t="s">
        <v>186</v>
      </c>
      <c r="AT615" s="237" t="s">
        <v>181</v>
      </c>
      <c r="AU615" s="237" t="s">
        <v>83</v>
      </c>
      <c r="AY615" s="17" t="s">
        <v>178</v>
      </c>
      <c r="BE615" s="238">
        <f>IF(N615="základní",J615,0)</f>
        <v>0</v>
      </c>
      <c r="BF615" s="238">
        <f>IF(N615="snížená",J615,0)</f>
        <v>0</v>
      </c>
      <c r="BG615" s="238">
        <f>IF(N615="zákl. přenesená",J615,0)</f>
        <v>0</v>
      </c>
      <c r="BH615" s="238">
        <f>IF(N615="sníž. přenesená",J615,0)</f>
        <v>0</v>
      </c>
      <c r="BI615" s="238">
        <f>IF(N615="nulová",J615,0)</f>
        <v>0</v>
      </c>
      <c r="BJ615" s="17" t="s">
        <v>83</v>
      </c>
      <c r="BK615" s="238">
        <f>ROUND(I615*H615,2)</f>
        <v>0</v>
      </c>
      <c r="BL615" s="17" t="s">
        <v>186</v>
      </c>
      <c r="BM615" s="237" t="s">
        <v>1708</v>
      </c>
    </row>
    <row r="616" s="2" customFormat="1" ht="16.5" customHeight="1">
      <c r="A616" s="38"/>
      <c r="B616" s="39"/>
      <c r="C616" s="226" t="s">
        <v>1104</v>
      </c>
      <c r="D616" s="226" t="s">
        <v>181</v>
      </c>
      <c r="E616" s="227" t="s">
        <v>3166</v>
      </c>
      <c r="F616" s="228" t="s">
        <v>3167</v>
      </c>
      <c r="G616" s="229" t="s">
        <v>1560</v>
      </c>
      <c r="H616" s="230">
        <v>1</v>
      </c>
      <c r="I616" s="231"/>
      <c r="J616" s="232">
        <f>ROUND(I616*H616,2)</f>
        <v>0</v>
      </c>
      <c r="K616" s="228" t="s">
        <v>1</v>
      </c>
      <c r="L616" s="44"/>
      <c r="M616" s="233" t="s">
        <v>1</v>
      </c>
      <c r="N616" s="234" t="s">
        <v>41</v>
      </c>
      <c r="O616" s="91"/>
      <c r="P616" s="235">
        <f>O616*H616</f>
        <v>0</v>
      </c>
      <c r="Q616" s="235">
        <v>0</v>
      </c>
      <c r="R616" s="235">
        <f>Q616*H616</f>
        <v>0</v>
      </c>
      <c r="S616" s="235">
        <v>0</v>
      </c>
      <c r="T616" s="236">
        <f>S616*H616</f>
        <v>0</v>
      </c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R616" s="237" t="s">
        <v>186</v>
      </c>
      <c r="AT616" s="237" t="s">
        <v>181</v>
      </c>
      <c r="AU616" s="237" t="s">
        <v>83</v>
      </c>
      <c r="AY616" s="17" t="s">
        <v>178</v>
      </c>
      <c r="BE616" s="238">
        <f>IF(N616="základní",J616,0)</f>
        <v>0</v>
      </c>
      <c r="BF616" s="238">
        <f>IF(N616="snížená",J616,0)</f>
        <v>0</v>
      </c>
      <c r="BG616" s="238">
        <f>IF(N616="zákl. přenesená",J616,0)</f>
        <v>0</v>
      </c>
      <c r="BH616" s="238">
        <f>IF(N616="sníž. přenesená",J616,0)</f>
        <v>0</v>
      </c>
      <c r="BI616" s="238">
        <f>IF(N616="nulová",J616,0)</f>
        <v>0</v>
      </c>
      <c r="BJ616" s="17" t="s">
        <v>83</v>
      </c>
      <c r="BK616" s="238">
        <f>ROUND(I616*H616,2)</f>
        <v>0</v>
      </c>
      <c r="BL616" s="17" t="s">
        <v>186</v>
      </c>
      <c r="BM616" s="237" t="s">
        <v>1716</v>
      </c>
    </row>
    <row r="617" s="2" customFormat="1" ht="33" customHeight="1">
      <c r="A617" s="38"/>
      <c r="B617" s="39"/>
      <c r="C617" s="226" t="s">
        <v>1111</v>
      </c>
      <c r="D617" s="226" t="s">
        <v>181</v>
      </c>
      <c r="E617" s="227" t="s">
        <v>3168</v>
      </c>
      <c r="F617" s="228" t="s">
        <v>3169</v>
      </c>
      <c r="G617" s="229" t="s">
        <v>203</v>
      </c>
      <c r="H617" s="230">
        <v>1</v>
      </c>
      <c r="I617" s="231"/>
      <c r="J617" s="232">
        <f>ROUND(I617*H617,2)</f>
        <v>0</v>
      </c>
      <c r="K617" s="228" t="s">
        <v>1</v>
      </c>
      <c r="L617" s="44"/>
      <c r="M617" s="233" t="s">
        <v>1</v>
      </c>
      <c r="N617" s="234" t="s">
        <v>41</v>
      </c>
      <c r="O617" s="91"/>
      <c r="P617" s="235">
        <f>O617*H617</f>
        <v>0</v>
      </c>
      <c r="Q617" s="235">
        <v>0</v>
      </c>
      <c r="R617" s="235">
        <f>Q617*H617</f>
        <v>0</v>
      </c>
      <c r="S617" s="235">
        <v>0</v>
      </c>
      <c r="T617" s="236">
        <f>S617*H617</f>
        <v>0</v>
      </c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R617" s="237" t="s">
        <v>186</v>
      </c>
      <c r="AT617" s="237" t="s">
        <v>181</v>
      </c>
      <c r="AU617" s="237" t="s">
        <v>83</v>
      </c>
      <c r="AY617" s="17" t="s">
        <v>178</v>
      </c>
      <c r="BE617" s="238">
        <f>IF(N617="základní",J617,0)</f>
        <v>0</v>
      </c>
      <c r="BF617" s="238">
        <f>IF(N617="snížená",J617,0)</f>
        <v>0</v>
      </c>
      <c r="BG617" s="238">
        <f>IF(N617="zákl. přenesená",J617,0)</f>
        <v>0</v>
      </c>
      <c r="BH617" s="238">
        <f>IF(N617="sníž. přenesená",J617,0)</f>
        <v>0</v>
      </c>
      <c r="BI617" s="238">
        <f>IF(N617="nulová",J617,0)</f>
        <v>0</v>
      </c>
      <c r="BJ617" s="17" t="s">
        <v>83</v>
      </c>
      <c r="BK617" s="238">
        <f>ROUND(I617*H617,2)</f>
        <v>0</v>
      </c>
      <c r="BL617" s="17" t="s">
        <v>186</v>
      </c>
      <c r="BM617" s="237" t="s">
        <v>1724</v>
      </c>
    </row>
    <row r="618" s="2" customFormat="1" ht="24.15" customHeight="1">
      <c r="A618" s="38"/>
      <c r="B618" s="39"/>
      <c r="C618" s="226" t="s">
        <v>1117</v>
      </c>
      <c r="D618" s="226" t="s">
        <v>181</v>
      </c>
      <c r="E618" s="227" t="s">
        <v>3170</v>
      </c>
      <c r="F618" s="228" t="s">
        <v>3171</v>
      </c>
      <c r="G618" s="229" t="s">
        <v>203</v>
      </c>
      <c r="H618" s="230">
        <v>8</v>
      </c>
      <c r="I618" s="231"/>
      <c r="J618" s="232">
        <f>ROUND(I618*H618,2)</f>
        <v>0</v>
      </c>
      <c r="K618" s="228" t="s">
        <v>1</v>
      </c>
      <c r="L618" s="44"/>
      <c r="M618" s="233" t="s">
        <v>1</v>
      </c>
      <c r="N618" s="234" t="s">
        <v>41</v>
      </c>
      <c r="O618" s="91"/>
      <c r="P618" s="235">
        <f>O618*H618</f>
        <v>0</v>
      </c>
      <c r="Q618" s="235">
        <v>0</v>
      </c>
      <c r="R618" s="235">
        <f>Q618*H618</f>
        <v>0</v>
      </c>
      <c r="S618" s="235">
        <v>0</v>
      </c>
      <c r="T618" s="236">
        <f>S618*H618</f>
        <v>0</v>
      </c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R618" s="237" t="s">
        <v>186</v>
      </c>
      <c r="AT618" s="237" t="s">
        <v>181</v>
      </c>
      <c r="AU618" s="237" t="s">
        <v>83</v>
      </c>
      <c r="AY618" s="17" t="s">
        <v>178</v>
      </c>
      <c r="BE618" s="238">
        <f>IF(N618="základní",J618,0)</f>
        <v>0</v>
      </c>
      <c r="BF618" s="238">
        <f>IF(N618="snížená",J618,0)</f>
        <v>0</v>
      </c>
      <c r="BG618" s="238">
        <f>IF(N618="zákl. přenesená",J618,0)</f>
        <v>0</v>
      </c>
      <c r="BH618" s="238">
        <f>IF(N618="sníž. přenesená",J618,0)</f>
        <v>0</v>
      </c>
      <c r="BI618" s="238">
        <f>IF(N618="nulová",J618,0)</f>
        <v>0</v>
      </c>
      <c r="BJ618" s="17" t="s">
        <v>83</v>
      </c>
      <c r="BK618" s="238">
        <f>ROUND(I618*H618,2)</f>
        <v>0</v>
      </c>
      <c r="BL618" s="17" t="s">
        <v>186</v>
      </c>
      <c r="BM618" s="237" t="s">
        <v>1732</v>
      </c>
    </row>
    <row r="619" s="2" customFormat="1" ht="37.8" customHeight="1">
      <c r="A619" s="38"/>
      <c r="B619" s="39"/>
      <c r="C619" s="226" t="s">
        <v>1123</v>
      </c>
      <c r="D619" s="226" t="s">
        <v>181</v>
      </c>
      <c r="E619" s="227" t="s">
        <v>3172</v>
      </c>
      <c r="F619" s="228" t="s">
        <v>3173</v>
      </c>
      <c r="G619" s="229" t="s">
        <v>203</v>
      </c>
      <c r="H619" s="230">
        <v>60</v>
      </c>
      <c r="I619" s="231"/>
      <c r="J619" s="232">
        <f>ROUND(I619*H619,2)</f>
        <v>0</v>
      </c>
      <c r="K619" s="228" t="s">
        <v>1</v>
      </c>
      <c r="L619" s="44"/>
      <c r="M619" s="233" t="s">
        <v>1</v>
      </c>
      <c r="N619" s="234" t="s">
        <v>41</v>
      </c>
      <c r="O619" s="91"/>
      <c r="P619" s="235">
        <f>O619*H619</f>
        <v>0</v>
      </c>
      <c r="Q619" s="235">
        <v>0</v>
      </c>
      <c r="R619" s="235">
        <f>Q619*H619</f>
        <v>0</v>
      </c>
      <c r="S619" s="235">
        <v>0</v>
      </c>
      <c r="T619" s="236">
        <f>S619*H619</f>
        <v>0</v>
      </c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R619" s="237" t="s">
        <v>186</v>
      </c>
      <c r="AT619" s="237" t="s">
        <v>181</v>
      </c>
      <c r="AU619" s="237" t="s">
        <v>83</v>
      </c>
      <c r="AY619" s="17" t="s">
        <v>178</v>
      </c>
      <c r="BE619" s="238">
        <f>IF(N619="základní",J619,0)</f>
        <v>0</v>
      </c>
      <c r="BF619" s="238">
        <f>IF(N619="snížená",J619,0)</f>
        <v>0</v>
      </c>
      <c r="BG619" s="238">
        <f>IF(N619="zákl. přenesená",J619,0)</f>
        <v>0</v>
      </c>
      <c r="BH619" s="238">
        <f>IF(N619="sníž. přenesená",J619,0)</f>
        <v>0</v>
      </c>
      <c r="BI619" s="238">
        <f>IF(N619="nulová",J619,0)</f>
        <v>0</v>
      </c>
      <c r="BJ619" s="17" t="s">
        <v>83</v>
      </c>
      <c r="BK619" s="238">
        <f>ROUND(I619*H619,2)</f>
        <v>0</v>
      </c>
      <c r="BL619" s="17" t="s">
        <v>186</v>
      </c>
      <c r="BM619" s="237" t="s">
        <v>1740</v>
      </c>
    </row>
    <row r="620" s="2" customFormat="1" ht="16.5" customHeight="1">
      <c r="A620" s="38"/>
      <c r="B620" s="39"/>
      <c r="C620" s="226" t="s">
        <v>1146</v>
      </c>
      <c r="D620" s="226" t="s">
        <v>181</v>
      </c>
      <c r="E620" s="227" t="s">
        <v>3174</v>
      </c>
      <c r="F620" s="228" t="s">
        <v>3175</v>
      </c>
      <c r="G620" s="229" t="s">
        <v>203</v>
      </c>
      <c r="H620" s="230">
        <v>1</v>
      </c>
      <c r="I620" s="231"/>
      <c r="J620" s="232">
        <f>ROUND(I620*H620,2)</f>
        <v>0</v>
      </c>
      <c r="K620" s="228" t="s">
        <v>1</v>
      </c>
      <c r="L620" s="44"/>
      <c r="M620" s="233" t="s">
        <v>1</v>
      </c>
      <c r="N620" s="234" t="s">
        <v>41</v>
      </c>
      <c r="O620" s="91"/>
      <c r="P620" s="235">
        <f>O620*H620</f>
        <v>0</v>
      </c>
      <c r="Q620" s="235">
        <v>0</v>
      </c>
      <c r="R620" s="235">
        <f>Q620*H620</f>
        <v>0</v>
      </c>
      <c r="S620" s="235">
        <v>0</v>
      </c>
      <c r="T620" s="236">
        <f>S620*H620</f>
        <v>0</v>
      </c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R620" s="237" t="s">
        <v>186</v>
      </c>
      <c r="AT620" s="237" t="s">
        <v>181</v>
      </c>
      <c r="AU620" s="237" t="s">
        <v>83</v>
      </c>
      <c r="AY620" s="17" t="s">
        <v>178</v>
      </c>
      <c r="BE620" s="238">
        <f>IF(N620="základní",J620,0)</f>
        <v>0</v>
      </c>
      <c r="BF620" s="238">
        <f>IF(N620="snížená",J620,0)</f>
        <v>0</v>
      </c>
      <c r="BG620" s="238">
        <f>IF(N620="zákl. přenesená",J620,0)</f>
        <v>0</v>
      </c>
      <c r="BH620" s="238">
        <f>IF(N620="sníž. přenesená",J620,0)</f>
        <v>0</v>
      </c>
      <c r="BI620" s="238">
        <f>IF(N620="nulová",J620,0)</f>
        <v>0</v>
      </c>
      <c r="BJ620" s="17" t="s">
        <v>83</v>
      </c>
      <c r="BK620" s="238">
        <f>ROUND(I620*H620,2)</f>
        <v>0</v>
      </c>
      <c r="BL620" s="17" t="s">
        <v>186</v>
      </c>
      <c r="BM620" s="237" t="s">
        <v>1752</v>
      </c>
    </row>
    <row r="621" s="2" customFormat="1" ht="24.15" customHeight="1">
      <c r="A621" s="38"/>
      <c r="B621" s="39"/>
      <c r="C621" s="226" t="s">
        <v>1153</v>
      </c>
      <c r="D621" s="226" t="s">
        <v>181</v>
      </c>
      <c r="E621" s="227" t="s">
        <v>3176</v>
      </c>
      <c r="F621" s="228" t="s">
        <v>3177</v>
      </c>
      <c r="G621" s="229" t="s">
        <v>203</v>
      </c>
      <c r="H621" s="230">
        <v>29</v>
      </c>
      <c r="I621" s="231"/>
      <c r="J621" s="232">
        <f>ROUND(I621*H621,2)</f>
        <v>0</v>
      </c>
      <c r="K621" s="228" t="s">
        <v>1</v>
      </c>
      <c r="L621" s="44"/>
      <c r="M621" s="233" t="s">
        <v>1</v>
      </c>
      <c r="N621" s="234" t="s">
        <v>41</v>
      </c>
      <c r="O621" s="91"/>
      <c r="P621" s="235">
        <f>O621*H621</f>
        <v>0</v>
      </c>
      <c r="Q621" s="235">
        <v>0</v>
      </c>
      <c r="R621" s="235">
        <f>Q621*H621</f>
        <v>0</v>
      </c>
      <c r="S621" s="235">
        <v>0</v>
      </c>
      <c r="T621" s="236">
        <f>S621*H621</f>
        <v>0</v>
      </c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R621" s="237" t="s">
        <v>186</v>
      </c>
      <c r="AT621" s="237" t="s">
        <v>181</v>
      </c>
      <c r="AU621" s="237" t="s">
        <v>83</v>
      </c>
      <c r="AY621" s="17" t="s">
        <v>178</v>
      </c>
      <c r="BE621" s="238">
        <f>IF(N621="základní",J621,0)</f>
        <v>0</v>
      </c>
      <c r="BF621" s="238">
        <f>IF(N621="snížená",J621,0)</f>
        <v>0</v>
      </c>
      <c r="BG621" s="238">
        <f>IF(N621="zákl. přenesená",J621,0)</f>
        <v>0</v>
      </c>
      <c r="BH621" s="238">
        <f>IF(N621="sníž. přenesená",J621,0)</f>
        <v>0</v>
      </c>
      <c r="BI621" s="238">
        <f>IF(N621="nulová",J621,0)</f>
        <v>0</v>
      </c>
      <c r="BJ621" s="17" t="s">
        <v>83</v>
      </c>
      <c r="BK621" s="238">
        <f>ROUND(I621*H621,2)</f>
        <v>0</v>
      </c>
      <c r="BL621" s="17" t="s">
        <v>186</v>
      </c>
      <c r="BM621" s="237" t="s">
        <v>1760</v>
      </c>
    </row>
    <row r="622" s="2" customFormat="1" ht="16.5" customHeight="1">
      <c r="A622" s="38"/>
      <c r="B622" s="39"/>
      <c r="C622" s="226" t="s">
        <v>1160</v>
      </c>
      <c r="D622" s="226" t="s">
        <v>181</v>
      </c>
      <c r="E622" s="227" t="s">
        <v>3178</v>
      </c>
      <c r="F622" s="228" t="s">
        <v>3179</v>
      </c>
      <c r="G622" s="229" t="s">
        <v>1560</v>
      </c>
      <c r="H622" s="230">
        <v>1</v>
      </c>
      <c r="I622" s="231"/>
      <c r="J622" s="232">
        <f>ROUND(I622*H622,2)</f>
        <v>0</v>
      </c>
      <c r="K622" s="228" t="s">
        <v>1</v>
      </c>
      <c r="L622" s="44"/>
      <c r="M622" s="233" t="s">
        <v>1</v>
      </c>
      <c r="N622" s="234" t="s">
        <v>41</v>
      </c>
      <c r="O622" s="91"/>
      <c r="P622" s="235">
        <f>O622*H622</f>
        <v>0</v>
      </c>
      <c r="Q622" s="235">
        <v>0</v>
      </c>
      <c r="R622" s="235">
        <f>Q622*H622</f>
        <v>0</v>
      </c>
      <c r="S622" s="235">
        <v>0</v>
      </c>
      <c r="T622" s="236">
        <f>S622*H622</f>
        <v>0</v>
      </c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R622" s="237" t="s">
        <v>186</v>
      </c>
      <c r="AT622" s="237" t="s">
        <v>181</v>
      </c>
      <c r="AU622" s="237" t="s">
        <v>83</v>
      </c>
      <c r="AY622" s="17" t="s">
        <v>178</v>
      </c>
      <c r="BE622" s="238">
        <f>IF(N622="základní",J622,0)</f>
        <v>0</v>
      </c>
      <c r="BF622" s="238">
        <f>IF(N622="snížená",J622,0)</f>
        <v>0</v>
      </c>
      <c r="BG622" s="238">
        <f>IF(N622="zákl. přenesená",J622,0)</f>
        <v>0</v>
      </c>
      <c r="BH622" s="238">
        <f>IF(N622="sníž. přenesená",J622,0)</f>
        <v>0</v>
      </c>
      <c r="BI622" s="238">
        <f>IF(N622="nulová",J622,0)</f>
        <v>0</v>
      </c>
      <c r="BJ622" s="17" t="s">
        <v>83</v>
      </c>
      <c r="BK622" s="238">
        <f>ROUND(I622*H622,2)</f>
        <v>0</v>
      </c>
      <c r="BL622" s="17" t="s">
        <v>186</v>
      </c>
      <c r="BM622" s="237" t="s">
        <v>1768</v>
      </c>
    </row>
    <row r="623" s="2" customFormat="1" ht="21.75" customHeight="1">
      <c r="A623" s="38"/>
      <c r="B623" s="39"/>
      <c r="C623" s="226" t="s">
        <v>1166</v>
      </c>
      <c r="D623" s="226" t="s">
        <v>181</v>
      </c>
      <c r="E623" s="227" t="s">
        <v>3180</v>
      </c>
      <c r="F623" s="228" t="s">
        <v>3181</v>
      </c>
      <c r="G623" s="229" t="s">
        <v>1560</v>
      </c>
      <c r="H623" s="230">
        <v>1</v>
      </c>
      <c r="I623" s="231"/>
      <c r="J623" s="232">
        <f>ROUND(I623*H623,2)</f>
        <v>0</v>
      </c>
      <c r="K623" s="228" t="s">
        <v>1</v>
      </c>
      <c r="L623" s="44"/>
      <c r="M623" s="233" t="s">
        <v>1</v>
      </c>
      <c r="N623" s="234" t="s">
        <v>41</v>
      </c>
      <c r="O623" s="91"/>
      <c r="P623" s="235">
        <f>O623*H623</f>
        <v>0</v>
      </c>
      <c r="Q623" s="235">
        <v>0</v>
      </c>
      <c r="R623" s="235">
        <f>Q623*H623</f>
        <v>0</v>
      </c>
      <c r="S623" s="235">
        <v>0</v>
      </c>
      <c r="T623" s="236">
        <f>S623*H623</f>
        <v>0</v>
      </c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R623" s="237" t="s">
        <v>186</v>
      </c>
      <c r="AT623" s="237" t="s">
        <v>181</v>
      </c>
      <c r="AU623" s="237" t="s">
        <v>83</v>
      </c>
      <c r="AY623" s="17" t="s">
        <v>178</v>
      </c>
      <c r="BE623" s="238">
        <f>IF(N623="základní",J623,0)</f>
        <v>0</v>
      </c>
      <c r="BF623" s="238">
        <f>IF(N623="snížená",J623,0)</f>
        <v>0</v>
      </c>
      <c r="BG623" s="238">
        <f>IF(N623="zákl. přenesená",J623,0)</f>
        <v>0</v>
      </c>
      <c r="BH623" s="238">
        <f>IF(N623="sníž. přenesená",J623,0)</f>
        <v>0</v>
      </c>
      <c r="BI623" s="238">
        <f>IF(N623="nulová",J623,0)</f>
        <v>0</v>
      </c>
      <c r="BJ623" s="17" t="s">
        <v>83</v>
      </c>
      <c r="BK623" s="238">
        <f>ROUND(I623*H623,2)</f>
        <v>0</v>
      </c>
      <c r="BL623" s="17" t="s">
        <v>186</v>
      </c>
      <c r="BM623" s="237" t="s">
        <v>1778</v>
      </c>
    </row>
    <row r="624" s="2" customFormat="1" ht="16.5" customHeight="1">
      <c r="A624" s="38"/>
      <c r="B624" s="39"/>
      <c r="C624" s="226" t="s">
        <v>1172</v>
      </c>
      <c r="D624" s="226" t="s">
        <v>181</v>
      </c>
      <c r="E624" s="227" t="s">
        <v>3182</v>
      </c>
      <c r="F624" s="228" t="s">
        <v>3183</v>
      </c>
      <c r="G624" s="229" t="s">
        <v>1560</v>
      </c>
      <c r="H624" s="230">
        <v>1</v>
      </c>
      <c r="I624" s="231"/>
      <c r="J624" s="232">
        <f>ROUND(I624*H624,2)</f>
        <v>0</v>
      </c>
      <c r="K624" s="228" t="s">
        <v>1</v>
      </c>
      <c r="L624" s="44"/>
      <c r="M624" s="233" t="s">
        <v>1</v>
      </c>
      <c r="N624" s="234" t="s">
        <v>41</v>
      </c>
      <c r="O624" s="91"/>
      <c r="P624" s="235">
        <f>O624*H624</f>
        <v>0</v>
      </c>
      <c r="Q624" s="235">
        <v>0</v>
      </c>
      <c r="R624" s="235">
        <f>Q624*H624</f>
        <v>0</v>
      </c>
      <c r="S624" s="235">
        <v>0</v>
      </c>
      <c r="T624" s="236">
        <f>S624*H624</f>
        <v>0</v>
      </c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R624" s="237" t="s">
        <v>186</v>
      </c>
      <c r="AT624" s="237" t="s">
        <v>181</v>
      </c>
      <c r="AU624" s="237" t="s">
        <v>83</v>
      </c>
      <c r="AY624" s="17" t="s">
        <v>178</v>
      </c>
      <c r="BE624" s="238">
        <f>IF(N624="základní",J624,0)</f>
        <v>0</v>
      </c>
      <c r="BF624" s="238">
        <f>IF(N624="snížená",J624,0)</f>
        <v>0</v>
      </c>
      <c r="BG624" s="238">
        <f>IF(N624="zákl. přenesená",J624,0)</f>
        <v>0</v>
      </c>
      <c r="BH624" s="238">
        <f>IF(N624="sníž. přenesená",J624,0)</f>
        <v>0</v>
      </c>
      <c r="BI624" s="238">
        <f>IF(N624="nulová",J624,0)</f>
        <v>0</v>
      </c>
      <c r="BJ624" s="17" t="s">
        <v>83</v>
      </c>
      <c r="BK624" s="238">
        <f>ROUND(I624*H624,2)</f>
        <v>0</v>
      </c>
      <c r="BL624" s="17" t="s">
        <v>186</v>
      </c>
      <c r="BM624" s="237" t="s">
        <v>1786</v>
      </c>
    </row>
    <row r="625" s="2" customFormat="1" ht="16.5" customHeight="1">
      <c r="A625" s="38"/>
      <c r="B625" s="39"/>
      <c r="C625" s="226" t="s">
        <v>1176</v>
      </c>
      <c r="D625" s="226" t="s">
        <v>181</v>
      </c>
      <c r="E625" s="227" t="s">
        <v>3184</v>
      </c>
      <c r="F625" s="228" t="s">
        <v>3185</v>
      </c>
      <c r="G625" s="229" t="s">
        <v>544</v>
      </c>
      <c r="H625" s="230">
        <v>56</v>
      </c>
      <c r="I625" s="231"/>
      <c r="J625" s="232">
        <f>ROUND(I625*H625,2)</f>
        <v>0</v>
      </c>
      <c r="K625" s="228" t="s">
        <v>1</v>
      </c>
      <c r="L625" s="44"/>
      <c r="M625" s="233" t="s">
        <v>1</v>
      </c>
      <c r="N625" s="234" t="s">
        <v>41</v>
      </c>
      <c r="O625" s="91"/>
      <c r="P625" s="235">
        <f>O625*H625</f>
        <v>0</v>
      </c>
      <c r="Q625" s="235">
        <v>0</v>
      </c>
      <c r="R625" s="235">
        <f>Q625*H625</f>
        <v>0</v>
      </c>
      <c r="S625" s="235">
        <v>0</v>
      </c>
      <c r="T625" s="236">
        <f>S625*H625</f>
        <v>0</v>
      </c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R625" s="237" t="s">
        <v>186</v>
      </c>
      <c r="AT625" s="237" t="s">
        <v>181</v>
      </c>
      <c r="AU625" s="237" t="s">
        <v>83</v>
      </c>
      <c r="AY625" s="17" t="s">
        <v>178</v>
      </c>
      <c r="BE625" s="238">
        <f>IF(N625="základní",J625,0)</f>
        <v>0</v>
      </c>
      <c r="BF625" s="238">
        <f>IF(N625="snížená",J625,0)</f>
        <v>0</v>
      </c>
      <c r="BG625" s="238">
        <f>IF(N625="zákl. přenesená",J625,0)</f>
        <v>0</v>
      </c>
      <c r="BH625" s="238">
        <f>IF(N625="sníž. přenesená",J625,0)</f>
        <v>0</v>
      </c>
      <c r="BI625" s="238">
        <f>IF(N625="nulová",J625,0)</f>
        <v>0</v>
      </c>
      <c r="BJ625" s="17" t="s">
        <v>83</v>
      </c>
      <c r="BK625" s="238">
        <f>ROUND(I625*H625,2)</f>
        <v>0</v>
      </c>
      <c r="BL625" s="17" t="s">
        <v>186</v>
      </c>
      <c r="BM625" s="237" t="s">
        <v>1796</v>
      </c>
    </row>
    <row r="626" s="2" customFormat="1" ht="16.5" customHeight="1">
      <c r="A626" s="38"/>
      <c r="B626" s="39"/>
      <c r="C626" s="226" t="s">
        <v>1183</v>
      </c>
      <c r="D626" s="226" t="s">
        <v>181</v>
      </c>
      <c r="E626" s="227" t="s">
        <v>3186</v>
      </c>
      <c r="F626" s="228" t="s">
        <v>3187</v>
      </c>
      <c r="G626" s="229" t="s">
        <v>1560</v>
      </c>
      <c r="H626" s="230">
        <v>1</v>
      </c>
      <c r="I626" s="231"/>
      <c r="J626" s="232">
        <f>ROUND(I626*H626,2)</f>
        <v>0</v>
      </c>
      <c r="K626" s="228" t="s">
        <v>1</v>
      </c>
      <c r="L626" s="44"/>
      <c r="M626" s="278" t="s">
        <v>1</v>
      </c>
      <c r="N626" s="279" t="s">
        <v>41</v>
      </c>
      <c r="O626" s="280"/>
      <c r="P626" s="281">
        <f>O626*H626</f>
        <v>0</v>
      </c>
      <c r="Q626" s="281">
        <v>0</v>
      </c>
      <c r="R626" s="281">
        <f>Q626*H626</f>
        <v>0</v>
      </c>
      <c r="S626" s="281">
        <v>0</v>
      </c>
      <c r="T626" s="282">
        <f>S626*H626</f>
        <v>0</v>
      </c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R626" s="237" t="s">
        <v>186</v>
      </c>
      <c r="AT626" s="237" t="s">
        <v>181</v>
      </c>
      <c r="AU626" s="237" t="s">
        <v>83</v>
      </c>
      <c r="AY626" s="17" t="s">
        <v>178</v>
      </c>
      <c r="BE626" s="238">
        <f>IF(N626="základní",J626,0)</f>
        <v>0</v>
      </c>
      <c r="BF626" s="238">
        <f>IF(N626="snížená",J626,0)</f>
        <v>0</v>
      </c>
      <c r="BG626" s="238">
        <f>IF(N626="zákl. přenesená",J626,0)</f>
        <v>0</v>
      </c>
      <c r="BH626" s="238">
        <f>IF(N626="sníž. přenesená",J626,0)</f>
        <v>0</v>
      </c>
      <c r="BI626" s="238">
        <f>IF(N626="nulová",J626,0)</f>
        <v>0</v>
      </c>
      <c r="BJ626" s="17" t="s">
        <v>83</v>
      </c>
      <c r="BK626" s="238">
        <f>ROUND(I626*H626,2)</f>
        <v>0</v>
      </c>
      <c r="BL626" s="17" t="s">
        <v>186</v>
      </c>
      <c r="BM626" s="237" t="s">
        <v>1804</v>
      </c>
    </row>
    <row r="627" s="2" customFormat="1" ht="6.96" customHeight="1">
      <c r="A627" s="38"/>
      <c r="B627" s="66"/>
      <c r="C627" s="67"/>
      <c r="D627" s="67"/>
      <c r="E627" s="67"/>
      <c r="F627" s="67"/>
      <c r="G627" s="67"/>
      <c r="H627" s="67"/>
      <c r="I627" s="67"/>
      <c r="J627" s="67"/>
      <c r="K627" s="67"/>
      <c r="L627" s="44"/>
      <c r="M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</row>
  </sheetData>
  <sheetProtection sheet="1" autoFilter="0" formatColumns="0" formatRows="0" objects="1" scenarios="1" spinCount="100000" saltValue="05D9IorCW+1Y3HwJNl2jYCXT0du+ATL5qHSJPbWAlLIZkt1xqviuXV1O/aBqwQ3CpT7gRA6ydd3tUCBT7fVuZw==" hashValue="8JjgzyPsrZz+3RbhEyf8bcfz3FgAlGZox/GRWyxebqRjLAnGfwzvZMe9Pw3ACqYy4UBCn57mvpk02YFm0qJcJg==" algorithmName="SHA-512" password="C76A"/>
  <autoFilter ref="C130:K62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9:H119"/>
    <mergeCell ref="E121:H121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102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1" customFormat="1" ht="12" customHeight="1">
      <c r="B8" s="20"/>
      <c r="D8" s="150" t="s">
        <v>125</v>
      </c>
      <c r="L8" s="20"/>
    </row>
    <row r="9" s="2" customFormat="1" ht="16.5" customHeight="1">
      <c r="A9" s="38"/>
      <c r="B9" s="44"/>
      <c r="C9" s="38"/>
      <c r="D9" s="38"/>
      <c r="E9" s="151" t="s">
        <v>126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0" t="s">
        <v>127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2" t="s">
        <v>3188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0" t="s">
        <v>18</v>
      </c>
      <c r="E13" s="38"/>
      <c r="F13" s="141" t="s">
        <v>1</v>
      </c>
      <c r="G13" s="38"/>
      <c r="H13" s="38"/>
      <c r="I13" s="150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20</v>
      </c>
      <c r="E14" s="38"/>
      <c r="F14" s="141" t="s">
        <v>21</v>
      </c>
      <c r="G14" s="38"/>
      <c r="H14" s="38"/>
      <c r="I14" s="150" t="s">
        <v>22</v>
      </c>
      <c r="J14" s="153" t="str">
        <f>'Rekapitulace stavby'!AN8</f>
        <v>21. 10. 2025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0" t="s">
        <v>24</v>
      </c>
      <c r="E16" s="38"/>
      <c r="F16" s="38"/>
      <c r="G16" s="38"/>
      <c r="H16" s="38"/>
      <c r="I16" s="150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0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0" t="s">
        <v>28</v>
      </c>
      <c r="E19" s="38"/>
      <c r="F19" s="38"/>
      <c r="G19" s="38"/>
      <c r="H19" s="38"/>
      <c r="I19" s="150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0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0" t="s">
        <v>30</v>
      </c>
      <c r="E22" s="38"/>
      <c r="F22" s="38"/>
      <c r="G22" s="38"/>
      <c r="H22" s="38"/>
      <c r="I22" s="150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0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0" t="s">
        <v>32</v>
      </c>
      <c r="E25" s="38"/>
      <c r="F25" s="38"/>
      <c r="G25" s="38"/>
      <c r="H25" s="38"/>
      <c r="I25" s="150" t="s">
        <v>25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Ing. Avuk</v>
      </c>
      <c r="F26" s="38"/>
      <c r="G26" s="38"/>
      <c r="H26" s="38"/>
      <c r="I26" s="150" t="s">
        <v>27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0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4"/>
      <c r="B29" s="155"/>
      <c r="C29" s="154"/>
      <c r="D29" s="154"/>
      <c r="E29" s="156" t="s">
        <v>1</v>
      </c>
      <c r="F29" s="156"/>
      <c r="G29" s="156"/>
      <c r="H29" s="156"/>
      <c r="I29" s="154"/>
      <c r="J29" s="154"/>
      <c r="K29" s="154"/>
      <c r="L29" s="157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9" t="s">
        <v>36</v>
      </c>
      <c r="E32" s="38"/>
      <c r="F32" s="38"/>
      <c r="G32" s="38"/>
      <c r="H32" s="38"/>
      <c r="I32" s="38"/>
      <c r="J32" s="160">
        <f>ROUND(J125,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8"/>
      <c r="E33" s="158"/>
      <c r="F33" s="158"/>
      <c r="G33" s="158"/>
      <c r="H33" s="158"/>
      <c r="I33" s="158"/>
      <c r="J33" s="158"/>
      <c r="K33" s="15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1" t="s">
        <v>38</v>
      </c>
      <c r="G34" s="38"/>
      <c r="H34" s="38"/>
      <c r="I34" s="161" t="s">
        <v>37</v>
      </c>
      <c r="J34" s="161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2" t="s">
        <v>40</v>
      </c>
      <c r="E35" s="150" t="s">
        <v>41</v>
      </c>
      <c r="F35" s="163">
        <f>ROUND((SUM(BE125:BE163)),  2)</f>
        <v>0</v>
      </c>
      <c r="G35" s="38"/>
      <c r="H35" s="38"/>
      <c r="I35" s="164">
        <v>0.20999999999999999</v>
      </c>
      <c r="J35" s="163">
        <f>ROUND(((SUM(BE125:BE163))*I35),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0" t="s">
        <v>42</v>
      </c>
      <c r="F36" s="163">
        <f>ROUND((SUM(BF125:BF163)),  2)</f>
        <v>0</v>
      </c>
      <c r="G36" s="38"/>
      <c r="H36" s="38"/>
      <c r="I36" s="164">
        <v>0.12</v>
      </c>
      <c r="J36" s="163">
        <f>ROUND(((SUM(BF125:BF163))*I36),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43</v>
      </c>
      <c r="F37" s="163">
        <f>ROUND((SUM(BG125:BG163)),  2)</f>
        <v>0</v>
      </c>
      <c r="G37" s="38"/>
      <c r="H37" s="38"/>
      <c r="I37" s="164">
        <v>0.20999999999999999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0" t="s">
        <v>44</v>
      </c>
      <c r="F38" s="163">
        <f>ROUND((SUM(BH125:BH163)),  2)</f>
        <v>0</v>
      </c>
      <c r="G38" s="38"/>
      <c r="H38" s="38"/>
      <c r="I38" s="164">
        <v>0.12</v>
      </c>
      <c r="J38" s="16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0" t="s">
        <v>45</v>
      </c>
      <c r="F39" s="163">
        <f>ROUND((SUM(BI125:BI163)),  2)</f>
        <v>0</v>
      </c>
      <c r="G39" s="38"/>
      <c r="H39" s="38"/>
      <c r="I39" s="164">
        <v>0</v>
      </c>
      <c r="J39" s="16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5"/>
      <c r="D41" s="166" t="s">
        <v>46</v>
      </c>
      <c r="E41" s="167"/>
      <c r="F41" s="167"/>
      <c r="G41" s="168" t="s">
        <v>47</v>
      </c>
      <c r="H41" s="169" t="s">
        <v>48</v>
      </c>
      <c r="I41" s="167"/>
      <c r="J41" s="170">
        <f>SUM(J32:J39)</f>
        <v>0</v>
      </c>
      <c r="K41" s="171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125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3" t="s">
        <v>126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127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D1.01.4d - Měření a regulace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Cheb</v>
      </c>
      <c r="G91" s="40"/>
      <c r="H91" s="40"/>
      <c r="I91" s="32" t="s">
        <v>22</v>
      </c>
      <c r="J91" s="79" t="str">
        <f>IF(J14="","",J14)</f>
        <v>21. 10. 2025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40.05" customHeight="1">
      <c r="A93" s="38"/>
      <c r="B93" s="39"/>
      <c r="C93" s="32" t="s">
        <v>24</v>
      </c>
      <c r="D93" s="40"/>
      <c r="E93" s="40"/>
      <c r="F93" s="27" t="str">
        <f>E17</f>
        <v>Karlovarský kraj</v>
      </c>
      <c r="G93" s="40"/>
      <c r="H93" s="40"/>
      <c r="I93" s="32" t="s">
        <v>30</v>
      </c>
      <c r="J93" s="36" t="str">
        <f>E23</f>
        <v>PENTA PROJEKT s.r.o., Mrštíkova 1166/12, Jihlava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32</v>
      </c>
      <c r="J94" s="36" t="str">
        <f>E26</f>
        <v>Ing. Avuk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4" t="s">
        <v>130</v>
      </c>
      <c r="D96" s="185"/>
      <c r="E96" s="185"/>
      <c r="F96" s="185"/>
      <c r="G96" s="185"/>
      <c r="H96" s="185"/>
      <c r="I96" s="185"/>
      <c r="J96" s="186" t="s">
        <v>131</v>
      </c>
      <c r="K96" s="185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7" t="s">
        <v>132</v>
      </c>
      <c r="D98" s="40"/>
      <c r="E98" s="40"/>
      <c r="F98" s="40"/>
      <c r="G98" s="40"/>
      <c r="H98" s="40"/>
      <c r="I98" s="40"/>
      <c r="J98" s="110">
        <f>J125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133</v>
      </c>
    </row>
    <row r="99" s="9" customFormat="1" ht="24.96" customHeight="1">
      <c r="A99" s="9"/>
      <c r="B99" s="188"/>
      <c r="C99" s="189"/>
      <c r="D99" s="190" t="s">
        <v>3189</v>
      </c>
      <c r="E99" s="191"/>
      <c r="F99" s="191"/>
      <c r="G99" s="191"/>
      <c r="H99" s="191"/>
      <c r="I99" s="191"/>
      <c r="J99" s="192">
        <f>J126</f>
        <v>0</v>
      </c>
      <c r="K99" s="189"/>
      <c r="L99" s="19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8"/>
      <c r="C100" s="189"/>
      <c r="D100" s="190" t="s">
        <v>3190</v>
      </c>
      <c r="E100" s="191"/>
      <c r="F100" s="191"/>
      <c r="G100" s="191"/>
      <c r="H100" s="191"/>
      <c r="I100" s="191"/>
      <c r="J100" s="192">
        <f>J132</f>
        <v>0</v>
      </c>
      <c r="K100" s="189"/>
      <c r="L100" s="193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8"/>
      <c r="C101" s="189"/>
      <c r="D101" s="190" t="s">
        <v>3191</v>
      </c>
      <c r="E101" s="191"/>
      <c r="F101" s="191"/>
      <c r="G101" s="191"/>
      <c r="H101" s="191"/>
      <c r="I101" s="191"/>
      <c r="J101" s="192">
        <f>J143</f>
        <v>0</v>
      </c>
      <c r="K101" s="189"/>
      <c r="L101" s="193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8"/>
      <c r="C102" s="189"/>
      <c r="D102" s="190" t="s">
        <v>3192</v>
      </c>
      <c r="E102" s="191"/>
      <c r="F102" s="191"/>
      <c r="G102" s="191"/>
      <c r="H102" s="191"/>
      <c r="I102" s="191"/>
      <c r="J102" s="192">
        <f>J145</f>
        <v>0</v>
      </c>
      <c r="K102" s="189"/>
      <c r="L102" s="193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8"/>
      <c r="C103" s="189"/>
      <c r="D103" s="190" t="s">
        <v>3193</v>
      </c>
      <c r="E103" s="191"/>
      <c r="F103" s="191"/>
      <c r="G103" s="191"/>
      <c r="H103" s="191"/>
      <c r="I103" s="191"/>
      <c r="J103" s="192">
        <f>J151</f>
        <v>0</v>
      </c>
      <c r="K103" s="189"/>
      <c r="L103" s="193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8"/>
      <c r="B104" s="39"/>
      <c r="C104" s="40"/>
      <c r="D104" s="40"/>
      <c r="E104" s="40"/>
      <c r="F104" s="40"/>
      <c r="G104" s="40"/>
      <c r="H104" s="40"/>
      <c r="I104" s="40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6.96" customHeight="1">
      <c r="A105" s="38"/>
      <c r="B105" s="66"/>
      <c r="C105" s="67"/>
      <c r="D105" s="67"/>
      <c r="E105" s="67"/>
      <c r="F105" s="67"/>
      <c r="G105" s="67"/>
      <c r="H105" s="67"/>
      <c r="I105" s="67"/>
      <c r="J105" s="67"/>
      <c r="K105" s="67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9" s="2" customFormat="1" ht="6.96" customHeight="1">
      <c r="A109" s="38"/>
      <c r="B109" s="68"/>
      <c r="C109" s="69"/>
      <c r="D109" s="69"/>
      <c r="E109" s="69"/>
      <c r="F109" s="69"/>
      <c r="G109" s="69"/>
      <c r="H109" s="69"/>
      <c r="I109" s="69"/>
      <c r="J109" s="69"/>
      <c r="K109" s="69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24.96" customHeight="1">
      <c r="A110" s="38"/>
      <c r="B110" s="39"/>
      <c r="C110" s="23" t="s">
        <v>163</v>
      </c>
      <c r="D110" s="40"/>
      <c r="E110" s="40"/>
      <c r="F110" s="40"/>
      <c r="G110" s="40"/>
      <c r="H110" s="40"/>
      <c r="I110" s="40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6.96" customHeight="1">
      <c r="A111" s="38"/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2" customHeight="1">
      <c r="A112" s="38"/>
      <c r="B112" s="39"/>
      <c r="C112" s="32" t="s">
        <v>16</v>
      </c>
      <c r="D112" s="40"/>
      <c r="E112" s="40"/>
      <c r="F112" s="40"/>
      <c r="G112" s="40"/>
      <c r="H112" s="40"/>
      <c r="I112" s="40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6.5" customHeight="1">
      <c r="A113" s="38"/>
      <c r="B113" s="39"/>
      <c r="C113" s="40"/>
      <c r="D113" s="40"/>
      <c r="E113" s="183" t="str">
        <f>E7</f>
        <v>Přestavba EMR II.typu, Nemocnice Cheb</v>
      </c>
      <c r="F113" s="32"/>
      <c r="G113" s="32"/>
      <c r="H113" s="32"/>
      <c r="I113" s="40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1" customFormat="1" ht="12" customHeight="1">
      <c r="B114" s="21"/>
      <c r="C114" s="32" t="s">
        <v>125</v>
      </c>
      <c r="D114" s="22"/>
      <c r="E114" s="22"/>
      <c r="F114" s="22"/>
      <c r="G114" s="22"/>
      <c r="H114" s="22"/>
      <c r="I114" s="22"/>
      <c r="J114" s="22"/>
      <c r="K114" s="22"/>
      <c r="L114" s="20"/>
    </row>
    <row r="115" s="2" customFormat="1" ht="16.5" customHeight="1">
      <c r="A115" s="38"/>
      <c r="B115" s="39"/>
      <c r="C115" s="40"/>
      <c r="D115" s="40"/>
      <c r="E115" s="183" t="s">
        <v>126</v>
      </c>
      <c r="F115" s="40"/>
      <c r="G115" s="40"/>
      <c r="H115" s="40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2" customHeight="1">
      <c r="A116" s="38"/>
      <c r="B116" s="39"/>
      <c r="C116" s="32" t="s">
        <v>127</v>
      </c>
      <c r="D116" s="40"/>
      <c r="E116" s="40"/>
      <c r="F116" s="40"/>
      <c r="G116" s="40"/>
      <c r="H116" s="40"/>
      <c r="I116" s="40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6.5" customHeight="1">
      <c r="A117" s="38"/>
      <c r="B117" s="39"/>
      <c r="C117" s="40"/>
      <c r="D117" s="40"/>
      <c r="E117" s="76" t="str">
        <f>E11</f>
        <v>D1.01.4d - Měření a regulace</v>
      </c>
      <c r="F117" s="40"/>
      <c r="G117" s="40"/>
      <c r="H117" s="40"/>
      <c r="I117" s="40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39"/>
      <c r="C118" s="40"/>
      <c r="D118" s="40"/>
      <c r="E118" s="40"/>
      <c r="F118" s="40"/>
      <c r="G118" s="40"/>
      <c r="H118" s="40"/>
      <c r="I118" s="40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2" customHeight="1">
      <c r="A119" s="38"/>
      <c r="B119" s="39"/>
      <c r="C119" s="32" t="s">
        <v>20</v>
      </c>
      <c r="D119" s="40"/>
      <c r="E119" s="40"/>
      <c r="F119" s="27" t="str">
        <f>F14</f>
        <v>Cheb</v>
      </c>
      <c r="G119" s="40"/>
      <c r="H119" s="40"/>
      <c r="I119" s="32" t="s">
        <v>22</v>
      </c>
      <c r="J119" s="79" t="str">
        <f>IF(J14="","",J14)</f>
        <v>21. 10. 2025</v>
      </c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40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40.05" customHeight="1">
      <c r="A121" s="38"/>
      <c r="B121" s="39"/>
      <c r="C121" s="32" t="s">
        <v>24</v>
      </c>
      <c r="D121" s="40"/>
      <c r="E121" s="40"/>
      <c r="F121" s="27" t="str">
        <f>E17</f>
        <v>Karlovarský kraj</v>
      </c>
      <c r="G121" s="40"/>
      <c r="H121" s="40"/>
      <c r="I121" s="32" t="s">
        <v>30</v>
      </c>
      <c r="J121" s="36" t="str">
        <f>E23</f>
        <v>PENTA PROJEKT s.r.o., Mrštíkova 1166/12, Jihlava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5.15" customHeight="1">
      <c r="A122" s="38"/>
      <c r="B122" s="39"/>
      <c r="C122" s="32" t="s">
        <v>28</v>
      </c>
      <c r="D122" s="40"/>
      <c r="E122" s="40"/>
      <c r="F122" s="27" t="str">
        <f>IF(E20="","",E20)</f>
        <v>Vyplň údaj</v>
      </c>
      <c r="G122" s="40"/>
      <c r="H122" s="40"/>
      <c r="I122" s="32" t="s">
        <v>32</v>
      </c>
      <c r="J122" s="36" t="str">
        <f>E26</f>
        <v>Ing. Avuk</v>
      </c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0.32" customHeight="1">
      <c r="A123" s="38"/>
      <c r="B123" s="39"/>
      <c r="C123" s="40"/>
      <c r="D123" s="40"/>
      <c r="E123" s="40"/>
      <c r="F123" s="40"/>
      <c r="G123" s="40"/>
      <c r="H123" s="40"/>
      <c r="I123" s="40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11" customFormat="1" ht="29.28" customHeight="1">
      <c r="A124" s="199"/>
      <c r="B124" s="200"/>
      <c r="C124" s="201" t="s">
        <v>164</v>
      </c>
      <c r="D124" s="202" t="s">
        <v>61</v>
      </c>
      <c r="E124" s="202" t="s">
        <v>57</v>
      </c>
      <c r="F124" s="202" t="s">
        <v>58</v>
      </c>
      <c r="G124" s="202" t="s">
        <v>165</v>
      </c>
      <c r="H124" s="202" t="s">
        <v>166</v>
      </c>
      <c r="I124" s="202" t="s">
        <v>167</v>
      </c>
      <c r="J124" s="202" t="s">
        <v>131</v>
      </c>
      <c r="K124" s="203" t="s">
        <v>168</v>
      </c>
      <c r="L124" s="204"/>
      <c r="M124" s="100" t="s">
        <v>1</v>
      </c>
      <c r="N124" s="101" t="s">
        <v>40</v>
      </c>
      <c r="O124" s="101" t="s">
        <v>169</v>
      </c>
      <c r="P124" s="101" t="s">
        <v>170</v>
      </c>
      <c r="Q124" s="101" t="s">
        <v>171</v>
      </c>
      <c r="R124" s="101" t="s">
        <v>172</v>
      </c>
      <c r="S124" s="101" t="s">
        <v>173</v>
      </c>
      <c r="T124" s="102" t="s">
        <v>174</v>
      </c>
      <c r="U124" s="199"/>
      <c r="V124" s="199"/>
      <c r="W124" s="199"/>
      <c r="X124" s="199"/>
      <c r="Y124" s="199"/>
      <c r="Z124" s="199"/>
      <c r="AA124" s="199"/>
      <c r="AB124" s="199"/>
      <c r="AC124" s="199"/>
      <c r="AD124" s="199"/>
      <c r="AE124" s="199"/>
    </row>
    <row r="125" s="2" customFormat="1" ht="22.8" customHeight="1">
      <c r="A125" s="38"/>
      <c r="B125" s="39"/>
      <c r="C125" s="107" t="s">
        <v>175</v>
      </c>
      <c r="D125" s="40"/>
      <c r="E125" s="40"/>
      <c r="F125" s="40"/>
      <c r="G125" s="40"/>
      <c r="H125" s="40"/>
      <c r="I125" s="40"/>
      <c r="J125" s="205">
        <f>BK125</f>
        <v>0</v>
      </c>
      <c r="K125" s="40"/>
      <c r="L125" s="44"/>
      <c r="M125" s="103"/>
      <c r="N125" s="206"/>
      <c r="O125" s="104"/>
      <c r="P125" s="207">
        <f>P126+P132+P143+P145+P151</f>
        <v>0</v>
      </c>
      <c r="Q125" s="104"/>
      <c r="R125" s="207">
        <f>R126+R132+R143+R145+R151</f>
        <v>0</v>
      </c>
      <c r="S125" s="104"/>
      <c r="T125" s="208">
        <f>T126+T132+T143+T145+T151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7" t="s">
        <v>75</v>
      </c>
      <c r="AU125" s="17" t="s">
        <v>133</v>
      </c>
      <c r="BK125" s="209">
        <f>BK126+BK132+BK143+BK145+BK151</f>
        <v>0</v>
      </c>
    </row>
    <row r="126" s="12" customFormat="1" ht="25.92" customHeight="1">
      <c r="A126" s="12"/>
      <c r="B126" s="210"/>
      <c r="C126" s="211"/>
      <c r="D126" s="212" t="s">
        <v>75</v>
      </c>
      <c r="E126" s="213" t="s">
        <v>3194</v>
      </c>
      <c r="F126" s="213" t="s">
        <v>3195</v>
      </c>
      <c r="G126" s="211"/>
      <c r="H126" s="211"/>
      <c r="I126" s="214"/>
      <c r="J126" s="215">
        <f>BK126</f>
        <v>0</v>
      </c>
      <c r="K126" s="211"/>
      <c r="L126" s="216"/>
      <c r="M126" s="217"/>
      <c r="N126" s="218"/>
      <c r="O126" s="218"/>
      <c r="P126" s="219">
        <f>SUM(P127:P131)</f>
        <v>0</v>
      </c>
      <c r="Q126" s="218"/>
      <c r="R126" s="219">
        <f>SUM(R127:R131)</f>
        <v>0</v>
      </c>
      <c r="S126" s="218"/>
      <c r="T126" s="220">
        <f>SUM(T127:T131)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1" t="s">
        <v>83</v>
      </c>
      <c r="AT126" s="222" t="s">
        <v>75</v>
      </c>
      <c r="AU126" s="222" t="s">
        <v>76</v>
      </c>
      <c r="AY126" s="221" t="s">
        <v>178</v>
      </c>
      <c r="BK126" s="223">
        <f>SUM(BK127:BK131)</f>
        <v>0</v>
      </c>
    </row>
    <row r="127" s="2" customFormat="1" ht="21.75" customHeight="1">
      <c r="A127" s="38"/>
      <c r="B127" s="39"/>
      <c r="C127" s="226" t="s">
        <v>83</v>
      </c>
      <c r="D127" s="226" t="s">
        <v>181</v>
      </c>
      <c r="E127" s="227" t="s">
        <v>3196</v>
      </c>
      <c r="F127" s="228" t="s">
        <v>3197</v>
      </c>
      <c r="G127" s="229" t="s">
        <v>1341</v>
      </c>
      <c r="H127" s="230">
        <v>2</v>
      </c>
      <c r="I127" s="231"/>
      <c r="J127" s="232">
        <f>ROUND(I127*H127,2)</f>
        <v>0</v>
      </c>
      <c r="K127" s="228" t="s">
        <v>1</v>
      </c>
      <c r="L127" s="44"/>
      <c r="M127" s="233" t="s">
        <v>1</v>
      </c>
      <c r="N127" s="234" t="s">
        <v>41</v>
      </c>
      <c r="O127" s="91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37" t="s">
        <v>186</v>
      </c>
      <c r="AT127" s="237" t="s">
        <v>181</v>
      </c>
      <c r="AU127" s="237" t="s">
        <v>83</v>
      </c>
      <c r="AY127" s="17" t="s">
        <v>178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7" t="s">
        <v>83</v>
      </c>
      <c r="BK127" s="238">
        <f>ROUND(I127*H127,2)</f>
        <v>0</v>
      </c>
      <c r="BL127" s="17" t="s">
        <v>186</v>
      </c>
      <c r="BM127" s="237" t="s">
        <v>85</v>
      </c>
    </row>
    <row r="128" s="2" customFormat="1" ht="21.75" customHeight="1">
      <c r="A128" s="38"/>
      <c r="B128" s="39"/>
      <c r="C128" s="226" t="s">
        <v>85</v>
      </c>
      <c r="D128" s="226" t="s">
        <v>181</v>
      </c>
      <c r="E128" s="227" t="s">
        <v>3198</v>
      </c>
      <c r="F128" s="228" t="s">
        <v>3199</v>
      </c>
      <c r="G128" s="229" t="s">
        <v>1341</v>
      </c>
      <c r="H128" s="230">
        <v>3</v>
      </c>
      <c r="I128" s="231"/>
      <c r="J128" s="232">
        <f>ROUND(I128*H128,2)</f>
        <v>0</v>
      </c>
      <c r="K128" s="228" t="s">
        <v>1</v>
      </c>
      <c r="L128" s="44"/>
      <c r="M128" s="233" t="s">
        <v>1</v>
      </c>
      <c r="N128" s="234" t="s">
        <v>41</v>
      </c>
      <c r="O128" s="91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37" t="s">
        <v>186</v>
      </c>
      <c r="AT128" s="237" t="s">
        <v>181</v>
      </c>
      <c r="AU128" s="237" t="s">
        <v>83</v>
      </c>
      <c r="AY128" s="17" t="s">
        <v>178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7" t="s">
        <v>83</v>
      </c>
      <c r="BK128" s="238">
        <f>ROUND(I128*H128,2)</f>
        <v>0</v>
      </c>
      <c r="BL128" s="17" t="s">
        <v>186</v>
      </c>
      <c r="BM128" s="237" t="s">
        <v>186</v>
      </c>
    </row>
    <row r="129" s="2" customFormat="1" ht="16.5" customHeight="1">
      <c r="A129" s="38"/>
      <c r="B129" s="39"/>
      <c r="C129" s="226" t="s">
        <v>179</v>
      </c>
      <c r="D129" s="226" t="s">
        <v>181</v>
      </c>
      <c r="E129" s="227" t="s">
        <v>3200</v>
      </c>
      <c r="F129" s="228" t="s">
        <v>3201</v>
      </c>
      <c r="G129" s="229" t="s">
        <v>1341</v>
      </c>
      <c r="H129" s="230">
        <v>1</v>
      </c>
      <c r="I129" s="231"/>
      <c r="J129" s="232">
        <f>ROUND(I129*H129,2)</f>
        <v>0</v>
      </c>
      <c r="K129" s="228" t="s">
        <v>1</v>
      </c>
      <c r="L129" s="44"/>
      <c r="M129" s="233" t="s">
        <v>1</v>
      </c>
      <c r="N129" s="234" t="s">
        <v>41</v>
      </c>
      <c r="O129" s="91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37" t="s">
        <v>186</v>
      </c>
      <c r="AT129" s="237" t="s">
        <v>181</v>
      </c>
      <c r="AU129" s="237" t="s">
        <v>83</v>
      </c>
      <c r="AY129" s="17" t="s">
        <v>178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7" t="s">
        <v>83</v>
      </c>
      <c r="BK129" s="238">
        <f>ROUND(I129*H129,2)</f>
        <v>0</v>
      </c>
      <c r="BL129" s="17" t="s">
        <v>186</v>
      </c>
      <c r="BM129" s="237" t="s">
        <v>241</v>
      </c>
    </row>
    <row r="130" s="2" customFormat="1" ht="16.5" customHeight="1">
      <c r="A130" s="38"/>
      <c r="B130" s="39"/>
      <c r="C130" s="226" t="s">
        <v>186</v>
      </c>
      <c r="D130" s="226" t="s">
        <v>181</v>
      </c>
      <c r="E130" s="227" t="s">
        <v>3202</v>
      </c>
      <c r="F130" s="228" t="s">
        <v>3203</v>
      </c>
      <c r="G130" s="229" t="s">
        <v>1341</v>
      </c>
      <c r="H130" s="230">
        <v>1</v>
      </c>
      <c r="I130" s="231"/>
      <c r="J130" s="232">
        <f>ROUND(I130*H130,2)</f>
        <v>0</v>
      </c>
      <c r="K130" s="228" t="s">
        <v>1</v>
      </c>
      <c r="L130" s="44"/>
      <c r="M130" s="233" t="s">
        <v>1</v>
      </c>
      <c r="N130" s="234" t="s">
        <v>41</v>
      </c>
      <c r="O130" s="91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37" t="s">
        <v>186</v>
      </c>
      <c r="AT130" s="237" t="s">
        <v>181</v>
      </c>
      <c r="AU130" s="237" t="s">
        <v>83</v>
      </c>
      <c r="AY130" s="17" t="s">
        <v>178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7" t="s">
        <v>83</v>
      </c>
      <c r="BK130" s="238">
        <f>ROUND(I130*H130,2)</f>
        <v>0</v>
      </c>
      <c r="BL130" s="17" t="s">
        <v>186</v>
      </c>
      <c r="BM130" s="237" t="s">
        <v>264</v>
      </c>
    </row>
    <row r="131" s="2" customFormat="1" ht="16.5" customHeight="1">
      <c r="A131" s="38"/>
      <c r="B131" s="39"/>
      <c r="C131" s="226" t="s">
        <v>226</v>
      </c>
      <c r="D131" s="226" t="s">
        <v>181</v>
      </c>
      <c r="E131" s="227" t="s">
        <v>3204</v>
      </c>
      <c r="F131" s="228" t="s">
        <v>3205</v>
      </c>
      <c r="G131" s="229" t="s">
        <v>1341</v>
      </c>
      <c r="H131" s="230">
        <v>60</v>
      </c>
      <c r="I131" s="231"/>
      <c r="J131" s="232">
        <f>ROUND(I131*H131,2)</f>
        <v>0</v>
      </c>
      <c r="K131" s="228" t="s">
        <v>1</v>
      </c>
      <c r="L131" s="44"/>
      <c r="M131" s="233" t="s">
        <v>1</v>
      </c>
      <c r="N131" s="234" t="s">
        <v>41</v>
      </c>
      <c r="O131" s="91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37" t="s">
        <v>186</v>
      </c>
      <c r="AT131" s="237" t="s">
        <v>181</v>
      </c>
      <c r="AU131" s="237" t="s">
        <v>83</v>
      </c>
      <c r="AY131" s="17" t="s">
        <v>178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7" t="s">
        <v>83</v>
      </c>
      <c r="BK131" s="238">
        <f>ROUND(I131*H131,2)</f>
        <v>0</v>
      </c>
      <c r="BL131" s="17" t="s">
        <v>186</v>
      </c>
      <c r="BM131" s="237" t="s">
        <v>276</v>
      </c>
    </row>
    <row r="132" s="12" customFormat="1" ht="25.92" customHeight="1">
      <c r="A132" s="12"/>
      <c r="B132" s="210"/>
      <c r="C132" s="211"/>
      <c r="D132" s="212" t="s">
        <v>75</v>
      </c>
      <c r="E132" s="213" t="s">
        <v>3206</v>
      </c>
      <c r="F132" s="213" t="s">
        <v>3207</v>
      </c>
      <c r="G132" s="211"/>
      <c r="H132" s="211"/>
      <c r="I132" s="214"/>
      <c r="J132" s="215">
        <f>BK132</f>
        <v>0</v>
      </c>
      <c r="K132" s="211"/>
      <c r="L132" s="216"/>
      <c r="M132" s="217"/>
      <c r="N132" s="218"/>
      <c r="O132" s="218"/>
      <c r="P132" s="219">
        <f>SUM(P133:P142)</f>
        <v>0</v>
      </c>
      <c r="Q132" s="218"/>
      <c r="R132" s="219">
        <f>SUM(R133:R142)</f>
        <v>0</v>
      </c>
      <c r="S132" s="218"/>
      <c r="T132" s="220">
        <f>SUM(T133:T142)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1" t="s">
        <v>83</v>
      </c>
      <c r="AT132" s="222" t="s">
        <v>75</v>
      </c>
      <c r="AU132" s="222" t="s">
        <v>76</v>
      </c>
      <c r="AY132" s="221" t="s">
        <v>178</v>
      </c>
      <c r="BK132" s="223">
        <f>SUM(BK133:BK142)</f>
        <v>0</v>
      </c>
    </row>
    <row r="133" s="2" customFormat="1" ht="16.5" customHeight="1">
      <c r="A133" s="38"/>
      <c r="B133" s="39"/>
      <c r="C133" s="226" t="s">
        <v>241</v>
      </c>
      <c r="D133" s="226" t="s">
        <v>181</v>
      </c>
      <c r="E133" s="227" t="s">
        <v>3208</v>
      </c>
      <c r="F133" s="228" t="s">
        <v>3209</v>
      </c>
      <c r="G133" s="229" t="s">
        <v>1341</v>
      </c>
      <c r="H133" s="230">
        <v>2</v>
      </c>
      <c r="I133" s="231"/>
      <c r="J133" s="232">
        <f>ROUND(I133*H133,2)</f>
        <v>0</v>
      </c>
      <c r="K133" s="228" t="s">
        <v>1</v>
      </c>
      <c r="L133" s="44"/>
      <c r="M133" s="233" t="s">
        <v>1</v>
      </c>
      <c r="N133" s="234" t="s">
        <v>41</v>
      </c>
      <c r="O133" s="91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37" t="s">
        <v>186</v>
      </c>
      <c r="AT133" s="237" t="s">
        <v>181</v>
      </c>
      <c r="AU133" s="237" t="s">
        <v>83</v>
      </c>
      <c r="AY133" s="17" t="s">
        <v>178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7" t="s">
        <v>83</v>
      </c>
      <c r="BK133" s="238">
        <f>ROUND(I133*H133,2)</f>
        <v>0</v>
      </c>
      <c r="BL133" s="17" t="s">
        <v>186</v>
      </c>
      <c r="BM133" s="237" t="s">
        <v>8</v>
      </c>
    </row>
    <row r="134" s="2" customFormat="1" ht="37.8" customHeight="1">
      <c r="A134" s="38"/>
      <c r="B134" s="39"/>
      <c r="C134" s="226" t="s">
        <v>255</v>
      </c>
      <c r="D134" s="226" t="s">
        <v>181</v>
      </c>
      <c r="E134" s="227" t="s">
        <v>3210</v>
      </c>
      <c r="F134" s="228" t="s">
        <v>3211</v>
      </c>
      <c r="G134" s="229" t="s">
        <v>1341</v>
      </c>
      <c r="H134" s="230">
        <v>1</v>
      </c>
      <c r="I134" s="231"/>
      <c r="J134" s="232">
        <f>ROUND(I134*H134,2)</f>
        <v>0</v>
      </c>
      <c r="K134" s="228" t="s">
        <v>1</v>
      </c>
      <c r="L134" s="44"/>
      <c r="M134" s="233" t="s">
        <v>1</v>
      </c>
      <c r="N134" s="234" t="s">
        <v>41</v>
      </c>
      <c r="O134" s="91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37" t="s">
        <v>186</v>
      </c>
      <c r="AT134" s="237" t="s">
        <v>181</v>
      </c>
      <c r="AU134" s="237" t="s">
        <v>83</v>
      </c>
      <c r="AY134" s="17" t="s">
        <v>178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7" t="s">
        <v>83</v>
      </c>
      <c r="BK134" s="238">
        <f>ROUND(I134*H134,2)</f>
        <v>0</v>
      </c>
      <c r="BL134" s="17" t="s">
        <v>186</v>
      </c>
      <c r="BM134" s="237" t="s">
        <v>319</v>
      </c>
    </row>
    <row r="135" s="2" customFormat="1" ht="24.15" customHeight="1">
      <c r="A135" s="38"/>
      <c r="B135" s="39"/>
      <c r="C135" s="226" t="s">
        <v>264</v>
      </c>
      <c r="D135" s="226" t="s">
        <v>181</v>
      </c>
      <c r="E135" s="227" t="s">
        <v>3212</v>
      </c>
      <c r="F135" s="228" t="s">
        <v>3213</v>
      </c>
      <c r="G135" s="229" t="s">
        <v>1341</v>
      </c>
      <c r="H135" s="230">
        <v>3</v>
      </c>
      <c r="I135" s="231"/>
      <c r="J135" s="232">
        <f>ROUND(I135*H135,2)</f>
        <v>0</v>
      </c>
      <c r="K135" s="228" t="s">
        <v>1</v>
      </c>
      <c r="L135" s="44"/>
      <c r="M135" s="233" t="s">
        <v>1</v>
      </c>
      <c r="N135" s="234" t="s">
        <v>41</v>
      </c>
      <c r="O135" s="91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37" t="s">
        <v>186</v>
      </c>
      <c r="AT135" s="237" t="s">
        <v>181</v>
      </c>
      <c r="AU135" s="237" t="s">
        <v>83</v>
      </c>
      <c r="AY135" s="17" t="s">
        <v>178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7" t="s">
        <v>83</v>
      </c>
      <c r="BK135" s="238">
        <f>ROUND(I135*H135,2)</f>
        <v>0</v>
      </c>
      <c r="BL135" s="17" t="s">
        <v>186</v>
      </c>
      <c r="BM135" s="237" t="s">
        <v>362</v>
      </c>
    </row>
    <row r="136" s="2" customFormat="1" ht="24.15" customHeight="1">
      <c r="A136" s="38"/>
      <c r="B136" s="39"/>
      <c r="C136" s="226" t="s">
        <v>270</v>
      </c>
      <c r="D136" s="226" t="s">
        <v>181</v>
      </c>
      <c r="E136" s="227" t="s">
        <v>3214</v>
      </c>
      <c r="F136" s="228" t="s">
        <v>3215</v>
      </c>
      <c r="G136" s="229" t="s">
        <v>1341</v>
      </c>
      <c r="H136" s="230">
        <v>1</v>
      </c>
      <c r="I136" s="231"/>
      <c r="J136" s="232">
        <f>ROUND(I136*H136,2)</f>
        <v>0</v>
      </c>
      <c r="K136" s="228" t="s">
        <v>1</v>
      </c>
      <c r="L136" s="44"/>
      <c r="M136" s="233" t="s">
        <v>1</v>
      </c>
      <c r="N136" s="234" t="s">
        <v>41</v>
      </c>
      <c r="O136" s="91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7" t="s">
        <v>186</v>
      </c>
      <c r="AT136" s="237" t="s">
        <v>181</v>
      </c>
      <c r="AU136" s="237" t="s">
        <v>83</v>
      </c>
      <c r="AY136" s="17" t="s">
        <v>178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7" t="s">
        <v>83</v>
      </c>
      <c r="BK136" s="238">
        <f>ROUND(I136*H136,2)</f>
        <v>0</v>
      </c>
      <c r="BL136" s="17" t="s">
        <v>186</v>
      </c>
      <c r="BM136" s="237" t="s">
        <v>374</v>
      </c>
    </row>
    <row r="137" s="2" customFormat="1" ht="16.5" customHeight="1">
      <c r="A137" s="38"/>
      <c r="B137" s="39"/>
      <c r="C137" s="226" t="s">
        <v>276</v>
      </c>
      <c r="D137" s="226" t="s">
        <v>181</v>
      </c>
      <c r="E137" s="227" t="s">
        <v>3216</v>
      </c>
      <c r="F137" s="228" t="s">
        <v>3217</v>
      </c>
      <c r="G137" s="229" t="s">
        <v>1341</v>
      </c>
      <c r="H137" s="230">
        <v>2</v>
      </c>
      <c r="I137" s="231"/>
      <c r="J137" s="232">
        <f>ROUND(I137*H137,2)</f>
        <v>0</v>
      </c>
      <c r="K137" s="228" t="s">
        <v>1</v>
      </c>
      <c r="L137" s="44"/>
      <c r="M137" s="233" t="s">
        <v>1</v>
      </c>
      <c r="N137" s="234" t="s">
        <v>41</v>
      </c>
      <c r="O137" s="91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37" t="s">
        <v>186</v>
      </c>
      <c r="AT137" s="237" t="s">
        <v>181</v>
      </c>
      <c r="AU137" s="237" t="s">
        <v>83</v>
      </c>
      <c r="AY137" s="17" t="s">
        <v>178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7" t="s">
        <v>83</v>
      </c>
      <c r="BK137" s="238">
        <f>ROUND(I137*H137,2)</f>
        <v>0</v>
      </c>
      <c r="BL137" s="17" t="s">
        <v>186</v>
      </c>
      <c r="BM137" s="237" t="s">
        <v>390</v>
      </c>
    </row>
    <row r="138" s="2" customFormat="1" ht="37.8" customHeight="1">
      <c r="A138" s="38"/>
      <c r="B138" s="39"/>
      <c r="C138" s="226" t="s">
        <v>297</v>
      </c>
      <c r="D138" s="226" t="s">
        <v>181</v>
      </c>
      <c r="E138" s="227" t="s">
        <v>3218</v>
      </c>
      <c r="F138" s="228" t="s">
        <v>3219</v>
      </c>
      <c r="G138" s="229" t="s">
        <v>1341</v>
      </c>
      <c r="H138" s="230">
        <v>4</v>
      </c>
      <c r="I138" s="231"/>
      <c r="J138" s="232">
        <f>ROUND(I138*H138,2)</f>
        <v>0</v>
      </c>
      <c r="K138" s="228" t="s">
        <v>1</v>
      </c>
      <c r="L138" s="44"/>
      <c r="M138" s="233" t="s">
        <v>1</v>
      </c>
      <c r="N138" s="234" t="s">
        <v>41</v>
      </c>
      <c r="O138" s="91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37" t="s">
        <v>186</v>
      </c>
      <c r="AT138" s="237" t="s">
        <v>181</v>
      </c>
      <c r="AU138" s="237" t="s">
        <v>83</v>
      </c>
      <c r="AY138" s="17" t="s">
        <v>178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7" t="s">
        <v>83</v>
      </c>
      <c r="BK138" s="238">
        <f>ROUND(I138*H138,2)</f>
        <v>0</v>
      </c>
      <c r="BL138" s="17" t="s">
        <v>186</v>
      </c>
      <c r="BM138" s="237" t="s">
        <v>405</v>
      </c>
    </row>
    <row r="139" s="2" customFormat="1" ht="16.5" customHeight="1">
      <c r="A139" s="38"/>
      <c r="B139" s="39"/>
      <c r="C139" s="226" t="s">
        <v>8</v>
      </c>
      <c r="D139" s="226" t="s">
        <v>181</v>
      </c>
      <c r="E139" s="227" t="s">
        <v>3220</v>
      </c>
      <c r="F139" s="228" t="s">
        <v>3221</v>
      </c>
      <c r="G139" s="229" t="s">
        <v>1341</v>
      </c>
      <c r="H139" s="230">
        <v>2</v>
      </c>
      <c r="I139" s="231"/>
      <c r="J139" s="232">
        <f>ROUND(I139*H139,2)</f>
        <v>0</v>
      </c>
      <c r="K139" s="228" t="s">
        <v>1</v>
      </c>
      <c r="L139" s="44"/>
      <c r="M139" s="233" t="s">
        <v>1</v>
      </c>
      <c r="N139" s="234" t="s">
        <v>41</v>
      </c>
      <c r="O139" s="91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37" t="s">
        <v>186</v>
      </c>
      <c r="AT139" s="237" t="s">
        <v>181</v>
      </c>
      <c r="AU139" s="237" t="s">
        <v>83</v>
      </c>
      <c r="AY139" s="17" t="s">
        <v>178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7" t="s">
        <v>83</v>
      </c>
      <c r="BK139" s="238">
        <f>ROUND(I139*H139,2)</f>
        <v>0</v>
      </c>
      <c r="BL139" s="17" t="s">
        <v>186</v>
      </c>
      <c r="BM139" s="237" t="s">
        <v>417</v>
      </c>
    </row>
    <row r="140" s="2" customFormat="1" ht="16.5" customHeight="1">
      <c r="A140" s="38"/>
      <c r="B140" s="39"/>
      <c r="C140" s="226" t="s">
        <v>311</v>
      </c>
      <c r="D140" s="226" t="s">
        <v>181</v>
      </c>
      <c r="E140" s="227" t="s">
        <v>3222</v>
      </c>
      <c r="F140" s="228" t="s">
        <v>3223</v>
      </c>
      <c r="G140" s="229" t="s">
        <v>1341</v>
      </c>
      <c r="H140" s="230">
        <v>14</v>
      </c>
      <c r="I140" s="231"/>
      <c r="J140" s="232">
        <f>ROUND(I140*H140,2)</f>
        <v>0</v>
      </c>
      <c r="K140" s="228" t="s">
        <v>1</v>
      </c>
      <c r="L140" s="44"/>
      <c r="M140" s="233" t="s">
        <v>1</v>
      </c>
      <c r="N140" s="234" t="s">
        <v>41</v>
      </c>
      <c r="O140" s="91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37" t="s">
        <v>186</v>
      </c>
      <c r="AT140" s="237" t="s">
        <v>181</v>
      </c>
      <c r="AU140" s="237" t="s">
        <v>83</v>
      </c>
      <c r="AY140" s="17" t="s">
        <v>178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7" t="s">
        <v>83</v>
      </c>
      <c r="BK140" s="238">
        <f>ROUND(I140*H140,2)</f>
        <v>0</v>
      </c>
      <c r="BL140" s="17" t="s">
        <v>186</v>
      </c>
      <c r="BM140" s="237" t="s">
        <v>429</v>
      </c>
    </row>
    <row r="141" s="2" customFormat="1" ht="16.5" customHeight="1">
      <c r="A141" s="38"/>
      <c r="B141" s="39"/>
      <c r="C141" s="226" t="s">
        <v>319</v>
      </c>
      <c r="D141" s="226" t="s">
        <v>181</v>
      </c>
      <c r="E141" s="227" t="s">
        <v>3224</v>
      </c>
      <c r="F141" s="228" t="s">
        <v>3225</v>
      </c>
      <c r="G141" s="229" t="s">
        <v>3226</v>
      </c>
      <c r="H141" s="230">
        <v>1</v>
      </c>
      <c r="I141" s="231"/>
      <c r="J141" s="232">
        <f>ROUND(I141*H141,2)</f>
        <v>0</v>
      </c>
      <c r="K141" s="228" t="s">
        <v>1</v>
      </c>
      <c r="L141" s="44"/>
      <c r="M141" s="233" t="s">
        <v>1</v>
      </c>
      <c r="N141" s="234" t="s">
        <v>41</v>
      </c>
      <c r="O141" s="91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37" t="s">
        <v>186</v>
      </c>
      <c r="AT141" s="237" t="s">
        <v>181</v>
      </c>
      <c r="AU141" s="237" t="s">
        <v>83</v>
      </c>
      <c r="AY141" s="17" t="s">
        <v>178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7" t="s">
        <v>83</v>
      </c>
      <c r="BK141" s="238">
        <f>ROUND(I141*H141,2)</f>
        <v>0</v>
      </c>
      <c r="BL141" s="17" t="s">
        <v>186</v>
      </c>
      <c r="BM141" s="237" t="s">
        <v>443</v>
      </c>
    </row>
    <row r="142" s="2" customFormat="1" ht="24.15" customHeight="1">
      <c r="A142" s="38"/>
      <c r="B142" s="39"/>
      <c r="C142" s="226" t="s">
        <v>324</v>
      </c>
      <c r="D142" s="226" t="s">
        <v>181</v>
      </c>
      <c r="E142" s="227" t="s">
        <v>3227</v>
      </c>
      <c r="F142" s="228" t="s">
        <v>3228</v>
      </c>
      <c r="G142" s="229" t="s">
        <v>1341</v>
      </c>
      <c r="H142" s="230">
        <v>8</v>
      </c>
      <c r="I142" s="231"/>
      <c r="J142" s="232">
        <f>ROUND(I142*H142,2)</f>
        <v>0</v>
      </c>
      <c r="K142" s="228" t="s">
        <v>1</v>
      </c>
      <c r="L142" s="44"/>
      <c r="M142" s="233" t="s">
        <v>1</v>
      </c>
      <c r="N142" s="234" t="s">
        <v>41</v>
      </c>
      <c r="O142" s="91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37" t="s">
        <v>186</v>
      </c>
      <c r="AT142" s="237" t="s">
        <v>181</v>
      </c>
      <c r="AU142" s="237" t="s">
        <v>83</v>
      </c>
      <c r="AY142" s="17" t="s">
        <v>178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7" t="s">
        <v>83</v>
      </c>
      <c r="BK142" s="238">
        <f>ROUND(I142*H142,2)</f>
        <v>0</v>
      </c>
      <c r="BL142" s="17" t="s">
        <v>186</v>
      </c>
      <c r="BM142" s="237" t="s">
        <v>458</v>
      </c>
    </row>
    <row r="143" s="12" customFormat="1" ht="25.92" customHeight="1">
      <c r="A143" s="12"/>
      <c r="B143" s="210"/>
      <c r="C143" s="211"/>
      <c r="D143" s="212" t="s">
        <v>75</v>
      </c>
      <c r="E143" s="213" t="s">
        <v>3229</v>
      </c>
      <c r="F143" s="213" t="s">
        <v>3230</v>
      </c>
      <c r="G143" s="211"/>
      <c r="H143" s="211"/>
      <c r="I143" s="214"/>
      <c r="J143" s="215">
        <f>BK143</f>
        <v>0</v>
      </c>
      <c r="K143" s="211"/>
      <c r="L143" s="216"/>
      <c r="M143" s="217"/>
      <c r="N143" s="218"/>
      <c r="O143" s="218"/>
      <c r="P143" s="219">
        <f>P144</f>
        <v>0</v>
      </c>
      <c r="Q143" s="218"/>
      <c r="R143" s="219">
        <f>R144</f>
        <v>0</v>
      </c>
      <c r="S143" s="218"/>
      <c r="T143" s="220">
        <f>T144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21" t="s">
        <v>83</v>
      </c>
      <c r="AT143" s="222" t="s">
        <v>75</v>
      </c>
      <c r="AU143" s="222" t="s">
        <v>76</v>
      </c>
      <c r="AY143" s="221" t="s">
        <v>178</v>
      </c>
      <c r="BK143" s="223">
        <f>BK144</f>
        <v>0</v>
      </c>
    </row>
    <row r="144" s="2" customFormat="1" ht="37.8" customHeight="1">
      <c r="A144" s="38"/>
      <c r="B144" s="39"/>
      <c r="C144" s="226" t="s">
        <v>362</v>
      </c>
      <c r="D144" s="226" t="s">
        <v>181</v>
      </c>
      <c r="E144" s="227" t="s">
        <v>3231</v>
      </c>
      <c r="F144" s="228" t="s">
        <v>3232</v>
      </c>
      <c r="G144" s="229" t="s">
        <v>1341</v>
      </c>
      <c r="H144" s="230">
        <v>1</v>
      </c>
      <c r="I144" s="231"/>
      <c r="J144" s="232">
        <f>ROUND(I144*H144,2)</f>
        <v>0</v>
      </c>
      <c r="K144" s="228" t="s">
        <v>1</v>
      </c>
      <c r="L144" s="44"/>
      <c r="M144" s="233" t="s">
        <v>1</v>
      </c>
      <c r="N144" s="234" t="s">
        <v>41</v>
      </c>
      <c r="O144" s="91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37" t="s">
        <v>186</v>
      </c>
      <c r="AT144" s="237" t="s">
        <v>181</v>
      </c>
      <c r="AU144" s="237" t="s">
        <v>83</v>
      </c>
      <c r="AY144" s="17" t="s">
        <v>178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7" t="s">
        <v>83</v>
      </c>
      <c r="BK144" s="238">
        <f>ROUND(I144*H144,2)</f>
        <v>0</v>
      </c>
      <c r="BL144" s="17" t="s">
        <v>186</v>
      </c>
      <c r="BM144" s="237" t="s">
        <v>472</v>
      </c>
    </row>
    <row r="145" s="12" customFormat="1" ht="25.92" customHeight="1">
      <c r="A145" s="12"/>
      <c r="B145" s="210"/>
      <c r="C145" s="211"/>
      <c r="D145" s="212" t="s">
        <v>75</v>
      </c>
      <c r="E145" s="213" t="s">
        <v>3233</v>
      </c>
      <c r="F145" s="213" t="s">
        <v>3234</v>
      </c>
      <c r="G145" s="211"/>
      <c r="H145" s="211"/>
      <c r="I145" s="214"/>
      <c r="J145" s="215">
        <f>BK145</f>
        <v>0</v>
      </c>
      <c r="K145" s="211"/>
      <c r="L145" s="216"/>
      <c r="M145" s="217"/>
      <c r="N145" s="218"/>
      <c r="O145" s="218"/>
      <c r="P145" s="219">
        <f>SUM(P146:P150)</f>
        <v>0</v>
      </c>
      <c r="Q145" s="218"/>
      <c r="R145" s="219">
        <f>SUM(R146:R150)</f>
        <v>0</v>
      </c>
      <c r="S145" s="218"/>
      <c r="T145" s="220">
        <f>SUM(T146:T150)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1" t="s">
        <v>83</v>
      </c>
      <c r="AT145" s="222" t="s">
        <v>75</v>
      </c>
      <c r="AU145" s="222" t="s">
        <v>76</v>
      </c>
      <c r="AY145" s="221" t="s">
        <v>178</v>
      </c>
      <c r="BK145" s="223">
        <f>SUM(BK146:BK150)</f>
        <v>0</v>
      </c>
    </row>
    <row r="146" s="2" customFormat="1" ht="16.5" customHeight="1">
      <c r="A146" s="38"/>
      <c r="B146" s="39"/>
      <c r="C146" s="226" t="s">
        <v>367</v>
      </c>
      <c r="D146" s="226" t="s">
        <v>181</v>
      </c>
      <c r="E146" s="227" t="s">
        <v>3235</v>
      </c>
      <c r="F146" s="228" t="s">
        <v>3236</v>
      </c>
      <c r="G146" s="229" t="s">
        <v>267</v>
      </c>
      <c r="H146" s="230">
        <v>600</v>
      </c>
      <c r="I146" s="231"/>
      <c r="J146" s="232">
        <f>ROUND(I146*H146,2)</f>
        <v>0</v>
      </c>
      <c r="K146" s="228" t="s">
        <v>1</v>
      </c>
      <c r="L146" s="44"/>
      <c r="M146" s="233" t="s">
        <v>1</v>
      </c>
      <c r="N146" s="234" t="s">
        <v>41</v>
      </c>
      <c r="O146" s="91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37" t="s">
        <v>186</v>
      </c>
      <c r="AT146" s="237" t="s">
        <v>181</v>
      </c>
      <c r="AU146" s="237" t="s">
        <v>83</v>
      </c>
      <c r="AY146" s="17" t="s">
        <v>178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7" t="s">
        <v>83</v>
      </c>
      <c r="BK146" s="238">
        <f>ROUND(I146*H146,2)</f>
        <v>0</v>
      </c>
      <c r="BL146" s="17" t="s">
        <v>186</v>
      </c>
      <c r="BM146" s="237" t="s">
        <v>483</v>
      </c>
    </row>
    <row r="147" s="2" customFormat="1" ht="16.5" customHeight="1">
      <c r="A147" s="38"/>
      <c r="B147" s="39"/>
      <c r="C147" s="226" t="s">
        <v>374</v>
      </c>
      <c r="D147" s="226" t="s">
        <v>181</v>
      </c>
      <c r="E147" s="227" t="s">
        <v>3237</v>
      </c>
      <c r="F147" s="228" t="s">
        <v>3238</v>
      </c>
      <c r="G147" s="229" t="s">
        <v>267</v>
      </c>
      <c r="H147" s="230">
        <v>1080</v>
      </c>
      <c r="I147" s="231"/>
      <c r="J147" s="232">
        <f>ROUND(I147*H147,2)</f>
        <v>0</v>
      </c>
      <c r="K147" s="228" t="s">
        <v>1</v>
      </c>
      <c r="L147" s="44"/>
      <c r="M147" s="233" t="s">
        <v>1</v>
      </c>
      <c r="N147" s="234" t="s">
        <v>41</v>
      </c>
      <c r="O147" s="91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37" t="s">
        <v>186</v>
      </c>
      <c r="AT147" s="237" t="s">
        <v>181</v>
      </c>
      <c r="AU147" s="237" t="s">
        <v>83</v>
      </c>
      <c r="AY147" s="17" t="s">
        <v>178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7" t="s">
        <v>83</v>
      </c>
      <c r="BK147" s="238">
        <f>ROUND(I147*H147,2)</f>
        <v>0</v>
      </c>
      <c r="BL147" s="17" t="s">
        <v>186</v>
      </c>
      <c r="BM147" s="237" t="s">
        <v>506</v>
      </c>
    </row>
    <row r="148" s="2" customFormat="1" ht="16.5" customHeight="1">
      <c r="A148" s="38"/>
      <c r="B148" s="39"/>
      <c r="C148" s="226" t="s">
        <v>384</v>
      </c>
      <c r="D148" s="226" t="s">
        <v>181</v>
      </c>
      <c r="E148" s="227" t="s">
        <v>3239</v>
      </c>
      <c r="F148" s="228" t="s">
        <v>3240</v>
      </c>
      <c r="G148" s="229" t="s">
        <v>1341</v>
      </c>
      <c r="H148" s="230">
        <v>1</v>
      </c>
      <c r="I148" s="231"/>
      <c r="J148" s="232">
        <f>ROUND(I148*H148,2)</f>
        <v>0</v>
      </c>
      <c r="K148" s="228" t="s">
        <v>1</v>
      </c>
      <c r="L148" s="44"/>
      <c r="M148" s="233" t="s">
        <v>1</v>
      </c>
      <c r="N148" s="234" t="s">
        <v>41</v>
      </c>
      <c r="O148" s="91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37" t="s">
        <v>186</v>
      </c>
      <c r="AT148" s="237" t="s">
        <v>181</v>
      </c>
      <c r="AU148" s="237" t="s">
        <v>83</v>
      </c>
      <c r="AY148" s="17" t="s">
        <v>178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7" t="s">
        <v>83</v>
      </c>
      <c r="BK148" s="238">
        <f>ROUND(I148*H148,2)</f>
        <v>0</v>
      </c>
      <c r="BL148" s="17" t="s">
        <v>186</v>
      </c>
      <c r="BM148" s="237" t="s">
        <v>541</v>
      </c>
    </row>
    <row r="149" s="2" customFormat="1" ht="24.15" customHeight="1">
      <c r="A149" s="38"/>
      <c r="B149" s="39"/>
      <c r="C149" s="226" t="s">
        <v>390</v>
      </c>
      <c r="D149" s="226" t="s">
        <v>181</v>
      </c>
      <c r="E149" s="227" t="s">
        <v>3241</v>
      </c>
      <c r="F149" s="228" t="s">
        <v>3242</v>
      </c>
      <c r="G149" s="229" t="s">
        <v>1341</v>
      </c>
      <c r="H149" s="230">
        <v>85</v>
      </c>
      <c r="I149" s="231"/>
      <c r="J149" s="232">
        <f>ROUND(I149*H149,2)</f>
        <v>0</v>
      </c>
      <c r="K149" s="228" t="s">
        <v>1</v>
      </c>
      <c r="L149" s="44"/>
      <c r="M149" s="233" t="s">
        <v>1</v>
      </c>
      <c r="N149" s="234" t="s">
        <v>41</v>
      </c>
      <c r="O149" s="91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7" t="s">
        <v>186</v>
      </c>
      <c r="AT149" s="237" t="s">
        <v>181</v>
      </c>
      <c r="AU149" s="237" t="s">
        <v>83</v>
      </c>
      <c r="AY149" s="17" t="s">
        <v>178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7" t="s">
        <v>83</v>
      </c>
      <c r="BK149" s="238">
        <f>ROUND(I149*H149,2)</f>
        <v>0</v>
      </c>
      <c r="BL149" s="17" t="s">
        <v>186</v>
      </c>
      <c r="BM149" s="237" t="s">
        <v>553</v>
      </c>
    </row>
    <row r="150" s="2" customFormat="1" ht="66.75" customHeight="1">
      <c r="A150" s="38"/>
      <c r="B150" s="39"/>
      <c r="C150" s="226" t="s">
        <v>7</v>
      </c>
      <c r="D150" s="226" t="s">
        <v>181</v>
      </c>
      <c r="E150" s="227" t="s">
        <v>3243</v>
      </c>
      <c r="F150" s="228" t="s">
        <v>3244</v>
      </c>
      <c r="G150" s="229" t="s">
        <v>3226</v>
      </c>
      <c r="H150" s="230">
        <v>1</v>
      </c>
      <c r="I150" s="231"/>
      <c r="J150" s="232">
        <f>ROUND(I150*H150,2)</f>
        <v>0</v>
      </c>
      <c r="K150" s="228" t="s">
        <v>1</v>
      </c>
      <c r="L150" s="44"/>
      <c r="M150" s="233" t="s">
        <v>1</v>
      </c>
      <c r="N150" s="234" t="s">
        <v>41</v>
      </c>
      <c r="O150" s="91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37" t="s">
        <v>186</v>
      </c>
      <c r="AT150" s="237" t="s">
        <v>181</v>
      </c>
      <c r="AU150" s="237" t="s">
        <v>83</v>
      </c>
      <c r="AY150" s="17" t="s">
        <v>178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7" t="s">
        <v>83</v>
      </c>
      <c r="BK150" s="238">
        <f>ROUND(I150*H150,2)</f>
        <v>0</v>
      </c>
      <c r="BL150" s="17" t="s">
        <v>186</v>
      </c>
      <c r="BM150" s="237" t="s">
        <v>563</v>
      </c>
    </row>
    <row r="151" s="12" customFormat="1" ht="25.92" customHeight="1">
      <c r="A151" s="12"/>
      <c r="B151" s="210"/>
      <c r="C151" s="211"/>
      <c r="D151" s="212" t="s">
        <v>75</v>
      </c>
      <c r="E151" s="213" t="s">
        <v>3245</v>
      </c>
      <c r="F151" s="213" t="s">
        <v>3246</v>
      </c>
      <c r="G151" s="211"/>
      <c r="H151" s="211"/>
      <c r="I151" s="214"/>
      <c r="J151" s="215">
        <f>BK151</f>
        <v>0</v>
      </c>
      <c r="K151" s="211"/>
      <c r="L151" s="216"/>
      <c r="M151" s="217"/>
      <c r="N151" s="218"/>
      <c r="O151" s="218"/>
      <c r="P151" s="219">
        <f>SUM(P152:P163)</f>
        <v>0</v>
      </c>
      <c r="Q151" s="218"/>
      <c r="R151" s="219">
        <f>SUM(R152:R163)</f>
        <v>0</v>
      </c>
      <c r="S151" s="218"/>
      <c r="T151" s="220">
        <f>SUM(T152:T163)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1" t="s">
        <v>83</v>
      </c>
      <c r="AT151" s="222" t="s">
        <v>75</v>
      </c>
      <c r="AU151" s="222" t="s">
        <v>76</v>
      </c>
      <c r="AY151" s="221" t="s">
        <v>178</v>
      </c>
      <c r="BK151" s="223">
        <f>SUM(BK152:BK163)</f>
        <v>0</v>
      </c>
    </row>
    <row r="152" s="2" customFormat="1" ht="16.5" customHeight="1">
      <c r="A152" s="38"/>
      <c r="B152" s="39"/>
      <c r="C152" s="226" t="s">
        <v>405</v>
      </c>
      <c r="D152" s="226" t="s">
        <v>181</v>
      </c>
      <c r="E152" s="227" t="s">
        <v>3247</v>
      </c>
      <c r="F152" s="228" t="s">
        <v>3248</v>
      </c>
      <c r="G152" s="229" t="s">
        <v>1341</v>
      </c>
      <c r="H152" s="230">
        <v>1</v>
      </c>
      <c r="I152" s="231"/>
      <c r="J152" s="232">
        <f>ROUND(I152*H152,2)</f>
        <v>0</v>
      </c>
      <c r="K152" s="228" t="s">
        <v>1</v>
      </c>
      <c r="L152" s="44"/>
      <c r="M152" s="233" t="s">
        <v>1</v>
      </c>
      <c r="N152" s="234" t="s">
        <v>41</v>
      </c>
      <c r="O152" s="91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7" t="s">
        <v>186</v>
      </c>
      <c r="AT152" s="237" t="s">
        <v>181</v>
      </c>
      <c r="AU152" s="237" t="s">
        <v>83</v>
      </c>
      <c r="AY152" s="17" t="s">
        <v>178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7" t="s">
        <v>83</v>
      </c>
      <c r="BK152" s="238">
        <f>ROUND(I152*H152,2)</f>
        <v>0</v>
      </c>
      <c r="BL152" s="17" t="s">
        <v>186</v>
      </c>
      <c r="BM152" s="237" t="s">
        <v>573</v>
      </c>
    </row>
    <row r="153" s="2" customFormat="1" ht="49.05" customHeight="1">
      <c r="A153" s="38"/>
      <c r="B153" s="39"/>
      <c r="C153" s="226" t="s">
        <v>411</v>
      </c>
      <c r="D153" s="226" t="s">
        <v>181</v>
      </c>
      <c r="E153" s="227" t="s">
        <v>3249</v>
      </c>
      <c r="F153" s="228" t="s">
        <v>3250</v>
      </c>
      <c r="G153" s="229" t="s">
        <v>3226</v>
      </c>
      <c r="H153" s="230">
        <v>1</v>
      </c>
      <c r="I153" s="231"/>
      <c r="J153" s="232">
        <f>ROUND(I153*H153,2)</f>
        <v>0</v>
      </c>
      <c r="K153" s="228" t="s">
        <v>1</v>
      </c>
      <c r="L153" s="44"/>
      <c r="M153" s="233" t="s">
        <v>1</v>
      </c>
      <c r="N153" s="234" t="s">
        <v>41</v>
      </c>
      <c r="O153" s="91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7" t="s">
        <v>186</v>
      </c>
      <c r="AT153" s="237" t="s">
        <v>181</v>
      </c>
      <c r="AU153" s="237" t="s">
        <v>83</v>
      </c>
      <c r="AY153" s="17" t="s">
        <v>178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7" t="s">
        <v>83</v>
      </c>
      <c r="BK153" s="238">
        <f>ROUND(I153*H153,2)</f>
        <v>0</v>
      </c>
      <c r="BL153" s="17" t="s">
        <v>186</v>
      </c>
      <c r="BM153" s="237" t="s">
        <v>585</v>
      </c>
    </row>
    <row r="154" s="2" customFormat="1" ht="16.5" customHeight="1">
      <c r="A154" s="38"/>
      <c r="B154" s="39"/>
      <c r="C154" s="226" t="s">
        <v>417</v>
      </c>
      <c r="D154" s="226" t="s">
        <v>181</v>
      </c>
      <c r="E154" s="227" t="s">
        <v>3251</v>
      </c>
      <c r="F154" s="228" t="s">
        <v>3252</v>
      </c>
      <c r="G154" s="229" t="s">
        <v>3226</v>
      </c>
      <c r="H154" s="230">
        <v>1</v>
      </c>
      <c r="I154" s="231"/>
      <c r="J154" s="232">
        <f>ROUND(I154*H154,2)</f>
        <v>0</v>
      </c>
      <c r="K154" s="228" t="s">
        <v>1</v>
      </c>
      <c r="L154" s="44"/>
      <c r="M154" s="233" t="s">
        <v>1</v>
      </c>
      <c r="N154" s="234" t="s">
        <v>41</v>
      </c>
      <c r="O154" s="91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37" t="s">
        <v>186</v>
      </c>
      <c r="AT154" s="237" t="s">
        <v>181</v>
      </c>
      <c r="AU154" s="237" t="s">
        <v>83</v>
      </c>
      <c r="AY154" s="17" t="s">
        <v>178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7" t="s">
        <v>83</v>
      </c>
      <c r="BK154" s="238">
        <f>ROUND(I154*H154,2)</f>
        <v>0</v>
      </c>
      <c r="BL154" s="17" t="s">
        <v>186</v>
      </c>
      <c r="BM154" s="237" t="s">
        <v>597</v>
      </c>
    </row>
    <row r="155" s="2" customFormat="1" ht="21.75" customHeight="1">
      <c r="A155" s="38"/>
      <c r="B155" s="39"/>
      <c r="C155" s="226" t="s">
        <v>424</v>
      </c>
      <c r="D155" s="226" t="s">
        <v>181</v>
      </c>
      <c r="E155" s="227" t="s">
        <v>3253</v>
      </c>
      <c r="F155" s="228" t="s">
        <v>3254</v>
      </c>
      <c r="G155" s="229" t="s">
        <v>3226</v>
      </c>
      <c r="H155" s="230">
        <v>1</v>
      </c>
      <c r="I155" s="231"/>
      <c r="J155" s="232">
        <f>ROUND(I155*H155,2)</f>
        <v>0</v>
      </c>
      <c r="K155" s="228" t="s">
        <v>1</v>
      </c>
      <c r="L155" s="44"/>
      <c r="M155" s="233" t="s">
        <v>1</v>
      </c>
      <c r="N155" s="234" t="s">
        <v>41</v>
      </c>
      <c r="O155" s="91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37" t="s">
        <v>186</v>
      </c>
      <c r="AT155" s="237" t="s">
        <v>181</v>
      </c>
      <c r="AU155" s="237" t="s">
        <v>83</v>
      </c>
      <c r="AY155" s="17" t="s">
        <v>178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7" t="s">
        <v>83</v>
      </c>
      <c r="BK155" s="238">
        <f>ROUND(I155*H155,2)</f>
        <v>0</v>
      </c>
      <c r="BL155" s="17" t="s">
        <v>186</v>
      </c>
      <c r="BM155" s="237" t="s">
        <v>627</v>
      </c>
    </row>
    <row r="156" s="2" customFormat="1" ht="16.5" customHeight="1">
      <c r="A156" s="38"/>
      <c r="B156" s="39"/>
      <c r="C156" s="226" t="s">
        <v>429</v>
      </c>
      <c r="D156" s="226" t="s">
        <v>181</v>
      </c>
      <c r="E156" s="227" t="s">
        <v>3255</v>
      </c>
      <c r="F156" s="228" t="s">
        <v>3256</v>
      </c>
      <c r="G156" s="229" t="s">
        <v>3226</v>
      </c>
      <c r="H156" s="230">
        <v>1</v>
      </c>
      <c r="I156" s="231"/>
      <c r="J156" s="232">
        <f>ROUND(I156*H156,2)</f>
        <v>0</v>
      </c>
      <c r="K156" s="228" t="s">
        <v>1</v>
      </c>
      <c r="L156" s="44"/>
      <c r="M156" s="233" t="s">
        <v>1</v>
      </c>
      <c r="N156" s="234" t="s">
        <v>41</v>
      </c>
      <c r="O156" s="91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37" t="s">
        <v>186</v>
      </c>
      <c r="AT156" s="237" t="s">
        <v>181</v>
      </c>
      <c r="AU156" s="237" t="s">
        <v>83</v>
      </c>
      <c r="AY156" s="17" t="s">
        <v>178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7" t="s">
        <v>83</v>
      </c>
      <c r="BK156" s="238">
        <f>ROUND(I156*H156,2)</f>
        <v>0</v>
      </c>
      <c r="BL156" s="17" t="s">
        <v>186</v>
      </c>
      <c r="BM156" s="237" t="s">
        <v>643</v>
      </c>
    </row>
    <row r="157" s="2" customFormat="1" ht="16.5" customHeight="1">
      <c r="A157" s="38"/>
      <c r="B157" s="39"/>
      <c r="C157" s="226" t="s">
        <v>436</v>
      </c>
      <c r="D157" s="226" t="s">
        <v>181</v>
      </c>
      <c r="E157" s="227" t="s">
        <v>3257</v>
      </c>
      <c r="F157" s="228" t="s">
        <v>3258</v>
      </c>
      <c r="G157" s="229" t="s">
        <v>3226</v>
      </c>
      <c r="H157" s="230">
        <v>1</v>
      </c>
      <c r="I157" s="231"/>
      <c r="J157" s="232">
        <f>ROUND(I157*H157,2)</f>
        <v>0</v>
      </c>
      <c r="K157" s="228" t="s">
        <v>1</v>
      </c>
      <c r="L157" s="44"/>
      <c r="M157" s="233" t="s">
        <v>1</v>
      </c>
      <c r="N157" s="234" t="s">
        <v>41</v>
      </c>
      <c r="O157" s="91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7" t="s">
        <v>186</v>
      </c>
      <c r="AT157" s="237" t="s">
        <v>181</v>
      </c>
      <c r="AU157" s="237" t="s">
        <v>83</v>
      </c>
      <c r="AY157" s="17" t="s">
        <v>178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7" t="s">
        <v>83</v>
      </c>
      <c r="BK157" s="238">
        <f>ROUND(I157*H157,2)</f>
        <v>0</v>
      </c>
      <c r="BL157" s="17" t="s">
        <v>186</v>
      </c>
      <c r="BM157" s="237" t="s">
        <v>656</v>
      </c>
    </row>
    <row r="158" s="2" customFormat="1" ht="16.5" customHeight="1">
      <c r="A158" s="38"/>
      <c r="B158" s="39"/>
      <c r="C158" s="226" t="s">
        <v>443</v>
      </c>
      <c r="D158" s="226" t="s">
        <v>181</v>
      </c>
      <c r="E158" s="227" t="s">
        <v>3259</v>
      </c>
      <c r="F158" s="228" t="s">
        <v>3260</v>
      </c>
      <c r="G158" s="229" t="s">
        <v>3226</v>
      </c>
      <c r="H158" s="230">
        <v>1</v>
      </c>
      <c r="I158" s="231"/>
      <c r="J158" s="232">
        <f>ROUND(I158*H158,2)</f>
        <v>0</v>
      </c>
      <c r="K158" s="228" t="s">
        <v>1</v>
      </c>
      <c r="L158" s="44"/>
      <c r="M158" s="233" t="s">
        <v>1</v>
      </c>
      <c r="N158" s="234" t="s">
        <v>41</v>
      </c>
      <c r="O158" s="91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37" t="s">
        <v>186</v>
      </c>
      <c r="AT158" s="237" t="s">
        <v>181</v>
      </c>
      <c r="AU158" s="237" t="s">
        <v>83</v>
      </c>
      <c r="AY158" s="17" t="s">
        <v>178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7" t="s">
        <v>83</v>
      </c>
      <c r="BK158" s="238">
        <f>ROUND(I158*H158,2)</f>
        <v>0</v>
      </c>
      <c r="BL158" s="17" t="s">
        <v>186</v>
      </c>
      <c r="BM158" s="237" t="s">
        <v>675</v>
      </c>
    </row>
    <row r="159" s="2" customFormat="1" ht="16.5" customHeight="1">
      <c r="A159" s="38"/>
      <c r="B159" s="39"/>
      <c r="C159" s="226" t="s">
        <v>450</v>
      </c>
      <c r="D159" s="226" t="s">
        <v>181</v>
      </c>
      <c r="E159" s="227" t="s">
        <v>3261</v>
      </c>
      <c r="F159" s="228" t="s">
        <v>3262</v>
      </c>
      <c r="G159" s="229" t="s">
        <v>3226</v>
      </c>
      <c r="H159" s="230">
        <v>1</v>
      </c>
      <c r="I159" s="231"/>
      <c r="J159" s="232">
        <f>ROUND(I159*H159,2)</f>
        <v>0</v>
      </c>
      <c r="K159" s="228" t="s">
        <v>1</v>
      </c>
      <c r="L159" s="44"/>
      <c r="M159" s="233" t="s">
        <v>1</v>
      </c>
      <c r="N159" s="234" t="s">
        <v>41</v>
      </c>
      <c r="O159" s="91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37" t="s">
        <v>186</v>
      </c>
      <c r="AT159" s="237" t="s">
        <v>181</v>
      </c>
      <c r="AU159" s="237" t="s">
        <v>83</v>
      </c>
      <c r="AY159" s="17" t="s">
        <v>178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7" t="s">
        <v>83</v>
      </c>
      <c r="BK159" s="238">
        <f>ROUND(I159*H159,2)</f>
        <v>0</v>
      </c>
      <c r="BL159" s="17" t="s">
        <v>186</v>
      </c>
      <c r="BM159" s="237" t="s">
        <v>687</v>
      </c>
    </row>
    <row r="160" s="2" customFormat="1" ht="16.5" customHeight="1">
      <c r="A160" s="38"/>
      <c r="B160" s="39"/>
      <c r="C160" s="226" t="s">
        <v>458</v>
      </c>
      <c r="D160" s="226" t="s">
        <v>181</v>
      </c>
      <c r="E160" s="227" t="s">
        <v>3263</v>
      </c>
      <c r="F160" s="228" t="s">
        <v>3264</v>
      </c>
      <c r="G160" s="229" t="s">
        <v>3226</v>
      </c>
      <c r="H160" s="230">
        <v>1</v>
      </c>
      <c r="I160" s="231"/>
      <c r="J160" s="232">
        <f>ROUND(I160*H160,2)</f>
        <v>0</v>
      </c>
      <c r="K160" s="228" t="s">
        <v>1</v>
      </c>
      <c r="L160" s="44"/>
      <c r="M160" s="233" t="s">
        <v>1</v>
      </c>
      <c r="N160" s="234" t="s">
        <v>41</v>
      </c>
      <c r="O160" s="91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37" t="s">
        <v>186</v>
      </c>
      <c r="AT160" s="237" t="s">
        <v>181</v>
      </c>
      <c r="AU160" s="237" t="s">
        <v>83</v>
      </c>
      <c r="AY160" s="17" t="s">
        <v>178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7" t="s">
        <v>83</v>
      </c>
      <c r="BK160" s="238">
        <f>ROUND(I160*H160,2)</f>
        <v>0</v>
      </c>
      <c r="BL160" s="17" t="s">
        <v>186</v>
      </c>
      <c r="BM160" s="237" t="s">
        <v>699</v>
      </c>
    </row>
    <row r="161" s="2" customFormat="1" ht="16.5" customHeight="1">
      <c r="A161" s="38"/>
      <c r="B161" s="39"/>
      <c r="C161" s="226" t="s">
        <v>466</v>
      </c>
      <c r="D161" s="226" t="s">
        <v>181</v>
      </c>
      <c r="E161" s="227" t="s">
        <v>3265</v>
      </c>
      <c r="F161" s="228" t="s">
        <v>3266</v>
      </c>
      <c r="G161" s="229" t="s">
        <v>3226</v>
      </c>
      <c r="H161" s="230">
        <v>1</v>
      </c>
      <c r="I161" s="231"/>
      <c r="J161" s="232">
        <f>ROUND(I161*H161,2)</f>
        <v>0</v>
      </c>
      <c r="K161" s="228" t="s">
        <v>1</v>
      </c>
      <c r="L161" s="44"/>
      <c r="M161" s="233" t="s">
        <v>1</v>
      </c>
      <c r="N161" s="234" t="s">
        <v>41</v>
      </c>
      <c r="O161" s="91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37" t="s">
        <v>186</v>
      </c>
      <c r="AT161" s="237" t="s">
        <v>181</v>
      </c>
      <c r="AU161" s="237" t="s">
        <v>83</v>
      </c>
      <c r="AY161" s="17" t="s">
        <v>178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7" t="s">
        <v>83</v>
      </c>
      <c r="BK161" s="238">
        <f>ROUND(I161*H161,2)</f>
        <v>0</v>
      </c>
      <c r="BL161" s="17" t="s">
        <v>186</v>
      </c>
      <c r="BM161" s="237" t="s">
        <v>711</v>
      </c>
    </row>
    <row r="162" s="2" customFormat="1" ht="24.15" customHeight="1">
      <c r="A162" s="38"/>
      <c r="B162" s="39"/>
      <c r="C162" s="226" t="s">
        <v>472</v>
      </c>
      <c r="D162" s="226" t="s">
        <v>181</v>
      </c>
      <c r="E162" s="227" t="s">
        <v>3267</v>
      </c>
      <c r="F162" s="228" t="s">
        <v>3268</v>
      </c>
      <c r="G162" s="229" t="s">
        <v>3226</v>
      </c>
      <c r="H162" s="230">
        <v>1</v>
      </c>
      <c r="I162" s="231"/>
      <c r="J162" s="232">
        <f>ROUND(I162*H162,2)</f>
        <v>0</v>
      </c>
      <c r="K162" s="228" t="s">
        <v>1</v>
      </c>
      <c r="L162" s="44"/>
      <c r="M162" s="233" t="s">
        <v>1</v>
      </c>
      <c r="N162" s="234" t="s">
        <v>41</v>
      </c>
      <c r="O162" s="91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37" t="s">
        <v>186</v>
      </c>
      <c r="AT162" s="237" t="s">
        <v>181</v>
      </c>
      <c r="AU162" s="237" t="s">
        <v>83</v>
      </c>
      <c r="AY162" s="17" t="s">
        <v>178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7" t="s">
        <v>83</v>
      </c>
      <c r="BK162" s="238">
        <f>ROUND(I162*H162,2)</f>
        <v>0</v>
      </c>
      <c r="BL162" s="17" t="s">
        <v>186</v>
      </c>
      <c r="BM162" s="237" t="s">
        <v>726</v>
      </c>
    </row>
    <row r="163" s="2" customFormat="1" ht="16.5" customHeight="1">
      <c r="A163" s="38"/>
      <c r="B163" s="39"/>
      <c r="C163" s="226" t="s">
        <v>478</v>
      </c>
      <c r="D163" s="226" t="s">
        <v>181</v>
      </c>
      <c r="E163" s="227" t="s">
        <v>3269</v>
      </c>
      <c r="F163" s="228" t="s">
        <v>3270</v>
      </c>
      <c r="G163" s="229" t="s">
        <v>3226</v>
      </c>
      <c r="H163" s="230">
        <v>1</v>
      </c>
      <c r="I163" s="231"/>
      <c r="J163" s="232">
        <f>ROUND(I163*H163,2)</f>
        <v>0</v>
      </c>
      <c r="K163" s="228" t="s">
        <v>1</v>
      </c>
      <c r="L163" s="44"/>
      <c r="M163" s="278" t="s">
        <v>1</v>
      </c>
      <c r="N163" s="279" t="s">
        <v>41</v>
      </c>
      <c r="O163" s="280"/>
      <c r="P163" s="281">
        <f>O163*H163</f>
        <v>0</v>
      </c>
      <c r="Q163" s="281">
        <v>0</v>
      </c>
      <c r="R163" s="281">
        <f>Q163*H163</f>
        <v>0</v>
      </c>
      <c r="S163" s="281">
        <v>0</v>
      </c>
      <c r="T163" s="282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37" t="s">
        <v>186</v>
      </c>
      <c r="AT163" s="237" t="s">
        <v>181</v>
      </c>
      <c r="AU163" s="237" t="s">
        <v>83</v>
      </c>
      <c r="AY163" s="17" t="s">
        <v>178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7" t="s">
        <v>83</v>
      </c>
      <c r="BK163" s="238">
        <f>ROUND(I163*H163,2)</f>
        <v>0</v>
      </c>
      <c r="BL163" s="17" t="s">
        <v>186</v>
      </c>
      <c r="BM163" s="237" t="s">
        <v>739</v>
      </c>
    </row>
    <row r="164" s="2" customFormat="1" ht="6.96" customHeight="1">
      <c r="A164" s="38"/>
      <c r="B164" s="66"/>
      <c r="C164" s="67"/>
      <c r="D164" s="67"/>
      <c r="E164" s="67"/>
      <c r="F164" s="67"/>
      <c r="G164" s="67"/>
      <c r="H164" s="67"/>
      <c r="I164" s="67"/>
      <c r="J164" s="67"/>
      <c r="K164" s="67"/>
      <c r="L164" s="44"/>
      <c r="M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</row>
  </sheetData>
  <sheetProtection sheet="1" autoFilter="0" formatColumns="0" formatRows="0" objects="1" scenarios="1" spinCount="100000" saltValue="0ITjREOExneLSN3etln63L1UValLk9OIpV9FTp7si7HqQ/BM5qXgLu6C9Ph3MfgU8rbtP2Sbt2X6Bfbf8L8UMQ==" hashValue="a81CfYdJcJ5aOvX2jeTg7OJ7gUQC37xVLk4V4gtJ4ksrnHkZCU+eK3kFhpujj68IHXuzk5dkFrGOC3aR56BJVQ==" algorithmName="SHA-512" password="C76A"/>
  <autoFilter ref="C124:K16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105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1" customFormat="1" ht="12" customHeight="1">
      <c r="B8" s="20"/>
      <c r="D8" s="150" t="s">
        <v>125</v>
      </c>
      <c r="L8" s="20"/>
    </row>
    <row r="9" s="2" customFormat="1" ht="16.5" customHeight="1">
      <c r="A9" s="38"/>
      <c r="B9" s="44"/>
      <c r="C9" s="38"/>
      <c r="D9" s="38"/>
      <c r="E9" s="151" t="s">
        <v>126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0" t="s">
        <v>127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2" t="s">
        <v>3271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0" t="s">
        <v>18</v>
      </c>
      <c r="E13" s="38"/>
      <c r="F13" s="141" t="s">
        <v>1</v>
      </c>
      <c r="G13" s="38"/>
      <c r="H13" s="38"/>
      <c r="I13" s="150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20</v>
      </c>
      <c r="E14" s="38"/>
      <c r="F14" s="141" t="s">
        <v>21</v>
      </c>
      <c r="G14" s="38"/>
      <c r="H14" s="38"/>
      <c r="I14" s="150" t="s">
        <v>22</v>
      </c>
      <c r="J14" s="153" t="str">
        <f>'Rekapitulace stavby'!AN8</f>
        <v>21. 10. 2025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0" t="s">
        <v>24</v>
      </c>
      <c r="E16" s="38"/>
      <c r="F16" s="38"/>
      <c r="G16" s="38"/>
      <c r="H16" s="38"/>
      <c r="I16" s="150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0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0" t="s">
        <v>28</v>
      </c>
      <c r="E19" s="38"/>
      <c r="F19" s="38"/>
      <c r="G19" s="38"/>
      <c r="H19" s="38"/>
      <c r="I19" s="150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0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0" t="s">
        <v>30</v>
      </c>
      <c r="E22" s="38"/>
      <c r="F22" s="38"/>
      <c r="G22" s="38"/>
      <c r="H22" s="38"/>
      <c r="I22" s="150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0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0" t="s">
        <v>32</v>
      </c>
      <c r="E25" s="38"/>
      <c r="F25" s="38"/>
      <c r="G25" s="38"/>
      <c r="H25" s="38"/>
      <c r="I25" s="150" t="s">
        <v>25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3272</v>
      </c>
      <c r="F26" s="38"/>
      <c r="G26" s="38"/>
      <c r="H26" s="38"/>
      <c r="I26" s="150" t="s">
        <v>27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0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4"/>
      <c r="B29" s="155"/>
      <c r="C29" s="154"/>
      <c r="D29" s="154"/>
      <c r="E29" s="156" t="s">
        <v>1</v>
      </c>
      <c r="F29" s="156"/>
      <c r="G29" s="156"/>
      <c r="H29" s="156"/>
      <c r="I29" s="154"/>
      <c r="J29" s="154"/>
      <c r="K29" s="154"/>
      <c r="L29" s="157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9" t="s">
        <v>36</v>
      </c>
      <c r="E32" s="38"/>
      <c r="F32" s="38"/>
      <c r="G32" s="38"/>
      <c r="H32" s="38"/>
      <c r="I32" s="38"/>
      <c r="J32" s="160">
        <f>ROUND(J127,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8"/>
      <c r="E33" s="158"/>
      <c r="F33" s="158"/>
      <c r="G33" s="158"/>
      <c r="H33" s="158"/>
      <c r="I33" s="158"/>
      <c r="J33" s="158"/>
      <c r="K33" s="15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1" t="s">
        <v>38</v>
      </c>
      <c r="G34" s="38"/>
      <c r="H34" s="38"/>
      <c r="I34" s="161" t="s">
        <v>37</v>
      </c>
      <c r="J34" s="161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2" t="s">
        <v>40</v>
      </c>
      <c r="E35" s="150" t="s">
        <v>41</v>
      </c>
      <c r="F35" s="163">
        <f>ROUND((SUM(BE127:BE507)),  2)</f>
        <v>0</v>
      </c>
      <c r="G35" s="38"/>
      <c r="H35" s="38"/>
      <c r="I35" s="164">
        <v>0.20999999999999999</v>
      </c>
      <c r="J35" s="163">
        <f>ROUND(((SUM(BE127:BE507))*I35),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0" t="s">
        <v>42</v>
      </c>
      <c r="F36" s="163">
        <f>ROUND((SUM(BF127:BF507)),  2)</f>
        <v>0</v>
      </c>
      <c r="G36" s="38"/>
      <c r="H36" s="38"/>
      <c r="I36" s="164">
        <v>0.12</v>
      </c>
      <c r="J36" s="163">
        <f>ROUND(((SUM(BF127:BF507))*I36),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43</v>
      </c>
      <c r="F37" s="163">
        <f>ROUND((SUM(BG127:BG507)),  2)</f>
        <v>0</v>
      </c>
      <c r="G37" s="38"/>
      <c r="H37" s="38"/>
      <c r="I37" s="164">
        <v>0.20999999999999999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0" t="s">
        <v>44</v>
      </c>
      <c r="F38" s="163">
        <f>ROUND((SUM(BH127:BH507)),  2)</f>
        <v>0</v>
      </c>
      <c r="G38" s="38"/>
      <c r="H38" s="38"/>
      <c r="I38" s="164">
        <v>0.12</v>
      </c>
      <c r="J38" s="16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0" t="s">
        <v>45</v>
      </c>
      <c r="F39" s="163">
        <f>ROUND((SUM(BI127:BI507)),  2)</f>
        <v>0</v>
      </c>
      <c r="G39" s="38"/>
      <c r="H39" s="38"/>
      <c r="I39" s="164">
        <v>0</v>
      </c>
      <c r="J39" s="16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5"/>
      <c r="D41" s="166" t="s">
        <v>46</v>
      </c>
      <c r="E41" s="167"/>
      <c r="F41" s="167"/>
      <c r="G41" s="168" t="s">
        <v>47</v>
      </c>
      <c r="H41" s="169" t="s">
        <v>48</v>
      </c>
      <c r="I41" s="167"/>
      <c r="J41" s="170">
        <f>SUM(J32:J39)</f>
        <v>0</v>
      </c>
      <c r="K41" s="171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125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3" t="s">
        <v>126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127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D1.01.4e - Zdravotně technické instalace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Cheb</v>
      </c>
      <c r="G91" s="40"/>
      <c r="H91" s="40"/>
      <c r="I91" s="32" t="s">
        <v>22</v>
      </c>
      <c r="J91" s="79" t="str">
        <f>IF(J14="","",J14)</f>
        <v>21. 10. 2025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40.05" customHeight="1">
      <c r="A93" s="38"/>
      <c r="B93" s="39"/>
      <c r="C93" s="32" t="s">
        <v>24</v>
      </c>
      <c r="D93" s="40"/>
      <c r="E93" s="40"/>
      <c r="F93" s="27" t="str">
        <f>E17</f>
        <v>Karlovarský kraj</v>
      </c>
      <c r="G93" s="40"/>
      <c r="H93" s="40"/>
      <c r="I93" s="32" t="s">
        <v>30</v>
      </c>
      <c r="J93" s="36" t="str">
        <f>E23</f>
        <v>PENTA PROJEKT s.r.o., Mrštíkova 1166/12, Jihlava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32</v>
      </c>
      <c r="J94" s="36" t="str">
        <f>E26</f>
        <v>Ing. Brožová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4" t="s">
        <v>130</v>
      </c>
      <c r="D96" s="185"/>
      <c r="E96" s="185"/>
      <c r="F96" s="185"/>
      <c r="G96" s="185"/>
      <c r="H96" s="185"/>
      <c r="I96" s="185"/>
      <c r="J96" s="186" t="s">
        <v>131</v>
      </c>
      <c r="K96" s="185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7" t="s">
        <v>132</v>
      </c>
      <c r="D98" s="40"/>
      <c r="E98" s="40"/>
      <c r="F98" s="40"/>
      <c r="G98" s="40"/>
      <c r="H98" s="40"/>
      <c r="I98" s="40"/>
      <c r="J98" s="110">
        <f>J127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133</v>
      </c>
    </row>
    <row r="99" s="9" customFormat="1" ht="24.96" customHeight="1">
      <c r="A99" s="9"/>
      <c r="B99" s="188"/>
      <c r="C99" s="189"/>
      <c r="D99" s="190" t="s">
        <v>3273</v>
      </c>
      <c r="E99" s="191"/>
      <c r="F99" s="191"/>
      <c r="G99" s="191"/>
      <c r="H99" s="191"/>
      <c r="I99" s="191"/>
      <c r="J99" s="192">
        <f>J128</f>
        <v>0</v>
      </c>
      <c r="K99" s="189"/>
      <c r="L99" s="19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4"/>
      <c r="C100" s="133"/>
      <c r="D100" s="195" t="s">
        <v>145</v>
      </c>
      <c r="E100" s="196"/>
      <c r="F100" s="196"/>
      <c r="G100" s="196"/>
      <c r="H100" s="196"/>
      <c r="I100" s="196"/>
      <c r="J100" s="197">
        <f>J129</f>
        <v>0</v>
      </c>
      <c r="K100" s="133"/>
      <c r="L100" s="19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4"/>
      <c r="C101" s="133"/>
      <c r="D101" s="195" t="s">
        <v>3274</v>
      </c>
      <c r="E101" s="196"/>
      <c r="F101" s="196"/>
      <c r="G101" s="196"/>
      <c r="H101" s="196"/>
      <c r="I101" s="196"/>
      <c r="J101" s="197">
        <f>J157</f>
        <v>0</v>
      </c>
      <c r="K101" s="133"/>
      <c r="L101" s="19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4"/>
      <c r="C102" s="133"/>
      <c r="D102" s="195" t="s">
        <v>3275</v>
      </c>
      <c r="E102" s="196"/>
      <c r="F102" s="196"/>
      <c r="G102" s="196"/>
      <c r="H102" s="196"/>
      <c r="I102" s="196"/>
      <c r="J102" s="197">
        <f>J258</f>
        <v>0</v>
      </c>
      <c r="K102" s="133"/>
      <c r="L102" s="19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4"/>
      <c r="C103" s="133"/>
      <c r="D103" s="195" t="s">
        <v>3276</v>
      </c>
      <c r="E103" s="196"/>
      <c r="F103" s="196"/>
      <c r="G103" s="196"/>
      <c r="H103" s="196"/>
      <c r="I103" s="196"/>
      <c r="J103" s="197">
        <f>J369</f>
        <v>0</v>
      </c>
      <c r="K103" s="133"/>
      <c r="L103" s="19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4"/>
      <c r="C104" s="133"/>
      <c r="D104" s="195" t="s">
        <v>3277</v>
      </c>
      <c r="E104" s="196"/>
      <c r="F104" s="196"/>
      <c r="G104" s="196"/>
      <c r="H104" s="196"/>
      <c r="I104" s="196"/>
      <c r="J104" s="197">
        <f>J474</f>
        <v>0</v>
      </c>
      <c r="K104" s="133"/>
      <c r="L104" s="198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4"/>
      <c r="C105" s="133"/>
      <c r="D105" s="195" t="s">
        <v>3278</v>
      </c>
      <c r="E105" s="196"/>
      <c r="F105" s="196"/>
      <c r="G105" s="196"/>
      <c r="H105" s="196"/>
      <c r="I105" s="196"/>
      <c r="J105" s="197">
        <f>J500</f>
        <v>0</v>
      </c>
      <c r="K105" s="133"/>
      <c r="L105" s="19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8"/>
      <c r="B106" s="39"/>
      <c r="C106" s="40"/>
      <c r="D106" s="40"/>
      <c r="E106" s="40"/>
      <c r="F106" s="40"/>
      <c r="G106" s="40"/>
      <c r="H106" s="40"/>
      <c r="I106" s="40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6.96" customHeight="1">
      <c r="A107" s="38"/>
      <c r="B107" s="66"/>
      <c r="C107" s="67"/>
      <c r="D107" s="67"/>
      <c r="E107" s="67"/>
      <c r="F107" s="67"/>
      <c r="G107" s="67"/>
      <c r="H107" s="67"/>
      <c r="I107" s="67"/>
      <c r="J107" s="67"/>
      <c r="K107" s="67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11" s="2" customFormat="1" ht="6.96" customHeight="1">
      <c r="A111" s="38"/>
      <c r="B111" s="68"/>
      <c r="C111" s="69"/>
      <c r="D111" s="69"/>
      <c r="E111" s="69"/>
      <c r="F111" s="69"/>
      <c r="G111" s="69"/>
      <c r="H111" s="69"/>
      <c r="I111" s="69"/>
      <c r="J111" s="69"/>
      <c r="K111" s="69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24.96" customHeight="1">
      <c r="A112" s="38"/>
      <c r="B112" s="39"/>
      <c r="C112" s="23" t="s">
        <v>163</v>
      </c>
      <c r="D112" s="40"/>
      <c r="E112" s="40"/>
      <c r="F112" s="40"/>
      <c r="G112" s="40"/>
      <c r="H112" s="40"/>
      <c r="I112" s="40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39"/>
      <c r="C113" s="40"/>
      <c r="D113" s="40"/>
      <c r="E113" s="40"/>
      <c r="F113" s="40"/>
      <c r="G113" s="40"/>
      <c r="H113" s="40"/>
      <c r="I113" s="40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2" customHeight="1">
      <c r="A114" s="38"/>
      <c r="B114" s="39"/>
      <c r="C114" s="32" t="s">
        <v>16</v>
      </c>
      <c r="D114" s="40"/>
      <c r="E114" s="40"/>
      <c r="F114" s="40"/>
      <c r="G114" s="40"/>
      <c r="H114" s="40"/>
      <c r="I114" s="40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6.5" customHeight="1">
      <c r="A115" s="38"/>
      <c r="B115" s="39"/>
      <c r="C115" s="40"/>
      <c r="D115" s="40"/>
      <c r="E115" s="183" t="str">
        <f>E7</f>
        <v>Přestavba EMR II.typu, Nemocnice Cheb</v>
      </c>
      <c r="F115" s="32"/>
      <c r="G115" s="32"/>
      <c r="H115" s="32"/>
      <c r="I115" s="40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1" customFormat="1" ht="12" customHeight="1">
      <c r="B116" s="21"/>
      <c r="C116" s="32" t="s">
        <v>125</v>
      </c>
      <c r="D116" s="22"/>
      <c r="E116" s="22"/>
      <c r="F116" s="22"/>
      <c r="G116" s="22"/>
      <c r="H116" s="22"/>
      <c r="I116" s="22"/>
      <c r="J116" s="22"/>
      <c r="K116" s="22"/>
      <c r="L116" s="20"/>
    </row>
    <row r="117" s="2" customFormat="1" ht="16.5" customHeight="1">
      <c r="A117" s="38"/>
      <c r="B117" s="39"/>
      <c r="C117" s="40"/>
      <c r="D117" s="40"/>
      <c r="E117" s="183" t="s">
        <v>126</v>
      </c>
      <c r="F117" s="40"/>
      <c r="G117" s="40"/>
      <c r="H117" s="40"/>
      <c r="I117" s="40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2" t="s">
        <v>127</v>
      </c>
      <c r="D118" s="40"/>
      <c r="E118" s="40"/>
      <c r="F118" s="40"/>
      <c r="G118" s="40"/>
      <c r="H118" s="40"/>
      <c r="I118" s="40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6.5" customHeight="1">
      <c r="A119" s="38"/>
      <c r="B119" s="39"/>
      <c r="C119" s="40"/>
      <c r="D119" s="40"/>
      <c r="E119" s="76" t="str">
        <f>E11</f>
        <v>D1.01.4e - Zdravotně technické instalace</v>
      </c>
      <c r="F119" s="40"/>
      <c r="G119" s="40"/>
      <c r="H119" s="40"/>
      <c r="I119" s="40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40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2" t="s">
        <v>20</v>
      </c>
      <c r="D121" s="40"/>
      <c r="E121" s="40"/>
      <c r="F121" s="27" t="str">
        <f>F14</f>
        <v>Cheb</v>
      </c>
      <c r="G121" s="40"/>
      <c r="H121" s="40"/>
      <c r="I121" s="32" t="s">
        <v>22</v>
      </c>
      <c r="J121" s="79" t="str">
        <f>IF(J14="","",J14)</f>
        <v>21. 10. 2025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6.96" customHeight="1">
      <c r="A122" s="38"/>
      <c r="B122" s="39"/>
      <c r="C122" s="40"/>
      <c r="D122" s="40"/>
      <c r="E122" s="40"/>
      <c r="F122" s="40"/>
      <c r="G122" s="40"/>
      <c r="H122" s="40"/>
      <c r="I122" s="40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40.05" customHeight="1">
      <c r="A123" s="38"/>
      <c r="B123" s="39"/>
      <c r="C123" s="32" t="s">
        <v>24</v>
      </c>
      <c r="D123" s="40"/>
      <c r="E123" s="40"/>
      <c r="F123" s="27" t="str">
        <f>E17</f>
        <v>Karlovarský kraj</v>
      </c>
      <c r="G123" s="40"/>
      <c r="H123" s="40"/>
      <c r="I123" s="32" t="s">
        <v>30</v>
      </c>
      <c r="J123" s="36" t="str">
        <f>E23</f>
        <v>PENTA PROJEKT s.r.o., Mrštíkova 1166/12, Jihlava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5.15" customHeight="1">
      <c r="A124" s="38"/>
      <c r="B124" s="39"/>
      <c r="C124" s="32" t="s">
        <v>28</v>
      </c>
      <c r="D124" s="40"/>
      <c r="E124" s="40"/>
      <c r="F124" s="27" t="str">
        <f>IF(E20="","",E20)</f>
        <v>Vyplň údaj</v>
      </c>
      <c r="G124" s="40"/>
      <c r="H124" s="40"/>
      <c r="I124" s="32" t="s">
        <v>32</v>
      </c>
      <c r="J124" s="36" t="str">
        <f>E26</f>
        <v>Ing. Brožová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0.32" customHeight="1">
      <c r="A125" s="38"/>
      <c r="B125" s="39"/>
      <c r="C125" s="40"/>
      <c r="D125" s="40"/>
      <c r="E125" s="40"/>
      <c r="F125" s="40"/>
      <c r="G125" s="40"/>
      <c r="H125" s="40"/>
      <c r="I125" s="40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11" customFormat="1" ht="29.28" customHeight="1">
      <c r="A126" s="199"/>
      <c r="B126" s="200"/>
      <c r="C126" s="201" t="s">
        <v>164</v>
      </c>
      <c r="D126" s="202" t="s">
        <v>61</v>
      </c>
      <c r="E126" s="202" t="s">
        <v>57</v>
      </c>
      <c r="F126" s="202" t="s">
        <v>58</v>
      </c>
      <c r="G126" s="202" t="s">
        <v>165</v>
      </c>
      <c r="H126" s="202" t="s">
        <v>166</v>
      </c>
      <c r="I126" s="202" t="s">
        <v>167</v>
      </c>
      <c r="J126" s="202" t="s">
        <v>131</v>
      </c>
      <c r="K126" s="203" t="s">
        <v>168</v>
      </c>
      <c r="L126" s="204"/>
      <c r="M126" s="100" t="s">
        <v>1</v>
      </c>
      <c r="N126" s="101" t="s">
        <v>40</v>
      </c>
      <c r="O126" s="101" t="s">
        <v>169</v>
      </c>
      <c r="P126" s="101" t="s">
        <v>170</v>
      </c>
      <c r="Q126" s="101" t="s">
        <v>171</v>
      </c>
      <c r="R126" s="101" t="s">
        <v>172</v>
      </c>
      <c r="S126" s="101" t="s">
        <v>173</v>
      </c>
      <c r="T126" s="102" t="s">
        <v>174</v>
      </c>
      <c r="U126" s="199"/>
      <c r="V126" s="199"/>
      <c r="W126" s="199"/>
      <c r="X126" s="199"/>
      <c r="Y126" s="199"/>
      <c r="Z126" s="199"/>
      <c r="AA126" s="199"/>
      <c r="AB126" s="199"/>
      <c r="AC126" s="199"/>
      <c r="AD126" s="199"/>
      <c r="AE126" s="199"/>
    </row>
    <row r="127" s="2" customFormat="1" ht="22.8" customHeight="1">
      <c r="A127" s="38"/>
      <c r="B127" s="39"/>
      <c r="C127" s="107" t="s">
        <v>175</v>
      </c>
      <c r="D127" s="40"/>
      <c r="E127" s="40"/>
      <c r="F127" s="40"/>
      <c r="G127" s="40"/>
      <c r="H127" s="40"/>
      <c r="I127" s="40"/>
      <c r="J127" s="205">
        <f>BK127</f>
        <v>0</v>
      </c>
      <c r="K127" s="40"/>
      <c r="L127" s="44"/>
      <c r="M127" s="103"/>
      <c r="N127" s="206"/>
      <c r="O127" s="104"/>
      <c r="P127" s="207">
        <f>P128</f>
        <v>0</v>
      </c>
      <c r="Q127" s="104"/>
      <c r="R127" s="207">
        <f>R128</f>
        <v>1.12832</v>
      </c>
      <c r="S127" s="104"/>
      <c r="T127" s="208">
        <f>T128</f>
        <v>1.0026700000000002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7" t="s">
        <v>75</v>
      </c>
      <c r="AU127" s="17" t="s">
        <v>133</v>
      </c>
      <c r="BK127" s="209">
        <f>BK128</f>
        <v>0</v>
      </c>
    </row>
    <row r="128" s="12" customFormat="1" ht="25.92" customHeight="1">
      <c r="A128" s="12"/>
      <c r="B128" s="210"/>
      <c r="C128" s="211"/>
      <c r="D128" s="212" t="s">
        <v>75</v>
      </c>
      <c r="E128" s="213" t="s">
        <v>3279</v>
      </c>
      <c r="F128" s="213" t="s">
        <v>104</v>
      </c>
      <c r="G128" s="211"/>
      <c r="H128" s="211"/>
      <c r="I128" s="214"/>
      <c r="J128" s="215">
        <f>BK128</f>
        <v>0</v>
      </c>
      <c r="K128" s="211"/>
      <c r="L128" s="216"/>
      <c r="M128" s="217"/>
      <c r="N128" s="218"/>
      <c r="O128" s="218"/>
      <c r="P128" s="219">
        <f>P129+P157+P258+P369+P474+P500</f>
        <v>0</v>
      </c>
      <c r="Q128" s="218"/>
      <c r="R128" s="219">
        <f>R129+R157+R258+R369+R474+R500</f>
        <v>1.12832</v>
      </c>
      <c r="S128" s="218"/>
      <c r="T128" s="220">
        <f>T129+T157+T258+T369+T474+T500</f>
        <v>1.0026700000000002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1" t="s">
        <v>85</v>
      </c>
      <c r="AT128" s="222" t="s">
        <v>75</v>
      </c>
      <c r="AU128" s="222" t="s">
        <v>76</v>
      </c>
      <c r="AY128" s="221" t="s">
        <v>178</v>
      </c>
      <c r="BK128" s="223">
        <f>BK129+BK157+BK258+BK369+BK474+BK500</f>
        <v>0</v>
      </c>
    </row>
    <row r="129" s="12" customFormat="1" ht="22.8" customHeight="1">
      <c r="A129" s="12"/>
      <c r="B129" s="210"/>
      <c r="C129" s="211"/>
      <c r="D129" s="212" t="s">
        <v>75</v>
      </c>
      <c r="E129" s="224" t="s">
        <v>1056</v>
      </c>
      <c r="F129" s="224" t="s">
        <v>1057</v>
      </c>
      <c r="G129" s="211"/>
      <c r="H129" s="211"/>
      <c r="I129" s="214"/>
      <c r="J129" s="225">
        <f>BK129</f>
        <v>0</v>
      </c>
      <c r="K129" s="211"/>
      <c r="L129" s="216"/>
      <c r="M129" s="217"/>
      <c r="N129" s="218"/>
      <c r="O129" s="218"/>
      <c r="P129" s="219">
        <f>SUM(P130:P156)</f>
        <v>0</v>
      </c>
      <c r="Q129" s="218"/>
      <c r="R129" s="219">
        <f>SUM(R130:R156)</f>
        <v>0.09572</v>
      </c>
      <c r="S129" s="218"/>
      <c r="T129" s="220">
        <f>SUM(T130:T156)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1" t="s">
        <v>85</v>
      </c>
      <c r="AT129" s="222" t="s">
        <v>75</v>
      </c>
      <c r="AU129" s="222" t="s">
        <v>83</v>
      </c>
      <c r="AY129" s="221" t="s">
        <v>178</v>
      </c>
      <c r="BK129" s="223">
        <f>SUM(BK130:BK156)</f>
        <v>0</v>
      </c>
    </row>
    <row r="130" s="2" customFormat="1" ht="24.15" customHeight="1">
      <c r="A130" s="38"/>
      <c r="B130" s="39"/>
      <c r="C130" s="267" t="s">
        <v>83</v>
      </c>
      <c r="D130" s="267" t="s">
        <v>406</v>
      </c>
      <c r="E130" s="268" t="s">
        <v>3280</v>
      </c>
      <c r="F130" s="269" t="s">
        <v>3281</v>
      </c>
      <c r="G130" s="270" t="s">
        <v>267</v>
      </c>
      <c r="H130" s="271">
        <v>42</v>
      </c>
      <c r="I130" s="272"/>
      <c r="J130" s="273">
        <f>ROUND(I130*H130,2)</f>
        <v>0</v>
      </c>
      <c r="K130" s="269" t="s">
        <v>185</v>
      </c>
      <c r="L130" s="274"/>
      <c r="M130" s="275" t="s">
        <v>1</v>
      </c>
      <c r="N130" s="276" t="s">
        <v>41</v>
      </c>
      <c r="O130" s="91"/>
      <c r="P130" s="235">
        <f>O130*H130</f>
        <v>0</v>
      </c>
      <c r="Q130" s="235">
        <v>0.00025000000000000001</v>
      </c>
      <c r="R130" s="235">
        <f>Q130*H130</f>
        <v>0.010500000000000001</v>
      </c>
      <c r="S130" s="235">
        <v>0</v>
      </c>
      <c r="T130" s="23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37" t="s">
        <v>264</v>
      </c>
      <c r="AT130" s="237" t="s">
        <v>406</v>
      </c>
      <c r="AU130" s="237" t="s">
        <v>85</v>
      </c>
      <c r="AY130" s="17" t="s">
        <v>178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7" t="s">
        <v>83</v>
      </c>
      <c r="BK130" s="238">
        <f>ROUND(I130*H130,2)</f>
        <v>0</v>
      </c>
      <c r="BL130" s="17" t="s">
        <v>186</v>
      </c>
      <c r="BM130" s="237" t="s">
        <v>3282</v>
      </c>
    </row>
    <row r="131" s="14" customFormat="1">
      <c r="A131" s="14"/>
      <c r="B131" s="255"/>
      <c r="C131" s="256"/>
      <c r="D131" s="246" t="s">
        <v>190</v>
      </c>
      <c r="E131" s="257" t="s">
        <v>1</v>
      </c>
      <c r="F131" s="258" t="s">
        <v>3283</v>
      </c>
      <c r="G131" s="256"/>
      <c r="H131" s="259">
        <v>28</v>
      </c>
      <c r="I131" s="260"/>
      <c r="J131" s="256"/>
      <c r="K131" s="256"/>
      <c r="L131" s="261"/>
      <c r="M131" s="262"/>
      <c r="N131" s="263"/>
      <c r="O131" s="263"/>
      <c r="P131" s="263"/>
      <c r="Q131" s="263"/>
      <c r="R131" s="263"/>
      <c r="S131" s="263"/>
      <c r="T131" s="26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65" t="s">
        <v>190</v>
      </c>
      <c r="AU131" s="265" t="s">
        <v>85</v>
      </c>
      <c r="AV131" s="14" t="s">
        <v>85</v>
      </c>
      <c r="AW131" s="14" t="s">
        <v>34</v>
      </c>
      <c r="AX131" s="14" t="s">
        <v>76</v>
      </c>
      <c r="AY131" s="265" t="s">
        <v>178</v>
      </c>
    </row>
    <row r="132" s="14" customFormat="1">
      <c r="A132" s="14"/>
      <c r="B132" s="255"/>
      <c r="C132" s="256"/>
      <c r="D132" s="246" t="s">
        <v>190</v>
      </c>
      <c r="E132" s="257" t="s">
        <v>1</v>
      </c>
      <c r="F132" s="258" t="s">
        <v>3284</v>
      </c>
      <c r="G132" s="256"/>
      <c r="H132" s="259">
        <v>14</v>
      </c>
      <c r="I132" s="260"/>
      <c r="J132" s="256"/>
      <c r="K132" s="256"/>
      <c r="L132" s="261"/>
      <c r="M132" s="262"/>
      <c r="N132" s="263"/>
      <c r="O132" s="263"/>
      <c r="P132" s="263"/>
      <c r="Q132" s="263"/>
      <c r="R132" s="263"/>
      <c r="S132" s="263"/>
      <c r="T132" s="26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65" t="s">
        <v>190</v>
      </c>
      <c r="AU132" s="265" t="s">
        <v>85</v>
      </c>
      <c r="AV132" s="14" t="s">
        <v>85</v>
      </c>
      <c r="AW132" s="14" t="s">
        <v>34</v>
      </c>
      <c r="AX132" s="14" t="s">
        <v>76</v>
      </c>
      <c r="AY132" s="265" t="s">
        <v>178</v>
      </c>
    </row>
    <row r="133" s="2" customFormat="1" ht="24.15" customHeight="1">
      <c r="A133" s="38"/>
      <c r="B133" s="39"/>
      <c r="C133" s="267" t="s">
        <v>85</v>
      </c>
      <c r="D133" s="267" t="s">
        <v>406</v>
      </c>
      <c r="E133" s="268" t="s">
        <v>3285</v>
      </c>
      <c r="F133" s="269" t="s">
        <v>3286</v>
      </c>
      <c r="G133" s="270" t="s">
        <v>267</v>
      </c>
      <c r="H133" s="271">
        <v>24</v>
      </c>
      <c r="I133" s="272"/>
      <c r="J133" s="273">
        <f>ROUND(I133*H133,2)</f>
        <v>0</v>
      </c>
      <c r="K133" s="269" t="s">
        <v>185</v>
      </c>
      <c r="L133" s="274"/>
      <c r="M133" s="275" t="s">
        <v>1</v>
      </c>
      <c r="N133" s="276" t="s">
        <v>41</v>
      </c>
      <c r="O133" s="91"/>
      <c r="P133" s="235">
        <f>O133*H133</f>
        <v>0</v>
      </c>
      <c r="Q133" s="235">
        <v>0.00027</v>
      </c>
      <c r="R133" s="235">
        <f>Q133*H133</f>
        <v>0.0064799999999999996</v>
      </c>
      <c r="S133" s="235">
        <v>0</v>
      </c>
      <c r="T133" s="23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37" t="s">
        <v>264</v>
      </c>
      <c r="AT133" s="237" t="s">
        <v>406</v>
      </c>
      <c r="AU133" s="237" t="s">
        <v>85</v>
      </c>
      <c r="AY133" s="17" t="s">
        <v>178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7" t="s">
        <v>83</v>
      </c>
      <c r="BK133" s="238">
        <f>ROUND(I133*H133,2)</f>
        <v>0</v>
      </c>
      <c r="BL133" s="17" t="s">
        <v>186</v>
      </c>
      <c r="BM133" s="237" t="s">
        <v>3287</v>
      </c>
    </row>
    <row r="134" s="14" customFormat="1">
      <c r="A134" s="14"/>
      <c r="B134" s="255"/>
      <c r="C134" s="256"/>
      <c r="D134" s="246" t="s">
        <v>190</v>
      </c>
      <c r="E134" s="257" t="s">
        <v>1</v>
      </c>
      <c r="F134" s="258" t="s">
        <v>3288</v>
      </c>
      <c r="G134" s="256"/>
      <c r="H134" s="259">
        <v>19</v>
      </c>
      <c r="I134" s="260"/>
      <c r="J134" s="256"/>
      <c r="K134" s="256"/>
      <c r="L134" s="261"/>
      <c r="M134" s="262"/>
      <c r="N134" s="263"/>
      <c r="O134" s="263"/>
      <c r="P134" s="263"/>
      <c r="Q134" s="263"/>
      <c r="R134" s="263"/>
      <c r="S134" s="263"/>
      <c r="T134" s="26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5" t="s">
        <v>190</v>
      </c>
      <c r="AU134" s="265" t="s">
        <v>85</v>
      </c>
      <c r="AV134" s="14" t="s">
        <v>85</v>
      </c>
      <c r="AW134" s="14" t="s">
        <v>34</v>
      </c>
      <c r="AX134" s="14" t="s">
        <v>76</v>
      </c>
      <c r="AY134" s="265" t="s">
        <v>178</v>
      </c>
    </row>
    <row r="135" s="14" customFormat="1">
      <c r="A135" s="14"/>
      <c r="B135" s="255"/>
      <c r="C135" s="256"/>
      <c r="D135" s="246" t="s">
        <v>190</v>
      </c>
      <c r="E135" s="257" t="s">
        <v>1</v>
      </c>
      <c r="F135" s="258" t="s">
        <v>3289</v>
      </c>
      <c r="G135" s="256"/>
      <c r="H135" s="259">
        <v>5</v>
      </c>
      <c r="I135" s="260"/>
      <c r="J135" s="256"/>
      <c r="K135" s="256"/>
      <c r="L135" s="261"/>
      <c r="M135" s="262"/>
      <c r="N135" s="263"/>
      <c r="O135" s="263"/>
      <c r="P135" s="263"/>
      <c r="Q135" s="263"/>
      <c r="R135" s="263"/>
      <c r="S135" s="263"/>
      <c r="T135" s="26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5" t="s">
        <v>190</v>
      </c>
      <c r="AU135" s="265" t="s">
        <v>85</v>
      </c>
      <c r="AV135" s="14" t="s">
        <v>85</v>
      </c>
      <c r="AW135" s="14" t="s">
        <v>34</v>
      </c>
      <c r="AX135" s="14" t="s">
        <v>76</v>
      </c>
      <c r="AY135" s="265" t="s">
        <v>178</v>
      </c>
    </row>
    <row r="136" s="2" customFormat="1" ht="24.15" customHeight="1">
      <c r="A136" s="38"/>
      <c r="B136" s="39"/>
      <c r="C136" s="267" t="s">
        <v>179</v>
      </c>
      <c r="D136" s="267" t="s">
        <v>406</v>
      </c>
      <c r="E136" s="268" t="s">
        <v>3290</v>
      </c>
      <c r="F136" s="269" t="s">
        <v>3291</v>
      </c>
      <c r="G136" s="270" t="s">
        <v>267</v>
      </c>
      <c r="H136" s="271">
        <v>27</v>
      </c>
      <c r="I136" s="272"/>
      <c r="J136" s="273">
        <f>ROUND(I136*H136,2)</f>
        <v>0</v>
      </c>
      <c r="K136" s="269" t="s">
        <v>185</v>
      </c>
      <c r="L136" s="274"/>
      <c r="M136" s="275" t="s">
        <v>1</v>
      </c>
      <c r="N136" s="276" t="s">
        <v>41</v>
      </c>
      <c r="O136" s="91"/>
      <c r="P136" s="235">
        <f>O136*H136</f>
        <v>0</v>
      </c>
      <c r="Q136" s="235">
        <v>0.00029</v>
      </c>
      <c r="R136" s="235">
        <f>Q136*H136</f>
        <v>0.0078300000000000002</v>
      </c>
      <c r="S136" s="235">
        <v>0</v>
      </c>
      <c r="T136" s="23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37" t="s">
        <v>264</v>
      </c>
      <c r="AT136" s="237" t="s">
        <v>406</v>
      </c>
      <c r="AU136" s="237" t="s">
        <v>85</v>
      </c>
      <c r="AY136" s="17" t="s">
        <v>178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7" t="s">
        <v>83</v>
      </c>
      <c r="BK136" s="238">
        <f>ROUND(I136*H136,2)</f>
        <v>0</v>
      </c>
      <c r="BL136" s="17" t="s">
        <v>186</v>
      </c>
      <c r="BM136" s="237" t="s">
        <v>3292</v>
      </c>
    </row>
    <row r="137" s="13" customFormat="1">
      <c r="A137" s="13"/>
      <c r="B137" s="244"/>
      <c r="C137" s="245"/>
      <c r="D137" s="246" t="s">
        <v>190</v>
      </c>
      <c r="E137" s="247" t="s">
        <v>1</v>
      </c>
      <c r="F137" s="248" t="s">
        <v>3293</v>
      </c>
      <c r="G137" s="245"/>
      <c r="H137" s="247" t="s">
        <v>1</v>
      </c>
      <c r="I137" s="249"/>
      <c r="J137" s="245"/>
      <c r="K137" s="245"/>
      <c r="L137" s="250"/>
      <c r="M137" s="251"/>
      <c r="N137" s="252"/>
      <c r="O137" s="252"/>
      <c r="P137" s="252"/>
      <c r="Q137" s="252"/>
      <c r="R137" s="252"/>
      <c r="S137" s="252"/>
      <c r="T137" s="25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54" t="s">
        <v>190</v>
      </c>
      <c r="AU137" s="254" t="s">
        <v>85</v>
      </c>
      <c r="AV137" s="13" t="s">
        <v>83</v>
      </c>
      <c r="AW137" s="13" t="s">
        <v>34</v>
      </c>
      <c r="AX137" s="13" t="s">
        <v>76</v>
      </c>
      <c r="AY137" s="254" t="s">
        <v>178</v>
      </c>
    </row>
    <row r="138" s="14" customFormat="1">
      <c r="A138" s="14"/>
      <c r="B138" s="255"/>
      <c r="C138" s="256"/>
      <c r="D138" s="246" t="s">
        <v>190</v>
      </c>
      <c r="E138" s="257" t="s">
        <v>1</v>
      </c>
      <c r="F138" s="258" t="s">
        <v>3294</v>
      </c>
      <c r="G138" s="256"/>
      <c r="H138" s="259">
        <v>21</v>
      </c>
      <c r="I138" s="260"/>
      <c r="J138" s="256"/>
      <c r="K138" s="256"/>
      <c r="L138" s="261"/>
      <c r="M138" s="262"/>
      <c r="N138" s="263"/>
      <c r="O138" s="263"/>
      <c r="P138" s="263"/>
      <c r="Q138" s="263"/>
      <c r="R138" s="263"/>
      <c r="S138" s="263"/>
      <c r="T138" s="26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5" t="s">
        <v>190</v>
      </c>
      <c r="AU138" s="265" t="s">
        <v>85</v>
      </c>
      <c r="AV138" s="14" t="s">
        <v>85</v>
      </c>
      <c r="AW138" s="14" t="s">
        <v>34</v>
      </c>
      <c r="AX138" s="14" t="s">
        <v>76</v>
      </c>
      <c r="AY138" s="265" t="s">
        <v>178</v>
      </c>
    </row>
    <row r="139" s="14" customFormat="1">
      <c r="A139" s="14"/>
      <c r="B139" s="255"/>
      <c r="C139" s="256"/>
      <c r="D139" s="246" t="s">
        <v>190</v>
      </c>
      <c r="E139" s="257" t="s">
        <v>1</v>
      </c>
      <c r="F139" s="258" t="s">
        <v>3295</v>
      </c>
      <c r="G139" s="256"/>
      <c r="H139" s="259">
        <v>6</v>
      </c>
      <c r="I139" s="260"/>
      <c r="J139" s="256"/>
      <c r="K139" s="256"/>
      <c r="L139" s="261"/>
      <c r="M139" s="262"/>
      <c r="N139" s="263"/>
      <c r="O139" s="263"/>
      <c r="P139" s="263"/>
      <c r="Q139" s="263"/>
      <c r="R139" s="263"/>
      <c r="S139" s="263"/>
      <c r="T139" s="26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5" t="s">
        <v>190</v>
      </c>
      <c r="AU139" s="265" t="s">
        <v>85</v>
      </c>
      <c r="AV139" s="14" t="s">
        <v>85</v>
      </c>
      <c r="AW139" s="14" t="s">
        <v>34</v>
      </c>
      <c r="AX139" s="14" t="s">
        <v>76</v>
      </c>
      <c r="AY139" s="265" t="s">
        <v>178</v>
      </c>
    </row>
    <row r="140" s="2" customFormat="1" ht="24.15" customHeight="1">
      <c r="A140" s="38"/>
      <c r="B140" s="39"/>
      <c r="C140" s="267" t="s">
        <v>186</v>
      </c>
      <c r="D140" s="267" t="s">
        <v>406</v>
      </c>
      <c r="E140" s="268" t="s">
        <v>3296</v>
      </c>
      <c r="F140" s="269" t="s">
        <v>3297</v>
      </c>
      <c r="G140" s="270" t="s">
        <v>267</v>
      </c>
      <c r="H140" s="271">
        <v>23</v>
      </c>
      <c r="I140" s="272"/>
      <c r="J140" s="273">
        <f>ROUND(I140*H140,2)</f>
        <v>0</v>
      </c>
      <c r="K140" s="269" t="s">
        <v>185</v>
      </c>
      <c r="L140" s="274"/>
      <c r="M140" s="275" t="s">
        <v>1</v>
      </c>
      <c r="N140" s="276" t="s">
        <v>41</v>
      </c>
      <c r="O140" s="91"/>
      <c r="P140" s="235">
        <f>O140*H140</f>
        <v>0</v>
      </c>
      <c r="Q140" s="235">
        <v>0.00032000000000000003</v>
      </c>
      <c r="R140" s="235">
        <f>Q140*H140</f>
        <v>0.0073600000000000002</v>
      </c>
      <c r="S140" s="235">
        <v>0</v>
      </c>
      <c r="T140" s="23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37" t="s">
        <v>264</v>
      </c>
      <c r="AT140" s="237" t="s">
        <v>406</v>
      </c>
      <c r="AU140" s="237" t="s">
        <v>85</v>
      </c>
      <c r="AY140" s="17" t="s">
        <v>178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7" t="s">
        <v>83</v>
      </c>
      <c r="BK140" s="238">
        <f>ROUND(I140*H140,2)</f>
        <v>0</v>
      </c>
      <c r="BL140" s="17" t="s">
        <v>186</v>
      </c>
      <c r="BM140" s="237" t="s">
        <v>3298</v>
      </c>
    </row>
    <row r="141" s="14" customFormat="1">
      <c r="A141" s="14"/>
      <c r="B141" s="255"/>
      <c r="C141" s="256"/>
      <c r="D141" s="246" t="s">
        <v>190</v>
      </c>
      <c r="E141" s="257" t="s">
        <v>1</v>
      </c>
      <c r="F141" s="258" t="s">
        <v>3288</v>
      </c>
      <c r="G141" s="256"/>
      <c r="H141" s="259">
        <v>19</v>
      </c>
      <c r="I141" s="260"/>
      <c r="J141" s="256"/>
      <c r="K141" s="256"/>
      <c r="L141" s="261"/>
      <c r="M141" s="262"/>
      <c r="N141" s="263"/>
      <c r="O141" s="263"/>
      <c r="P141" s="263"/>
      <c r="Q141" s="263"/>
      <c r="R141" s="263"/>
      <c r="S141" s="263"/>
      <c r="T141" s="26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5" t="s">
        <v>190</v>
      </c>
      <c r="AU141" s="265" t="s">
        <v>85</v>
      </c>
      <c r="AV141" s="14" t="s">
        <v>85</v>
      </c>
      <c r="AW141" s="14" t="s">
        <v>34</v>
      </c>
      <c r="AX141" s="14" t="s">
        <v>76</v>
      </c>
      <c r="AY141" s="265" t="s">
        <v>178</v>
      </c>
    </row>
    <row r="142" s="14" customFormat="1">
      <c r="A142" s="14"/>
      <c r="B142" s="255"/>
      <c r="C142" s="256"/>
      <c r="D142" s="246" t="s">
        <v>190</v>
      </c>
      <c r="E142" s="257" t="s">
        <v>1</v>
      </c>
      <c r="F142" s="258" t="s">
        <v>3299</v>
      </c>
      <c r="G142" s="256"/>
      <c r="H142" s="259">
        <v>4</v>
      </c>
      <c r="I142" s="260"/>
      <c r="J142" s="256"/>
      <c r="K142" s="256"/>
      <c r="L142" s="261"/>
      <c r="M142" s="262"/>
      <c r="N142" s="263"/>
      <c r="O142" s="263"/>
      <c r="P142" s="263"/>
      <c r="Q142" s="263"/>
      <c r="R142" s="263"/>
      <c r="S142" s="263"/>
      <c r="T142" s="26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65" t="s">
        <v>190</v>
      </c>
      <c r="AU142" s="265" t="s">
        <v>85</v>
      </c>
      <c r="AV142" s="14" t="s">
        <v>85</v>
      </c>
      <c r="AW142" s="14" t="s">
        <v>34</v>
      </c>
      <c r="AX142" s="14" t="s">
        <v>76</v>
      </c>
      <c r="AY142" s="265" t="s">
        <v>178</v>
      </c>
    </row>
    <row r="143" s="2" customFormat="1" ht="24.15" customHeight="1">
      <c r="A143" s="38"/>
      <c r="B143" s="39"/>
      <c r="C143" s="267" t="s">
        <v>226</v>
      </c>
      <c r="D143" s="267" t="s">
        <v>406</v>
      </c>
      <c r="E143" s="268" t="s">
        <v>3300</v>
      </c>
      <c r="F143" s="269" t="s">
        <v>3301</v>
      </c>
      <c r="G143" s="270" t="s">
        <v>267</v>
      </c>
      <c r="H143" s="271">
        <v>22</v>
      </c>
      <c r="I143" s="272"/>
      <c r="J143" s="273">
        <f>ROUND(I143*H143,2)</f>
        <v>0</v>
      </c>
      <c r="K143" s="269" t="s">
        <v>185</v>
      </c>
      <c r="L143" s="274"/>
      <c r="M143" s="275" t="s">
        <v>1</v>
      </c>
      <c r="N143" s="276" t="s">
        <v>41</v>
      </c>
      <c r="O143" s="91"/>
      <c r="P143" s="235">
        <f>O143*H143</f>
        <v>0</v>
      </c>
      <c r="Q143" s="235">
        <v>0.00032000000000000003</v>
      </c>
      <c r="R143" s="235">
        <f>Q143*H143</f>
        <v>0.0070400000000000003</v>
      </c>
      <c r="S143" s="235">
        <v>0</v>
      </c>
      <c r="T143" s="23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37" t="s">
        <v>264</v>
      </c>
      <c r="AT143" s="237" t="s">
        <v>406</v>
      </c>
      <c r="AU143" s="237" t="s">
        <v>85</v>
      </c>
      <c r="AY143" s="17" t="s">
        <v>178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7" t="s">
        <v>83</v>
      </c>
      <c r="BK143" s="238">
        <f>ROUND(I143*H143,2)</f>
        <v>0</v>
      </c>
      <c r="BL143" s="17" t="s">
        <v>186</v>
      </c>
      <c r="BM143" s="237" t="s">
        <v>3302</v>
      </c>
    </row>
    <row r="144" s="14" customFormat="1">
      <c r="A144" s="14"/>
      <c r="B144" s="255"/>
      <c r="C144" s="256"/>
      <c r="D144" s="246" t="s">
        <v>190</v>
      </c>
      <c r="E144" s="257" t="s">
        <v>1</v>
      </c>
      <c r="F144" s="258" t="s">
        <v>3288</v>
      </c>
      <c r="G144" s="256"/>
      <c r="H144" s="259">
        <v>19</v>
      </c>
      <c r="I144" s="260"/>
      <c r="J144" s="256"/>
      <c r="K144" s="256"/>
      <c r="L144" s="261"/>
      <c r="M144" s="262"/>
      <c r="N144" s="263"/>
      <c r="O144" s="263"/>
      <c r="P144" s="263"/>
      <c r="Q144" s="263"/>
      <c r="R144" s="263"/>
      <c r="S144" s="263"/>
      <c r="T144" s="26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5" t="s">
        <v>190</v>
      </c>
      <c r="AU144" s="265" t="s">
        <v>85</v>
      </c>
      <c r="AV144" s="14" t="s">
        <v>85</v>
      </c>
      <c r="AW144" s="14" t="s">
        <v>34</v>
      </c>
      <c r="AX144" s="14" t="s">
        <v>76</v>
      </c>
      <c r="AY144" s="265" t="s">
        <v>178</v>
      </c>
    </row>
    <row r="145" s="14" customFormat="1">
      <c r="A145" s="14"/>
      <c r="B145" s="255"/>
      <c r="C145" s="256"/>
      <c r="D145" s="246" t="s">
        <v>190</v>
      </c>
      <c r="E145" s="257" t="s">
        <v>1</v>
      </c>
      <c r="F145" s="258" t="s">
        <v>3303</v>
      </c>
      <c r="G145" s="256"/>
      <c r="H145" s="259">
        <v>3</v>
      </c>
      <c r="I145" s="260"/>
      <c r="J145" s="256"/>
      <c r="K145" s="256"/>
      <c r="L145" s="261"/>
      <c r="M145" s="262"/>
      <c r="N145" s="263"/>
      <c r="O145" s="263"/>
      <c r="P145" s="263"/>
      <c r="Q145" s="263"/>
      <c r="R145" s="263"/>
      <c r="S145" s="263"/>
      <c r="T145" s="26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5" t="s">
        <v>190</v>
      </c>
      <c r="AU145" s="265" t="s">
        <v>85</v>
      </c>
      <c r="AV145" s="14" t="s">
        <v>85</v>
      </c>
      <c r="AW145" s="14" t="s">
        <v>34</v>
      </c>
      <c r="AX145" s="14" t="s">
        <v>76</v>
      </c>
      <c r="AY145" s="265" t="s">
        <v>178</v>
      </c>
    </row>
    <row r="146" s="2" customFormat="1" ht="16.5" customHeight="1">
      <c r="A146" s="38"/>
      <c r="B146" s="39"/>
      <c r="C146" s="267" t="s">
        <v>241</v>
      </c>
      <c r="D146" s="267" t="s">
        <v>406</v>
      </c>
      <c r="E146" s="268" t="s">
        <v>3304</v>
      </c>
      <c r="F146" s="269" t="s">
        <v>3305</v>
      </c>
      <c r="G146" s="270" t="s">
        <v>267</v>
      </c>
      <c r="H146" s="271">
        <v>83</v>
      </c>
      <c r="I146" s="272"/>
      <c r="J146" s="273">
        <f>ROUND(I146*H146,2)</f>
        <v>0</v>
      </c>
      <c r="K146" s="269" t="s">
        <v>1</v>
      </c>
      <c r="L146" s="274"/>
      <c r="M146" s="275" t="s">
        <v>1</v>
      </c>
      <c r="N146" s="276" t="s">
        <v>41</v>
      </c>
      <c r="O146" s="91"/>
      <c r="P146" s="235">
        <f>O146*H146</f>
        <v>0</v>
      </c>
      <c r="Q146" s="235">
        <v>0.00012</v>
      </c>
      <c r="R146" s="235">
        <f>Q146*H146</f>
        <v>0.0099600000000000001</v>
      </c>
      <c r="S146" s="235">
        <v>0</v>
      </c>
      <c r="T146" s="23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37" t="s">
        <v>264</v>
      </c>
      <c r="AT146" s="237" t="s">
        <v>406</v>
      </c>
      <c r="AU146" s="237" t="s">
        <v>85</v>
      </c>
      <c r="AY146" s="17" t="s">
        <v>178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7" t="s">
        <v>83</v>
      </c>
      <c r="BK146" s="238">
        <f>ROUND(I146*H146,2)</f>
        <v>0</v>
      </c>
      <c r="BL146" s="17" t="s">
        <v>186</v>
      </c>
      <c r="BM146" s="237" t="s">
        <v>3306</v>
      </c>
    </row>
    <row r="147" s="14" customFormat="1">
      <c r="A147" s="14"/>
      <c r="B147" s="255"/>
      <c r="C147" s="256"/>
      <c r="D147" s="246" t="s">
        <v>190</v>
      </c>
      <c r="E147" s="257" t="s">
        <v>1</v>
      </c>
      <c r="F147" s="258" t="s">
        <v>3307</v>
      </c>
      <c r="G147" s="256"/>
      <c r="H147" s="259">
        <v>73</v>
      </c>
      <c r="I147" s="260"/>
      <c r="J147" s="256"/>
      <c r="K147" s="256"/>
      <c r="L147" s="261"/>
      <c r="M147" s="262"/>
      <c r="N147" s="263"/>
      <c r="O147" s="263"/>
      <c r="P147" s="263"/>
      <c r="Q147" s="263"/>
      <c r="R147" s="263"/>
      <c r="S147" s="263"/>
      <c r="T147" s="26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5" t="s">
        <v>190</v>
      </c>
      <c r="AU147" s="265" t="s">
        <v>85</v>
      </c>
      <c r="AV147" s="14" t="s">
        <v>85</v>
      </c>
      <c r="AW147" s="14" t="s">
        <v>34</v>
      </c>
      <c r="AX147" s="14" t="s">
        <v>76</v>
      </c>
      <c r="AY147" s="265" t="s">
        <v>178</v>
      </c>
    </row>
    <row r="148" s="14" customFormat="1">
      <c r="A148" s="14"/>
      <c r="B148" s="255"/>
      <c r="C148" s="256"/>
      <c r="D148" s="246" t="s">
        <v>190</v>
      </c>
      <c r="E148" s="257" t="s">
        <v>1</v>
      </c>
      <c r="F148" s="258" t="s">
        <v>3308</v>
      </c>
      <c r="G148" s="256"/>
      <c r="H148" s="259">
        <v>10</v>
      </c>
      <c r="I148" s="260"/>
      <c r="J148" s="256"/>
      <c r="K148" s="256"/>
      <c r="L148" s="261"/>
      <c r="M148" s="262"/>
      <c r="N148" s="263"/>
      <c r="O148" s="263"/>
      <c r="P148" s="263"/>
      <c r="Q148" s="263"/>
      <c r="R148" s="263"/>
      <c r="S148" s="263"/>
      <c r="T148" s="26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5" t="s">
        <v>190</v>
      </c>
      <c r="AU148" s="265" t="s">
        <v>85</v>
      </c>
      <c r="AV148" s="14" t="s">
        <v>85</v>
      </c>
      <c r="AW148" s="14" t="s">
        <v>34</v>
      </c>
      <c r="AX148" s="14" t="s">
        <v>76</v>
      </c>
      <c r="AY148" s="265" t="s">
        <v>178</v>
      </c>
    </row>
    <row r="149" s="2" customFormat="1" ht="33" customHeight="1">
      <c r="A149" s="38"/>
      <c r="B149" s="39"/>
      <c r="C149" s="226" t="s">
        <v>255</v>
      </c>
      <c r="D149" s="226" t="s">
        <v>181</v>
      </c>
      <c r="E149" s="227" t="s">
        <v>3309</v>
      </c>
      <c r="F149" s="228" t="s">
        <v>3310</v>
      </c>
      <c r="G149" s="229" t="s">
        <v>267</v>
      </c>
      <c r="H149" s="230">
        <v>221</v>
      </c>
      <c r="I149" s="231"/>
      <c r="J149" s="232">
        <f>ROUND(I149*H149,2)</f>
        <v>0</v>
      </c>
      <c r="K149" s="228" t="s">
        <v>185</v>
      </c>
      <c r="L149" s="44"/>
      <c r="M149" s="233" t="s">
        <v>1</v>
      </c>
      <c r="N149" s="234" t="s">
        <v>41</v>
      </c>
      <c r="O149" s="91"/>
      <c r="P149" s="235">
        <f>O149*H149</f>
        <v>0</v>
      </c>
      <c r="Q149" s="235">
        <v>0.00019000000000000001</v>
      </c>
      <c r="R149" s="235">
        <f>Q149*H149</f>
        <v>0.04199</v>
      </c>
      <c r="S149" s="235">
        <v>0</v>
      </c>
      <c r="T149" s="23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7" t="s">
        <v>362</v>
      </c>
      <c r="AT149" s="237" t="s">
        <v>181</v>
      </c>
      <c r="AU149" s="237" t="s">
        <v>85</v>
      </c>
      <c r="AY149" s="17" t="s">
        <v>178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7" t="s">
        <v>83</v>
      </c>
      <c r="BK149" s="238">
        <f>ROUND(I149*H149,2)</f>
        <v>0</v>
      </c>
      <c r="BL149" s="17" t="s">
        <v>362</v>
      </c>
      <c r="BM149" s="237" t="s">
        <v>3311</v>
      </c>
    </row>
    <row r="150" s="2" customFormat="1">
      <c r="A150" s="38"/>
      <c r="B150" s="39"/>
      <c r="C150" s="40"/>
      <c r="D150" s="239" t="s">
        <v>188</v>
      </c>
      <c r="E150" s="40"/>
      <c r="F150" s="240" t="s">
        <v>3312</v>
      </c>
      <c r="G150" s="40"/>
      <c r="H150" s="40"/>
      <c r="I150" s="241"/>
      <c r="J150" s="40"/>
      <c r="K150" s="40"/>
      <c r="L150" s="44"/>
      <c r="M150" s="242"/>
      <c r="N150" s="243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7" t="s">
        <v>188</v>
      </c>
      <c r="AU150" s="17" t="s">
        <v>85</v>
      </c>
    </row>
    <row r="151" s="2" customFormat="1" ht="24.15" customHeight="1">
      <c r="A151" s="38"/>
      <c r="B151" s="39"/>
      <c r="C151" s="267" t="s">
        <v>264</v>
      </c>
      <c r="D151" s="267" t="s">
        <v>406</v>
      </c>
      <c r="E151" s="268" t="s">
        <v>3313</v>
      </c>
      <c r="F151" s="269" t="s">
        <v>3314</v>
      </c>
      <c r="G151" s="270" t="s">
        <v>267</v>
      </c>
      <c r="H151" s="271">
        <v>8</v>
      </c>
      <c r="I151" s="272"/>
      <c r="J151" s="273">
        <f>ROUND(I151*H151,2)</f>
        <v>0</v>
      </c>
      <c r="K151" s="269" t="s">
        <v>185</v>
      </c>
      <c r="L151" s="274"/>
      <c r="M151" s="275" t="s">
        <v>1</v>
      </c>
      <c r="N151" s="276" t="s">
        <v>41</v>
      </c>
      <c r="O151" s="91"/>
      <c r="P151" s="235">
        <f>O151*H151</f>
        <v>0</v>
      </c>
      <c r="Q151" s="235">
        <v>0.00016000000000000001</v>
      </c>
      <c r="R151" s="235">
        <f>Q151*H151</f>
        <v>0.0012800000000000001</v>
      </c>
      <c r="S151" s="235">
        <v>0</v>
      </c>
      <c r="T151" s="23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37" t="s">
        <v>264</v>
      </c>
      <c r="AT151" s="237" t="s">
        <v>406</v>
      </c>
      <c r="AU151" s="237" t="s">
        <v>85</v>
      </c>
      <c r="AY151" s="17" t="s">
        <v>178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7" t="s">
        <v>83</v>
      </c>
      <c r="BK151" s="238">
        <f>ROUND(I151*H151,2)</f>
        <v>0</v>
      </c>
      <c r="BL151" s="17" t="s">
        <v>186</v>
      </c>
      <c r="BM151" s="237" t="s">
        <v>3315</v>
      </c>
    </row>
    <row r="152" s="14" customFormat="1">
      <c r="A152" s="14"/>
      <c r="B152" s="255"/>
      <c r="C152" s="256"/>
      <c r="D152" s="246" t="s">
        <v>190</v>
      </c>
      <c r="E152" s="257" t="s">
        <v>1</v>
      </c>
      <c r="F152" s="258" t="s">
        <v>264</v>
      </c>
      <c r="G152" s="256"/>
      <c r="H152" s="259">
        <v>8</v>
      </c>
      <c r="I152" s="260"/>
      <c r="J152" s="256"/>
      <c r="K152" s="256"/>
      <c r="L152" s="261"/>
      <c r="M152" s="262"/>
      <c r="N152" s="263"/>
      <c r="O152" s="263"/>
      <c r="P152" s="263"/>
      <c r="Q152" s="263"/>
      <c r="R152" s="263"/>
      <c r="S152" s="263"/>
      <c r="T152" s="26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5" t="s">
        <v>190</v>
      </c>
      <c r="AU152" s="265" t="s">
        <v>85</v>
      </c>
      <c r="AV152" s="14" t="s">
        <v>85</v>
      </c>
      <c r="AW152" s="14" t="s">
        <v>34</v>
      </c>
      <c r="AX152" s="14" t="s">
        <v>76</v>
      </c>
      <c r="AY152" s="265" t="s">
        <v>178</v>
      </c>
    </row>
    <row r="153" s="2" customFormat="1" ht="33" customHeight="1">
      <c r="A153" s="38"/>
      <c r="B153" s="39"/>
      <c r="C153" s="226" t="s">
        <v>270</v>
      </c>
      <c r="D153" s="226" t="s">
        <v>181</v>
      </c>
      <c r="E153" s="227" t="s">
        <v>3316</v>
      </c>
      <c r="F153" s="228" t="s">
        <v>3317</v>
      </c>
      <c r="G153" s="229" t="s">
        <v>267</v>
      </c>
      <c r="H153" s="230">
        <v>8</v>
      </c>
      <c r="I153" s="231"/>
      <c r="J153" s="232">
        <f>ROUND(I153*H153,2)</f>
        <v>0</v>
      </c>
      <c r="K153" s="228" t="s">
        <v>185</v>
      </c>
      <c r="L153" s="44"/>
      <c r="M153" s="233" t="s">
        <v>1</v>
      </c>
      <c r="N153" s="234" t="s">
        <v>41</v>
      </c>
      <c r="O153" s="91"/>
      <c r="P153" s="235">
        <f>O153*H153</f>
        <v>0</v>
      </c>
      <c r="Q153" s="235">
        <v>0.00040999999999999999</v>
      </c>
      <c r="R153" s="235">
        <f>Q153*H153</f>
        <v>0.0032799999999999999</v>
      </c>
      <c r="S153" s="235">
        <v>0</v>
      </c>
      <c r="T153" s="236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7" t="s">
        <v>362</v>
      </c>
      <c r="AT153" s="237" t="s">
        <v>181</v>
      </c>
      <c r="AU153" s="237" t="s">
        <v>85</v>
      </c>
      <c r="AY153" s="17" t="s">
        <v>178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7" t="s">
        <v>83</v>
      </c>
      <c r="BK153" s="238">
        <f>ROUND(I153*H153,2)</f>
        <v>0</v>
      </c>
      <c r="BL153" s="17" t="s">
        <v>362</v>
      </c>
      <c r="BM153" s="237" t="s">
        <v>3318</v>
      </c>
    </row>
    <row r="154" s="2" customFormat="1">
      <c r="A154" s="38"/>
      <c r="B154" s="39"/>
      <c r="C154" s="40"/>
      <c r="D154" s="239" t="s">
        <v>188</v>
      </c>
      <c r="E154" s="40"/>
      <c r="F154" s="240" t="s">
        <v>3319</v>
      </c>
      <c r="G154" s="40"/>
      <c r="H154" s="40"/>
      <c r="I154" s="241"/>
      <c r="J154" s="40"/>
      <c r="K154" s="40"/>
      <c r="L154" s="44"/>
      <c r="M154" s="242"/>
      <c r="N154" s="243"/>
      <c r="O154" s="91"/>
      <c r="P154" s="91"/>
      <c r="Q154" s="91"/>
      <c r="R154" s="91"/>
      <c r="S154" s="91"/>
      <c r="T154" s="92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7" t="s">
        <v>188</v>
      </c>
      <c r="AU154" s="17" t="s">
        <v>85</v>
      </c>
    </row>
    <row r="155" s="2" customFormat="1" ht="24.15" customHeight="1">
      <c r="A155" s="38"/>
      <c r="B155" s="39"/>
      <c r="C155" s="226" t="s">
        <v>276</v>
      </c>
      <c r="D155" s="226" t="s">
        <v>181</v>
      </c>
      <c r="E155" s="227" t="s">
        <v>3320</v>
      </c>
      <c r="F155" s="228" t="s">
        <v>3321</v>
      </c>
      <c r="G155" s="229" t="s">
        <v>1333</v>
      </c>
      <c r="H155" s="277"/>
      <c r="I155" s="231"/>
      <c r="J155" s="232">
        <f>ROUND(I155*H155,2)</f>
        <v>0</v>
      </c>
      <c r="K155" s="228" t="s">
        <v>185</v>
      </c>
      <c r="L155" s="44"/>
      <c r="M155" s="233" t="s">
        <v>1</v>
      </c>
      <c r="N155" s="234" t="s">
        <v>41</v>
      </c>
      <c r="O155" s="91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37" t="s">
        <v>362</v>
      </c>
      <c r="AT155" s="237" t="s">
        <v>181</v>
      </c>
      <c r="AU155" s="237" t="s">
        <v>85</v>
      </c>
      <c r="AY155" s="17" t="s">
        <v>178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7" t="s">
        <v>83</v>
      </c>
      <c r="BK155" s="238">
        <f>ROUND(I155*H155,2)</f>
        <v>0</v>
      </c>
      <c r="BL155" s="17" t="s">
        <v>362</v>
      </c>
      <c r="BM155" s="237" t="s">
        <v>3322</v>
      </c>
    </row>
    <row r="156" s="2" customFormat="1">
      <c r="A156" s="38"/>
      <c r="B156" s="39"/>
      <c r="C156" s="40"/>
      <c r="D156" s="239" t="s">
        <v>188</v>
      </c>
      <c r="E156" s="40"/>
      <c r="F156" s="240" t="s">
        <v>3323</v>
      </c>
      <c r="G156" s="40"/>
      <c r="H156" s="40"/>
      <c r="I156" s="241"/>
      <c r="J156" s="40"/>
      <c r="K156" s="40"/>
      <c r="L156" s="44"/>
      <c r="M156" s="242"/>
      <c r="N156" s="243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7" t="s">
        <v>188</v>
      </c>
      <c r="AU156" s="17" t="s">
        <v>85</v>
      </c>
    </row>
    <row r="157" s="12" customFormat="1" ht="22.8" customHeight="1">
      <c r="A157" s="12"/>
      <c r="B157" s="210"/>
      <c r="C157" s="211"/>
      <c r="D157" s="212" t="s">
        <v>75</v>
      </c>
      <c r="E157" s="224" t="s">
        <v>3324</v>
      </c>
      <c r="F157" s="224" t="s">
        <v>3325</v>
      </c>
      <c r="G157" s="211"/>
      <c r="H157" s="211"/>
      <c r="I157" s="214"/>
      <c r="J157" s="225">
        <f>BK157</f>
        <v>0</v>
      </c>
      <c r="K157" s="211"/>
      <c r="L157" s="216"/>
      <c r="M157" s="217"/>
      <c r="N157" s="218"/>
      <c r="O157" s="218"/>
      <c r="P157" s="219">
        <f>SUM(P158:P257)</f>
        <v>0</v>
      </c>
      <c r="Q157" s="218"/>
      <c r="R157" s="219">
        <f>SUM(R158:R257)</f>
        <v>0.24137</v>
      </c>
      <c r="S157" s="218"/>
      <c r="T157" s="220">
        <f>SUM(T158:T257)</f>
        <v>0.10325999999999999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21" t="s">
        <v>85</v>
      </c>
      <c r="AT157" s="222" t="s">
        <v>75</v>
      </c>
      <c r="AU157" s="222" t="s">
        <v>83</v>
      </c>
      <c r="AY157" s="221" t="s">
        <v>178</v>
      </c>
      <c r="BK157" s="223">
        <f>SUM(BK158:BK257)</f>
        <v>0</v>
      </c>
    </row>
    <row r="158" s="2" customFormat="1" ht="16.5" customHeight="1">
      <c r="A158" s="38"/>
      <c r="B158" s="39"/>
      <c r="C158" s="226" t="s">
        <v>297</v>
      </c>
      <c r="D158" s="226" t="s">
        <v>181</v>
      </c>
      <c r="E158" s="227" t="s">
        <v>3326</v>
      </c>
      <c r="F158" s="228" t="s">
        <v>3327</v>
      </c>
      <c r="G158" s="229" t="s">
        <v>203</v>
      </c>
      <c r="H158" s="230">
        <v>17</v>
      </c>
      <c r="I158" s="231"/>
      <c r="J158" s="232">
        <f>ROUND(I158*H158,2)</f>
        <v>0</v>
      </c>
      <c r="K158" s="228" t="s">
        <v>185</v>
      </c>
      <c r="L158" s="44"/>
      <c r="M158" s="233" t="s">
        <v>1</v>
      </c>
      <c r="N158" s="234" t="s">
        <v>41</v>
      </c>
      <c r="O158" s="91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37" t="s">
        <v>362</v>
      </c>
      <c r="AT158" s="237" t="s">
        <v>181</v>
      </c>
      <c r="AU158" s="237" t="s">
        <v>85</v>
      </c>
      <c r="AY158" s="17" t="s">
        <v>178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7" t="s">
        <v>83</v>
      </c>
      <c r="BK158" s="238">
        <f>ROUND(I158*H158,2)</f>
        <v>0</v>
      </c>
      <c r="BL158" s="17" t="s">
        <v>362</v>
      </c>
      <c r="BM158" s="237" t="s">
        <v>3328</v>
      </c>
    </row>
    <row r="159" s="2" customFormat="1">
      <c r="A159" s="38"/>
      <c r="B159" s="39"/>
      <c r="C159" s="40"/>
      <c r="D159" s="239" t="s">
        <v>188</v>
      </c>
      <c r="E159" s="40"/>
      <c r="F159" s="240" t="s">
        <v>3329</v>
      </c>
      <c r="G159" s="40"/>
      <c r="H159" s="40"/>
      <c r="I159" s="241"/>
      <c r="J159" s="40"/>
      <c r="K159" s="40"/>
      <c r="L159" s="44"/>
      <c r="M159" s="242"/>
      <c r="N159" s="243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7" t="s">
        <v>188</v>
      </c>
      <c r="AU159" s="17" t="s">
        <v>85</v>
      </c>
    </row>
    <row r="160" s="14" customFormat="1">
      <c r="A160" s="14"/>
      <c r="B160" s="255"/>
      <c r="C160" s="256"/>
      <c r="D160" s="246" t="s">
        <v>190</v>
      </c>
      <c r="E160" s="257" t="s">
        <v>1</v>
      </c>
      <c r="F160" s="258" t="s">
        <v>3330</v>
      </c>
      <c r="G160" s="256"/>
      <c r="H160" s="259">
        <v>17</v>
      </c>
      <c r="I160" s="260"/>
      <c r="J160" s="256"/>
      <c r="K160" s="256"/>
      <c r="L160" s="261"/>
      <c r="M160" s="262"/>
      <c r="N160" s="263"/>
      <c r="O160" s="263"/>
      <c r="P160" s="263"/>
      <c r="Q160" s="263"/>
      <c r="R160" s="263"/>
      <c r="S160" s="263"/>
      <c r="T160" s="26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5" t="s">
        <v>190</v>
      </c>
      <c r="AU160" s="265" t="s">
        <v>85</v>
      </c>
      <c r="AV160" s="14" t="s">
        <v>85</v>
      </c>
      <c r="AW160" s="14" t="s">
        <v>34</v>
      </c>
      <c r="AX160" s="14" t="s">
        <v>76</v>
      </c>
      <c r="AY160" s="265" t="s">
        <v>178</v>
      </c>
    </row>
    <row r="161" s="2" customFormat="1" ht="16.5" customHeight="1">
      <c r="A161" s="38"/>
      <c r="B161" s="39"/>
      <c r="C161" s="226" t="s">
        <v>8</v>
      </c>
      <c r="D161" s="226" t="s">
        <v>181</v>
      </c>
      <c r="E161" s="227" t="s">
        <v>3331</v>
      </c>
      <c r="F161" s="228" t="s">
        <v>3332</v>
      </c>
      <c r="G161" s="229" t="s">
        <v>203</v>
      </c>
      <c r="H161" s="230">
        <v>13</v>
      </c>
      <c r="I161" s="231"/>
      <c r="J161" s="232">
        <f>ROUND(I161*H161,2)</f>
        <v>0</v>
      </c>
      <c r="K161" s="228" t="s">
        <v>185</v>
      </c>
      <c r="L161" s="44"/>
      <c r="M161" s="233" t="s">
        <v>1</v>
      </c>
      <c r="N161" s="234" t="s">
        <v>41</v>
      </c>
      <c r="O161" s="91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37" t="s">
        <v>362</v>
      </c>
      <c r="AT161" s="237" t="s">
        <v>181</v>
      </c>
      <c r="AU161" s="237" t="s">
        <v>85</v>
      </c>
      <c r="AY161" s="17" t="s">
        <v>178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7" t="s">
        <v>83</v>
      </c>
      <c r="BK161" s="238">
        <f>ROUND(I161*H161,2)</f>
        <v>0</v>
      </c>
      <c r="BL161" s="17" t="s">
        <v>362</v>
      </c>
      <c r="BM161" s="237" t="s">
        <v>3333</v>
      </c>
    </row>
    <row r="162" s="2" customFormat="1">
      <c r="A162" s="38"/>
      <c r="B162" s="39"/>
      <c r="C162" s="40"/>
      <c r="D162" s="239" t="s">
        <v>188</v>
      </c>
      <c r="E162" s="40"/>
      <c r="F162" s="240" t="s">
        <v>3334</v>
      </c>
      <c r="G162" s="40"/>
      <c r="H162" s="40"/>
      <c r="I162" s="241"/>
      <c r="J162" s="40"/>
      <c r="K162" s="40"/>
      <c r="L162" s="44"/>
      <c r="M162" s="242"/>
      <c r="N162" s="243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7" t="s">
        <v>188</v>
      </c>
      <c r="AU162" s="17" t="s">
        <v>85</v>
      </c>
    </row>
    <row r="163" s="14" customFormat="1">
      <c r="A163" s="14"/>
      <c r="B163" s="255"/>
      <c r="C163" s="256"/>
      <c r="D163" s="246" t="s">
        <v>190</v>
      </c>
      <c r="E163" s="257" t="s">
        <v>1</v>
      </c>
      <c r="F163" s="258" t="s">
        <v>3335</v>
      </c>
      <c r="G163" s="256"/>
      <c r="H163" s="259">
        <v>13</v>
      </c>
      <c r="I163" s="260"/>
      <c r="J163" s="256"/>
      <c r="K163" s="256"/>
      <c r="L163" s="261"/>
      <c r="M163" s="262"/>
      <c r="N163" s="263"/>
      <c r="O163" s="263"/>
      <c r="P163" s="263"/>
      <c r="Q163" s="263"/>
      <c r="R163" s="263"/>
      <c r="S163" s="263"/>
      <c r="T163" s="26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5" t="s">
        <v>190</v>
      </c>
      <c r="AU163" s="265" t="s">
        <v>85</v>
      </c>
      <c r="AV163" s="14" t="s">
        <v>85</v>
      </c>
      <c r="AW163" s="14" t="s">
        <v>34</v>
      </c>
      <c r="AX163" s="14" t="s">
        <v>76</v>
      </c>
      <c r="AY163" s="265" t="s">
        <v>178</v>
      </c>
    </row>
    <row r="164" s="2" customFormat="1" ht="16.5" customHeight="1">
      <c r="A164" s="38"/>
      <c r="B164" s="39"/>
      <c r="C164" s="226" t="s">
        <v>311</v>
      </c>
      <c r="D164" s="226" t="s">
        <v>181</v>
      </c>
      <c r="E164" s="227" t="s">
        <v>3336</v>
      </c>
      <c r="F164" s="228" t="s">
        <v>3337</v>
      </c>
      <c r="G164" s="229" t="s">
        <v>267</v>
      </c>
      <c r="H164" s="230">
        <v>19</v>
      </c>
      <c r="I164" s="231"/>
      <c r="J164" s="232">
        <f>ROUND(I164*H164,2)</f>
        <v>0</v>
      </c>
      <c r="K164" s="228" t="s">
        <v>185</v>
      </c>
      <c r="L164" s="44"/>
      <c r="M164" s="233" t="s">
        <v>1</v>
      </c>
      <c r="N164" s="234" t="s">
        <v>41</v>
      </c>
      <c r="O164" s="91"/>
      <c r="P164" s="235">
        <f>O164*H164</f>
        <v>0</v>
      </c>
      <c r="Q164" s="235">
        <v>0</v>
      </c>
      <c r="R164" s="235">
        <f>Q164*H164</f>
        <v>0</v>
      </c>
      <c r="S164" s="235">
        <v>0.0020999999999999999</v>
      </c>
      <c r="T164" s="236">
        <f>S164*H164</f>
        <v>0.039899999999999998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37" t="s">
        <v>362</v>
      </c>
      <c r="AT164" s="237" t="s">
        <v>181</v>
      </c>
      <c r="AU164" s="237" t="s">
        <v>85</v>
      </c>
      <c r="AY164" s="17" t="s">
        <v>178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7" t="s">
        <v>83</v>
      </c>
      <c r="BK164" s="238">
        <f>ROUND(I164*H164,2)</f>
        <v>0</v>
      </c>
      <c r="BL164" s="17" t="s">
        <v>362</v>
      </c>
      <c r="BM164" s="237" t="s">
        <v>3338</v>
      </c>
    </row>
    <row r="165" s="2" customFormat="1">
      <c r="A165" s="38"/>
      <c r="B165" s="39"/>
      <c r="C165" s="40"/>
      <c r="D165" s="239" t="s">
        <v>188</v>
      </c>
      <c r="E165" s="40"/>
      <c r="F165" s="240" t="s">
        <v>3339</v>
      </c>
      <c r="G165" s="40"/>
      <c r="H165" s="40"/>
      <c r="I165" s="241"/>
      <c r="J165" s="40"/>
      <c r="K165" s="40"/>
      <c r="L165" s="44"/>
      <c r="M165" s="242"/>
      <c r="N165" s="243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7" t="s">
        <v>188</v>
      </c>
      <c r="AU165" s="17" t="s">
        <v>85</v>
      </c>
    </row>
    <row r="166" s="14" customFormat="1">
      <c r="A166" s="14"/>
      <c r="B166" s="255"/>
      <c r="C166" s="256"/>
      <c r="D166" s="246" t="s">
        <v>190</v>
      </c>
      <c r="E166" s="257" t="s">
        <v>1</v>
      </c>
      <c r="F166" s="258" t="s">
        <v>3340</v>
      </c>
      <c r="G166" s="256"/>
      <c r="H166" s="259">
        <v>19</v>
      </c>
      <c r="I166" s="260"/>
      <c r="J166" s="256"/>
      <c r="K166" s="256"/>
      <c r="L166" s="261"/>
      <c r="M166" s="262"/>
      <c r="N166" s="263"/>
      <c r="O166" s="263"/>
      <c r="P166" s="263"/>
      <c r="Q166" s="263"/>
      <c r="R166" s="263"/>
      <c r="S166" s="263"/>
      <c r="T166" s="26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5" t="s">
        <v>190</v>
      </c>
      <c r="AU166" s="265" t="s">
        <v>85</v>
      </c>
      <c r="AV166" s="14" t="s">
        <v>85</v>
      </c>
      <c r="AW166" s="14" t="s">
        <v>34</v>
      </c>
      <c r="AX166" s="14" t="s">
        <v>76</v>
      </c>
      <c r="AY166" s="265" t="s">
        <v>178</v>
      </c>
    </row>
    <row r="167" s="2" customFormat="1" ht="16.5" customHeight="1">
      <c r="A167" s="38"/>
      <c r="B167" s="39"/>
      <c r="C167" s="226" t="s">
        <v>319</v>
      </c>
      <c r="D167" s="226" t="s">
        <v>181</v>
      </c>
      <c r="E167" s="227" t="s">
        <v>3341</v>
      </c>
      <c r="F167" s="228" t="s">
        <v>3342</v>
      </c>
      <c r="G167" s="229" t="s">
        <v>267</v>
      </c>
      <c r="H167" s="230">
        <v>32</v>
      </c>
      <c r="I167" s="231"/>
      <c r="J167" s="232">
        <f>ROUND(I167*H167,2)</f>
        <v>0</v>
      </c>
      <c r="K167" s="228" t="s">
        <v>185</v>
      </c>
      <c r="L167" s="44"/>
      <c r="M167" s="233" t="s">
        <v>1</v>
      </c>
      <c r="N167" s="234" t="s">
        <v>41</v>
      </c>
      <c r="O167" s="91"/>
      <c r="P167" s="235">
        <f>O167*H167</f>
        <v>0</v>
      </c>
      <c r="Q167" s="235">
        <v>0</v>
      </c>
      <c r="R167" s="235">
        <f>Q167*H167</f>
        <v>0</v>
      </c>
      <c r="S167" s="235">
        <v>0.00198</v>
      </c>
      <c r="T167" s="236">
        <f>S167*H167</f>
        <v>0.06336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37" t="s">
        <v>362</v>
      </c>
      <c r="AT167" s="237" t="s">
        <v>181</v>
      </c>
      <c r="AU167" s="237" t="s">
        <v>85</v>
      </c>
      <c r="AY167" s="17" t="s">
        <v>178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7" t="s">
        <v>83</v>
      </c>
      <c r="BK167" s="238">
        <f>ROUND(I167*H167,2)</f>
        <v>0</v>
      </c>
      <c r="BL167" s="17" t="s">
        <v>362</v>
      </c>
      <c r="BM167" s="237" t="s">
        <v>3343</v>
      </c>
    </row>
    <row r="168" s="2" customFormat="1">
      <c r="A168" s="38"/>
      <c r="B168" s="39"/>
      <c r="C168" s="40"/>
      <c r="D168" s="239" t="s">
        <v>188</v>
      </c>
      <c r="E168" s="40"/>
      <c r="F168" s="240" t="s">
        <v>3344</v>
      </c>
      <c r="G168" s="40"/>
      <c r="H168" s="40"/>
      <c r="I168" s="241"/>
      <c r="J168" s="40"/>
      <c r="K168" s="40"/>
      <c r="L168" s="44"/>
      <c r="M168" s="242"/>
      <c r="N168" s="243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7" t="s">
        <v>188</v>
      </c>
      <c r="AU168" s="17" t="s">
        <v>85</v>
      </c>
    </row>
    <row r="169" s="14" customFormat="1">
      <c r="A169" s="14"/>
      <c r="B169" s="255"/>
      <c r="C169" s="256"/>
      <c r="D169" s="246" t="s">
        <v>190</v>
      </c>
      <c r="E169" s="257" t="s">
        <v>1</v>
      </c>
      <c r="F169" s="258" t="s">
        <v>3345</v>
      </c>
      <c r="G169" s="256"/>
      <c r="H169" s="259">
        <v>32</v>
      </c>
      <c r="I169" s="260"/>
      <c r="J169" s="256"/>
      <c r="K169" s="256"/>
      <c r="L169" s="261"/>
      <c r="M169" s="262"/>
      <c r="N169" s="263"/>
      <c r="O169" s="263"/>
      <c r="P169" s="263"/>
      <c r="Q169" s="263"/>
      <c r="R169" s="263"/>
      <c r="S169" s="263"/>
      <c r="T169" s="26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5" t="s">
        <v>190</v>
      </c>
      <c r="AU169" s="265" t="s">
        <v>85</v>
      </c>
      <c r="AV169" s="14" t="s">
        <v>85</v>
      </c>
      <c r="AW169" s="14" t="s">
        <v>34</v>
      </c>
      <c r="AX169" s="14" t="s">
        <v>76</v>
      </c>
      <c r="AY169" s="265" t="s">
        <v>178</v>
      </c>
    </row>
    <row r="170" s="2" customFormat="1" ht="16.5" customHeight="1">
      <c r="A170" s="38"/>
      <c r="B170" s="39"/>
      <c r="C170" s="226" t="s">
        <v>324</v>
      </c>
      <c r="D170" s="226" t="s">
        <v>181</v>
      </c>
      <c r="E170" s="227" t="s">
        <v>3346</v>
      </c>
      <c r="F170" s="228" t="s">
        <v>3347</v>
      </c>
      <c r="G170" s="229" t="s">
        <v>203</v>
      </c>
      <c r="H170" s="230">
        <v>1</v>
      </c>
      <c r="I170" s="231"/>
      <c r="J170" s="232">
        <f>ROUND(I170*H170,2)</f>
        <v>0</v>
      </c>
      <c r="K170" s="228" t="s">
        <v>185</v>
      </c>
      <c r="L170" s="44"/>
      <c r="M170" s="233" t="s">
        <v>1</v>
      </c>
      <c r="N170" s="234" t="s">
        <v>41</v>
      </c>
      <c r="O170" s="91"/>
      <c r="P170" s="235">
        <f>O170*H170</f>
        <v>0</v>
      </c>
      <c r="Q170" s="235">
        <v>0.00050000000000000001</v>
      </c>
      <c r="R170" s="235">
        <f>Q170*H170</f>
        <v>0.00050000000000000001</v>
      </c>
      <c r="S170" s="235">
        <v>0</v>
      </c>
      <c r="T170" s="23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37" t="s">
        <v>362</v>
      </c>
      <c r="AT170" s="237" t="s">
        <v>181</v>
      </c>
      <c r="AU170" s="237" t="s">
        <v>85</v>
      </c>
      <c r="AY170" s="17" t="s">
        <v>178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7" t="s">
        <v>83</v>
      </c>
      <c r="BK170" s="238">
        <f>ROUND(I170*H170,2)</f>
        <v>0</v>
      </c>
      <c r="BL170" s="17" t="s">
        <v>362</v>
      </c>
      <c r="BM170" s="237" t="s">
        <v>3348</v>
      </c>
    </row>
    <row r="171" s="2" customFormat="1">
      <c r="A171" s="38"/>
      <c r="B171" s="39"/>
      <c r="C171" s="40"/>
      <c r="D171" s="239" t="s">
        <v>188</v>
      </c>
      <c r="E171" s="40"/>
      <c r="F171" s="240" t="s">
        <v>3349</v>
      </c>
      <c r="G171" s="40"/>
      <c r="H171" s="40"/>
      <c r="I171" s="241"/>
      <c r="J171" s="40"/>
      <c r="K171" s="40"/>
      <c r="L171" s="44"/>
      <c r="M171" s="242"/>
      <c r="N171" s="243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7" t="s">
        <v>188</v>
      </c>
      <c r="AU171" s="17" t="s">
        <v>85</v>
      </c>
    </row>
    <row r="172" s="14" customFormat="1">
      <c r="A172" s="14"/>
      <c r="B172" s="255"/>
      <c r="C172" s="256"/>
      <c r="D172" s="246" t="s">
        <v>190</v>
      </c>
      <c r="E172" s="257" t="s">
        <v>1</v>
      </c>
      <c r="F172" s="258" t="s">
        <v>83</v>
      </c>
      <c r="G172" s="256"/>
      <c r="H172" s="259">
        <v>1</v>
      </c>
      <c r="I172" s="260"/>
      <c r="J172" s="256"/>
      <c r="K172" s="256"/>
      <c r="L172" s="261"/>
      <c r="M172" s="262"/>
      <c r="N172" s="263"/>
      <c r="O172" s="263"/>
      <c r="P172" s="263"/>
      <c r="Q172" s="263"/>
      <c r="R172" s="263"/>
      <c r="S172" s="263"/>
      <c r="T172" s="26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5" t="s">
        <v>190</v>
      </c>
      <c r="AU172" s="265" t="s">
        <v>85</v>
      </c>
      <c r="AV172" s="14" t="s">
        <v>85</v>
      </c>
      <c r="AW172" s="14" t="s">
        <v>34</v>
      </c>
      <c r="AX172" s="14" t="s">
        <v>76</v>
      </c>
      <c r="AY172" s="265" t="s">
        <v>178</v>
      </c>
    </row>
    <row r="173" s="2" customFormat="1" ht="16.5" customHeight="1">
      <c r="A173" s="38"/>
      <c r="B173" s="39"/>
      <c r="C173" s="226" t="s">
        <v>362</v>
      </c>
      <c r="D173" s="226" t="s">
        <v>181</v>
      </c>
      <c r="E173" s="227" t="s">
        <v>3350</v>
      </c>
      <c r="F173" s="228" t="s">
        <v>3351</v>
      </c>
      <c r="G173" s="229" t="s">
        <v>203</v>
      </c>
      <c r="H173" s="230">
        <v>1</v>
      </c>
      <c r="I173" s="231"/>
      <c r="J173" s="232">
        <f>ROUND(I173*H173,2)</f>
        <v>0</v>
      </c>
      <c r="K173" s="228" t="s">
        <v>185</v>
      </c>
      <c r="L173" s="44"/>
      <c r="M173" s="233" t="s">
        <v>1</v>
      </c>
      <c r="N173" s="234" t="s">
        <v>41</v>
      </c>
      <c r="O173" s="91"/>
      <c r="P173" s="235">
        <f>O173*H173</f>
        <v>0</v>
      </c>
      <c r="Q173" s="235">
        <v>0.00089999999999999998</v>
      </c>
      <c r="R173" s="235">
        <f>Q173*H173</f>
        <v>0.00089999999999999998</v>
      </c>
      <c r="S173" s="235">
        <v>0</v>
      </c>
      <c r="T173" s="23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37" t="s">
        <v>362</v>
      </c>
      <c r="AT173" s="237" t="s">
        <v>181</v>
      </c>
      <c r="AU173" s="237" t="s">
        <v>85</v>
      </c>
      <c r="AY173" s="17" t="s">
        <v>178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7" t="s">
        <v>83</v>
      </c>
      <c r="BK173" s="238">
        <f>ROUND(I173*H173,2)</f>
        <v>0</v>
      </c>
      <c r="BL173" s="17" t="s">
        <v>362</v>
      </c>
      <c r="BM173" s="237" t="s">
        <v>3352</v>
      </c>
    </row>
    <row r="174" s="2" customFormat="1">
      <c r="A174" s="38"/>
      <c r="B174" s="39"/>
      <c r="C174" s="40"/>
      <c r="D174" s="239" t="s">
        <v>188</v>
      </c>
      <c r="E174" s="40"/>
      <c r="F174" s="240" t="s">
        <v>3353</v>
      </c>
      <c r="G174" s="40"/>
      <c r="H174" s="40"/>
      <c r="I174" s="241"/>
      <c r="J174" s="40"/>
      <c r="K174" s="40"/>
      <c r="L174" s="44"/>
      <c r="M174" s="242"/>
      <c r="N174" s="243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7" t="s">
        <v>188</v>
      </c>
      <c r="AU174" s="17" t="s">
        <v>85</v>
      </c>
    </row>
    <row r="175" s="14" customFormat="1">
      <c r="A175" s="14"/>
      <c r="B175" s="255"/>
      <c r="C175" s="256"/>
      <c r="D175" s="246" t="s">
        <v>190</v>
      </c>
      <c r="E175" s="257" t="s">
        <v>1</v>
      </c>
      <c r="F175" s="258" t="s">
        <v>83</v>
      </c>
      <c r="G175" s="256"/>
      <c r="H175" s="259">
        <v>1</v>
      </c>
      <c r="I175" s="260"/>
      <c r="J175" s="256"/>
      <c r="K175" s="256"/>
      <c r="L175" s="261"/>
      <c r="M175" s="262"/>
      <c r="N175" s="263"/>
      <c r="O175" s="263"/>
      <c r="P175" s="263"/>
      <c r="Q175" s="263"/>
      <c r="R175" s="263"/>
      <c r="S175" s="263"/>
      <c r="T175" s="26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65" t="s">
        <v>190</v>
      </c>
      <c r="AU175" s="265" t="s">
        <v>85</v>
      </c>
      <c r="AV175" s="14" t="s">
        <v>85</v>
      </c>
      <c r="AW175" s="14" t="s">
        <v>34</v>
      </c>
      <c r="AX175" s="14" t="s">
        <v>76</v>
      </c>
      <c r="AY175" s="265" t="s">
        <v>178</v>
      </c>
    </row>
    <row r="176" s="2" customFormat="1" ht="16.5" customHeight="1">
      <c r="A176" s="38"/>
      <c r="B176" s="39"/>
      <c r="C176" s="226" t="s">
        <v>367</v>
      </c>
      <c r="D176" s="226" t="s">
        <v>181</v>
      </c>
      <c r="E176" s="227" t="s">
        <v>3354</v>
      </c>
      <c r="F176" s="228" t="s">
        <v>3355</v>
      </c>
      <c r="G176" s="229" t="s">
        <v>203</v>
      </c>
      <c r="H176" s="230">
        <v>12</v>
      </c>
      <c r="I176" s="231"/>
      <c r="J176" s="232">
        <f>ROUND(I176*H176,2)</f>
        <v>0</v>
      </c>
      <c r="K176" s="228" t="s">
        <v>185</v>
      </c>
      <c r="L176" s="44"/>
      <c r="M176" s="233" t="s">
        <v>1</v>
      </c>
      <c r="N176" s="234" t="s">
        <v>41</v>
      </c>
      <c r="O176" s="91"/>
      <c r="P176" s="235">
        <f>O176*H176</f>
        <v>0</v>
      </c>
      <c r="Q176" s="235">
        <v>0.0017899999999999999</v>
      </c>
      <c r="R176" s="235">
        <f>Q176*H176</f>
        <v>0.021479999999999999</v>
      </c>
      <c r="S176" s="235">
        <v>0</v>
      </c>
      <c r="T176" s="23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37" t="s">
        <v>362</v>
      </c>
      <c r="AT176" s="237" t="s">
        <v>181</v>
      </c>
      <c r="AU176" s="237" t="s">
        <v>85</v>
      </c>
      <c r="AY176" s="17" t="s">
        <v>178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7" t="s">
        <v>83</v>
      </c>
      <c r="BK176" s="238">
        <f>ROUND(I176*H176,2)</f>
        <v>0</v>
      </c>
      <c r="BL176" s="17" t="s">
        <v>362</v>
      </c>
      <c r="BM176" s="237" t="s">
        <v>3356</v>
      </c>
    </row>
    <row r="177" s="2" customFormat="1">
      <c r="A177" s="38"/>
      <c r="B177" s="39"/>
      <c r="C177" s="40"/>
      <c r="D177" s="239" t="s">
        <v>188</v>
      </c>
      <c r="E177" s="40"/>
      <c r="F177" s="240" t="s">
        <v>3357</v>
      </c>
      <c r="G177" s="40"/>
      <c r="H177" s="40"/>
      <c r="I177" s="241"/>
      <c r="J177" s="40"/>
      <c r="K177" s="40"/>
      <c r="L177" s="44"/>
      <c r="M177" s="242"/>
      <c r="N177" s="243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7" t="s">
        <v>188</v>
      </c>
      <c r="AU177" s="17" t="s">
        <v>85</v>
      </c>
    </row>
    <row r="178" s="14" customFormat="1">
      <c r="A178" s="14"/>
      <c r="B178" s="255"/>
      <c r="C178" s="256"/>
      <c r="D178" s="246" t="s">
        <v>190</v>
      </c>
      <c r="E178" s="257" t="s">
        <v>1</v>
      </c>
      <c r="F178" s="258" t="s">
        <v>3358</v>
      </c>
      <c r="G178" s="256"/>
      <c r="H178" s="259">
        <v>12</v>
      </c>
      <c r="I178" s="260"/>
      <c r="J178" s="256"/>
      <c r="K178" s="256"/>
      <c r="L178" s="261"/>
      <c r="M178" s="262"/>
      <c r="N178" s="263"/>
      <c r="O178" s="263"/>
      <c r="P178" s="263"/>
      <c r="Q178" s="263"/>
      <c r="R178" s="263"/>
      <c r="S178" s="263"/>
      <c r="T178" s="26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5" t="s">
        <v>190</v>
      </c>
      <c r="AU178" s="265" t="s">
        <v>85</v>
      </c>
      <c r="AV178" s="14" t="s">
        <v>85</v>
      </c>
      <c r="AW178" s="14" t="s">
        <v>34</v>
      </c>
      <c r="AX178" s="14" t="s">
        <v>76</v>
      </c>
      <c r="AY178" s="265" t="s">
        <v>178</v>
      </c>
    </row>
    <row r="179" s="2" customFormat="1" ht="16.5" customHeight="1">
      <c r="A179" s="38"/>
      <c r="B179" s="39"/>
      <c r="C179" s="226" t="s">
        <v>374</v>
      </c>
      <c r="D179" s="226" t="s">
        <v>181</v>
      </c>
      <c r="E179" s="227" t="s">
        <v>3359</v>
      </c>
      <c r="F179" s="228" t="s">
        <v>3360</v>
      </c>
      <c r="G179" s="229" t="s">
        <v>203</v>
      </c>
      <c r="H179" s="230">
        <v>8</v>
      </c>
      <c r="I179" s="231"/>
      <c r="J179" s="232">
        <f>ROUND(I179*H179,2)</f>
        <v>0</v>
      </c>
      <c r="K179" s="228" t="s">
        <v>185</v>
      </c>
      <c r="L179" s="44"/>
      <c r="M179" s="233" t="s">
        <v>1</v>
      </c>
      <c r="N179" s="234" t="s">
        <v>41</v>
      </c>
      <c r="O179" s="91"/>
      <c r="P179" s="235">
        <f>O179*H179</f>
        <v>0</v>
      </c>
      <c r="Q179" s="235">
        <v>0.00031</v>
      </c>
      <c r="R179" s="235">
        <f>Q179*H179</f>
        <v>0.00248</v>
      </c>
      <c r="S179" s="235">
        <v>0</v>
      </c>
      <c r="T179" s="23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37" t="s">
        <v>362</v>
      </c>
      <c r="AT179" s="237" t="s">
        <v>181</v>
      </c>
      <c r="AU179" s="237" t="s">
        <v>85</v>
      </c>
      <c r="AY179" s="17" t="s">
        <v>178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7" t="s">
        <v>83</v>
      </c>
      <c r="BK179" s="238">
        <f>ROUND(I179*H179,2)</f>
        <v>0</v>
      </c>
      <c r="BL179" s="17" t="s">
        <v>362</v>
      </c>
      <c r="BM179" s="237" t="s">
        <v>3361</v>
      </c>
    </row>
    <row r="180" s="2" customFormat="1">
      <c r="A180" s="38"/>
      <c r="B180" s="39"/>
      <c r="C180" s="40"/>
      <c r="D180" s="239" t="s">
        <v>188</v>
      </c>
      <c r="E180" s="40"/>
      <c r="F180" s="240" t="s">
        <v>3362</v>
      </c>
      <c r="G180" s="40"/>
      <c r="H180" s="40"/>
      <c r="I180" s="241"/>
      <c r="J180" s="40"/>
      <c r="K180" s="40"/>
      <c r="L180" s="44"/>
      <c r="M180" s="242"/>
      <c r="N180" s="243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7" t="s">
        <v>188</v>
      </c>
      <c r="AU180" s="17" t="s">
        <v>85</v>
      </c>
    </row>
    <row r="181" s="14" customFormat="1">
      <c r="A181" s="14"/>
      <c r="B181" s="255"/>
      <c r="C181" s="256"/>
      <c r="D181" s="246" t="s">
        <v>190</v>
      </c>
      <c r="E181" s="257" t="s">
        <v>1</v>
      </c>
      <c r="F181" s="258" t="s">
        <v>3363</v>
      </c>
      <c r="G181" s="256"/>
      <c r="H181" s="259">
        <v>8</v>
      </c>
      <c r="I181" s="260"/>
      <c r="J181" s="256"/>
      <c r="K181" s="256"/>
      <c r="L181" s="261"/>
      <c r="M181" s="262"/>
      <c r="N181" s="263"/>
      <c r="O181" s="263"/>
      <c r="P181" s="263"/>
      <c r="Q181" s="263"/>
      <c r="R181" s="263"/>
      <c r="S181" s="263"/>
      <c r="T181" s="26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5" t="s">
        <v>190</v>
      </c>
      <c r="AU181" s="265" t="s">
        <v>85</v>
      </c>
      <c r="AV181" s="14" t="s">
        <v>85</v>
      </c>
      <c r="AW181" s="14" t="s">
        <v>34</v>
      </c>
      <c r="AX181" s="14" t="s">
        <v>76</v>
      </c>
      <c r="AY181" s="265" t="s">
        <v>178</v>
      </c>
    </row>
    <row r="182" s="2" customFormat="1" ht="16.5" customHeight="1">
      <c r="A182" s="38"/>
      <c r="B182" s="39"/>
      <c r="C182" s="226" t="s">
        <v>384</v>
      </c>
      <c r="D182" s="226" t="s">
        <v>181</v>
      </c>
      <c r="E182" s="227" t="s">
        <v>3364</v>
      </c>
      <c r="F182" s="228" t="s">
        <v>3365</v>
      </c>
      <c r="G182" s="229" t="s">
        <v>203</v>
      </c>
      <c r="H182" s="230">
        <v>1</v>
      </c>
      <c r="I182" s="231"/>
      <c r="J182" s="232">
        <f>ROUND(I182*H182,2)</f>
        <v>0</v>
      </c>
      <c r="K182" s="228" t="s">
        <v>185</v>
      </c>
      <c r="L182" s="44"/>
      <c r="M182" s="233" t="s">
        <v>1</v>
      </c>
      <c r="N182" s="234" t="s">
        <v>41</v>
      </c>
      <c r="O182" s="91"/>
      <c r="P182" s="235">
        <f>O182*H182</f>
        <v>0</v>
      </c>
      <c r="Q182" s="235">
        <v>0.00052999999999999998</v>
      </c>
      <c r="R182" s="235">
        <f>Q182*H182</f>
        <v>0.00052999999999999998</v>
      </c>
      <c r="S182" s="235">
        <v>0</v>
      </c>
      <c r="T182" s="23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37" t="s">
        <v>362</v>
      </c>
      <c r="AT182" s="237" t="s">
        <v>181</v>
      </c>
      <c r="AU182" s="237" t="s">
        <v>85</v>
      </c>
      <c r="AY182" s="17" t="s">
        <v>178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7" t="s">
        <v>83</v>
      </c>
      <c r="BK182" s="238">
        <f>ROUND(I182*H182,2)</f>
        <v>0</v>
      </c>
      <c r="BL182" s="17" t="s">
        <v>362</v>
      </c>
      <c r="BM182" s="237" t="s">
        <v>3366</v>
      </c>
    </row>
    <row r="183" s="2" customFormat="1">
      <c r="A183" s="38"/>
      <c r="B183" s="39"/>
      <c r="C183" s="40"/>
      <c r="D183" s="239" t="s">
        <v>188</v>
      </c>
      <c r="E183" s="40"/>
      <c r="F183" s="240" t="s">
        <v>3367</v>
      </c>
      <c r="G183" s="40"/>
      <c r="H183" s="40"/>
      <c r="I183" s="241"/>
      <c r="J183" s="40"/>
      <c r="K183" s="40"/>
      <c r="L183" s="44"/>
      <c r="M183" s="242"/>
      <c r="N183" s="243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7" t="s">
        <v>188</v>
      </c>
      <c r="AU183" s="17" t="s">
        <v>85</v>
      </c>
    </row>
    <row r="184" s="14" customFormat="1">
      <c r="A184" s="14"/>
      <c r="B184" s="255"/>
      <c r="C184" s="256"/>
      <c r="D184" s="246" t="s">
        <v>190</v>
      </c>
      <c r="E184" s="257" t="s">
        <v>1</v>
      </c>
      <c r="F184" s="258" t="s">
        <v>83</v>
      </c>
      <c r="G184" s="256"/>
      <c r="H184" s="259">
        <v>1</v>
      </c>
      <c r="I184" s="260"/>
      <c r="J184" s="256"/>
      <c r="K184" s="256"/>
      <c r="L184" s="261"/>
      <c r="M184" s="262"/>
      <c r="N184" s="263"/>
      <c r="O184" s="263"/>
      <c r="P184" s="263"/>
      <c r="Q184" s="263"/>
      <c r="R184" s="263"/>
      <c r="S184" s="263"/>
      <c r="T184" s="26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5" t="s">
        <v>190</v>
      </c>
      <c r="AU184" s="265" t="s">
        <v>85</v>
      </c>
      <c r="AV184" s="14" t="s">
        <v>85</v>
      </c>
      <c r="AW184" s="14" t="s">
        <v>34</v>
      </c>
      <c r="AX184" s="14" t="s">
        <v>76</v>
      </c>
      <c r="AY184" s="265" t="s">
        <v>178</v>
      </c>
    </row>
    <row r="185" s="2" customFormat="1" ht="16.5" customHeight="1">
      <c r="A185" s="38"/>
      <c r="B185" s="39"/>
      <c r="C185" s="226" t="s">
        <v>390</v>
      </c>
      <c r="D185" s="226" t="s">
        <v>181</v>
      </c>
      <c r="E185" s="227" t="s">
        <v>3368</v>
      </c>
      <c r="F185" s="228" t="s">
        <v>3369</v>
      </c>
      <c r="G185" s="229" t="s">
        <v>203</v>
      </c>
      <c r="H185" s="230">
        <v>6</v>
      </c>
      <c r="I185" s="231"/>
      <c r="J185" s="232">
        <f>ROUND(I185*H185,2)</f>
        <v>0</v>
      </c>
      <c r="K185" s="228" t="s">
        <v>185</v>
      </c>
      <c r="L185" s="44"/>
      <c r="M185" s="233" t="s">
        <v>1</v>
      </c>
      <c r="N185" s="234" t="s">
        <v>41</v>
      </c>
      <c r="O185" s="91"/>
      <c r="P185" s="235">
        <f>O185*H185</f>
        <v>0</v>
      </c>
      <c r="Q185" s="235">
        <v>0.001</v>
      </c>
      <c r="R185" s="235">
        <f>Q185*H185</f>
        <v>0.0060000000000000001</v>
      </c>
      <c r="S185" s="235">
        <v>0</v>
      </c>
      <c r="T185" s="23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37" t="s">
        <v>362</v>
      </c>
      <c r="AT185" s="237" t="s">
        <v>181</v>
      </c>
      <c r="AU185" s="237" t="s">
        <v>85</v>
      </c>
      <c r="AY185" s="17" t="s">
        <v>178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7" t="s">
        <v>83</v>
      </c>
      <c r="BK185" s="238">
        <f>ROUND(I185*H185,2)</f>
        <v>0</v>
      </c>
      <c r="BL185" s="17" t="s">
        <v>362</v>
      </c>
      <c r="BM185" s="237" t="s">
        <v>3370</v>
      </c>
    </row>
    <row r="186" s="2" customFormat="1">
      <c r="A186" s="38"/>
      <c r="B186" s="39"/>
      <c r="C186" s="40"/>
      <c r="D186" s="239" t="s">
        <v>188</v>
      </c>
      <c r="E186" s="40"/>
      <c r="F186" s="240" t="s">
        <v>3371</v>
      </c>
      <c r="G186" s="40"/>
      <c r="H186" s="40"/>
      <c r="I186" s="241"/>
      <c r="J186" s="40"/>
      <c r="K186" s="40"/>
      <c r="L186" s="44"/>
      <c r="M186" s="242"/>
      <c r="N186" s="243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7" t="s">
        <v>188</v>
      </c>
      <c r="AU186" s="17" t="s">
        <v>85</v>
      </c>
    </row>
    <row r="187" s="14" customFormat="1">
      <c r="A187" s="14"/>
      <c r="B187" s="255"/>
      <c r="C187" s="256"/>
      <c r="D187" s="246" t="s">
        <v>190</v>
      </c>
      <c r="E187" s="257" t="s">
        <v>1</v>
      </c>
      <c r="F187" s="258" t="s">
        <v>3372</v>
      </c>
      <c r="G187" s="256"/>
      <c r="H187" s="259">
        <v>6</v>
      </c>
      <c r="I187" s="260"/>
      <c r="J187" s="256"/>
      <c r="K187" s="256"/>
      <c r="L187" s="261"/>
      <c r="M187" s="262"/>
      <c r="N187" s="263"/>
      <c r="O187" s="263"/>
      <c r="P187" s="263"/>
      <c r="Q187" s="263"/>
      <c r="R187" s="263"/>
      <c r="S187" s="263"/>
      <c r="T187" s="26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5" t="s">
        <v>190</v>
      </c>
      <c r="AU187" s="265" t="s">
        <v>85</v>
      </c>
      <c r="AV187" s="14" t="s">
        <v>85</v>
      </c>
      <c r="AW187" s="14" t="s">
        <v>34</v>
      </c>
      <c r="AX187" s="14" t="s">
        <v>76</v>
      </c>
      <c r="AY187" s="265" t="s">
        <v>178</v>
      </c>
    </row>
    <row r="188" s="2" customFormat="1" ht="16.5" customHeight="1">
      <c r="A188" s="38"/>
      <c r="B188" s="39"/>
      <c r="C188" s="226" t="s">
        <v>7</v>
      </c>
      <c r="D188" s="226" t="s">
        <v>181</v>
      </c>
      <c r="E188" s="227" t="s">
        <v>3373</v>
      </c>
      <c r="F188" s="228" t="s">
        <v>3374</v>
      </c>
      <c r="G188" s="229" t="s">
        <v>267</v>
      </c>
      <c r="H188" s="230">
        <v>4</v>
      </c>
      <c r="I188" s="231"/>
      <c r="J188" s="232">
        <f>ROUND(I188*H188,2)</f>
        <v>0</v>
      </c>
      <c r="K188" s="228" t="s">
        <v>185</v>
      </c>
      <c r="L188" s="44"/>
      <c r="M188" s="233" t="s">
        <v>1</v>
      </c>
      <c r="N188" s="234" t="s">
        <v>41</v>
      </c>
      <c r="O188" s="91"/>
      <c r="P188" s="235">
        <f>O188*H188</f>
        <v>0</v>
      </c>
      <c r="Q188" s="235">
        <v>0.00063000000000000003</v>
      </c>
      <c r="R188" s="235">
        <f>Q188*H188</f>
        <v>0.0025200000000000001</v>
      </c>
      <c r="S188" s="235">
        <v>0</v>
      </c>
      <c r="T188" s="23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37" t="s">
        <v>362</v>
      </c>
      <c r="AT188" s="237" t="s">
        <v>181</v>
      </c>
      <c r="AU188" s="237" t="s">
        <v>85</v>
      </c>
      <c r="AY188" s="17" t="s">
        <v>178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7" t="s">
        <v>83</v>
      </c>
      <c r="BK188" s="238">
        <f>ROUND(I188*H188,2)</f>
        <v>0</v>
      </c>
      <c r="BL188" s="17" t="s">
        <v>362</v>
      </c>
      <c r="BM188" s="237" t="s">
        <v>3375</v>
      </c>
    </row>
    <row r="189" s="2" customFormat="1">
      <c r="A189" s="38"/>
      <c r="B189" s="39"/>
      <c r="C189" s="40"/>
      <c r="D189" s="239" t="s">
        <v>188</v>
      </c>
      <c r="E189" s="40"/>
      <c r="F189" s="240" t="s">
        <v>3376</v>
      </c>
      <c r="G189" s="40"/>
      <c r="H189" s="40"/>
      <c r="I189" s="241"/>
      <c r="J189" s="40"/>
      <c r="K189" s="40"/>
      <c r="L189" s="44"/>
      <c r="M189" s="242"/>
      <c r="N189" s="243"/>
      <c r="O189" s="91"/>
      <c r="P189" s="91"/>
      <c r="Q189" s="91"/>
      <c r="R189" s="91"/>
      <c r="S189" s="91"/>
      <c r="T189" s="92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7" t="s">
        <v>188</v>
      </c>
      <c r="AU189" s="17" t="s">
        <v>85</v>
      </c>
    </row>
    <row r="190" s="14" customFormat="1">
      <c r="A190" s="14"/>
      <c r="B190" s="255"/>
      <c r="C190" s="256"/>
      <c r="D190" s="246" t="s">
        <v>190</v>
      </c>
      <c r="E190" s="257" t="s">
        <v>1</v>
      </c>
      <c r="F190" s="258" t="s">
        <v>186</v>
      </c>
      <c r="G190" s="256"/>
      <c r="H190" s="259">
        <v>4</v>
      </c>
      <c r="I190" s="260"/>
      <c r="J190" s="256"/>
      <c r="K190" s="256"/>
      <c r="L190" s="261"/>
      <c r="M190" s="262"/>
      <c r="N190" s="263"/>
      <c r="O190" s="263"/>
      <c r="P190" s="263"/>
      <c r="Q190" s="263"/>
      <c r="R190" s="263"/>
      <c r="S190" s="263"/>
      <c r="T190" s="26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5" t="s">
        <v>190</v>
      </c>
      <c r="AU190" s="265" t="s">
        <v>85</v>
      </c>
      <c r="AV190" s="14" t="s">
        <v>85</v>
      </c>
      <c r="AW190" s="14" t="s">
        <v>34</v>
      </c>
      <c r="AX190" s="14" t="s">
        <v>76</v>
      </c>
      <c r="AY190" s="265" t="s">
        <v>178</v>
      </c>
    </row>
    <row r="191" s="2" customFormat="1" ht="16.5" customHeight="1">
      <c r="A191" s="38"/>
      <c r="B191" s="39"/>
      <c r="C191" s="226" t="s">
        <v>405</v>
      </c>
      <c r="D191" s="226" t="s">
        <v>181</v>
      </c>
      <c r="E191" s="227" t="s">
        <v>3377</v>
      </c>
      <c r="F191" s="228" t="s">
        <v>3378</v>
      </c>
      <c r="G191" s="229" t="s">
        <v>267</v>
      </c>
      <c r="H191" s="230">
        <v>56</v>
      </c>
      <c r="I191" s="231"/>
      <c r="J191" s="232">
        <f>ROUND(I191*H191,2)</f>
        <v>0</v>
      </c>
      <c r="K191" s="228" t="s">
        <v>185</v>
      </c>
      <c r="L191" s="44"/>
      <c r="M191" s="233" t="s">
        <v>1</v>
      </c>
      <c r="N191" s="234" t="s">
        <v>41</v>
      </c>
      <c r="O191" s="91"/>
      <c r="P191" s="235">
        <f>O191*H191</f>
        <v>0</v>
      </c>
      <c r="Q191" s="235">
        <v>0.0012999999999999999</v>
      </c>
      <c r="R191" s="235">
        <f>Q191*H191</f>
        <v>0.072800000000000004</v>
      </c>
      <c r="S191" s="235">
        <v>0</v>
      </c>
      <c r="T191" s="23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37" t="s">
        <v>362</v>
      </c>
      <c r="AT191" s="237" t="s">
        <v>181</v>
      </c>
      <c r="AU191" s="237" t="s">
        <v>85</v>
      </c>
      <c r="AY191" s="17" t="s">
        <v>178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7" t="s">
        <v>83</v>
      </c>
      <c r="BK191" s="238">
        <f>ROUND(I191*H191,2)</f>
        <v>0</v>
      </c>
      <c r="BL191" s="17" t="s">
        <v>362</v>
      </c>
      <c r="BM191" s="237" t="s">
        <v>3379</v>
      </c>
    </row>
    <row r="192" s="2" customFormat="1">
      <c r="A192" s="38"/>
      <c r="B192" s="39"/>
      <c r="C192" s="40"/>
      <c r="D192" s="239" t="s">
        <v>188</v>
      </c>
      <c r="E192" s="40"/>
      <c r="F192" s="240" t="s">
        <v>3380</v>
      </c>
      <c r="G192" s="40"/>
      <c r="H192" s="40"/>
      <c r="I192" s="241"/>
      <c r="J192" s="40"/>
      <c r="K192" s="40"/>
      <c r="L192" s="44"/>
      <c r="M192" s="242"/>
      <c r="N192" s="243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7" t="s">
        <v>188</v>
      </c>
      <c r="AU192" s="17" t="s">
        <v>85</v>
      </c>
    </row>
    <row r="193" s="14" customFormat="1">
      <c r="A193" s="14"/>
      <c r="B193" s="255"/>
      <c r="C193" s="256"/>
      <c r="D193" s="246" t="s">
        <v>190</v>
      </c>
      <c r="E193" s="257" t="s">
        <v>1</v>
      </c>
      <c r="F193" s="258" t="s">
        <v>675</v>
      </c>
      <c r="G193" s="256"/>
      <c r="H193" s="259">
        <v>56</v>
      </c>
      <c r="I193" s="260"/>
      <c r="J193" s="256"/>
      <c r="K193" s="256"/>
      <c r="L193" s="261"/>
      <c r="M193" s="262"/>
      <c r="N193" s="263"/>
      <c r="O193" s="263"/>
      <c r="P193" s="263"/>
      <c r="Q193" s="263"/>
      <c r="R193" s="263"/>
      <c r="S193" s="263"/>
      <c r="T193" s="26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5" t="s">
        <v>190</v>
      </c>
      <c r="AU193" s="265" t="s">
        <v>85</v>
      </c>
      <c r="AV193" s="14" t="s">
        <v>85</v>
      </c>
      <c r="AW193" s="14" t="s">
        <v>34</v>
      </c>
      <c r="AX193" s="14" t="s">
        <v>76</v>
      </c>
      <c r="AY193" s="265" t="s">
        <v>178</v>
      </c>
    </row>
    <row r="194" s="2" customFormat="1" ht="16.5" customHeight="1">
      <c r="A194" s="38"/>
      <c r="B194" s="39"/>
      <c r="C194" s="226" t="s">
        <v>411</v>
      </c>
      <c r="D194" s="226" t="s">
        <v>181</v>
      </c>
      <c r="E194" s="227" t="s">
        <v>3381</v>
      </c>
      <c r="F194" s="228" t="s">
        <v>3382</v>
      </c>
      <c r="G194" s="229" t="s">
        <v>267</v>
      </c>
      <c r="H194" s="230">
        <v>83</v>
      </c>
      <c r="I194" s="231"/>
      <c r="J194" s="232">
        <f>ROUND(I194*H194,2)</f>
        <v>0</v>
      </c>
      <c r="K194" s="228" t="s">
        <v>185</v>
      </c>
      <c r="L194" s="44"/>
      <c r="M194" s="233" t="s">
        <v>1</v>
      </c>
      <c r="N194" s="234" t="s">
        <v>41</v>
      </c>
      <c r="O194" s="91"/>
      <c r="P194" s="235">
        <f>O194*H194</f>
        <v>0</v>
      </c>
      <c r="Q194" s="235">
        <v>0.00040000000000000002</v>
      </c>
      <c r="R194" s="235">
        <f>Q194*H194</f>
        <v>0.0332</v>
      </c>
      <c r="S194" s="235">
        <v>0</v>
      </c>
      <c r="T194" s="236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37" t="s">
        <v>362</v>
      </c>
      <c r="AT194" s="237" t="s">
        <v>181</v>
      </c>
      <c r="AU194" s="237" t="s">
        <v>85</v>
      </c>
      <c r="AY194" s="17" t="s">
        <v>178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7" t="s">
        <v>83</v>
      </c>
      <c r="BK194" s="238">
        <f>ROUND(I194*H194,2)</f>
        <v>0</v>
      </c>
      <c r="BL194" s="17" t="s">
        <v>362</v>
      </c>
      <c r="BM194" s="237" t="s">
        <v>3383</v>
      </c>
    </row>
    <row r="195" s="2" customFormat="1">
      <c r="A195" s="38"/>
      <c r="B195" s="39"/>
      <c r="C195" s="40"/>
      <c r="D195" s="239" t="s">
        <v>188</v>
      </c>
      <c r="E195" s="40"/>
      <c r="F195" s="240" t="s">
        <v>3384</v>
      </c>
      <c r="G195" s="40"/>
      <c r="H195" s="40"/>
      <c r="I195" s="241"/>
      <c r="J195" s="40"/>
      <c r="K195" s="40"/>
      <c r="L195" s="44"/>
      <c r="M195" s="242"/>
      <c r="N195" s="243"/>
      <c r="O195" s="91"/>
      <c r="P195" s="91"/>
      <c r="Q195" s="91"/>
      <c r="R195" s="91"/>
      <c r="S195" s="91"/>
      <c r="T195" s="92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7" t="s">
        <v>188</v>
      </c>
      <c r="AU195" s="17" t="s">
        <v>85</v>
      </c>
    </row>
    <row r="196" s="14" customFormat="1">
      <c r="A196" s="14"/>
      <c r="B196" s="255"/>
      <c r="C196" s="256"/>
      <c r="D196" s="246" t="s">
        <v>190</v>
      </c>
      <c r="E196" s="257" t="s">
        <v>1</v>
      </c>
      <c r="F196" s="258" t="s">
        <v>3307</v>
      </c>
      <c r="G196" s="256"/>
      <c r="H196" s="259">
        <v>73</v>
      </c>
      <c r="I196" s="260"/>
      <c r="J196" s="256"/>
      <c r="K196" s="256"/>
      <c r="L196" s="261"/>
      <c r="M196" s="262"/>
      <c r="N196" s="263"/>
      <c r="O196" s="263"/>
      <c r="P196" s="263"/>
      <c r="Q196" s="263"/>
      <c r="R196" s="263"/>
      <c r="S196" s="263"/>
      <c r="T196" s="26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5" t="s">
        <v>190</v>
      </c>
      <c r="AU196" s="265" t="s">
        <v>85</v>
      </c>
      <c r="AV196" s="14" t="s">
        <v>85</v>
      </c>
      <c r="AW196" s="14" t="s">
        <v>34</v>
      </c>
      <c r="AX196" s="14" t="s">
        <v>76</v>
      </c>
      <c r="AY196" s="265" t="s">
        <v>178</v>
      </c>
    </row>
    <row r="197" s="14" customFormat="1">
      <c r="A197" s="14"/>
      <c r="B197" s="255"/>
      <c r="C197" s="256"/>
      <c r="D197" s="246" t="s">
        <v>190</v>
      </c>
      <c r="E197" s="257" t="s">
        <v>1</v>
      </c>
      <c r="F197" s="258" t="s">
        <v>3308</v>
      </c>
      <c r="G197" s="256"/>
      <c r="H197" s="259">
        <v>10</v>
      </c>
      <c r="I197" s="260"/>
      <c r="J197" s="256"/>
      <c r="K197" s="256"/>
      <c r="L197" s="261"/>
      <c r="M197" s="262"/>
      <c r="N197" s="263"/>
      <c r="O197" s="263"/>
      <c r="P197" s="263"/>
      <c r="Q197" s="263"/>
      <c r="R197" s="263"/>
      <c r="S197" s="263"/>
      <c r="T197" s="26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5" t="s">
        <v>190</v>
      </c>
      <c r="AU197" s="265" t="s">
        <v>85</v>
      </c>
      <c r="AV197" s="14" t="s">
        <v>85</v>
      </c>
      <c r="AW197" s="14" t="s">
        <v>34</v>
      </c>
      <c r="AX197" s="14" t="s">
        <v>76</v>
      </c>
      <c r="AY197" s="265" t="s">
        <v>178</v>
      </c>
    </row>
    <row r="198" s="2" customFormat="1" ht="16.5" customHeight="1">
      <c r="A198" s="38"/>
      <c r="B198" s="39"/>
      <c r="C198" s="226" t="s">
        <v>417</v>
      </c>
      <c r="D198" s="226" t="s">
        <v>181</v>
      </c>
      <c r="E198" s="227" t="s">
        <v>3385</v>
      </c>
      <c r="F198" s="228" t="s">
        <v>3386</v>
      </c>
      <c r="G198" s="229" t="s">
        <v>267</v>
      </c>
      <c r="H198" s="230">
        <v>30</v>
      </c>
      <c r="I198" s="231"/>
      <c r="J198" s="232">
        <f>ROUND(I198*H198,2)</f>
        <v>0</v>
      </c>
      <c r="K198" s="228" t="s">
        <v>185</v>
      </c>
      <c r="L198" s="44"/>
      <c r="M198" s="233" t="s">
        <v>1</v>
      </c>
      <c r="N198" s="234" t="s">
        <v>41</v>
      </c>
      <c r="O198" s="91"/>
      <c r="P198" s="235">
        <f>O198*H198</f>
        <v>0</v>
      </c>
      <c r="Q198" s="235">
        <v>0.00042999999999999999</v>
      </c>
      <c r="R198" s="235">
        <f>Q198*H198</f>
        <v>0.0129</v>
      </c>
      <c r="S198" s="235">
        <v>0</v>
      </c>
      <c r="T198" s="23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37" t="s">
        <v>362</v>
      </c>
      <c r="AT198" s="237" t="s">
        <v>181</v>
      </c>
      <c r="AU198" s="237" t="s">
        <v>85</v>
      </c>
      <c r="AY198" s="17" t="s">
        <v>178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7" t="s">
        <v>83</v>
      </c>
      <c r="BK198" s="238">
        <f>ROUND(I198*H198,2)</f>
        <v>0</v>
      </c>
      <c r="BL198" s="17" t="s">
        <v>362</v>
      </c>
      <c r="BM198" s="237" t="s">
        <v>3387</v>
      </c>
    </row>
    <row r="199" s="2" customFormat="1">
      <c r="A199" s="38"/>
      <c r="B199" s="39"/>
      <c r="C199" s="40"/>
      <c r="D199" s="239" t="s">
        <v>188</v>
      </c>
      <c r="E199" s="40"/>
      <c r="F199" s="240" t="s">
        <v>3388</v>
      </c>
      <c r="G199" s="40"/>
      <c r="H199" s="40"/>
      <c r="I199" s="241"/>
      <c r="J199" s="40"/>
      <c r="K199" s="40"/>
      <c r="L199" s="44"/>
      <c r="M199" s="242"/>
      <c r="N199" s="243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7" t="s">
        <v>188</v>
      </c>
      <c r="AU199" s="17" t="s">
        <v>85</v>
      </c>
    </row>
    <row r="200" s="14" customFormat="1">
      <c r="A200" s="14"/>
      <c r="B200" s="255"/>
      <c r="C200" s="256"/>
      <c r="D200" s="246" t="s">
        <v>190</v>
      </c>
      <c r="E200" s="257" t="s">
        <v>1</v>
      </c>
      <c r="F200" s="258" t="s">
        <v>3389</v>
      </c>
      <c r="G200" s="256"/>
      <c r="H200" s="259">
        <v>26</v>
      </c>
      <c r="I200" s="260"/>
      <c r="J200" s="256"/>
      <c r="K200" s="256"/>
      <c r="L200" s="261"/>
      <c r="M200" s="262"/>
      <c r="N200" s="263"/>
      <c r="O200" s="263"/>
      <c r="P200" s="263"/>
      <c r="Q200" s="263"/>
      <c r="R200" s="263"/>
      <c r="S200" s="263"/>
      <c r="T200" s="26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5" t="s">
        <v>190</v>
      </c>
      <c r="AU200" s="265" t="s">
        <v>85</v>
      </c>
      <c r="AV200" s="14" t="s">
        <v>85</v>
      </c>
      <c r="AW200" s="14" t="s">
        <v>34</v>
      </c>
      <c r="AX200" s="14" t="s">
        <v>76</v>
      </c>
      <c r="AY200" s="265" t="s">
        <v>178</v>
      </c>
    </row>
    <row r="201" s="14" customFormat="1">
      <c r="A201" s="14"/>
      <c r="B201" s="255"/>
      <c r="C201" s="256"/>
      <c r="D201" s="246" t="s">
        <v>190</v>
      </c>
      <c r="E201" s="257" t="s">
        <v>1</v>
      </c>
      <c r="F201" s="258" t="s">
        <v>3299</v>
      </c>
      <c r="G201" s="256"/>
      <c r="H201" s="259">
        <v>4</v>
      </c>
      <c r="I201" s="260"/>
      <c r="J201" s="256"/>
      <c r="K201" s="256"/>
      <c r="L201" s="261"/>
      <c r="M201" s="262"/>
      <c r="N201" s="263"/>
      <c r="O201" s="263"/>
      <c r="P201" s="263"/>
      <c r="Q201" s="263"/>
      <c r="R201" s="263"/>
      <c r="S201" s="263"/>
      <c r="T201" s="26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5" t="s">
        <v>190</v>
      </c>
      <c r="AU201" s="265" t="s">
        <v>85</v>
      </c>
      <c r="AV201" s="14" t="s">
        <v>85</v>
      </c>
      <c r="AW201" s="14" t="s">
        <v>34</v>
      </c>
      <c r="AX201" s="14" t="s">
        <v>76</v>
      </c>
      <c r="AY201" s="265" t="s">
        <v>178</v>
      </c>
    </row>
    <row r="202" s="2" customFormat="1" ht="16.5" customHeight="1">
      <c r="A202" s="38"/>
      <c r="B202" s="39"/>
      <c r="C202" s="226" t="s">
        <v>424</v>
      </c>
      <c r="D202" s="226" t="s">
        <v>181</v>
      </c>
      <c r="E202" s="227" t="s">
        <v>3390</v>
      </c>
      <c r="F202" s="228" t="s">
        <v>3391</v>
      </c>
      <c r="G202" s="229" t="s">
        <v>267</v>
      </c>
      <c r="H202" s="230">
        <v>38</v>
      </c>
      <c r="I202" s="231"/>
      <c r="J202" s="232">
        <f>ROUND(I202*H202,2)</f>
        <v>0</v>
      </c>
      <c r="K202" s="228" t="s">
        <v>185</v>
      </c>
      <c r="L202" s="44"/>
      <c r="M202" s="233" t="s">
        <v>1</v>
      </c>
      <c r="N202" s="234" t="s">
        <v>41</v>
      </c>
      <c r="O202" s="91"/>
      <c r="P202" s="235">
        <f>O202*H202</f>
        <v>0</v>
      </c>
      <c r="Q202" s="235">
        <v>0.00050000000000000001</v>
      </c>
      <c r="R202" s="235">
        <f>Q202*H202</f>
        <v>0.019</v>
      </c>
      <c r="S202" s="235">
        <v>0</v>
      </c>
      <c r="T202" s="23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37" t="s">
        <v>362</v>
      </c>
      <c r="AT202" s="237" t="s">
        <v>181</v>
      </c>
      <c r="AU202" s="237" t="s">
        <v>85</v>
      </c>
      <c r="AY202" s="17" t="s">
        <v>178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7" t="s">
        <v>83</v>
      </c>
      <c r="BK202" s="238">
        <f>ROUND(I202*H202,2)</f>
        <v>0</v>
      </c>
      <c r="BL202" s="17" t="s">
        <v>362</v>
      </c>
      <c r="BM202" s="237" t="s">
        <v>3392</v>
      </c>
    </row>
    <row r="203" s="2" customFormat="1">
      <c r="A203" s="38"/>
      <c r="B203" s="39"/>
      <c r="C203" s="40"/>
      <c r="D203" s="239" t="s">
        <v>188</v>
      </c>
      <c r="E203" s="40"/>
      <c r="F203" s="240" t="s">
        <v>3393</v>
      </c>
      <c r="G203" s="40"/>
      <c r="H203" s="40"/>
      <c r="I203" s="241"/>
      <c r="J203" s="40"/>
      <c r="K203" s="40"/>
      <c r="L203" s="44"/>
      <c r="M203" s="242"/>
      <c r="N203" s="243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7" t="s">
        <v>188</v>
      </c>
      <c r="AU203" s="17" t="s">
        <v>85</v>
      </c>
    </row>
    <row r="204" s="14" customFormat="1">
      <c r="A204" s="14"/>
      <c r="B204" s="255"/>
      <c r="C204" s="256"/>
      <c r="D204" s="246" t="s">
        <v>190</v>
      </c>
      <c r="E204" s="257" t="s">
        <v>1</v>
      </c>
      <c r="F204" s="258" t="s">
        <v>3394</v>
      </c>
      <c r="G204" s="256"/>
      <c r="H204" s="259">
        <v>32</v>
      </c>
      <c r="I204" s="260"/>
      <c r="J204" s="256"/>
      <c r="K204" s="256"/>
      <c r="L204" s="261"/>
      <c r="M204" s="262"/>
      <c r="N204" s="263"/>
      <c r="O204" s="263"/>
      <c r="P204" s="263"/>
      <c r="Q204" s="263"/>
      <c r="R204" s="263"/>
      <c r="S204" s="263"/>
      <c r="T204" s="26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5" t="s">
        <v>190</v>
      </c>
      <c r="AU204" s="265" t="s">
        <v>85</v>
      </c>
      <c r="AV204" s="14" t="s">
        <v>85</v>
      </c>
      <c r="AW204" s="14" t="s">
        <v>34</v>
      </c>
      <c r="AX204" s="14" t="s">
        <v>76</v>
      </c>
      <c r="AY204" s="265" t="s">
        <v>178</v>
      </c>
    </row>
    <row r="205" s="14" customFormat="1">
      <c r="A205" s="14"/>
      <c r="B205" s="255"/>
      <c r="C205" s="256"/>
      <c r="D205" s="246" t="s">
        <v>190</v>
      </c>
      <c r="E205" s="257" t="s">
        <v>1</v>
      </c>
      <c r="F205" s="258" t="s">
        <v>3295</v>
      </c>
      <c r="G205" s="256"/>
      <c r="H205" s="259">
        <v>6</v>
      </c>
      <c r="I205" s="260"/>
      <c r="J205" s="256"/>
      <c r="K205" s="256"/>
      <c r="L205" s="261"/>
      <c r="M205" s="262"/>
      <c r="N205" s="263"/>
      <c r="O205" s="263"/>
      <c r="P205" s="263"/>
      <c r="Q205" s="263"/>
      <c r="R205" s="263"/>
      <c r="S205" s="263"/>
      <c r="T205" s="26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5" t="s">
        <v>190</v>
      </c>
      <c r="AU205" s="265" t="s">
        <v>85</v>
      </c>
      <c r="AV205" s="14" t="s">
        <v>85</v>
      </c>
      <c r="AW205" s="14" t="s">
        <v>34</v>
      </c>
      <c r="AX205" s="14" t="s">
        <v>76</v>
      </c>
      <c r="AY205" s="265" t="s">
        <v>178</v>
      </c>
    </row>
    <row r="206" s="2" customFormat="1" ht="16.5" customHeight="1">
      <c r="A206" s="38"/>
      <c r="B206" s="39"/>
      <c r="C206" s="226" t="s">
        <v>429</v>
      </c>
      <c r="D206" s="226" t="s">
        <v>181</v>
      </c>
      <c r="E206" s="227" t="s">
        <v>3395</v>
      </c>
      <c r="F206" s="228" t="s">
        <v>3396</v>
      </c>
      <c r="G206" s="229" t="s">
        <v>267</v>
      </c>
      <c r="H206" s="230">
        <v>18</v>
      </c>
      <c r="I206" s="231"/>
      <c r="J206" s="232">
        <f>ROUND(I206*H206,2)</f>
        <v>0</v>
      </c>
      <c r="K206" s="228" t="s">
        <v>185</v>
      </c>
      <c r="L206" s="44"/>
      <c r="M206" s="233" t="s">
        <v>1</v>
      </c>
      <c r="N206" s="234" t="s">
        <v>41</v>
      </c>
      <c r="O206" s="91"/>
      <c r="P206" s="235">
        <f>O206*H206</f>
        <v>0</v>
      </c>
      <c r="Q206" s="235">
        <v>0.0015299999999999999</v>
      </c>
      <c r="R206" s="235">
        <f>Q206*H206</f>
        <v>0.027539999999999999</v>
      </c>
      <c r="S206" s="235">
        <v>0</v>
      </c>
      <c r="T206" s="23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37" t="s">
        <v>362</v>
      </c>
      <c r="AT206" s="237" t="s">
        <v>181</v>
      </c>
      <c r="AU206" s="237" t="s">
        <v>85</v>
      </c>
      <c r="AY206" s="17" t="s">
        <v>178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7" t="s">
        <v>83</v>
      </c>
      <c r="BK206" s="238">
        <f>ROUND(I206*H206,2)</f>
        <v>0</v>
      </c>
      <c r="BL206" s="17" t="s">
        <v>362</v>
      </c>
      <c r="BM206" s="237" t="s">
        <v>3397</v>
      </c>
    </row>
    <row r="207" s="2" customFormat="1">
      <c r="A207" s="38"/>
      <c r="B207" s="39"/>
      <c r="C207" s="40"/>
      <c r="D207" s="239" t="s">
        <v>188</v>
      </c>
      <c r="E207" s="40"/>
      <c r="F207" s="240" t="s">
        <v>3398</v>
      </c>
      <c r="G207" s="40"/>
      <c r="H207" s="40"/>
      <c r="I207" s="241"/>
      <c r="J207" s="40"/>
      <c r="K207" s="40"/>
      <c r="L207" s="44"/>
      <c r="M207" s="242"/>
      <c r="N207" s="243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7" t="s">
        <v>188</v>
      </c>
      <c r="AU207" s="17" t="s">
        <v>85</v>
      </c>
    </row>
    <row r="208" s="14" customFormat="1">
      <c r="A208" s="14"/>
      <c r="B208" s="255"/>
      <c r="C208" s="256"/>
      <c r="D208" s="246" t="s">
        <v>190</v>
      </c>
      <c r="E208" s="257" t="s">
        <v>1</v>
      </c>
      <c r="F208" s="258" t="s">
        <v>3399</v>
      </c>
      <c r="G208" s="256"/>
      <c r="H208" s="259">
        <v>12</v>
      </c>
      <c r="I208" s="260"/>
      <c r="J208" s="256"/>
      <c r="K208" s="256"/>
      <c r="L208" s="261"/>
      <c r="M208" s="262"/>
      <c r="N208" s="263"/>
      <c r="O208" s="263"/>
      <c r="P208" s="263"/>
      <c r="Q208" s="263"/>
      <c r="R208" s="263"/>
      <c r="S208" s="263"/>
      <c r="T208" s="26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5" t="s">
        <v>190</v>
      </c>
      <c r="AU208" s="265" t="s">
        <v>85</v>
      </c>
      <c r="AV208" s="14" t="s">
        <v>85</v>
      </c>
      <c r="AW208" s="14" t="s">
        <v>34</v>
      </c>
      <c r="AX208" s="14" t="s">
        <v>76</v>
      </c>
      <c r="AY208" s="265" t="s">
        <v>178</v>
      </c>
    </row>
    <row r="209" s="14" customFormat="1">
      <c r="A209" s="14"/>
      <c r="B209" s="255"/>
      <c r="C209" s="256"/>
      <c r="D209" s="246" t="s">
        <v>190</v>
      </c>
      <c r="E209" s="257" t="s">
        <v>1</v>
      </c>
      <c r="F209" s="258" t="s">
        <v>3295</v>
      </c>
      <c r="G209" s="256"/>
      <c r="H209" s="259">
        <v>6</v>
      </c>
      <c r="I209" s="260"/>
      <c r="J209" s="256"/>
      <c r="K209" s="256"/>
      <c r="L209" s="261"/>
      <c r="M209" s="262"/>
      <c r="N209" s="263"/>
      <c r="O209" s="263"/>
      <c r="P209" s="263"/>
      <c r="Q209" s="263"/>
      <c r="R209" s="263"/>
      <c r="S209" s="263"/>
      <c r="T209" s="26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5" t="s">
        <v>190</v>
      </c>
      <c r="AU209" s="265" t="s">
        <v>85</v>
      </c>
      <c r="AV209" s="14" t="s">
        <v>85</v>
      </c>
      <c r="AW209" s="14" t="s">
        <v>34</v>
      </c>
      <c r="AX209" s="14" t="s">
        <v>76</v>
      </c>
      <c r="AY209" s="265" t="s">
        <v>178</v>
      </c>
    </row>
    <row r="210" s="2" customFormat="1" ht="24.15" customHeight="1">
      <c r="A210" s="38"/>
      <c r="B210" s="39"/>
      <c r="C210" s="226" t="s">
        <v>436</v>
      </c>
      <c r="D210" s="226" t="s">
        <v>181</v>
      </c>
      <c r="E210" s="227" t="s">
        <v>3400</v>
      </c>
      <c r="F210" s="228" t="s">
        <v>3401</v>
      </c>
      <c r="G210" s="229" t="s">
        <v>267</v>
      </c>
      <c r="H210" s="230">
        <v>9</v>
      </c>
      <c r="I210" s="231"/>
      <c r="J210" s="232">
        <f>ROUND(I210*H210,2)</f>
        <v>0</v>
      </c>
      <c r="K210" s="228" t="s">
        <v>185</v>
      </c>
      <c r="L210" s="44"/>
      <c r="M210" s="233" t="s">
        <v>1</v>
      </c>
      <c r="N210" s="234" t="s">
        <v>41</v>
      </c>
      <c r="O210" s="91"/>
      <c r="P210" s="235">
        <f>O210*H210</f>
        <v>0</v>
      </c>
      <c r="Q210" s="235">
        <v>0.00055999999999999995</v>
      </c>
      <c r="R210" s="235">
        <f>Q210*H210</f>
        <v>0.0050399999999999993</v>
      </c>
      <c r="S210" s="235">
        <v>0</v>
      </c>
      <c r="T210" s="23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37" t="s">
        <v>362</v>
      </c>
      <c r="AT210" s="237" t="s">
        <v>181</v>
      </c>
      <c r="AU210" s="237" t="s">
        <v>85</v>
      </c>
      <c r="AY210" s="17" t="s">
        <v>178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7" t="s">
        <v>83</v>
      </c>
      <c r="BK210" s="238">
        <f>ROUND(I210*H210,2)</f>
        <v>0</v>
      </c>
      <c r="BL210" s="17" t="s">
        <v>362</v>
      </c>
      <c r="BM210" s="237" t="s">
        <v>3402</v>
      </c>
    </row>
    <row r="211" s="2" customFormat="1">
      <c r="A211" s="38"/>
      <c r="B211" s="39"/>
      <c r="C211" s="40"/>
      <c r="D211" s="239" t="s">
        <v>188</v>
      </c>
      <c r="E211" s="40"/>
      <c r="F211" s="240" t="s">
        <v>3403</v>
      </c>
      <c r="G211" s="40"/>
      <c r="H211" s="40"/>
      <c r="I211" s="241"/>
      <c r="J211" s="40"/>
      <c r="K211" s="40"/>
      <c r="L211" s="44"/>
      <c r="M211" s="242"/>
      <c r="N211" s="243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7" t="s">
        <v>188</v>
      </c>
      <c r="AU211" s="17" t="s">
        <v>85</v>
      </c>
    </row>
    <row r="212" s="14" customFormat="1">
      <c r="A212" s="14"/>
      <c r="B212" s="255"/>
      <c r="C212" s="256"/>
      <c r="D212" s="246" t="s">
        <v>190</v>
      </c>
      <c r="E212" s="257" t="s">
        <v>1</v>
      </c>
      <c r="F212" s="258" t="s">
        <v>3404</v>
      </c>
      <c r="G212" s="256"/>
      <c r="H212" s="259">
        <v>7</v>
      </c>
      <c r="I212" s="260"/>
      <c r="J212" s="256"/>
      <c r="K212" s="256"/>
      <c r="L212" s="261"/>
      <c r="M212" s="262"/>
      <c r="N212" s="263"/>
      <c r="O212" s="263"/>
      <c r="P212" s="263"/>
      <c r="Q212" s="263"/>
      <c r="R212" s="263"/>
      <c r="S212" s="263"/>
      <c r="T212" s="26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5" t="s">
        <v>190</v>
      </c>
      <c r="AU212" s="265" t="s">
        <v>85</v>
      </c>
      <c r="AV212" s="14" t="s">
        <v>85</v>
      </c>
      <c r="AW212" s="14" t="s">
        <v>34</v>
      </c>
      <c r="AX212" s="14" t="s">
        <v>76</v>
      </c>
      <c r="AY212" s="265" t="s">
        <v>178</v>
      </c>
    </row>
    <row r="213" s="14" customFormat="1">
      <c r="A213" s="14"/>
      <c r="B213" s="255"/>
      <c r="C213" s="256"/>
      <c r="D213" s="246" t="s">
        <v>190</v>
      </c>
      <c r="E213" s="257" t="s">
        <v>1</v>
      </c>
      <c r="F213" s="258" t="s">
        <v>3405</v>
      </c>
      <c r="G213" s="256"/>
      <c r="H213" s="259">
        <v>2</v>
      </c>
      <c r="I213" s="260"/>
      <c r="J213" s="256"/>
      <c r="K213" s="256"/>
      <c r="L213" s="261"/>
      <c r="M213" s="262"/>
      <c r="N213" s="263"/>
      <c r="O213" s="263"/>
      <c r="P213" s="263"/>
      <c r="Q213" s="263"/>
      <c r="R213" s="263"/>
      <c r="S213" s="263"/>
      <c r="T213" s="26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5" t="s">
        <v>190</v>
      </c>
      <c r="AU213" s="265" t="s">
        <v>85</v>
      </c>
      <c r="AV213" s="14" t="s">
        <v>85</v>
      </c>
      <c r="AW213" s="14" t="s">
        <v>34</v>
      </c>
      <c r="AX213" s="14" t="s">
        <v>76</v>
      </c>
      <c r="AY213" s="265" t="s">
        <v>178</v>
      </c>
    </row>
    <row r="214" s="2" customFormat="1" ht="24.15" customHeight="1">
      <c r="A214" s="38"/>
      <c r="B214" s="39"/>
      <c r="C214" s="226" t="s">
        <v>443</v>
      </c>
      <c r="D214" s="226" t="s">
        <v>181</v>
      </c>
      <c r="E214" s="227" t="s">
        <v>3406</v>
      </c>
      <c r="F214" s="228" t="s">
        <v>3407</v>
      </c>
      <c r="G214" s="229" t="s">
        <v>267</v>
      </c>
      <c r="H214" s="230">
        <v>10</v>
      </c>
      <c r="I214" s="231"/>
      <c r="J214" s="232">
        <f>ROUND(I214*H214,2)</f>
        <v>0</v>
      </c>
      <c r="K214" s="228" t="s">
        <v>185</v>
      </c>
      <c r="L214" s="44"/>
      <c r="M214" s="233" t="s">
        <v>1</v>
      </c>
      <c r="N214" s="234" t="s">
        <v>41</v>
      </c>
      <c r="O214" s="91"/>
      <c r="P214" s="235">
        <f>O214*H214</f>
        <v>0</v>
      </c>
      <c r="Q214" s="235">
        <v>0.00093999999999999997</v>
      </c>
      <c r="R214" s="235">
        <f>Q214*H214</f>
        <v>0.0094000000000000004</v>
      </c>
      <c r="S214" s="235">
        <v>0</v>
      </c>
      <c r="T214" s="236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37" t="s">
        <v>362</v>
      </c>
      <c r="AT214" s="237" t="s">
        <v>181</v>
      </c>
      <c r="AU214" s="237" t="s">
        <v>85</v>
      </c>
      <c r="AY214" s="17" t="s">
        <v>178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7" t="s">
        <v>83</v>
      </c>
      <c r="BK214" s="238">
        <f>ROUND(I214*H214,2)</f>
        <v>0</v>
      </c>
      <c r="BL214" s="17" t="s">
        <v>362</v>
      </c>
      <c r="BM214" s="237" t="s">
        <v>3408</v>
      </c>
    </row>
    <row r="215" s="2" customFormat="1">
      <c r="A215" s="38"/>
      <c r="B215" s="39"/>
      <c r="C215" s="40"/>
      <c r="D215" s="239" t="s">
        <v>188</v>
      </c>
      <c r="E215" s="40"/>
      <c r="F215" s="240" t="s">
        <v>3409</v>
      </c>
      <c r="G215" s="40"/>
      <c r="H215" s="40"/>
      <c r="I215" s="241"/>
      <c r="J215" s="40"/>
      <c r="K215" s="40"/>
      <c r="L215" s="44"/>
      <c r="M215" s="242"/>
      <c r="N215" s="243"/>
      <c r="O215" s="91"/>
      <c r="P215" s="91"/>
      <c r="Q215" s="91"/>
      <c r="R215" s="91"/>
      <c r="S215" s="91"/>
      <c r="T215" s="92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T215" s="17" t="s">
        <v>188</v>
      </c>
      <c r="AU215" s="17" t="s">
        <v>85</v>
      </c>
    </row>
    <row r="216" s="14" customFormat="1">
      <c r="A216" s="14"/>
      <c r="B216" s="255"/>
      <c r="C216" s="256"/>
      <c r="D216" s="246" t="s">
        <v>190</v>
      </c>
      <c r="E216" s="257" t="s">
        <v>1</v>
      </c>
      <c r="F216" s="258" t="s">
        <v>3410</v>
      </c>
      <c r="G216" s="256"/>
      <c r="H216" s="259">
        <v>8</v>
      </c>
      <c r="I216" s="260"/>
      <c r="J216" s="256"/>
      <c r="K216" s="256"/>
      <c r="L216" s="261"/>
      <c r="M216" s="262"/>
      <c r="N216" s="263"/>
      <c r="O216" s="263"/>
      <c r="P216" s="263"/>
      <c r="Q216" s="263"/>
      <c r="R216" s="263"/>
      <c r="S216" s="263"/>
      <c r="T216" s="26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5" t="s">
        <v>190</v>
      </c>
      <c r="AU216" s="265" t="s">
        <v>85</v>
      </c>
      <c r="AV216" s="14" t="s">
        <v>85</v>
      </c>
      <c r="AW216" s="14" t="s">
        <v>34</v>
      </c>
      <c r="AX216" s="14" t="s">
        <v>76</v>
      </c>
      <c r="AY216" s="265" t="s">
        <v>178</v>
      </c>
    </row>
    <row r="217" s="14" customFormat="1">
      <c r="A217" s="14"/>
      <c r="B217" s="255"/>
      <c r="C217" s="256"/>
      <c r="D217" s="246" t="s">
        <v>190</v>
      </c>
      <c r="E217" s="257" t="s">
        <v>1</v>
      </c>
      <c r="F217" s="258" t="s">
        <v>3405</v>
      </c>
      <c r="G217" s="256"/>
      <c r="H217" s="259">
        <v>2</v>
      </c>
      <c r="I217" s="260"/>
      <c r="J217" s="256"/>
      <c r="K217" s="256"/>
      <c r="L217" s="261"/>
      <c r="M217" s="262"/>
      <c r="N217" s="263"/>
      <c r="O217" s="263"/>
      <c r="P217" s="263"/>
      <c r="Q217" s="263"/>
      <c r="R217" s="263"/>
      <c r="S217" s="263"/>
      <c r="T217" s="26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5" t="s">
        <v>190</v>
      </c>
      <c r="AU217" s="265" t="s">
        <v>85</v>
      </c>
      <c r="AV217" s="14" t="s">
        <v>85</v>
      </c>
      <c r="AW217" s="14" t="s">
        <v>34</v>
      </c>
      <c r="AX217" s="14" t="s">
        <v>76</v>
      </c>
      <c r="AY217" s="265" t="s">
        <v>178</v>
      </c>
    </row>
    <row r="218" s="2" customFormat="1" ht="24.15" customHeight="1">
      <c r="A218" s="38"/>
      <c r="B218" s="39"/>
      <c r="C218" s="226" t="s">
        <v>450</v>
      </c>
      <c r="D218" s="226" t="s">
        <v>181</v>
      </c>
      <c r="E218" s="227" t="s">
        <v>3411</v>
      </c>
      <c r="F218" s="228" t="s">
        <v>3412</v>
      </c>
      <c r="G218" s="229" t="s">
        <v>267</v>
      </c>
      <c r="H218" s="230">
        <v>9</v>
      </c>
      <c r="I218" s="231"/>
      <c r="J218" s="232">
        <f>ROUND(I218*H218,2)</f>
        <v>0</v>
      </c>
      <c r="K218" s="228" t="s">
        <v>185</v>
      </c>
      <c r="L218" s="44"/>
      <c r="M218" s="233" t="s">
        <v>1</v>
      </c>
      <c r="N218" s="234" t="s">
        <v>41</v>
      </c>
      <c r="O218" s="91"/>
      <c r="P218" s="235">
        <f>O218*H218</f>
        <v>0</v>
      </c>
      <c r="Q218" s="235">
        <v>0.0018400000000000001</v>
      </c>
      <c r="R218" s="235">
        <f>Q218*H218</f>
        <v>0.016560000000000002</v>
      </c>
      <c r="S218" s="235">
        <v>0</v>
      </c>
      <c r="T218" s="23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37" t="s">
        <v>186</v>
      </c>
      <c r="AT218" s="237" t="s">
        <v>181</v>
      </c>
      <c r="AU218" s="237" t="s">
        <v>85</v>
      </c>
      <c r="AY218" s="17" t="s">
        <v>178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7" t="s">
        <v>83</v>
      </c>
      <c r="BK218" s="238">
        <f>ROUND(I218*H218,2)</f>
        <v>0</v>
      </c>
      <c r="BL218" s="17" t="s">
        <v>186</v>
      </c>
      <c r="BM218" s="237" t="s">
        <v>3413</v>
      </c>
    </row>
    <row r="219" s="2" customFormat="1">
      <c r="A219" s="38"/>
      <c r="B219" s="39"/>
      <c r="C219" s="40"/>
      <c r="D219" s="239" t="s">
        <v>188</v>
      </c>
      <c r="E219" s="40"/>
      <c r="F219" s="240" t="s">
        <v>3414</v>
      </c>
      <c r="G219" s="40"/>
      <c r="H219" s="40"/>
      <c r="I219" s="241"/>
      <c r="J219" s="40"/>
      <c r="K219" s="40"/>
      <c r="L219" s="44"/>
      <c r="M219" s="242"/>
      <c r="N219" s="243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7" t="s">
        <v>188</v>
      </c>
      <c r="AU219" s="17" t="s">
        <v>85</v>
      </c>
    </row>
    <row r="220" s="14" customFormat="1">
      <c r="A220" s="14"/>
      <c r="B220" s="255"/>
      <c r="C220" s="256"/>
      <c r="D220" s="246" t="s">
        <v>190</v>
      </c>
      <c r="E220" s="257" t="s">
        <v>1</v>
      </c>
      <c r="F220" s="258" t="s">
        <v>241</v>
      </c>
      <c r="G220" s="256"/>
      <c r="H220" s="259">
        <v>6</v>
      </c>
      <c r="I220" s="260"/>
      <c r="J220" s="256"/>
      <c r="K220" s="256"/>
      <c r="L220" s="261"/>
      <c r="M220" s="262"/>
      <c r="N220" s="263"/>
      <c r="O220" s="263"/>
      <c r="P220" s="263"/>
      <c r="Q220" s="263"/>
      <c r="R220" s="263"/>
      <c r="S220" s="263"/>
      <c r="T220" s="26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65" t="s">
        <v>190</v>
      </c>
      <c r="AU220" s="265" t="s">
        <v>85</v>
      </c>
      <c r="AV220" s="14" t="s">
        <v>85</v>
      </c>
      <c r="AW220" s="14" t="s">
        <v>34</v>
      </c>
      <c r="AX220" s="14" t="s">
        <v>76</v>
      </c>
      <c r="AY220" s="265" t="s">
        <v>178</v>
      </c>
    </row>
    <row r="221" s="14" customFormat="1">
      <c r="A221" s="14"/>
      <c r="B221" s="255"/>
      <c r="C221" s="256"/>
      <c r="D221" s="246" t="s">
        <v>190</v>
      </c>
      <c r="E221" s="257" t="s">
        <v>1</v>
      </c>
      <c r="F221" s="258" t="s">
        <v>3303</v>
      </c>
      <c r="G221" s="256"/>
      <c r="H221" s="259">
        <v>3</v>
      </c>
      <c r="I221" s="260"/>
      <c r="J221" s="256"/>
      <c r="K221" s="256"/>
      <c r="L221" s="261"/>
      <c r="M221" s="262"/>
      <c r="N221" s="263"/>
      <c r="O221" s="263"/>
      <c r="P221" s="263"/>
      <c r="Q221" s="263"/>
      <c r="R221" s="263"/>
      <c r="S221" s="263"/>
      <c r="T221" s="26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5" t="s">
        <v>190</v>
      </c>
      <c r="AU221" s="265" t="s">
        <v>85</v>
      </c>
      <c r="AV221" s="14" t="s">
        <v>85</v>
      </c>
      <c r="AW221" s="14" t="s">
        <v>34</v>
      </c>
      <c r="AX221" s="14" t="s">
        <v>76</v>
      </c>
      <c r="AY221" s="265" t="s">
        <v>178</v>
      </c>
    </row>
    <row r="222" s="2" customFormat="1" ht="16.5" customHeight="1">
      <c r="A222" s="38"/>
      <c r="B222" s="39"/>
      <c r="C222" s="226" t="s">
        <v>458</v>
      </c>
      <c r="D222" s="226" t="s">
        <v>181</v>
      </c>
      <c r="E222" s="227" t="s">
        <v>3415</v>
      </c>
      <c r="F222" s="228" t="s">
        <v>3416</v>
      </c>
      <c r="G222" s="229" t="s">
        <v>203</v>
      </c>
      <c r="H222" s="230">
        <v>31</v>
      </c>
      <c r="I222" s="231"/>
      <c r="J222" s="232">
        <f>ROUND(I222*H222,2)</f>
        <v>0</v>
      </c>
      <c r="K222" s="228" t="s">
        <v>185</v>
      </c>
      <c r="L222" s="44"/>
      <c r="M222" s="233" t="s">
        <v>1</v>
      </c>
      <c r="N222" s="234" t="s">
        <v>41</v>
      </c>
      <c r="O222" s="91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37" t="s">
        <v>362</v>
      </c>
      <c r="AT222" s="237" t="s">
        <v>181</v>
      </c>
      <c r="AU222" s="237" t="s">
        <v>85</v>
      </c>
      <c r="AY222" s="17" t="s">
        <v>178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7" t="s">
        <v>83</v>
      </c>
      <c r="BK222" s="238">
        <f>ROUND(I222*H222,2)</f>
        <v>0</v>
      </c>
      <c r="BL222" s="17" t="s">
        <v>362</v>
      </c>
      <c r="BM222" s="237" t="s">
        <v>3417</v>
      </c>
    </row>
    <row r="223" s="2" customFormat="1">
      <c r="A223" s="38"/>
      <c r="B223" s="39"/>
      <c r="C223" s="40"/>
      <c r="D223" s="239" t="s">
        <v>188</v>
      </c>
      <c r="E223" s="40"/>
      <c r="F223" s="240" t="s">
        <v>3418</v>
      </c>
      <c r="G223" s="40"/>
      <c r="H223" s="40"/>
      <c r="I223" s="241"/>
      <c r="J223" s="40"/>
      <c r="K223" s="40"/>
      <c r="L223" s="44"/>
      <c r="M223" s="242"/>
      <c r="N223" s="243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7" t="s">
        <v>188</v>
      </c>
      <c r="AU223" s="17" t="s">
        <v>85</v>
      </c>
    </row>
    <row r="224" s="14" customFormat="1">
      <c r="A224" s="14"/>
      <c r="B224" s="255"/>
      <c r="C224" s="256"/>
      <c r="D224" s="246" t="s">
        <v>190</v>
      </c>
      <c r="E224" s="257" t="s">
        <v>1</v>
      </c>
      <c r="F224" s="258" t="s">
        <v>3419</v>
      </c>
      <c r="G224" s="256"/>
      <c r="H224" s="259">
        <v>31</v>
      </c>
      <c r="I224" s="260"/>
      <c r="J224" s="256"/>
      <c r="K224" s="256"/>
      <c r="L224" s="261"/>
      <c r="M224" s="262"/>
      <c r="N224" s="263"/>
      <c r="O224" s="263"/>
      <c r="P224" s="263"/>
      <c r="Q224" s="263"/>
      <c r="R224" s="263"/>
      <c r="S224" s="263"/>
      <c r="T224" s="26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65" t="s">
        <v>190</v>
      </c>
      <c r="AU224" s="265" t="s">
        <v>85</v>
      </c>
      <c r="AV224" s="14" t="s">
        <v>85</v>
      </c>
      <c r="AW224" s="14" t="s">
        <v>34</v>
      </c>
      <c r="AX224" s="14" t="s">
        <v>76</v>
      </c>
      <c r="AY224" s="265" t="s">
        <v>178</v>
      </c>
    </row>
    <row r="225" s="2" customFormat="1" ht="16.5" customHeight="1">
      <c r="A225" s="38"/>
      <c r="B225" s="39"/>
      <c r="C225" s="226" t="s">
        <v>466</v>
      </c>
      <c r="D225" s="226" t="s">
        <v>181</v>
      </c>
      <c r="E225" s="227" t="s">
        <v>3420</v>
      </c>
      <c r="F225" s="228" t="s">
        <v>3421</v>
      </c>
      <c r="G225" s="229" t="s">
        <v>203</v>
      </c>
      <c r="H225" s="230">
        <v>16</v>
      </c>
      <c r="I225" s="231"/>
      <c r="J225" s="232">
        <f>ROUND(I225*H225,2)</f>
        <v>0</v>
      </c>
      <c r="K225" s="228" t="s">
        <v>185</v>
      </c>
      <c r="L225" s="44"/>
      <c r="M225" s="233" t="s">
        <v>1</v>
      </c>
      <c r="N225" s="234" t="s">
        <v>41</v>
      </c>
      <c r="O225" s="91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37" t="s">
        <v>362</v>
      </c>
      <c r="AT225" s="237" t="s">
        <v>181</v>
      </c>
      <c r="AU225" s="237" t="s">
        <v>85</v>
      </c>
      <c r="AY225" s="17" t="s">
        <v>178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7" t="s">
        <v>83</v>
      </c>
      <c r="BK225" s="238">
        <f>ROUND(I225*H225,2)</f>
        <v>0</v>
      </c>
      <c r="BL225" s="17" t="s">
        <v>362</v>
      </c>
      <c r="BM225" s="237" t="s">
        <v>3422</v>
      </c>
    </row>
    <row r="226" s="2" customFormat="1">
      <c r="A226" s="38"/>
      <c r="B226" s="39"/>
      <c r="C226" s="40"/>
      <c r="D226" s="239" t="s">
        <v>188</v>
      </c>
      <c r="E226" s="40"/>
      <c r="F226" s="240" t="s">
        <v>3423</v>
      </c>
      <c r="G226" s="40"/>
      <c r="H226" s="40"/>
      <c r="I226" s="241"/>
      <c r="J226" s="40"/>
      <c r="K226" s="40"/>
      <c r="L226" s="44"/>
      <c r="M226" s="242"/>
      <c r="N226" s="243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7" t="s">
        <v>188</v>
      </c>
      <c r="AU226" s="17" t="s">
        <v>85</v>
      </c>
    </row>
    <row r="227" s="14" customFormat="1">
      <c r="A227" s="14"/>
      <c r="B227" s="255"/>
      <c r="C227" s="256"/>
      <c r="D227" s="246" t="s">
        <v>190</v>
      </c>
      <c r="E227" s="257" t="s">
        <v>1</v>
      </c>
      <c r="F227" s="258" t="s">
        <v>3424</v>
      </c>
      <c r="G227" s="256"/>
      <c r="H227" s="259">
        <v>16</v>
      </c>
      <c r="I227" s="260"/>
      <c r="J227" s="256"/>
      <c r="K227" s="256"/>
      <c r="L227" s="261"/>
      <c r="M227" s="262"/>
      <c r="N227" s="263"/>
      <c r="O227" s="263"/>
      <c r="P227" s="263"/>
      <c r="Q227" s="263"/>
      <c r="R227" s="263"/>
      <c r="S227" s="263"/>
      <c r="T227" s="26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5" t="s">
        <v>190</v>
      </c>
      <c r="AU227" s="265" t="s">
        <v>85</v>
      </c>
      <c r="AV227" s="14" t="s">
        <v>85</v>
      </c>
      <c r="AW227" s="14" t="s">
        <v>34</v>
      </c>
      <c r="AX227" s="14" t="s">
        <v>76</v>
      </c>
      <c r="AY227" s="265" t="s">
        <v>178</v>
      </c>
    </row>
    <row r="228" s="2" customFormat="1" ht="16.5" customHeight="1">
      <c r="A228" s="38"/>
      <c r="B228" s="39"/>
      <c r="C228" s="226" t="s">
        <v>472</v>
      </c>
      <c r="D228" s="226" t="s">
        <v>181</v>
      </c>
      <c r="E228" s="227" t="s">
        <v>3425</v>
      </c>
      <c r="F228" s="228" t="s">
        <v>3426</v>
      </c>
      <c r="G228" s="229" t="s">
        <v>203</v>
      </c>
      <c r="H228" s="230">
        <v>10</v>
      </c>
      <c r="I228" s="231"/>
      <c r="J228" s="232">
        <f>ROUND(I228*H228,2)</f>
        <v>0</v>
      </c>
      <c r="K228" s="228" t="s">
        <v>185</v>
      </c>
      <c r="L228" s="44"/>
      <c r="M228" s="233" t="s">
        <v>1</v>
      </c>
      <c r="N228" s="234" t="s">
        <v>41</v>
      </c>
      <c r="O228" s="91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37" t="s">
        <v>362</v>
      </c>
      <c r="AT228" s="237" t="s">
        <v>181</v>
      </c>
      <c r="AU228" s="237" t="s">
        <v>85</v>
      </c>
      <c r="AY228" s="17" t="s">
        <v>178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7" t="s">
        <v>83</v>
      </c>
      <c r="BK228" s="238">
        <f>ROUND(I228*H228,2)</f>
        <v>0</v>
      </c>
      <c r="BL228" s="17" t="s">
        <v>362</v>
      </c>
      <c r="BM228" s="237" t="s">
        <v>3427</v>
      </c>
    </row>
    <row r="229" s="2" customFormat="1">
      <c r="A229" s="38"/>
      <c r="B229" s="39"/>
      <c r="C229" s="40"/>
      <c r="D229" s="239" t="s">
        <v>188</v>
      </c>
      <c r="E229" s="40"/>
      <c r="F229" s="240" t="s">
        <v>3428</v>
      </c>
      <c r="G229" s="40"/>
      <c r="H229" s="40"/>
      <c r="I229" s="241"/>
      <c r="J229" s="40"/>
      <c r="K229" s="40"/>
      <c r="L229" s="44"/>
      <c r="M229" s="242"/>
      <c r="N229" s="243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7" t="s">
        <v>188</v>
      </c>
      <c r="AU229" s="17" t="s">
        <v>85</v>
      </c>
    </row>
    <row r="230" s="14" customFormat="1">
      <c r="A230" s="14"/>
      <c r="B230" s="255"/>
      <c r="C230" s="256"/>
      <c r="D230" s="246" t="s">
        <v>190</v>
      </c>
      <c r="E230" s="257" t="s">
        <v>1</v>
      </c>
      <c r="F230" s="258" t="s">
        <v>3429</v>
      </c>
      <c r="G230" s="256"/>
      <c r="H230" s="259">
        <v>10</v>
      </c>
      <c r="I230" s="260"/>
      <c r="J230" s="256"/>
      <c r="K230" s="256"/>
      <c r="L230" s="261"/>
      <c r="M230" s="262"/>
      <c r="N230" s="263"/>
      <c r="O230" s="263"/>
      <c r="P230" s="263"/>
      <c r="Q230" s="263"/>
      <c r="R230" s="263"/>
      <c r="S230" s="263"/>
      <c r="T230" s="26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5" t="s">
        <v>190</v>
      </c>
      <c r="AU230" s="265" t="s">
        <v>85</v>
      </c>
      <c r="AV230" s="14" t="s">
        <v>85</v>
      </c>
      <c r="AW230" s="14" t="s">
        <v>34</v>
      </c>
      <c r="AX230" s="14" t="s">
        <v>76</v>
      </c>
      <c r="AY230" s="265" t="s">
        <v>178</v>
      </c>
    </row>
    <row r="231" s="2" customFormat="1" ht="16.5" customHeight="1">
      <c r="A231" s="38"/>
      <c r="B231" s="39"/>
      <c r="C231" s="226" t="s">
        <v>478</v>
      </c>
      <c r="D231" s="226" t="s">
        <v>181</v>
      </c>
      <c r="E231" s="227" t="s">
        <v>3430</v>
      </c>
      <c r="F231" s="228" t="s">
        <v>3431</v>
      </c>
      <c r="G231" s="229" t="s">
        <v>203</v>
      </c>
      <c r="H231" s="230">
        <v>1</v>
      </c>
      <c r="I231" s="231"/>
      <c r="J231" s="232">
        <f>ROUND(I231*H231,2)</f>
        <v>0</v>
      </c>
      <c r="K231" s="228" t="s">
        <v>185</v>
      </c>
      <c r="L231" s="44"/>
      <c r="M231" s="233" t="s">
        <v>1</v>
      </c>
      <c r="N231" s="234" t="s">
        <v>41</v>
      </c>
      <c r="O231" s="91"/>
      <c r="P231" s="235">
        <f>O231*H231</f>
        <v>0</v>
      </c>
      <c r="Q231" s="235">
        <v>0</v>
      </c>
      <c r="R231" s="235">
        <f>Q231*H231</f>
        <v>0</v>
      </c>
      <c r="S231" s="235">
        <v>0</v>
      </c>
      <c r="T231" s="236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37" t="s">
        <v>362</v>
      </c>
      <c r="AT231" s="237" t="s">
        <v>181</v>
      </c>
      <c r="AU231" s="237" t="s">
        <v>85</v>
      </c>
      <c r="AY231" s="17" t="s">
        <v>178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7" t="s">
        <v>83</v>
      </c>
      <c r="BK231" s="238">
        <f>ROUND(I231*H231,2)</f>
        <v>0</v>
      </c>
      <c r="BL231" s="17" t="s">
        <v>362</v>
      </c>
      <c r="BM231" s="237" t="s">
        <v>3432</v>
      </c>
    </row>
    <row r="232" s="2" customFormat="1">
      <c r="A232" s="38"/>
      <c r="B232" s="39"/>
      <c r="C232" s="40"/>
      <c r="D232" s="239" t="s">
        <v>188</v>
      </c>
      <c r="E232" s="40"/>
      <c r="F232" s="240" t="s">
        <v>3433</v>
      </c>
      <c r="G232" s="40"/>
      <c r="H232" s="40"/>
      <c r="I232" s="241"/>
      <c r="J232" s="40"/>
      <c r="K232" s="40"/>
      <c r="L232" s="44"/>
      <c r="M232" s="242"/>
      <c r="N232" s="243"/>
      <c r="O232" s="91"/>
      <c r="P232" s="91"/>
      <c r="Q232" s="91"/>
      <c r="R232" s="91"/>
      <c r="S232" s="91"/>
      <c r="T232" s="92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T232" s="17" t="s">
        <v>188</v>
      </c>
      <c r="AU232" s="17" t="s">
        <v>85</v>
      </c>
    </row>
    <row r="233" s="14" customFormat="1">
      <c r="A233" s="14"/>
      <c r="B233" s="255"/>
      <c r="C233" s="256"/>
      <c r="D233" s="246" t="s">
        <v>190</v>
      </c>
      <c r="E233" s="257" t="s">
        <v>1</v>
      </c>
      <c r="F233" s="258" t="s">
        <v>3434</v>
      </c>
      <c r="G233" s="256"/>
      <c r="H233" s="259">
        <v>1</v>
      </c>
      <c r="I233" s="260"/>
      <c r="J233" s="256"/>
      <c r="K233" s="256"/>
      <c r="L233" s="261"/>
      <c r="M233" s="262"/>
      <c r="N233" s="263"/>
      <c r="O233" s="263"/>
      <c r="P233" s="263"/>
      <c r="Q233" s="263"/>
      <c r="R233" s="263"/>
      <c r="S233" s="263"/>
      <c r="T233" s="26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5" t="s">
        <v>190</v>
      </c>
      <c r="AU233" s="265" t="s">
        <v>85</v>
      </c>
      <c r="AV233" s="14" t="s">
        <v>85</v>
      </c>
      <c r="AW233" s="14" t="s">
        <v>34</v>
      </c>
      <c r="AX233" s="14" t="s">
        <v>76</v>
      </c>
      <c r="AY233" s="265" t="s">
        <v>178</v>
      </c>
    </row>
    <row r="234" s="2" customFormat="1" ht="21.75" customHeight="1">
      <c r="A234" s="38"/>
      <c r="B234" s="39"/>
      <c r="C234" s="226" t="s">
        <v>483</v>
      </c>
      <c r="D234" s="226" t="s">
        <v>181</v>
      </c>
      <c r="E234" s="227" t="s">
        <v>3435</v>
      </c>
      <c r="F234" s="228" t="s">
        <v>3436</v>
      </c>
      <c r="G234" s="229" t="s">
        <v>203</v>
      </c>
      <c r="H234" s="230">
        <v>7</v>
      </c>
      <c r="I234" s="231"/>
      <c r="J234" s="232">
        <f>ROUND(I234*H234,2)</f>
        <v>0</v>
      </c>
      <c r="K234" s="228" t="s">
        <v>185</v>
      </c>
      <c r="L234" s="44"/>
      <c r="M234" s="233" t="s">
        <v>1</v>
      </c>
      <c r="N234" s="234" t="s">
        <v>41</v>
      </c>
      <c r="O234" s="91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37" t="s">
        <v>362</v>
      </c>
      <c r="AT234" s="237" t="s">
        <v>181</v>
      </c>
      <c r="AU234" s="237" t="s">
        <v>85</v>
      </c>
      <c r="AY234" s="17" t="s">
        <v>178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7" t="s">
        <v>83</v>
      </c>
      <c r="BK234" s="238">
        <f>ROUND(I234*H234,2)</f>
        <v>0</v>
      </c>
      <c r="BL234" s="17" t="s">
        <v>362</v>
      </c>
      <c r="BM234" s="237" t="s">
        <v>3437</v>
      </c>
    </row>
    <row r="235" s="2" customFormat="1">
      <c r="A235" s="38"/>
      <c r="B235" s="39"/>
      <c r="C235" s="40"/>
      <c r="D235" s="239" t="s">
        <v>188</v>
      </c>
      <c r="E235" s="40"/>
      <c r="F235" s="240" t="s">
        <v>3438</v>
      </c>
      <c r="G235" s="40"/>
      <c r="H235" s="40"/>
      <c r="I235" s="241"/>
      <c r="J235" s="40"/>
      <c r="K235" s="40"/>
      <c r="L235" s="44"/>
      <c r="M235" s="242"/>
      <c r="N235" s="243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7" t="s">
        <v>188</v>
      </c>
      <c r="AU235" s="17" t="s">
        <v>85</v>
      </c>
    </row>
    <row r="236" s="14" customFormat="1">
      <c r="A236" s="14"/>
      <c r="B236" s="255"/>
      <c r="C236" s="256"/>
      <c r="D236" s="246" t="s">
        <v>190</v>
      </c>
      <c r="E236" s="257" t="s">
        <v>1</v>
      </c>
      <c r="F236" s="258" t="s">
        <v>3439</v>
      </c>
      <c r="G236" s="256"/>
      <c r="H236" s="259">
        <v>7</v>
      </c>
      <c r="I236" s="260"/>
      <c r="J236" s="256"/>
      <c r="K236" s="256"/>
      <c r="L236" s="261"/>
      <c r="M236" s="262"/>
      <c r="N236" s="263"/>
      <c r="O236" s="263"/>
      <c r="P236" s="263"/>
      <c r="Q236" s="263"/>
      <c r="R236" s="263"/>
      <c r="S236" s="263"/>
      <c r="T236" s="26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5" t="s">
        <v>190</v>
      </c>
      <c r="AU236" s="265" t="s">
        <v>85</v>
      </c>
      <c r="AV236" s="14" t="s">
        <v>85</v>
      </c>
      <c r="AW236" s="14" t="s">
        <v>34</v>
      </c>
      <c r="AX236" s="14" t="s">
        <v>76</v>
      </c>
      <c r="AY236" s="265" t="s">
        <v>178</v>
      </c>
    </row>
    <row r="237" s="2" customFormat="1" ht="44.25" customHeight="1">
      <c r="A237" s="38"/>
      <c r="B237" s="39"/>
      <c r="C237" s="226" t="s">
        <v>498</v>
      </c>
      <c r="D237" s="226" t="s">
        <v>181</v>
      </c>
      <c r="E237" s="227" t="s">
        <v>3440</v>
      </c>
      <c r="F237" s="228" t="s">
        <v>3441</v>
      </c>
      <c r="G237" s="229" t="s">
        <v>203</v>
      </c>
      <c r="H237" s="230">
        <v>4</v>
      </c>
      <c r="I237" s="231"/>
      <c r="J237" s="232">
        <f>ROUND(I237*H237,2)</f>
        <v>0</v>
      </c>
      <c r="K237" s="228" t="s">
        <v>1</v>
      </c>
      <c r="L237" s="44"/>
      <c r="M237" s="233" t="s">
        <v>1</v>
      </c>
      <c r="N237" s="234" t="s">
        <v>41</v>
      </c>
      <c r="O237" s="91"/>
      <c r="P237" s="235">
        <f>O237*H237</f>
        <v>0</v>
      </c>
      <c r="Q237" s="235">
        <v>0.0011199999999999999</v>
      </c>
      <c r="R237" s="235">
        <f>Q237*H237</f>
        <v>0.0044799999999999996</v>
      </c>
      <c r="S237" s="235">
        <v>0</v>
      </c>
      <c r="T237" s="236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37" t="s">
        <v>362</v>
      </c>
      <c r="AT237" s="237" t="s">
        <v>181</v>
      </c>
      <c r="AU237" s="237" t="s">
        <v>85</v>
      </c>
      <c r="AY237" s="17" t="s">
        <v>178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7" t="s">
        <v>83</v>
      </c>
      <c r="BK237" s="238">
        <f>ROUND(I237*H237,2)</f>
        <v>0</v>
      </c>
      <c r="BL237" s="17" t="s">
        <v>362</v>
      </c>
      <c r="BM237" s="237" t="s">
        <v>3442</v>
      </c>
    </row>
    <row r="238" s="14" customFormat="1">
      <c r="A238" s="14"/>
      <c r="B238" s="255"/>
      <c r="C238" s="256"/>
      <c r="D238" s="246" t="s">
        <v>190</v>
      </c>
      <c r="E238" s="257" t="s">
        <v>1</v>
      </c>
      <c r="F238" s="258" t="s">
        <v>3443</v>
      </c>
      <c r="G238" s="256"/>
      <c r="H238" s="259">
        <v>4</v>
      </c>
      <c r="I238" s="260"/>
      <c r="J238" s="256"/>
      <c r="K238" s="256"/>
      <c r="L238" s="261"/>
      <c r="M238" s="262"/>
      <c r="N238" s="263"/>
      <c r="O238" s="263"/>
      <c r="P238" s="263"/>
      <c r="Q238" s="263"/>
      <c r="R238" s="263"/>
      <c r="S238" s="263"/>
      <c r="T238" s="26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5" t="s">
        <v>190</v>
      </c>
      <c r="AU238" s="265" t="s">
        <v>85</v>
      </c>
      <c r="AV238" s="14" t="s">
        <v>85</v>
      </c>
      <c r="AW238" s="14" t="s">
        <v>34</v>
      </c>
      <c r="AX238" s="14" t="s">
        <v>76</v>
      </c>
      <c r="AY238" s="265" t="s">
        <v>178</v>
      </c>
    </row>
    <row r="239" s="2" customFormat="1" ht="16.5" customHeight="1">
      <c r="A239" s="38"/>
      <c r="B239" s="39"/>
      <c r="C239" s="226" t="s">
        <v>506</v>
      </c>
      <c r="D239" s="226" t="s">
        <v>181</v>
      </c>
      <c r="E239" s="227" t="s">
        <v>3444</v>
      </c>
      <c r="F239" s="228" t="s">
        <v>3445</v>
      </c>
      <c r="G239" s="229" t="s">
        <v>203</v>
      </c>
      <c r="H239" s="230">
        <v>4</v>
      </c>
      <c r="I239" s="231"/>
      <c r="J239" s="232">
        <f>ROUND(I239*H239,2)</f>
        <v>0</v>
      </c>
      <c r="K239" s="228" t="s">
        <v>185</v>
      </c>
      <c r="L239" s="44"/>
      <c r="M239" s="233" t="s">
        <v>1</v>
      </c>
      <c r="N239" s="234" t="s">
        <v>41</v>
      </c>
      <c r="O239" s="91"/>
      <c r="P239" s="235">
        <f>O239*H239</f>
        <v>0</v>
      </c>
      <c r="Q239" s="235">
        <v>0.00027999999999999998</v>
      </c>
      <c r="R239" s="235">
        <f>Q239*H239</f>
        <v>0.0011199999999999999</v>
      </c>
      <c r="S239" s="235">
        <v>0</v>
      </c>
      <c r="T239" s="236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237" t="s">
        <v>362</v>
      </c>
      <c r="AT239" s="237" t="s">
        <v>181</v>
      </c>
      <c r="AU239" s="237" t="s">
        <v>85</v>
      </c>
      <c r="AY239" s="17" t="s">
        <v>178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7" t="s">
        <v>83</v>
      </c>
      <c r="BK239" s="238">
        <f>ROUND(I239*H239,2)</f>
        <v>0</v>
      </c>
      <c r="BL239" s="17" t="s">
        <v>362</v>
      </c>
      <c r="BM239" s="237" t="s">
        <v>3446</v>
      </c>
    </row>
    <row r="240" s="2" customFormat="1">
      <c r="A240" s="38"/>
      <c r="B240" s="39"/>
      <c r="C240" s="40"/>
      <c r="D240" s="239" t="s">
        <v>188</v>
      </c>
      <c r="E240" s="40"/>
      <c r="F240" s="240" t="s">
        <v>3447</v>
      </c>
      <c r="G240" s="40"/>
      <c r="H240" s="40"/>
      <c r="I240" s="241"/>
      <c r="J240" s="40"/>
      <c r="K240" s="40"/>
      <c r="L240" s="44"/>
      <c r="M240" s="242"/>
      <c r="N240" s="243"/>
      <c r="O240" s="91"/>
      <c r="P240" s="91"/>
      <c r="Q240" s="91"/>
      <c r="R240" s="91"/>
      <c r="S240" s="91"/>
      <c r="T240" s="92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T240" s="17" t="s">
        <v>188</v>
      </c>
      <c r="AU240" s="17" t="s">
        <v>85</v>
      </c>
    </row>
    <row r="241" s="14" customFormat="1">
      <c r="A241" s="14"/>
      <c r="B241" s="255"/>
      <c r="C241" s="256"/>
      <c r="D241" s="246" t="s">
        <v>190</v>
      </c>
      <c r="E241" s="257" t="s">
        <v>1</v>
      </c>
      <c r="F241" s="258" t="s">
        <v>3443</v>
      </c>
      <c r="G241" s="256"/>
      <c r="H241" s="259">
        <v>4</v>
      </c>
      <c r="I241" s="260"/>
      <c r="J241" s="256"/>
      <c r="K241" s="256"/>
      <c r="L241" s="261"/>
      <c r="M241" s="262"/>
      <c r="N241" s="263"/>
      <c r="O241" s="263"/>
      <c r="P241" s="263"/>
      <c r="Q241" s="263"/>
      <c r="R241" s="263"/>
      <c r="S241" s="263"/>
      <c r="T241" s="26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5" t="s">
        <v>190</v>
      </c>
      <c r="AU241" s="265" t="s">
        <v>85</v>
      </c>
      <c r="AV241" s="14" t="s">
        <v>85</v>
      </c>
      <c r="AW241" s="14" t="s">
        <v>34</v>
      </c>
      <c r="AX241" s="14" t="s">
        <v>76</v>
      </c>
      <c r="AY241" s="265" t="s">
        <v>178</v>
      </c>
    </row>
    <row r="242" s="2" customFormat="1" ht="21.75" customHeight="1">
      <c r="A242" s="38"/>
      <c r="B242" s="39"/>
      <c r="C242" s="226" t="s">
        <v>516</v>
      </c>
      <c r="D242" s="226" t="s">
        <v>181</v>
      </c>
      <c r="E242" s="227" t="s">
        <v>3448</v>
      </c>
      <c r="F242" s="228" t="s">
        <v>3449</v>
      </c>
      <c r="G242" s="229" t="s">
        <v>203</v>
      </c>
      <c r="H242" s="230">
        <v>4</v>
      </c>
      <c r="I242" s="231"/>
      <c r="J242" s="232">
        <f>ROUND(I242*H242,2)</f>
        <v>0</v>
      </c>
      <c r="K242" s="228" t="s">
        <v>185</v>
      </c>
      <c r="L242" s="44"/>
      <c r="M242" s="233" t="s">
        <v>1</v>
      </c>
      <c r="N242" s="234" t="s">
        <v>41</v>
      </c>
      <c r="O242" s="91"/>
      <c r="P242" s="235">
        <f>O242*H242</f>
        <v>0</v>
      </c>
      <c r="Q242" s="235">
        <v>0.00018000000000000001</v>
      </c>
      <c r="R242" s="235">
        <f>Q242*H242</f>
        <v>0.00072000000000000005</v>
      </c>
      <c r="S242" s="235">
        <v>0</v>
      </c>
      <c r="T242" s="23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37" t="s">
        <v>362</v>
      </c>
      <c r="AT242" s="237" t="s">
        <v>181</v>
      </c>
      <c r="AU242" s="237" t="s">
        <v>85</v>
      </c>
      <c r="AY242" s="17" t="s">
        <v>178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7" t="s">
        <v>83</v>
      </c>
      <c r="BK242" s="238">
        <f>ROUND(I242*H242,2)</f>
        <v>0</v>
      </c>
      <c r="BL242" s="17" t="s">
        <v>362</v>
      </c>
      <c r="BM242" s="237" t="s">
        <v>3450</v>
      </c>
    </row>
    <row r="243" s="2" customFormat="1">
      <c r="A243" s="38"/>
      <c r="B243" s="39"/>
      <c r="C243" s="40"/>
      <c r="D243" s="239" t="s">
        <v>188</v>
      </c>
      <c r="E243" s="40"/>
      <c r="F243" s="240" t="s">
        <v>3451</v>
      </c>
      <c r="G243" s="40"/>
      <c r="H243" s="40"/>
      <c r="I243" s="241"/>
      <c r="J243" s="40"/>
      <c r="K243" s="40"/>
      <c r="L243" s="44"/>
      <c r="M243" s="242"/>
      <c r="N243" s="243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7" t="s">
        <v>188</v>
      </c>
      <c r="AU243" s="17" t="s">
        <v>85</v>
      </c>
    </row>
    <row r="244" s="14" customFormat="1">
      <c r="A244" s="14"/>
      <c r="B244" s="255"/>
      <c r="C244" s="256"/>
      <c r="D244" s="246" t="s">
        <v>190</v>
      </c>
      <c r="E244" s="257" t="s">
        <v>1</v>
      </c>
      <c r="F244" s="258" t="s">
        <v>3452</v>
      </c>
      <c r="G244" s="256"/>
      <c r="H244" s="259">
        <v>4</v>
      </c>
      <c r="I244" s="260"/>
      <c r="J244" s="256"/>
      <c r="K244" s="256"/>
      <c r="L244" s="261"/>
      <c r="M244" s="262"/>
      <c r="N244" s="263"/>
      <c r="O244" s="263"/>
      <c r="P244" s="263"/>
      <c r="Q244" s="263"/>
      <c r="R244" s="263"/>
      <c r="S244" s="263"/>
      <c r="T244" s="26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5" t="s">
        <v>190</v>
      </c>
      <c r="AU244" s="265" t="s">
        <v>85</v>
      </c>
      <c r="AV244" s="14" t="s">
        <v>85</v>
      </c>
      <c r="AW244" s="14" t="s">
        <v>34</v>
      </c>
      <c r="AX244" s="14" t="s">
        <v>76</v>
      </c>
      <c r="AY244" s="265" t="s">
        <v>178</v>
      </c>
    </row>
    <row r="245" s="2" customFormat="1" ht="16.5" customHeight="1">
      <c r="A245" s="38"/>
      <c r="B245" s="39"/>
      <c r="C245" s="226" t="s">
        <v>541</v>
      </c>
      <c r="D245" s="226" t="s">
        <v>181</v>
      </c>
      <c r="E245" s="227" t="s">
        <v>3453</v>
      </c>
      <c r="F245" s="228" t="s">
        <v>3454</v>
      </c>
      <c r="G245" s="229" t="s">
        <v>203</v>
      </c>
      <c r="H245" s="230">
        <v>15</v>
      </c>
      <c r="I245" s="231"/>
      <c r="J245" s="232">
        <f>ROUND(I245*H245,2)</f>
        <v>0</v>
      </c>
      <c r="K245" s="228" t="s">
        <v>185</v>
      </c>
      <c r="L245" s="44"/>
      <c r="M245" s="233" t="s">
        <v>1</v>
      </c>
      <c r="N245" s="234" t="s">
        <v>41</v>
      </c>
      <c r="O245" s="91"/>
      <c r="P245" s="235">
        <f>O245*H245</f>
        <v>0</v>
      </c>
      <c r="Q245" s="235">
        <v>0.00027999999999999998</v>
      </c>
      <c r="R245" s="235">
        <f>Q245*H245</f>
        <v>0.0041999999999999997</v>
      </c>
      <c r="S245" s="235">
        <v>0</v>
      </c>
      <c r="T245" s="236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237" t="s">
        <v>362</v>
      </c>
      <c r="AT245" s="237" t="s">
        <v>181</v>
      </c>
      <c r="AU245" s="237" t="s">
        <v>85</v>
      </c>
      <c r="AY245" s="17" t="s">
        <v>178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7" t="s">
        <v>83</v>
      </c>
      <c r="BK245" s="238">
        <f>ROUND(I245*H245,2)</f>
        <v>0</v>
      </c>
      <c r="BL245" s="17" t="s">
        <v>362</v>
      </c>
      <c r="BM245" s="237" t="s">
        <v>3455</v>
      </c>
    </row>
    <row r="246" s="2" customFormat="1">
      <c r="A246" s="38"/>
      <c r="B246" s="39"/>
      <c r="C246" s="40"/>
      <c r="D246" s="239" t="s">
        <v>188</v>
      </c>
      <c r="E246" s="40"/>
      <c r="F246" s="240" t="s">
        <v>3456</v>
      </c>
      <c r="G246" s="40"/>
      <c r="H246" s="40"/>
      <c r="I246" s="241"/>
      <c r="J246" s="40"/>
      <c r="K246" s="40"/>
      <c r="L246" s="44"/>
      <c r="M246" s="242"/>
      <c r="N246" s="243"/>
      <c r="O246" s="91"/>
      <c r="P246" s="91"/>
      <c r="Q246" s="91"/>
      <c r="R246" s="91"/>
      <c r="S246" s="91"/>
      <c r="T246" s="92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T246" s="17" t="s">
        <v>188</v>
      </c>
      <c r="AU246" s="17" t="s">
        <v>85</v>
      </c>
    </row>
    <row r="247" s="14" customFormat="1">
      <c r="A247" s="14"/>
      <c r="B247" s="255"/>
      <c r="C247" s="256"/>
      <c r="D247" s="246" t="s">
        <v>190</v>
      </c>
      <c r="E247" s="257" t="s">
        <v>1</v>
      </c>
      <c r="F247" s="258" t="s">
        <v>3457</v>
      </c>
      <c r="G247" s="256"/>
      <c r="H247" s="259">
        <v>15</v>
      </c>
      <c r="I247" s="260"/>
      <c r="J247" s="256"/>
      <c r="K247" s="256"/>
      <c r="L247" s="261"/>
      <c r="M247" s="262"/>
      <c r="N247" s="263"/>
      <c r="O247" s="263"/>
      <c r="P247" s="263"/>
      <c r="Q247" s="263"/>
      <c r="R247" s="263"/>
      <c r="S247" s="263"/>
      <c r="T247" s="26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5" t="s">
        <v>190</v>
      </c>
      <c r="AU247" s="265" t="s">
        <v>85</v>
      </c>
      <c r="AV247" s="14" t="s">
        <v>85</v>
      </c>
      <c r="AW247" s="14" t="s">
        <v>34</v>
      </c>
      <c r="AX247" s="14" t="s">
        <v>76</v>
      </c>
      <c r="AY247" s="265" t="s">
        <v>178</v>
      </c>
    </row>
    <row r="248" s="2" customFormat="1" ht="37.8" customHeight="1">
      <c r="A248" s="38"/>
      <c r="B248" s="39"/>
      <c r="C248" s="226" t="s">
        <v>546</v>
      </c>
      <c r="D248" s="226" t="s">
        <v>181</v>
      </c>
      <c r="E248" s="227" t="s">
        <v>3458</v>
      </c>
      <c r="F248" s="228" t="s">
        <v>3459</v>
      </c>
      <c r="G248" s="229" t="s">
        <v>1341</v>
      </c>
      <c r="H248" s="230">
        <v>12</v>
      </c>
      <c r="I248" s="231"/>
      <c r="J248" s="232">
        <f>ROUND(I248*H248,2)</f>
        <v>0</v>
      </c>
      <c r="K248" s="228" t="s">
        <v>1</v>
      </c>
      <c r="L248" s="44"/>
      <c r="M248" s="233" t="s">
        <v>1</v>
      </c>
      <c r="N248" s="234" t="s">
        <v>41</v>
      </c>
      <c r="O248" s="91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37" t="s">
        <v>186</v>
      </c>
      <c r="AT248" s="237" t="s">
        <v>181</v>
      </c>
      <c r="AU248" s="237" t="s">
        <v>85</v>
      </c>
      <c r="AY248" s="17" t="s">
        <v>178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7" t="s">
        <v>83</v>
      </c>
      <c r="BK248" s="238">
        <f>ROUND(I248*H248,2)</f>
        <v>0</v>
      </c>
      <c r="BL248" s="17" t="s">
        <v>186</v>
      </c>
      <c r="BM248" s="237" t="s">
        <v>3460</v>
      </c>
    </row>
    <row r="249" s="14" customFormat="1">
      <c r="A249" s="14"/>
      <c r="B249" s="255"/>
      <c r="C249" s="256"/>
      <c r="D249" s="246" t="s">
        <v>190</v>
      </c>
      <c r="E249" s="257" t="s">
        <v>1</v>
      </c>
      <c r="F249" s="258" t="s">
        <v>3461</v>
      </c>
      <c r="G249" s="256"/>
      <c r="H249" s="259">
        <v>12</v>
      </c>
      <c r="I249" s="260"/>
      <c r="J249" s="256"/>
      <c r="K249" s="256"/>
      <c r="L249" s="261"/>
      <c r="M249" s="262"/>
      <c r="N249" s="263"/>
      <c r="O249" s="263"/>
      <c r="P249" s="263"/>
      <c r="Q249" s="263"/>
      <c r="R249" s="263"/>
      <c r="S249" s="263"/>
      <c r="T249" s="26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5" t="s">
        <v>190</v>
      </c>
      <c r="AU249" s="265" t="s">
        <v>85</v>
      </c>
      <c r="AV249" s="14" t="s">
        <v>85</v>
      </c>
      <c r="AW249" s="14" t="s">
        <v>34</v>
      </c>
      <c r="AX249" s="14" t="s">
        <v>76</v>
      </c>
      <c r="AY249" s="265" t="s">
        <v>178</v>
      </c>
    </row>
    <row r="250" s="2" customFormat="1" ht="16.5" customHeight="1">
      <c r="A250" s="38"/>
      <c r="B250" s="39"/>
      <c r="C250" s="226" t="s">
        <v>553</v>
      </c>
      <c r="D250" s="226" t="s">
        <v>181</v>
      </c>
      <c r="E250" s="227" t="s">
        <v>3462</v>
      </c>
      <c r="F250" s="228" t="s">
        <v>3463</v>
      </c>
      <c r="G250" s="229" t="s">
        <v>1341</v>
      </c>
      <c r="H250" s="230">
        <v>19</v>
      </c>
      <c r="I250" s="231"/>
      <c r="J250" s="232">
        <f>ROUND(I250*H250,2)</f>
        <v>0</v>
      </c>
      <c r="K250" s="228" t="s">
        <v>1</v>
      </c>
      <c r="L250" s="44"/>
      <c r="M250" s="233" t="s">
        <v>1</v>
      </c>
      <c r="N250" s="234" t="s">
        <v>41</v>
      </c>
      <c r="O250" s="91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37" t="s">
        <v>186</v>
      </c>
      <c r="AT250" s="237" t="s">
        <v>181</v>
      </c>
      <c r="AU250" s="237" t="s">
        <v>85</v>
      </c>
      <c r="AY250" s="17" t="s">
        <v>178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7" t="s">
        <v>83</v>
      </c>
      <c r="BK250" s="238">
        <f>ROUND(I250*H250,2)</f>
        <v>0</v>
      </c>
      <c r="BL250" s="17" t="s">
        <v>186</v>
      </c>
      <c r="BM250" s="237" t="s">
        <v>3464</v>
      </c>
    </row>
    <row r="251" s="14" customFormat="1">
      <c r="A251" s="14"/>
      <c r="B251" s="255"/>
      <c r="C251" s="256"/>
      <c r="D251" s="246" t="s">
        <v>190</v>
      </c>
      <c r="E251" s="257" t="s">
        <v>1</v>
      </c>
      <c r="F251" s="258" t="s">
        <v>3465</v>
      </c>
      <c r="G251" s="256"/>
      <c r="H251" s="259">
        <v>19</v>
      </c>
      <c r="I251" s="260"/>
      <c r="J251" s="256"/>
      <c r="K251" s="256"/>
      <c r="L251" s="261"/>
      <c r="M251" s="262"/>
      <c r="N251" s="263"/>
      <c r="O251" s="263"/>
      <c r="P251" s="263"/>
      <c r="Q251" s="263"/>
      <c r="R251" s="263"/>
      <c r="S251" s="263"/>
      <c r="T251" s="26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5" t="s">
        <v>190</v>
      </c>
      <c r="AU251" s="265" t="s">
        <v>85</v>
      </c>
      <c r="AV251" s="14" t="s">
        <v>85</v>
      </c>
      <c r="AW251" s="14" t="s">
        <v>34</v>
      </c>
      <c r="AX251" s="14" t="s">
        <v>76</v>
      </c>
      <c r="AY251" s="265" t="s">
        <v>178</v>
      </c>
    </row>
    <row r="252" s="2" customFormat="1" ht="16.5" customHeight="1">
      <c r="A252" s="38"/>
      <c r="B252" s="39"/>
      <c r="C252" s="226" t="s">
        <v>558</v>
      </c>
      <c r="D252" s="226" t="s">
        <v>181</v>
      </c>
      <c r="E252" s="227" t="s">
        <v>3466</v>
      </c>
      <c r="F252" s="228" t="s">
        <v>3467</v>
      </c>
      <c r="G252" s="229" t="s">
        <v>1341</v>
      </c>
      <c r="H252" s="230">
        <v>19</v>
      </c>
      <c r="I252" s="231"/>
      <c r="J252" s="232">
        <f>ROUND(I252*H252,2)</f>
        <v>0</v>
      </c>
      <c r="K252" s="228" t="s">
        <v>1</v>
      </c>
      <c r="L252" s="44"/>
      <c r="M252" s="233" t="s">
        <v>1</v>
      </c>
      <c r="N252" s="234" t="s">
        <v>41</v>
      </c>
      <c r="O252" s="91"/>
      <c r="P252" s="235">
        <f>O252*H252</f>
        <v>0</v>
      </c>
      <c r="Q252" s="235">
        <v>0</v>
      </c>
      <c r="R252" s="235">
        <f>Q252*H252</f>
        <v>0</v>
      </c>
      <c r="S252" s="235">
        <v>0</v>
      </c>
      <c r="T252" s="236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37" t="s">
        <v>186</v>
      </c>
      <c r="AT252" s="237" t="s">
        <v>181</v>
      </c>
      <c r="AU252" s="237" t="s">
        <v>85</v>
      </c>
      <c r="AY252" s="17" t="s">
        <v>178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7" t="s">
        <v>83</v>
      </c>
      <c r="BK252" s="238">
        <f>ROUND(I252*H252,2)</f>
        <v>0</v>
      </c>
      <c r="BL252" s="17" t="s">
        <v>186</v>
      </c>
      <c r="BM252" s="237" t="s">
        <v>3468</v>
      </c>
    </row>
    <row r="253" s="14" customFormat="1">
      <c r="A253" s="14"/>
      <c r="B253" s="255"/>
      <c r="C253" s="256"/>
      <c r="D253" s="246" t="s">
        <v>190</v>
      </c>
      <c r="E253" s="257" t="s">
        <v>1</v>
      </c>
      <c r="F253" s="258" t="s">
        <v>3465</v>
      </c>
      <c r="G253" s="256"/>
      <c r="H253" s="259">
        <v>19</v>
      </c>
      <c r="I253" s="260"/>
      <c r="J253" s="256"/>
      <c r="K253" s="256"/>
      <c r="L253" s="261"/>
      <c r="M253" s="262"/>
      <c r="N253" s="263"/>
      <c r="O253" s="263"/>
      <c r="P253" s="263"/>
      <c r="Q253" s="263"/>
      <c r="R253" s="263"/>
      <c r="S253" s="263"/>
      <c r="T253" s="26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5" t="s">
        <v>190</v>
      </c>
      <c r="AU253" s="265" t="s">
        <v>85</v>
      </c>
      <c r="AV253" s="14" t="s">
        <v>85</v>
      </c>
      <c r="AW253" s="14" t="s">
        <v>34</v>
      </c>
      <c r="AX253" s="14" t="s">
        <v>76</v>
      </c>
      <c r="AY253" s="265" t="s">
        <v>178</v>
      </c>
    </row>
    <row r="254" s="2" customFormat="1" ht="16.5" customHeight="1">
      <c r="A254" s="38"/>
      <c r="B254" s="39"/>
      <c r="C254" s="226" t="s">
        <v>563</v>
      </c>
      <c r="D254" s="226" t="s">
        <v>181</v>
      </c>
      <c r="E254" s="227" t="s">
        <v>3469</v>
      </c>
      <c r="F254" s="228" t="s">
        <v>3470</v>
      </c>
      <c r="G254" s="229" t="s">
        <v>1341</v>
      </c>
      <c r="H254" s="230">
        <v>5</v>
      </c>
      <c r="I254" s="231"/>
      <c r="J254" s="232">
        <f>ROUND(I254*H254,2)</f>
        <v>0</v>
      </c>
      <c r="K254" s="228" t="s">
        <v>1</v>
      </c>
      <c r="L254" s="44"/>
      <c r="M254" s="233" t="s">
        <v>1</v>
      </c>
      <c r="N254" s="234" t="s">
        <v>41</v>
      </c>
      <c r="O254" s="91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37" t="s">
        <v>186</v>
      </c>
      <c r="AT254" s="237" t="s">
        <v>181</v>
      </c>
      <c r="AU254" s="237" t="s">
        <v>85</v>
      </c>
      <c r="AY254" s="17" t="s">
        <v>178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7" t="s">
        <v>83</v>
      </c>
      <c r="BK254" s="238">
        <f>ROUND(I254*H254,2)</f>
        <v>0</v>
      </c>
      <c r="BL254" s="17" t="s">
        <v>186</v>
      </c>
      <c r="BM254" s="237" t="s">
        <v>3471</v>
      </c>
    </row>
    <row r="255" s="14" customFormat="1">
      <c r="A255" s="14"/>
      <c r="B255" s="255"/>
      <c r="C255" s="256"/>
      <c r="D255" s="246" t="s">
        <v>190</v>
      </c>
      <c r="E255" s="257" t="s">
        <v>1</v>
      </c>
      <c r="F255" s="258" t="s">
        <v>3472</v>
      </c>
      <c r="G255" s="256"/>
      <c r="H255" s="259">
        <v>5</v>
      </c>
      <c r="I255" s="260"/>
      <c r="J255" s="256"/>
      <c r="K255" s="256"/>
      <c r="L255" s="261"/>
      <c r="M255" s="262"/>
      <c r="N255" s="263"/>
      <c r="O255" s="263"/>
      <c r="P255" s="263"/>
      <c r="Q255" s="263"/>
      <c r="R255" s="263"/>
      <c r="S255" s="263"/>
      <c r="T255" s="26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5" t="s">
        <v>190</v>
      </c>
      <c r="AU255" s="265" t="s">
        <v>85</v>
      </c>
      <c r="AV255" s="14" t="s">
        <v>85</v>
      </c>
      <c r="AW255" s="14" t="s">
        <v>34</v>
      </c>
      <c r="AX255" s="14" t="s">
        <v>76</v>
      </c>
      <c r="AY255" s="265" t="s">
        <v>178</v>
      </c>
    </row>
    <row r="256" s="2" customFormat="1" ht="24.15" customHeight="1">
      <c r="A256" s="38"/>
      <c r="B256" s="39"/>
      <c r="C256" s="226" t="s">
        <v>568</v>
      </c>
      <c r="D256" s="226" t="s">
        <v>181</v>
      </c>
      <c r="E256" s="227" t="s">
        <v>3473</v>
      </c>
      <c r="F256" s="228" t="s">
        <v>3474</v>
      </c>
      <c r="G256" s="229" t="s">
        <v>1333</v>
      </c>
      <c r="H256" s="277"/>
      <c r="I256" s="231"/>
      <c r="J256" s="232">
        <f>ROUND(I256*H256,2)</f>
        <v>0</v>
      </c>
      <c r="K256" s="228" t="s">
        <v>185</v>
      </c>
      <c r="L256" s="44"/>
      <c r="M256" s="233" t="s">
        <v>1</v>
      </c>
      <c r="N256" s="234" t="s">
        <v>41</v>
      </c>
      <c r="O256" s="91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237" t="s">
        <v>362</v>
      </c>
      <c r="AT256" s="237" t="s">
        <v>181</v>
      </c>
      <c r="AU256" s="237" t="s">
        <v>85</v>
      </c>
      <c r="AY256" s="17" t="s">
        <v>178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7" t="s">
        <v>83</v>
      </c>
      <c r="BK256" s="238">
        <f>ROUND(I256*H256,2)</f>
        <v>0</v>
      </c>
      <c r="BL256" s="17" t="s">
        <v>362</v>
      </c>
      <c r="BM256" s="237" t="s">
        <v>3475</v>
      </c>
    </row>
    <row r="257" s="2" customFormat="1">
      <c r="A257" s="38"/>
      <c r="B257" s="39"/>
      <c r="C257" s="40"/>
      <c r="D257" s="239" t="s">
        <v>188</v>
      </c>
      <c r="E257" s="40"/>
      <c r="F257" s="240" t="s">
        <v>3476</v>
      </c>
      <c r="G257" s="40"/>
      <c r="H257" s="40"/>
      <c r="I257" s="241"/>
      <c r="J257" s="40"/>
      <c r="K257" s="40"/>
      <c r="L257" s="44"/>
      <c r="M257" s="242"/>
      <c r="N257" s="243"/>
      <c r="O257" s="91"/>
      <c r="P257" s="91"/>
      <c r="Q257" s="91"/>
      <c r="R257" s="91"/>
      <c r="S257" s="91"/>
      <c r="T257" s="92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T257" s="17" t="s">
        <v>188</v>
      </c>
      <c r="AU257" s="17" t="s">
        <v>85</v>
      </c>
    </row>
    <row r="258" s="12" customFormat="1" ht="22.8" customHeight="1">
      <c r="A258" s="12"/>
      <c r="B258" s="210"/>
      <c r="C258" s="211"/>
      <c r="D258" s="212" t="s">
        <v>75</v>
      </c>
      <c r="E258" s="224" t="s">
        <v>3477</v>
      </c>
      <c r="F258" s="224" t="s">
        <v>3478</v>
      </c>
      <c r="G258" s="211"/>
      <c r="H258" s="211"/>
      <c r="I258" s="214"/>
      <c r="J258" s="225">
        <f>BK258</f>
        <v>0</v>
      </c>
      <c r="K258" s="211"/>
      <c r="L258" s="216"/>
      <c r="M258" s="217"/>
      <c r="N258" s="218"/>
      <c r="O258" s="218"/>
      <c r="P258" s="219">
        <f>SUM(P259:P368)</f>
        <v>0</v>
      </c>
      <c r="Q258" s="218"/>
      <c r="R258" s="219">
        <f>SUM(R259:R368)</f>
        <v>0.31570000000000009</v>
      </c>
      <c r="S258" s="218"/>
      <c r="T258" s="220">
        <f>SUM(T259:T368)</f>
        <v>0.26046000000000002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R258" s="221" t="s">
        <v>85</v>
      </c>
      <c r="AT258" s="222" t="s">
        <v>75</v>
      </c>
      <c r="AU258" s="222" t="s">
        <v>83</v>
      </c>
      <c r="AY258" s="221" t="s">
        <v>178</v>
      </c>
      <c r="BK258" s="223">
        <f>SUM(BK259:BK368)</f>
        <v>0</v>
      </c>
    </row>
    <row r="259" s="2" customFormat="1" ht="21.75" customHeight="1">
      <c r="A259" s="38"/>
      <c r="B259" s="39"/>
      <c r="C259" s="226" t="s">
        <v>573</v>
      </c>
      <c r="D259" s="226" t="s">
        <v>181</v>
      </c>
      <c r="E259" s="227" t="s">
        <v>3479</v>
      </c>
      <c r="F259" s="228" t="s">
        <v>3480</v>
      </c>
      <c r="G259" s="229" t="s">
        <v>267</v>
      </c>
      <c r="H259" s="230">
        <v>71</v>
      </c>
      <c r="I259" s="231"/>
      <c r="J259" s="232">
        <f>ROUND(I259*H259,2)</f>
        <v>0</v>
      </c>
      <c r="K259" s="228" t="s">
        <v>185</v>
      </c>
      <c r="L259" s="44"/>
      <c r="M259" s="233" t="s">
        <v>1</v>
      </c>
      <c r="N259" s="234" t="s">
        <v>41</v>
      </c>
      <c r="O259" s="91"/>
      <c r="P259" s="235">
        <f>O259*H259</f>
        <v>0</v>
      </c>
      <c r="Q259" s="235">
        <v>3.0000000000000001E-05</v>
      </c>
      <c r="R259" s="235">
        <f>Q259*H259</f>
        <v>0.0021299999999999999</v>
      </c>
      <c r="S259" s="235">
        <v>0.0032200000000000002</v>
      </c>
      <c r="T259" s="236">
        <f>S259*H259</f>
        <v>0.22862000000000002</v>
      </c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R259" s="237" t="s">
        <v>362</v>
      </c>
      <c r="AT259" s="237" t="s">
        <v>181</v>
      </c>
      <c r="AU259" s="237" t="s">
        <v>85</v>
      </c>
      <c r="AY259" s="17" t="s">
        <v>178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7" t="s">
        <v>83</v>
      </c>
      <c r="BK259" s="238">
        <f>ROUND(I259*H259,2)</f>
        <v>0</v>
      </c>
      <c r="BL259" s="17" t="s">
        <v>362</v>
      </c>
      <c r="BM259" s="237" t="s">
        <v>3481</v>
      </c>
    </row>
    <row r="260" s="2" customFormat="1">
      <c r="A260" s="38"/>
      <c r="B260" s="39"/>
      <c r="C260" s="40"/>
      <c r="D260" s="239" t="s">
        <v>188</v>
      </c>
      <c r="E260" s="40"/>
      <c r="F260" s="240" t="s">
        <v>3482</v>
      </c>
      <c r="G260" s="40"/>
      <c r="H260" s="40"/>
      <c r="I260" s="241"/>
      <c r="J260" s="40"/>
      <c r="K260" s="40"/>
      <c r="L260" s="44"/>
      <c r="M260" s="242"/>
      <c r="N260" s="243"/>
      <c r="O260" s="91"/>
      <c r="P260" s="91"/>
      <c r="Q260" s="91"/>
      <c r="R260" s="91"/>
      <c r="S260" s="91"/>
      <c r="T260" s="92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T260" s="17" t="s">
        <v>188</v>
      </c>
      <c r="AU260" s="17" t="s">
        <v>85</v>
      </c>
    </row>
    <row r="261" s="14" customFormat="1">
      <c r="A261" s="14"/>
      <c r="B261" s="255"/>
      <c r="C261" s="256"/>
      <c r="D261" s="246" t="s">
        <v>190</v>
      </c>
      <c r="E261" s="257" t="s">
        <v>1</v>
      </c>
      <c r="F261" s="258" t="s">
        <v>3483</v>
      </c>
      <c r="G261" s="256"/>
      <c r="H261" s="259">
        <v>71</v>
      </c>
      <c r="I261" s="260"/>
      <c r="J261" s="256"/>
      <c r="K261" s="256"/>
      <c r="L261" s="261"/>
      <c r="M261" s="262"/>
      <c r="N261" s="263"/>
      <c r="O261" s="263"/>
      <c r="P261" s="263"/>
      <c r="Q261" s="263"/>
      <c r="R261" s="263"/>
      <c r="S261" s="263"/>
      <c r="T261" s="26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5" t="s">
        <v>190</v>
      </c>
      <c r="AU261" s="265" t="s">
        <v>85</v>
      </c>
      <c r="AV261" s="14" t="s">
        <v>85</v>
      </c>
      <c r="AW261" s="14" t="s">
        <v>34</v>
      </c>
      <c r="AX261" s="14" t="s">
        <v>76</v>
      </c>
      <c r="AY261" s="265" t="s">
        <v>178</v>
      </c>
    </row>
    <row r="262" s="2" customFormat="1" ht="16.5" customHeight="1">
      <c r="A262" s="38"/>
      <c r="B262" s="39"/>
      <c r="C262" s="226" t="s">
        <v>579</v>
      </c>
      <c r="D262" s="226" t="s">
        <v>181</v>
      </c>
      <c r="E262" s="227" t="s">
        <v>3484</v>
      </c>
      <c r="F262" s="228" t="s">
        <v>3485</v>
      </c>
      <c r="G262" s="229" t="s">
        <v>267</v>
      </c>
      <c r="H262" s="230">
        <v>71</v>
      </c>
      <c r="I262" s="231"/>
      <c r="J262" s="232">
        <f>ROUND(I262*H262,2)</f>
        <v>0</v>
      </c>
      <c r="K262" s="228" t="s">
        <v>185</v>
      </c>
      <c r="L262" s="44"/>
      <c r="M262" s="233" t="s">
        <v>1</v>
      </c>
      <c r="N262" s="234" t="s">
        <v>41</v>
      </c>
      <c r="O262" s="91"/>
      <c r="P262" s="235">
        <f>O262*H262</f>
        <v>0</v>
      </c>
      <c r="Q262" s="235">
        <v>0</v>
      </c>
      <c r="R262" s="235">
        <f>Q262*H262</f>
        <v>0</v>
      </c>
      <c r="S262" s="235">
        <v>0.00024000000000000001</v>
      </c>
      <c r="T262" s="236">
        <f>S262*H262</f>
        <v>0.01704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237" t="s">
        <v>362</v>
      </c>
      <c r="AT262" s="237" t="s">
        <v>181</v>
      </c>
      <c r="AU262" s="237" t="s">
        <v>85</v>
      </c>
      <c r="AY262" s="17" t="s">
        <v>178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7" t="s">
        <v>83</v>
      </c>
      <c r="BK262" s="238">
        <f>ROUND(I262*H262,2)</f>
        <v>0</v>
      </c>
      <c r="BL262" s="17" t="s">
        <v>362</v>
      </c>
      <c r="BM262" s="237" t="s">
        <v>3486</v>
      </c>
    </row>
    <row r="263" s="2" customFormat="1">
      <c r="A263" s="38"/>
      <c r="B263" s="39"/>
      <c r="C263" s="40"/>
      <c r="D263" s="239" t="s">
        <v>188</v>
      </c>
      <c r="E263" s="40"/>
      <c r="F263" s="240" t="s">
        <v>3487</v>
      </c>
      <c r="G263" s="40"/>
      <c r="H263" s="40"/>
      <c r="I263" s="241"/>
      <c r="J263" s="40"/>
      <c r="K263" s="40"/>
      <c r="L263" s="44"/>
      <c r="M263" s="242"/>
      <c r="N263" s="243"/>
      <c r="O263" s="91"/>
      <c r="P263" s="91"/>
      <c r="Q263" s="91"/>
      <c r="R263" s="91"/>
      <c r="S263" s="91"/>
      <c r="T263" s="92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T263" s="17" t="s">
        <v>188</v>
      </c>
      <c r="AU263" s="17" t="s">
        <v>85</v>
      </c>
    </row>
    <row r="264" s="14" customFormat="1">
      <c r="A264" s="14"/>
      <c r="B264" s="255"/>
      <c r="C264" s="256"/>
      <c r="D264" s="246" t="s">
        <v>190</v>
      </c>
      <c r="E264" s="257" t="s">
        <v>1</v>
      </c>
      <c r="F264" s="258" t="s">
        <v>771</v>
      </c>
      <c r="G264" s="256"/>
      <c r="H264" s="259">
        <v>71</v>
      </c>
      <c r="I264" s="260"/>
      <c r="J264" s="256"/>
      <c r="K264" s="256"/>
      <c r="L264" s="261"/>
      <c r="M264" s="262"/>
      <c r="N264" s="263"/>
      <c r="O264" s="263"/>
      <c r="P264" s="263"/>
      <c r="Q264" s="263"/>
      <c r="R264" s="263"/>
      <c r="S264" s="263"/>
      <c r="T264" s="26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65" t="s">
        <v>190</v>
      </c>
      <c r="AU264" s="265" t="s">
        <v>85</v>
      </c>
      <c r="AV264" s="14" t="s">
        <v>85</v>
      </c>
      <c r="AW264" s="14" t="s">
        <v>34</v>
      </c>
      <c r="AX264" s="14" t="s">
        <v>76</v>
      </c>
      <c r="AY264" s="265" t="s">
        <v>178</v>
      </c>
    </row>
    <row r="265" s="2" customFormat="1" ht="21.75" customHeight="1">
      <c r="A265" s="38"/>
      <c r="B265" s="39"/>
      <c r="C265" s="226" t="s">
        <v>585</v>
      </c>
      <c r="D265" s="226" t="s">
        <v>181</v>
      </c>
      <c r="E265" s="227" t="s">
        <v>3488</v>
      </c>
      <c r="F265" s="228" t="s">
        <v>3489</v>
      </c>
      <c r="G265" s="229" t="s">
        <v>203</v>
      </c>
      <c r="H265" s="230">
        <v>14</v>
      </c>
      <c r="I265" s="231"/>
      <c r="J265" s="232">
        <f>ROUND(I265*H265,2)</f>
        <v>0</v>
      </c>
      <c r="K265" s="228" t="s">
        <v>185</v>
      </c>
      <c r="L265" s="44"/>
      <c r="M265" s="233" t="s">
        <v>1</v>
      </c>
      <c r="N265" s="234" t="s">
        <v>41</v>
      </c>
      <c r="O265" s="91"/>
      <c r="P265" s="235">
        <f>O265*H265</f>
        <v>0</v>
      </c>
      <c r="Q265" s="235">
        <v>0</v>
      </c>
      <c r="R265" s="235">
        <f>Q265*H265</f>
        <v>0</v>
      </c>
      <c r="S265" s="235">
        <v>0.00052999999999999998</v>
      </c>
      <c r="T265" s="236">
        <f>S265*H265</f>
        <v>0.0074199999999999995</v>
      </c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R265" s="237" t="s">
        <v>362</v>
      </c>
      <c r="AT265" s="237" t="s">
        <v>181</v>
      </c>
      <c r="AU265" s="237" t="s">
        <v>85</v>
      </c>
      <c r="AY265" s="17" t="s">
        <v>178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7" t="s">
        <v>83</v>
      </c>
      <c r="BK265" s="238">
        <f>ROUND(I265*H265,2)</f>
        <v>0</v>
      </c>
      <c r="BL265" s="17" t="s">
        <v>362</v>
      </c>
      <c r="BM265" s="237" t="s">
        <v>3490</v>
      </c>
    </row>
    <row r="266" s="2" customFormat="1">
      <c r="A266" s="38"/>
      <c r="B266" s="39"/>
      <c r="C266" s="40"/>
      <c r="D266" s="239" t="s">
        <v>188</v>
      </c>
      <c r="E266" s="40"/>
      <c r="F266" s="240" t="s">
        <v>3491</v>
      </c>
      <c r="G266" s="40"/>
      <c r="H266" s="40"/>
      <c r="I266" s="241"/>
      <c r="J266" s="40"/>
      <c r="K266" s="40"/>
      <c r="L266" s="44"/>
      <c r="M266" s="242"/>
      <c r="N266" s="243"/>
      <c r="O266" s="91"/>
      <c r="P266" s="91"/>
      <c r="Q266" s="91"/>
      <c r="R266" s="91"/>
      <c r="S266" s="91"/>
      <c r="T266" s="92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T266" s="17" t="s">
        <v>188</v>
      </c>
      <c r="AU266" s="17" t="s">
        <v>85</v>
      </c>
    </row>
    <row r="267" s="14" customFormat="1">
      <c r="A267" s="14"/>
      <c r="B267" s="255"/>
      <c r="C267" s="256"/>
      <c r="D267" s="246" t="s">
        <v>190</v>
      </c>
      <c r="E267" s="257" t="s">
        <v>1</v>
      </c>
      <c r="F267" s="258" t="s">
        <v>319</v>
      </c>
      <c r="G267" s="256"/>
      <c r="H267" s="259">
        <v>14</v>
      </c>
      <c r="I267" s="260"/>
      <c r="J267" s="256"/>
      <c r="K267" s="256"/>
      <c r="L267" s="261"/>
      <c r="M267" s="262"/>
      <c r="N267" s="263"/>
      <c r="O267" s="263"/>
      <c r="P267" s="263"/>
      <c r="Q267" s="263"/>
      <c r="R267" s="263"/>
      <c r="S267" s="263"/>
      <c r="T267" s="26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5" t="s">
        <v>190</v>
      </c>
      <c r="AU267" s="265" t="s">
        <v>85</v>
      </c>
      <c r="AV267" s="14" t="s">
        <v>85</v>
      </c>
      <c r="AW267" s="14" t="s">
        <v>34</v>
      </c>
      <c r="AX267" s="14" t="s">
        <v>76</v>
      </c>
      <c r="AY267" s="265" t="s">
        <v>178</v>
      </c>
    </row>
    <row r="268" s="2" customFormat="1" ht="24.15" customHeight="1">
      <c r="A268" s="38"/>
      <c r="B268" s="39"/>
      <c r="C268" s="226" t="s">
        <v>591</v>
      </c>
      <c r="D268" s="226" t="s">
        <v>181</v>
      </c>
      <c r="E268" s="227" t="s">
        <v>3492</v>
      </c>
      <c r="F268" s="228" t="s">
        <v>3493</v>
      </c>
      <c r="G268" s="229" t="s">
        <v>203</v>
      </c>
      <c r="H268" s="230">
        <v>6</v>
      </c>
      <c r="I268" s="231"/>
      <c r="J268" s="232">
        <f>ROUND(I268*H268,2)</f>
        <v>0</v>
      </c>
      <c r="K268" s="228" t="s">
        <v>185</v>
      </c>
      <c r="L268" s="44"/>
      <c r="M268" s="233" t="s">
        <v>1</v>
      </c>
      <c r="N268" s="234" t="s">
        <v>41</v>
      </c>
      <c r="O268" s="91"/>
      <c r="P268" s="235">
        <f>O268*H268</f>
        <v>0</v>
      </c>
      <c r="Q268" s="235">
        <v>0</v>
      </c>
      <c r="R268" s="235">
        <f>Q268*H268</f>
        <v>0</v>
      </c>
      <c r="S268" s="235">
        <v>0.00123</v>
      </c>
      <c r="T268" s="236">
        <f>S268*H268</f>
        <v>0.0073799999999999994</v>
      </c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R268" s="237" t="s">
        <v>362</v>
      </c>
      <c r="AT268" s="237" t="s">
        <v>181</v>
      </c>
      <c r="AU268" s="237" t="s">
        <v>85</v>
      </c>
      <c r="AY268" s="17" t="s">
        <v>178</v>
      </c>
      <c r="BE268" s="238">
        <f>IF(N268="základní",J268,0)</f>
        <v>0</v>
      </c>
      <c r="BF268" s="238">
        <f>IF(N268="snížená",J268,0)</f>
        <v>0</v>
      </c>
      <c r="BG268" s="238">
        <f>IF(N268="zákl. přenesená",J268,0)</f>
        <v>0</v>
      </c>
      <c r="BH268" s="238">
        <f>IF(N268="sníž. přenesená",J268,0)</f>
        <v>0</v>
      </c>
      <c r="BI268" s="238">
        <f>IF(N268="nulová",J268,0)</f>
        <v>0</v>
      </c>
      <c r="BJ268" s="17" t="s">
        <v>83</v>
      </c>
      <c r="BK268" s="238">
        <f>ROUND(I268*H268,2)</f>
        <v>0</v>
      </c>
      <c r="BL268" s="17" t="s">
        <v>362</v>
      </c>
      <c r="BM268" s="237" t="s">
        <v>3494</v>
      </c>
    </row>
    <row r="269" s="2" customFormat="1">
      <c r="A269" s="38"/>
      <c r="B269" s="39"/>
      <c r="C269" s="40"/>
      <c r="D269" s="239" t="s">
        <v>188</v>
      </c>
      <c r="E269" s="40"/>
      <c r="F269" s="240" t="s">
        <v>3495</v>
      </c>
      <c r="G269" s="40"/>
      <c r="H269" s="40"/>
      <c r="I269" s="241"/>
      <c r="J269" s="40"/>
      <c r="K269" s="40"/>
      <c r="L269" s="44"/>
      <c r="M269" s="242"/>
      <c r="N269" s="243"/>
      <c r="O269" s="91"/>
      <c r="P269" s="91"/>
      <c r="Q269" s="91"/>
      <c r="R269" s="91"/>
      <c r="S269" s="91"/>
      <c r="T269" s="92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T269" s="17" t="s">
        <v>188</v>
      </c>
      <c r="AU269" s="17" t="s">
        <v>85</v>
      </c>
    </row>
    <row r="270" s="14" customFormat="1">
      <c r="A270" s="14"/>
      <c r="B270" s="255"/>
      <c r="C270" s="256"/>
      <c r="D270" s="246" t="s">
        <v>190</v>
      </c>
      <c r="E270" s="257" t="s">
        <v>1</v>
      </c>
      <c r="F270" s="258" t="s">
        <v>241</v>
      </c>
      <c r="G270" s="256"/>
      <c r="H270" s="259">
        <v>6</v>
      </c>
      <c r="I270" s="260"/>
      <c r="J270" s="256"/>
      <c r="K270" s="256"/>
      <c r="L270" s="261"/>
      <c r="M270" s="262"/>
      <c r="N270" s="263"/>
      <c r="O270" s="263"/>
      <c r="P270" s="263"/>
      <c r="Q270" s="263"/>
      <c r="R270" s="263"/>
      <c r="S270" s="263"/>
      <c r="T270" s="26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5" t="s">
        <v>190</v>
      </c>
      <c r="AU270" s="265" t="s">
        <v>85</v>
      </c>
      <c r="AV270" s="14" t="s">
        <v>85</v>
      </c>
      <c r="AW270" s="14" t="s">
        <v>34</v>
      </c>
      <c r="AX270" s="14" t="s">
        <v>76</v>
      </c>
      <c r="AY270" s="265" t="s">
        <v>178</v>
      </c>
    </row>
    <row r="271" s="2" customFormat="1" ht="24.15" customHeight="1">
      <c r="A271" s="38"/>
      <c r="B271" s="39"/>
      <c r="C271" s="226" t="s">
        <v>597</v>
      </c>
      <c r="D271" s="226" t="s">
        <v>181</v>
      </c>
      <c r="E271" s="227" t="s">
        <v>3496</v>
      </c>
      <c r="F271" s="228" t="s">
        <v>3497</v>
      </c>
      <c r="G271" s="229" t="s">
        <v>203</v>
      </c>
      <c r="H271" s="230">
        <v>18</v>
      </c>
      <c r="I271" s="231"/>
      <c r="J271" s="232">
        <f>ROUND(I271*H271,2)</f>
        <v>0</v>
      </c>
      <c r="K271" s="228" t="s">
        <v>185</v>
      </c>
      <c r="L271" s="44"/>
      <c r="M271" s="233" t="s">
        <v>1</v>
      </c>
      <c r="N271" s="234" t="s">
        <v>41</v>
      </c>
      <c r="O271" s="91"/>
      <c r="P271" s="235">
        <f>O271*H271</f>
        <v>0</v>
      </c>
      <c r="Q271" s="235">
        <v>1.0000000000000001E-05</v>
      </c>
      <c r="R271" s="235">
        <f>Q271*H271</f>
        <v>0.00018000000000000001</v>
      </c>
      <c r="S271" s="235">
        <v>0</v>
      </c>
      <c r="T271" s="23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37" t="s">
        <v>362</v>
      </c>
      <c r="AT271" s="237" t="s">
        <v>181</v>
      </c>
      <c r="AU271" s="237" t="s">
        <v>85</v>
      </c>
      <c r="AY271" s="17" t="s">
        <v>178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7" t="s">
        <v>83</v>
      </c>
      <c r="BK271" s="238">
        <f>ROUND(I271*H271,2)</f>
        <v>0</v>
      </c>
      <c r="BL271" s="17" t="s">
        <v>362</v>
      </c>
      <c r="BM271" s="237" t="s">
        <v>3498</v>
      </c>
    </row>
    <row r="272" s="2" customFormat="1">
      <c r="A272" s="38"/>
      <c r="B272" s="39"/>
      <c r="C272" s="40"/>
      <c r="D272" s="239" t="s">
        <v>188</v>
      </c>
      <c r="E272" s="40"/>
      <c r="F272" s="240" t="s">
        <v>3499</v>
      </c>
      <c r="G272" s="40"/>
      <c r="H272" s="40"/>
      <c r="I272" s="241"/>
      <c r="J272" s="40"/>
      <c r="K272" s="40"/>
      <c r="L272" s="44"/>
      <c r="M272" s="242"/>
      <c r="N272" s="243"/>
      <c r="O272" s="91"/>
      <c r="P272" s="91"/>
      <c r="Q272" s="91"/>
      <c r="R272" s="91"/>
      <c r="S272" s="91"/>
      <c r="T272" s="92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T272" s="17" t="s">
        <v>188</v>
      </c>
      <c r="AU272" s="17" t="s">
        <v>85</v>
      </c>
    </row>
    <row r="273" s="14" customFormat="1">
      <c r="A273" s="14"/>
      <c r="B273" s="255"/>
      <c r="C273" s="256"/>
      <c r="D273" s="246" t="s">
        <v>190</v>
      </c>
      <c r="E273" s="257" t="s">
        <v>1</v>
      </c>
      <c r="F273" s="258" t="s">
        <v>374</v>
      </c>
      <c r="G273" s="256"/>
      <c r="H273" s="259">
        <v>18</v>
      </c>
      <c r="I273" s="260"/>
      <c r="J273" s="256"/>
      <c r="K273" s="256"/>
      <c r="L273" s="261"/>
      <c r="M273" s="262"/>
      <c r="N273" s="263"/>
      <c r="O273" s="263"/>
      <c r="P273" s="263"/>
      <c r="Q273" s="263"/>
      <c r="R273" s="263"/>
      <c r="S273" s="263"/>
      <c r="T273" s="26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5" t="s">
        <v>190</v>
      </c>
      <c r="AU273" s="265" t="s">
        <v>85</v>
      </c>
      <c r="AV273" s="14" t="s">
        <v>85</v>
      </c>
      <c r="AW273" s="14" t="s">
        <v>34</v>
      </c>
      <c r="AX273" s="14" t="s">
        <v>76</v>
      </c>
      <c r="AY273" s="265" t="s">
        <v>178</v>
      </c>
    </row>
    <row r="274" s="2" customFormat="1" ht="24.15" customHeight="1">
      <c r="A274" s="38"/>
      <c r="B274" s="39"/>
      <c r="C274" s="226" t="s">
        <v>602</v>
      </c>
      <c r="D274" s="226" t="s">
        <v>181</v>
      </c>
      <c r="E274" s="227" t="s">
        <v>3500</v>
      </c>
      <c r="F274" s="228" t="s">
        <v>3501</v>
      </c>
      <c r="G274" s="229" t="s">
        <v>203</v>
      </c>
      <c r="H274" s="230">
        <v>6</v>
      </c>
      <c r="I274" s="231"/>
      <c r="J274" s="232">
        <f>ROUND(I274*H274,2)</f>
        <v>0</v>
      </c>
      <c r="K274" s="228" t="s">
        <v>185</v>
      </c>
      <c r="L274" s="44"/>
      <c r="M274" s="233" t="s">
        <v>1</v>
      </c>
      <c r="N274" s="234" t="s">
        <v>41</v>
      </c>
      <c r="O274" s="91"/>
      <c r="P274" s="235">
        <f>O274*H274</f>
        <v>0</v>
      </c>
      <c r="Q274" s="235">
        <v>1.0000000000000001E-05</v>
      </c>
      <c r="R274" s="235">
        <f>Q274*H274</f>
        <v>6.0000000000000008E-05</v>
      </c>
      <c r="S274" s="235">
        <v>0</v>
      </c>
      <c r="T274" s="236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37" t="s">
        <v>362</v>
      </c>
      <c r="AT274" s="237" t="s">
        <v>181</v>
      </c>
      <c r="AU274" s="237" t="s">
        <v>85</v>
      </c>
      <c r="AY274" s="17" t="s">
        <v>178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7" t="s">
        <v>83</v>
      </c>
      <c r="BK274" s="238">
        <f>ROUND(I274*H274,2)</f>
        <v>0</v>
      </c>
      <c r="BL274" s="17" t="s">
        <v>362</v>
      </c>
      <c r="BM274" s="237" t="s">
        <v>3502</v>
      </c>
    </row>
    <row r="275" s="2" customFormat="1">
      <c r="A275" s="38"/>
      <c r="B275" s="39"/>
      <c r="C275" s="40"/>
      <c r="D275" s="239" t="s">
        <v>188</v>
      </c>
      <c r="E275" s="40"/>
      <c r="F275" s="240" t="s">
        <v>3503</v>
      </c>
      <c r="G275" s="40"/>
      <c r="H275" s="40"/>
      <c r="I275" s="241"/>
      <c r="J275" s="40"/>
      <c r="K275" s="40"/>
      <c r="L275" s="44"/>
      <c r="M275" s="242"/>
      <c r="N275" s="243"/>
      <c r="O275" s="91"/>
      <c r="P275" s="91"/>
      <c r="Q275" s="91"/>
      <c r="R275" s="91"/>
      <c r="S275" s="91"/>
      <c r="T275" s="92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T275" s="17" t="s">
        <v>188</v>
      </c>
      <c r="AU275" s="17" t="s">
        <v>85</v>
      </c>
    </row>
    <row r="276" s="14" customFormat="1">
      <c r="A276" s="14"/>
      <c r="B276" s="255"/>
      <c r="C276" s="256"/>
      <c r="D276" s="246" t="s">
        <v>190</v>
      </c>
      <c r="E276" s="257" t="s">
        <v>1</v>
      </c>
      <c r="F276" s="258" t="s">
        <v>241</v>
      </c>
      <c r="G276" s="256"/>
      <c r="H276" s="259">
        <v>6</v>
      </c>
      <c r="I276" s="260"/>
      <c r="J276" s="256"/>
      <c r="K276" s="256"/>
      <c r="L276" s="261"/>
      <c r="M276" s="262"/>
      <c r="N276" s="263"/>
      <c r="O276" s="263"/>
      <c r="P276" s="263"/>
      <c r="Q276" s="263"/>
      <c r="R276" s="263"/>
      <c r="S276" s="263"/>
      <c r="T276" s="26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5" t="s">
        <v>190</v>
      </c>
      <c r="AU276" s="265" t="s">
        <v>85</v>
      </c>
      <c r="AV276" s="14" t="s">
        <v>85</v>
      </c>
      <c r="AW276" s="14" t="s">
        <v>34</v>
      </c>
      <c r="AX276" s="14" t="s">
        <v>76</v>
      </c>
      <c r="AY276" s="265" t="s">
        <v>178</v>
      </c>
    </row>
    <row r="277" s="2" customFormat="1" ht="24.15" customHeight="1">
      <c r="A277" s="38"/>
      <c r="B277" s="39"/>
      <c r="C277" s="226" t="s">
        <v>627</v>
      </c>
      <c r="D277" s="226" t="s">
        <v>181</v>
      </c>
      <c r="E277" s="227" t="s">
        <v>3504</v>
      </c>
      <c r="F277" s="228" t="s">
        <v>3505</v>
      </c>
      <c r="G277" s="229" t="s">
        <v>203</v>
      </c>
      <c r="H277" s="230">
        <v>4</v>
      </c>
      <c r="I277" s="231"/>
      <c r="J277" s="232">
        <f>ROUND(I277*H277,2)</f>
        <v>0</v>
      </c>
      <c r="K277" s="228" t="s">
        <v>185</v>
      </c>
      <c r="L277" s="44"/>
      <c r="M277" s="233" t="s">
        <v>1</v>
      </c>
      <c r="N277" s="234" t="s">
        <v>41</v>
      </c>
      <c r="O277" s="91"/>
      <c r="P277" s="235">
        <f>O277*H277</f>
        <v>0</v>
      </c>
      <c r="Q277" s="235">
        <v>2.0000000000000002E-05</v>
      </c>
      <c r="R277" s="235">
        <f>Q277*H277</f>
        <v>8.0000000000000007E-05</v>
      </c>
      <c r="S277" s="235">
        <v>0</v>
      </c>
      <c r="T277" s="236">
        <f>S277*H277</f>
        <v>0</v>
      </c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R277" s="237" t="s">
        <v>362</v>
      </c>
      <c r="AT277" s="237" t="s">
        <v>181</v>
      </c>
      <c r="AU277" s="237" t="s">
        <v>85</v>
      </c>
      <c r="AY277" s="17" t="s">
        <v>178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7" t="s">
        <v>83</v>
      </c>
      <c r="BK277" s="238">
        <f>ROUND(I277*H277,2)</f>
        <v>0</v>
      </c>
      <c r="BL277" s="17" t="s">
        <v>362</v>
      </c>
      <c r="BM277" s="237" t="s">
        <v>3506</v>
      </c>
    </row>
    <row r="278" s="2" customFormat="1">
      <c r="A278" s="38"/>
      <c r="B278" s="39"/>
      <c r="C278" s="40"/>
      <c r="D278" s="239" t="s">
        <v>188</v>
      </c>
      <c r="E278" s="40"/>
      <c r="F278" s="240" t="s">
        <v>3507</v>
      </c>
      <c r="G278" s="40"/>
      <c r="H278" s="40"/>
      <c r="I278" s="241"/>
      <c r="J278" s="40"/>
      <c r="K278" s="40"/>
      <c r="L278" s="44"/>
      <c r="M278" s="242"/>
      <c r="N278" s="243"/>
      <c r="O278" s="91"/>
      <c r="P278" s="91"/>
      <c r="Q278" s="91"/>
      <c r="R278" s="91"/>
      <c r="S278" s="91"/>
      <c r="T278" s="92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T278" s="17" t="s">
        <v>188</v>
      </c>
      <c r="AU278" s="17" t="s">
        <v>85</v>
      </c>
    </row>
    <row r="279" s="14" customFormat="1">
      <c r="A279" s="14"/>
      <c r="B279" s="255"/>
      <c r="C279" s="256"/>
      <c r="D279" s="246" t="s">
        <v>190</v>
      </c>
      <c r="E279" s="257" t="s">
        <v>1</v>
      </c>
      <c r="F279" s="258" t="s">
        <v>186</v>
      </c>
      <c r="G279" s="256"/>
      <c r="H279" s="259">
        <v>4</v>
      </c>
      <c r="I279" s="260"/>
      <c r="J279" s="256"/>
      <c r="K279" s="256"/>
      <c r="L279" s="261"/>
      <c r="M279" s="262"/>
      <c r="N279" s="263"/>
      <c r="O279" s="263"/>
      <c r="P279" s="263"/>
      <c r="Q279" s="263"/>
      <c r="R279" s="263"/>
      <c r="S279" s="263"/>
      <c r="T279" s="26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5" t="s">
        <v>190</v>
      </c>
      <c r="AU279" s="265" t="s">
        <v>85</v>
      </c>
      <c r="AV279" s="14" t="s">
        <v>85</v>
      </c>
      <c r="AW279" s="14" t="s">
        <v>34</v>
      </c>
      <c r="AX279" s="14" t="s">
        <v>76</v>
      </c>
      <c r="AY279" s="265" t="s">
        <v>178</v>
      </c>
    </row>
    <row r="280" s="2" customFormat="1" ht="24.15" customHeight="1">
      <c r="A280" s="38"/>
      <c r="B280" s="39"/>
      <c r="C280" s="226" t="s">
        <v>633</v>
      </c>
      <c r="D280" s="226" t="s">
        <v>181</v>
      </c>
      <c r="E280" s="227" t="s">
        <v>3508</v>
      </c>
      <c r="F280" s="228" t="s">
        <v>3509</v>
      </c>
      <c r="G280" s="229" t="s">
        <v>203</v>
      </c>
      <c r="H280" s="230">
        <v>8</v>
      </c>
      <c r="I280" s="231"/>
      <c r="J280" s="232">
        <f>ROUND(I280*H280,2)</f>
        <v>0</v>
      </c>
      <c r="K280" s="228" t="s">
        <v>185</v>
      </c>
      <c r="L280" s="44"/>
      <c r="M280" s="233" t="s">
        <v>1</v>
      </c>
      <c r="N280" s="234" t="s">
        <v>41</v>
      </c>
      <c r="O280" s="91"/>
      <c r="P280" s="235">
        <f>O280*H280</f>
        <v>0</v>
      </c>
      <c r="Q280" s="235">
        <v>2.0000000000000002E-05</v>
      </c>
      <c r="R280" s="235">
        <f>Q280*H280</f>
        <v>0.00016000000000000001</v>
      </c>
      <c r="S280" s="235">
        <v>0</v>
      </c>
      <c r="T280" s="236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237" t="s">
        <v>362</v>
      </c>
      <c r="AT280" s="237" t="s">
        <v>181</v>
      </c>
      <c r="AU280" s="237" t="s">
        <v>85</v>
      </c>
      <c r="AY280" s="17" t="s">
        <v>178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7" t="s">
        <v>83</v>
      </c>
      <c r="BK280" s="238">
        <f>ROUND(I280*H280,2)</f>
        <v>0</v>
      </c>
      <c r="BL280" s="17" t="s">
        <v>362</v>
      </c>
      <c r="BM280" s="237" t="s">
        <v>3510</v>
      </c>
    </row>
    <row r="281" s="2" customFormat="1">
      <c r="A281" s="38"/>
      <c r="B281" s="39"/>
      <c r="C281" s="40"/>
      <c r="D281" s="239" t="s">
        <v>188</v>
      </c>
      <c r="E281" s="40"/>
      <c r="F281" s="240" t="s">
        <v>3511</v>
      </c>
      <c r="G281" s="40"/>
      <c r="H281" s="40"/>
      <c r="I281" s="241"/>
      <c r="J281" s="40"/>
      <c r="K281" s="40"/>
      <c r="L281" s="44"/>
      <c r="M281" s="242"/>
      <c r="N281" s="243"/>
      <c r="O281" s="91"/>
      <c r="P281" s="91"/>
      <c r="Q281" s="91"/>
      <c r="R281" s="91"/>
      <c r="S281" s="91"/>
      <c r="T281" s="92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T281" s="17" t="s">
        <v>188</v>
      </c>
      <c r="AU281" s="17" t="s">
        <v>85</v>
      </c>
    </row>
    <row r="282" s="14" customFormat="1">
      <c r="A282" s="14"/>
      <c r="B282" s="255"/>
      <c r="C282" s="256"/>
      <c r="D282" s="246" t="s">
        <v>190</v>
      </c>
      <c r="E282" s="257" t="s">
        <v>1</v>
      </c>
      <c r="F282" s="258" t="s">
        <v>264</v>
      </c>
      <c r="G282" s="256"/>
      <c r="H282" s="259">
        <v>8</v>
      </c>
      <c r="I282" s="260"/>
      <c r="J282" s="256"/>
      <c r="K282" s="256"/>
      <c r="L282" s="261"/>
      <c r="M282" s="262"/>
      <c r="N282" s="263"/>
      <c r="O282" s="263"/>
      <c r="P282" s="263"/>
      <c r="Q282" s="263"/>
      <c r="R282" s="263"/>
      <c r="S282" s="263"/>
      <c r="T282" s="26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65" t="s">
        <v>190</v>
      </c>
      <c r="AU282" s="265" t="s">
        <v>85</v>
      </c>
      <c r="AV282" s="14" t="s">
        <v>85</v>
      </c>
      <c r="AW282" s="14" t="s">
        <v>34</v>
      </c>
      <c r="AX282" s="14" t="s">
        <v>76</v>
      </c>
      <c r="AY282" s="265" t="s">
        <v>178</v>
      </c>
    </row>
    <row r="283" s="2" customFormat="1" ht="24.15" customHeight="1">
      <c r="A283" s="38"/>
      <c r="B283" s="39"/>
      <c r="C283" s="226" t="s">
        <v>643</v>
      </c>
      <c r="D283" s="226" t="s">
        <v>181</v>
      </c>
      <c r="E283" s="227" t="s">
        <v>3512</v>
      </c>
      <c r="F283" s="228" t="s">
        <v>3513</v>
      </c>
      <c r="G283" s="229" t="s">
        <v>203</v>
      </c>
      <c r="H283" s="230">
        <v>6</v>
      </c>
      <c r="I283" s="231"/>
      <c r="J283" s="232">
        <f>ROUND(I283*H283,2)</f>
        <v>0</v>
      </c>
      <c r="K283" s="228" t="s">
        <v>185</v>
      </c>
      <c r="L283" s="44"/>
      <c r="M283" s="233" t="s">
        <v>1</v>
      </c>
      <c r="N283" s="234" t="s">
        <v>41</v>
      </c>
      <c r="O283" s="91"/>
      <c r="P283" s="235">
        <f>O283*H283</f>
        <v>0</v>
      </c>
      <c r="Q283" s="235">
        <v>4.0000000000000003E-05</v>
      </c>
      <c r="R283" s="235">
        <f>Q283*H283</f>
        <v>0.00024000000000000003</v>
      </c>
      <c r="S283" s="235">
        <v>0</v>
      </c>
      <c r="T283" s="236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237" t="s">
        <v>362</v>
      </c>
      <c r="AT283" s="237" t="s">
        <v>181</v>
      </c>
      <c r="AU283" s="237" t="s">
        <v>85</v>
      </c>
      <c r="AY283" s="17" t="s">
        <v>178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7" t="s">
        <v>83</v>
      </c>
      <c r="BK283" s="238">
        <f>ROUND(I283*H283,2)</f>
        <v>0</v>
      </c>
      <c r="BL283" s="17" t="s">
        <v>362</v>
      </c>
      <c r="BM283" s="237" t="s">
        <v>3514</v>
      </c>
    </row>
    <row r="284" s="2" customFormat="1">
      <c r="A284" s="38"/>
      <c r="B284" s="39"/>
      <c r="C284" s="40"/>
      <c r="D284" s="239" t="s">
        <v>188</v>
      </c>
      <c r="E284" s="40"/>
      <c r="F284" s="240" t="s">
        <v>3515</v>
      </c>
      <c r="G284" s="40"/>
      <c r="H284" s="40"/>
      <c r="I284" s="241"/>
      <c r="J284" s="40"/>
      <c r="K284" s="40"/>
      <c r="L284" s="44"/>
      <c r="M284" s="242"/>
      <c r="N284" s="243"/>
      <c r="O284" s="91"/>
      <c r="P284" s="91"/>
      <c r="Q284" s="91"/>
      <c r="R284" s="91"/>
      <c r="S284" s="91"/>
      <c r="T284" s="92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T284" s="17" t="s">
        <v>188</v>
      </c>
      <c r="AU284" s="17" t="s">
        <v>85</v>
      </c>
    </row>
    <row r="285" s="14" customFormat="1">
      <c r="A285" s="14"/>
      <c r="B285" s="255"/>
      <c r="C285" s="256"/>
      <c r="D285" s="246" t="s">
        <v>190</v>
      </c>
      <c r="E285" s="257" t="s">
        <v>1</v>
      </c>
      <c r="F285" s="258" t="s">
        <v>241</v>
      </c>
      <c r="G285" s="256"/>
      <c r="H285" s="259">
        <v>6</v>
      </c>
      <c r="I285" s="260"/>
      <c r="J285" s="256"/>
      <c r="K285" s="256"/>
      <c r="L285" s="261"/>
      <c r="M285" s="262"/>
      <c r="N285" s="263"/>
      <c r="O285" s="263"/>
      <c r="P285" s="263"/>
      <c r="Q285" s="263"/>
      <c r="R285" s="263"/>
      <c r="S285" s="263"/>
      <c r="T285" s="26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5" t="s">
        <v>190</v>
      </c>
      <c r="AU285" s="265" t="s">
        <v>85</v>
      </c>
      <c r="AV285" s="14" t="s">
        <v>85</v>
      </c>
      <c r="AW285" s="14" t="s">
        <v>34</v>
      </c>
      <c r="AX285" s="14" t="s">
        <v>76</v>
      </c>
      <c r="AY285" s="265" t="s">
        <v>178</v>
      </c>
    </row>
    <row r="286" s="2" customFormat="1" ht="24.15" customHeight="1">
      <c r="A286" s="38"/>
      <c r="B286" s="39"/>
      <c r="C286" s="226" t="s">
        <v>650</v>
      </c>
      <c r="D286" s="226" t="s">
        <v>181</v>
      </c>
      <c r="E286" s="227" t="s">
        <v>3516</v>
      </c>
      <c r="F286" s="228" t="s">
        <v>3517</v>
      </c>
      <c r="G286" s="229" t="s">
        <v>203</v>
      </c>
      <c r="H286" s="230">
        <v>4</v>
      </c>
      <c r="I286" s="231"/>
      <c r="J286" s="232">
        <f>ROUND(I286*H286,2)</f>
        <v>0</v>
      </c>
      <c r="K286" s="228" t="s">
        <v>185</v>
      </c>
      <c r="L286" s="44"/>
      <c r="M286" s="233" t="s">
        <v>1</v>
      </c>
      <c r="N286" s="234" t="s">
        <v>41</v>
      </c>
      <c r="O286" s="91"/>
      <c r="P286" s="235">
        <f>O286*H286</f>
        <v>0</v>
      </c>
      <c r="Q286" s="235">
        <v>6.9999999999999994E-05</v>
      </c>
      <c r="R286" s="235">
        <f>Q286*H286</f>
        <v>0.00027999999999999998</v>
      </c>
      <c r="S286" s="235">
        <v>0</v>
      </c>
      <c r="T286" s="23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37" t="s">
        <v>362</v>
      </c>
      <c r="AT286" s="237" t="s">
        <v>181</v>
      </c>
      <c r="AU286" s="237" t="s">
        <v>85</v>
      </c>
      <c r="AY286" s="17" t="s">
        <v>178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7" t="s">
        <v>83</v>
      </c>
      <c r="BK286" s="238">
        <f>ROUND(I286*H286,2)</f>
        <v>0</v>
      </c>
      <c r="BL286" s="17" t="s">
        <v>362</v>
      </c>
      <c r="BM286" s="237" t="s">
        <v>3518</v>
      </c>
    </row>
    <row r="287" s="2" customFormat="1">
      <c r="A287" s="38"/>
      <c r="B287" s="39"/>
      <c r="C287" s="40"/>
      <c r="D287" s="239" t="s">
        <v>188</v>
      </c>
      <c r="E287" s="40"/>
      <c r="F287" s="240" t="s">
        <v>3519</v>
      </c>
      <c r="G287" s="40"/>
      <c r="H287" s="40"/>
      <c r="I287" s="241"/>
      <c r="J287" s="40"/>
      <c r="K287" s="40"/>
      <c r="L287" s="44"/>
      <c r="M287" s="242"/>
      <c r="N287" s="243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7" t="s">
        <v>188</v>
      </c>
      <c r="AU287" s="17" t="s">
        <v>85</v>
      </c>
    </row>
    <row r="288" s="14" customFormat="1">
      <c r="A288" s="14"/>
      <c r="B288" s="255"/>
      <c r="C288" s="256"/>
      <c r="D288" s="246" t="s">
        <v>190</v>
      </c>
      <c r="E288" s="257" t="s">
        <v>1</v>
      </c>
      <c r="F288" s="258" t="s">
        <v>186</v>
      </c>
      <c r="G288" s="256"/>
      <c r="H288" s="259">
        <v>4</v>
      </c>
      <c r="I288" s="260"/>
      <c r="J288" s="256"/>
      <c r="K288" s="256"/>
      <c r="L288" s="261"/>
      <c r="M288" s="262"/>
      <c r="N288" s="263"/>
      <c r="O288" s="263"/>
      <c r="P288" s="263"/>
      <c r="Q288" s="263"/>
      <c r="R288" s="263"/>
      <c r="S288" s="263"/>
      <c r="T288" s="26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5" t="s">
        <v>190</v>
      </c>
      <c r="AU288" s="265" t="s">
        <v>85</v>
      </c>
      <c r="AV288" s="14" t="s">
        <v>85</v>
      </c>
      <c r="AW288" s="14" t="s">
        <v>34</v>
      </c>
      <c r="AX288" s="14" t="s">
        <v>76</v>
      </c>
      <c r="AY288" s="265" t="s">
        <v>178</v>
      </c>
    </row>
    <row r="289" s="2" customFormat="1" ht="24.15" customHeight="1">
      <c r="A289" s="38"/>
      <c r="B289" s="39"/>
      <c r="C289" s="226" t="s">
        <v>656</v>
      </c>
      <c r="D289" s="226" t="s">
        <v>181</v>
      </c>
      <c r="E289" s="227" t="s">
        <v>3520</v>
      </c>
      <c r="F289" s="228" t="s">
        <v>3521</v>
      </c>
      <c r="G289" s="229" t="s">
        <v>203</v>
      </c>
      <c r="H289" s="230">
        <v>2</v>
      </c>
      <c r="I289" s="231"/>
      <c r="J289" s="232">
        <f>ROUND(I289*H289,2)</f>
        <v>0</v>
      </c>
      <c r="K289" s="228" t="s">
        <v>185</v>
      </c>
      <c r="L289" s="44"/>
      <c r="M289" s="233" t="s">
        <v>1</v>
      </c>
      <c r="N289" s="234" t="s">
        <v>41</v>
      </c>
      <c r="O289" s="91"/>
      <c r="P289" s="235">
        <f>O289*H289</f>
        <v>0</v>
      </c>
      <c r="Q289" s="235">
        <v>0.00011</v>
      </c>
      <c r="R289" s="235">
        <f>Q289*H289</f>
        <v>0.00022000000000000001</v>
      </c>
      <c r="S289" s="235">
        <v>0</v>
      </c>
      <c r="T289" s="23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37" t="s">
        <v>362</v>
      </c>
      <c r="AT289" s="237" t="s">
        <v>181</v>
      </c>
      <c r="AU289" s="237" t="s">
        <v>85</v>
      </c>
      <c r="AY289" s="17" t="s">
        <v>178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7" t="s">
        <v>83</v>
      </c>
      <c r="BK289" s="238">
        <f>ROUND(I289*H289,2)</f>
        <v>0</v>
      </c>
      <c r="BL289" s="17" t="s">
        <v>362</v>
      </c>
      <c r="BM289" s="237" t="s">
        <v>3522</v>
      </c>
    </row>
    <row r="290" s="2" customFormat="1">
      <c r="A290" s="38"/>
      <c r="B290" s="39"/>
      <c r="C290" s="40"/>
      <c r="D290" s="239" t="s">
        <v>188</v>
      </c>
      <c r="E290" s="40"/>
      <c r="F290" s="240" t="s">
        <v>3523</v>
      </c>
      <c r="G290" s="40"/>
      <c r="H290" s="40"/>
      <c r="I290" s="241"/>
      <c r="J290" s="40"/>
      <c r="K290" s="40"/>
      <c r="L290" s="44"/>
      <c r="M290" s="242"/>
      <c r="N290" s="243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7" t="s">
        <v>188</v>
      </c>
      <c r="AU290" s="17" t="s">
        <v>85</v>
      </c>
    </row>
    <row r="291" s="14" customFormat="1">
      <c r="A291" s="14"/>
      <c r="B291" s="255"/>
      <c r="C291" s="256"/>
      <c r="D291" s="246" t="s">
        <v>190</v>
      </c>
      <c r="E291" s="257" t="s">
        <v>1</v>
      </c>
      <c r="F291" s="258" t="s">
        <v>85</v>
      </c>
      <c r="G291" s="256"/>
      <c r="H291" s="259">
        <v>2</v>
      </c>
      <c r="I291" s="260"/>
      <c r="J291" s="256"/>
      <c r="K291" s="256"/>
      <c r="L291" s="261"/>
      <c r="M291" s="262"/>
      <c r="N291" s="263"/>
      <c r="O291" s="263"/>
      <c r="P291" s="263"/>
      <c r="Q291" s="263"/>
      <c r="R291" s="263"/>
      <c r="S291" s="263"/>
      <c r="T291" s="26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5" t="s">
        <v>190</v>
      </c>
      <c r="AU291" s="265" t="s">
        <v>85</v>
      </c>
      <c r="AV291" s="14" t="s">
        <v>85</v>
      </c>
      <c r="AW291" s="14" t="s">
        <v>34</v>
      </c>
      <c r="AX291" s="14" t="s">
        <v>76</v>
      </c>
      <c r="AY291" s="265" t="s">
        <v>178</v>
      </c>
    </row>
    <row r="292" s="2" customFormat="1" ht="24.15" customHeight="1">
      <c r="A292" s="38"/>
      <c r="B292" s="39"/>
      <c r="C292" s="226" t="s">
        <v>668</v>
      </c>
      <c r="D292" s="226" t="s">
        <v>181</v>
      </c>
      <c r="E292" s="227" t="s">
        <v>3524</v>
      </c>
      <c r="F292" s="228" t="s">
        <v>3525</v>
      </c>
      <c r="G292" s="229" t="s">
        <v>203</v>
      </c>
      <c r="H292" s="230">
        <v>6</v>
      </c>
      <c r="I292" s="231"/>
      <c r="J292" s="232">
        <f>ROUND(I292*H292,2)</f>
        <v>0</v>
      </c>
      <c r="K292" s="228" t="s">
        <v>185</v>
      </c>
      <c r="L292" s="44"/>
      <c r="M292" s="233" t="s">
        <v>1</v>
      </c>
      <c r="N292" s="234" t="s">
        <v>41</v>
      </c>
      <c r="O292" s="91"/>
      <c r="P292" s="235">
        <f>O292*H292</f>
        <v>0</v>
      </c>
      <c r="Q292" s="235">
        <v>0.00011</v>
      </c>
      <c r="R292" s="235">
        <f>Q292*H292</f>
        <v>0.00066</v>
      </c>
      <c r="S292" s="235">
        <v>0</v>
      </c>
      <c r="T292" s="23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37" t="s">
        <v>362</v>
      </c>
      <c r="AT292" s="237" t="s">
        <v>181</v>
      </c>
      <c r="AU292" s="237" t="s">
        <v>85</v>
      </c>
      <c r="AY292" s="17" t="s">
        <v>178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7" t="s">
        <v>83</v>
      </c>
      <c r="BK292" s="238">
        <f>ROUND(I292*H292,2)</f>
        <v>0</v>
      </c>
      <c r="BL292" s="17" t="s">
        <v>362</v>
      </c>
      <c r="BM292" s="237" t="s">
        <v>3526</v>
      </c>
    </row>
    <row r="293" s="2" customFormat="1">
      <c r="A293" s="38"/>
      <c r="B293" s="39"/>
      <c r="C293" s="40"/>
      <c r="D293" s="239" t="s">
        <v>188</v>
      </c>
      <c r="E293" s="40"/>
      <c r="F293" s="240" t="s">
        <v>3527</v>
      </c>
      <c r="G293" s="40"/>
      <c r="H293" s="40"/>
      <c r="I293" s="241"/>
      <c r="J293" s="40"/>
      <c r="K293" s="40"/>
      <c r="L293" s="44"/>
      <c r="M293" s="242"/>
      <c r="N293" s="243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7" t="s">
        <v>188</v>
      </c>
      <c r="AU293" s="17" t="s">
        <v>85</v>
      </c>
    </row>
    <row r="294" s="14" customFormat="1">
      <c r="A294" s="14"/>
      <c r="B294" s="255"/>
      <c r="C294" s="256"/>
      <c r="D294" s="246" t="s">
        <v>190</v>
      </c>
      <c r="E294" s="257" t="s">
        <v>1</v>
      </c>
      <c r="F294" s="258" t="s">
        <v>241</v>
      </c>
      <c r="G294" s="256"/>
      <c r="H294" s="259">
        <v>6</v>
      </c>
      <c r="I294" s="260"/>
      <c r="J294" s="256"/>
      <c r="K294" s="256"/>
      <c r="L294" s="261"/>
      <c r="M294" s="262"/>
      <c r="N294" s="263"/>
      <c r="O294" s="263"/>
      <c r="P294" s="263"/>
      <c r="Q294" s="263"/>
      <c r="R294" s="263"/>
      <c r="S294" s="263"/>
      <c r="T294" s="26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5" t="s">
        <v>190</v>
      </c>
      <c r="AU294" s="265" t="s">
        <v>85</v>
      </c>
      <c r="AV294" s="14" t="s">
        <v>85</v>
      </c>
      <c r="AW294" s="14" t="s">
        <v>34</v>
      </c>
      <c r="AX294" s="14" t="s">
        <v>76</v>
      </c>
      <c r="AY294" s="265" t="s">
        <v>178</v>
      </c>
    </row>
    <row r="295" s="2" customFormat="1" ht="24.15" customHeight="1">
      <c r="A295" s="38"/>
      <c r="B295" s="39"/>
      <c r="C295" s="226" t="s">
        <v>675</v>
      </c>
      <c r="D295" s="226" t="s">
        <v>181</v>
      </c>
      <c r="E295" s="227" t="s">
        <v>3528</v>
      </c>
      <c r="F295" s="228" t="s">
        <v>3529</v>
      </c>
      <c r="G295" s="229" t="s">
        <v>203</v>
      </c>
      <c r="H295" s="230">
        <v>1</v>
      </c>
      <c r="I295" s="231"/>
      <c r="J295" s="232">
        <f>ROUND(I295*H295,2)</f>
        <v>0</v>
      </c>
      <c r="K295" s="228" t="s">
        <v>185</v>
      </c>
      <c r="L295" s="44"/>
      <c r="M295" s="233" t="s">
        <v>1</v>
      </c>
      <c r="N295" s="234" t="s">
        <v>41</v>
      </c>
      <c r="O295" s="91"/>
      <c r="P295" s="235">
        <f>O295*H295</f>
        <v>0</v>
      </c>
      <c r="Q295" s="235">
        <v>0.00027999999999999998</v>
      </c>
      <c r="R295" s="235">
        <f>Q295*H295</f>
        <v>0.00027999999999999998</v>
      </c>
      <c r="S295" s="235">
        <v>0</v>
      </c>
      <c r="T295" s="236">
        <f>S295*H295</f>
        <v>0</v>
      </c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R295" s="237" t="s">
        <v>362</v>
      </c>
      <c r="AT295" s="237" t="s">
        <v>181</v>
      </c>
      <c r="AU295" s="237" t="s">
        <v>85</v>
      </c>
      <c r="AY295" s="17" t="s">
        <v>178</v>
      </c>
      <c r="BE295" s="238">
        <f>IF(N295="základní",J295,0)</f>
        <v>0</v>
      </c>
      <c r="BF295" s="238">
        <f>IF(N295="snížená",J295,0)</f>
        <v>0</v>
      </c>
      <c r="BG295" s="238">
        <f>IF(N295="zákl. přenesená",J295,0)</f>
        <v>0</v>
      </c>
      <c r="BH295" s="238">
        <f>IF(N295="sníž. přenesená",J295,0)</f>
        <v>0</v>
      </c>
      <c r="BI295" s="238">
        <f>IF(N295="nulová",J295,0)</f>
        <v>0</v>
      </c>
      <c r="BJ295" s="17" t="s">
        <v>83</v>
      </c>
      <c r="BK295" s="238">
        <f>ROUND(I295*H295,2)</f>
        <v>0</v>
      </c>
      <c r="BL295" s="17" t="s">
        <v>362</v>
      </c>
      <c r="BM295" s="237" t="s">
        <v>3530</v>
      </c>
    </row>
    <row r="296" s="2" customFormat="1">
      <c r="A296" s="38"/>
      <c r="B296" s="39"/>
      <c r="C296" s="40"/>
      <c r="D296" s="239" t="s">
        <v>188</v>
      </c>
      <c r="E296" s="40"/>
      <c r="F296" s="240" t="s">
        <v>3531</v>
      </c>
      <c r="G296" s="40"/>
      <c r="H296" s="40"/>
      <c r="I296" s="241"/>
      <c r="J296" s="40"/>
      <c r="K296" s="40"/>
      <c r="L296" s="44"/>
      <c r="M296" s="242"/>
      <c r="N296" s="243"/>
      <c r="O296" s="91"/>
      <c r="P296" s="91"/>
      <c r="Q296" s="91"/>
      <c r="R296" s="91"/>
      <c r="S296" s="91"/>
      <c r="T296" s="92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T296" s="17" t="s">
        <v>188</v>
      </c>
      <c r="AU296" s="17" t="s">
        <v>85</v>
      </c>
    </row>
    <row r="297" s="14" customFormat="1">
      <c r="A297" s="14"/>
      <c r="B297" s="255"/>
      <c r="C297" s="256"/>
      <c r="D297" s="246" t="s">
        <v>190</v>
      </c>
      <c r="E297" s="257" t="s">
        <v>1</v>
      </c>
      <c r="F297" s="258" t="s">
        <v>83</v>
      </c>
      <c r="G297" s="256"/>
      <c r="H297" s="259">
        <v>1</v>
      </c>
      <c r="I297" s="260"/>
      <c r="J297" s="256"/>
      <c r="K297" s="256"/>
      <c r="L297" s="261"/>
      <c r="M297" s="262"/>
      <c r="N297" s="263"/>
      <c r="O297" s="263"/>
      <c r="P297" s="263"/>
      <c r="Q297" s="263"/>
      <c r="R297" s="263"/>
      <c r="S297" s="263"/>
      <c r="T297" s="26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65" t="s">
        <v>190</v>
      </c>
      <c r="AU297" s="265" t="s">
        <v>85</v>
      </c>
      <c r="AV297" s="14" t="s">
        <v>85</v>
      </c>
      <c r="AW297" s="14" t="s">
        <v>34</v>
      </c>
      <c r="AX297" s="14" t="s">
        <v>76</v>
      </c>
      <c r="AY297" s="265" t="s">
        <v>178</v>
      </c>
    </row>
    <row r="298" s="2" customFormat="1" ht="24.15" customHeight="1">
      <c r="A298" s="38"/>
      <c r="B298" s="39"/>
      <c r="C298" s="226" t="s">
        <v>681</v>
      </c>
      <c r="D298" s="226" t="s">
        <v>181</v>
      </c>
      <c r="E298" s="227" t="s">
        <v>3532</v>
      </c>
      <c r="F298" s="228" t="s">
        <v>3533</v>
      </c>
      <c r="G298" s="229" t="s">
        <v>267</v>
      </c>
      <c r="H298" s="230">
        <v>176</v>
      </c>
      <c r="I298" s="231"/>
      <c r="J298" s="232">
        <f>ROUND(I298*H298,2)</f>
        <v>0</v>
      </c>
      <c r="K298" s="228" t="s">
        <v>185</v>
      </c>
      <c r="L298" s="44"/>
      <c r="M298" s="233" t="s">
        <v>1</v>
      </c>
      <c r="N298" s="234" t="s">
        <v>41</v>
      </c>
      <c r="O298" s="91"/>
      <c r="P298" s="235">
        <f>O298*H298</f>
        <v>0</v>
      </c>
      <c r="Q298" s="235">
        <v>0.00055000000000000003</v>
      </c>
      <c r="R298" s="235">
        <f>Q298*H298</f>
        <v>0.096800000000000011</v>
      </c>
      <c r="S298" s="235">
        <v>0</v>
      </c>
      <c r="T298" s="236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237" t="s">
        <v>362</v>
      </c>
      <c r="AT298" s="237" t="s">
        <v>181</v>
      </c>
      <c r="AU298" s="237" t="s">
        <v>85</v>
      </c>
      <c r="AY298" s="17" t="s">
        <v>178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7" t="s">
        <v>83</v>
      </c>
      <c r="BK298" s="238">
        <f>ROUND(I298*H298,2)</f>
        <v>0</v>
      </c>
      <c r="BL298" s="17" t="s">
        <v>362</v>
      </c>
      <c r="BM298" s="237" t="s">
        <v>3534</v>
      </c>
    </row>
    <row r="299" s="2" customFormat="1">
      <c r="A299" s="38"/>
      <c r="B299" s="39"/>
      <c r="C299" s="40"/>
      <c r="D299" s="239" t="s">
        <v>188</v>
      </c>
      <c r="E299" s="40"/>
      <c r="F299" s="240" t="s">
        <v>3535</v>
      </c>
      <c r="G299" s="40"/>
      <c r="H299" s="40"/>
      <c r="I299" s="241"/>
      <c r="J299" s="40"/>
      <c r="K299" s="40"/>
      <c r="L299" s="44"/>
      <c r="M299" s="242"/>
      <c r="N299" s="243"/>
      <c r="O299" s="91"/>
      <c r="P299" s="91"/>
      <c r="Q299" s="91"/>
      <c r="R299" s="91"/>
      <c r="S299" s="91"/>
      <c r="T299" s="92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T299" s="17" t="s">
        <v>188</v>
      </c>
      <c r="AU299" s="17" t="s">
        <v>85</v>
      </c>
    </row>
    <row r="300" s="14" customFormat="1">
      <c r="A300" s="14"/>
      <c r="B300" s="255"/>
      <c r="C300" s="256"/>
      <c r="D300" s="246" t="s">
        <v>190</v>
      </c>
      <c r="E300" s="257" t="s">
        <v>1</v>
      </c>
      <c r="F300" s="258" t="s">
        <v>3536</v>
      </c>
      <c r="G300" s="256"/>
      <c r="H300" s="259">
        <v>120</v>
      </c>
      <c r="I300" s="260"/>
      <c r="J300" s="256"/>
      <c r="K300" s="256"/>
      <c r="L300" s="261"/>
      <c r="M300" s="262"/>
      <c r="N300" s="263"/>
      <c r="O300" s="263"/>
      <c r="P300" s="263"/>
      <c r="Q300" s="263"/>
      <c r="R300" s="263"/>
      <c r="S300" s="263"/>
      <c r="T300" s="26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5" t="s">
        <v>190</v>
      </c>
      <c r="AU300" s="265" t="s">
        <v>85</v>
      </c>
      <c r="AV300" s="14" t="s">
        <v>85</v>
      </c>
      <c r="AW300" s="14" t="s">
        <v>34</v>
      </c>
      <c r="AX300" s="14" t="s">
        <v>76</v>
      </c>
      <c r="AY300" s="265" t="s">
        <v>178</v>
      </c>
    </row>
    <row r="301" s="14" customFormat="1">
      <c r="A301" s="14"/>
      <c r="B301" s="255"/>
      <c r="C301" s="256"/>
      <c r="D301" s="246" t="s">
        <v>190</v>
      </c>
      <c r="E301" s="257" t="s">
        <v>1</v>
      </c>
      <c r="F301" s="258" t="s">
        <v>3283</v>
      </c>
      <c r="G301" s="256"/>
      <c r="H301" s="259">
        <v>28</v>
      </c>
      <c r="I301" s="260"/>
      <c r="J301" s="256"/>
      <c r="K301" s="256"/>
      <c r="L301" s="261"/>
      <c r="M301" s="262"/>
      <c r="N301" s="263"/>
      <c r="O301" s="263"/>
      <c r="P301" s="263"/>
      <c r="Q301" s="263"/>
      <c r="R301" s="263"/>
      <c r="S301" s="263"/>
      <c r="T301" s="26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5" t="s">
        <v>190</v>
      </c>
      <c r="AU301" s="265" t="s">
        <v>85</v>
      </c>
      <c r="AV301" s="14" t="s">
        <v>85</v>
      </c>
      <c r="AW301" s="14" t="s">
        <v>34</v>
      </c>
      <c r="AX301" s="14" t="s">
        <v>76</v>
      </c>
      <c r="AY301" s="265" t="s">
        <v>178</v>
      </c>
    </row>
    <row r="302" s="14" customFormat="1">
      <c r="A302" s="14"/>
      <c r="B302" s="255"/>
      <c r="C302" s="256"/>
      <c r="D302" s="246" t="s">
        <v>190</v>
      </c>
      <c r="E302" s="257" t="s">
        <v>1</v>
      </c>
      <c r="F302" s="258" t="s">
        <v>3537</v>
      </c>
      <c r="G302" s="256"/>
      <c r="H302" s="259">
        <v>28</v>
      </c>
      <c r="I302" s="260"/>
      <c r="J302" s="256"/>
      <c r="K302" s="256"/>
      <c r="L302" s="261"/>
      <c r="M302" s="262"/>
      <c r="N302" s="263"/>
      <c r="O302" s="263"/>
      <c r="P302" s="263"/>
      <c r="Q302" s="263"/>
      <c r="R302" s="263"/>
      <c r="S302" s="263"/>
      <c r="T302" s="26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65" t="s">
        <v>190</v>
      </c>
      <c r="AU302" s="265" t="s">
        <v>85</v>
      </c>
      <c r="AV302" s="14" t="s">
        <v>85</v>
      </c>
      <c r="AW302" s="14" t="s">
        <v>34</v>
      </c>
      <c r="AX302" s="14" t="s">
        <v>76</v>
      </c>
      <c r="AY302" s="265" t="s">
        <v>178</v>
      </c>
    </row>
    <row r="303" s="2" customFormat="1" ht="24.15" customHeight="1">
      <c r="A303" s="38"/>
      <c r="B303" s="39"/>
      <c r="C303" s="226" t="s">
        <v>687</v>
      </c>
      <c r="D303" s="226" t="s">
        <v>181</v>
      </c>
      <c r="E303" s="227" t="s">
        <v>3538</v>
      </c>
      <c r="F303" s="228" t="s">
        <v>3539</v>
      </c>
      <c r="G303" s="229" t="s">
        <v>267</v>
      </c>
      <c r="H303" s="230">
        <v>30</v>
      </c>
      <c r="I303" s="231"/>
      <c r="J303" s="232">
        <f>ROUND(I303*H303,2)</f>
        <v>0</v>
      </c>
      <c r="K303" s="228" t="s">
        <v>185</v>
      </c>
      <c r="L303" s="44"/>
      <c r="M303" s="233" t="s">
        <v>1</v>
      </c>
      <c r="N303" s="234" t="s">
        <v>41</v>
      </c>
      <c r="O303" s="91"/>
      <c r="P303" s="235">
        <f>O303*H303</f>
        <v>0</v>
      </c>
      <c r="Q303" s="235">
        <v>0.00069999999999999999</v>
      </c>
      <c r="R303" s="235">
        <f>Q303*H303</f>
        <v>0.021000000000000001</v>
      </c>
      <c r="S303" s="235">
        <v>0</v>
      </c>
      <c r="T303" s="236">
        <f>S303*H303</f>
        <v>0</v>
      </c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R303" s="237" t="s">
        <v>362</v>
      </c>
      <c r="AT303" s="237" t="s">
        <v>181</v>
      </c>
      <c r="AU303" s="237" t="s">
        <v>85</v>
      </c>
      <c r="AY303" s="17" t="s">
        <v>178</v>
      </c>
      <c r="BE303" s="238">
        <f>IF(N303="základní",J303,0)</f>
        <v>0</v>
      </c>
      <c r="BF303" s="238">
        <f>IF(N303="snížená",J303,0)</f>
        <v>0</v>
      </c>
      <c r="BG303" s="238">
        <f>IF(N303="zákl. přenesená",J303,0)</f>
        <v>0</v>
      </c>
      <c r="BH303" s="238">
        <f>IF(N303="sníž. přenesená",J303,0)</f>
        <v>0</v>
      </c>
      <c r="BI303" s="238">
        <f>IF(N303="nulová",J303,0)</f>
        <v>0</v>
      </c>
      <c r="BJ303" s="17" t="s">
        <v>83</v>
      </c>
      <c r="BK303" s="238">
        <f>ROUND(I303*H303,2)</f>
        <v>0</v>
      </c>
      <c r="BL303" s="17" t="s">
        <v>362</v>
      </c>
      <c r="BM303" s="237" t="s">
        <v>3540</v>
      </c>
    </row>
    <row r="304" s="2" customFormat="1">
      <c r="A304" s="38"/>
      <c r="B304" s="39"/>
      <c r="C304" s="40"/>
      <c r="D304" s="239" t="s">
        <v>188</v>
      </c>
      <c r="E304" s="40"/>
      <c r="F304" s="240" t="s">
        <v>3541</v>
      </c>
      <c r="G304" s="40"/>
      <c r="H304" s="40"/>
      <c r="I304" s="241"/>
      <c r="J304" s="40"/>
      <c r="K304" s="40"/>
      <c r="L304" s="44"/>
      <c r="M304" s="242"/>
      <c r="N304" s="243"/>
      <c r="O304" s="91"/>
      <c r="P304" s="91"/>
      <c r="Q304" s="91"/>
      <c r="R304" s="91"/>
      <c r="S304" s="91"/>
      <c r="T304" s="92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T304" s="17" t="s">
        <v>188</v>
      </c>
      <c r="AU304" s="17" t="s">
        <v>85</v>
      </c>
    </row>
    <row r="305" s="13" customFormat="1">
      <c r="A305" s="13"/>
      <c r="B305" s="244"/>
      <c r="C305" s="245"/>
      <c r="D305" s="246" t="s">
        <v>190</v>
      </c>
      <c r="E305" s="247" t="s">
        <v>1</v>
      </c>
      <c r="F305" s="248" t="s">
        <v>3542</v>
      </c>
      <c r="G305" s="245"/>
      <c r="H305" s="247" t="s">
        <v>1</v>
      </c>
      <c r="I305" s="249"/>
      <c r="J305" s="245"/>
      <c r="K305" s="245"/>
      <c r="L305" s="250"/>
      <c r="M305" s="251"/>
      <c r="N305" s="252"/>
      <c r="O305" s="252"/>
      <c r="P305" s="252"/>
      <c r="Q305" s="252"/>
      <c r="R305" s="252"/>
      <c r="S305" s="252"/>
      <c r="T305" s="25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54" t="s">
        <v>190</v>
      </c>
      <c r="AU305" s="254" t="s">
        <v>85</v>
      </c>
      <c r="AV305" s="13" t="s">
        <v>83</v>
      </c>
      <c r="AW305" s="13" t="s">
        <v>34</v>
      </c>
      <c r="AX305" s="13" t="s">
        <v>76</v>
      </c>
      <c r="AY305" s="254" t="s">
        <v>178</v>
      </c>
    </row>
    <row r="306" s="14" customFormat="1">
      <c r="A306" s="14"/>
      <c r="B306" s="255"/>
      <c r="C306" s="256"/>
      <c r="D306" s="246" t="s">
        <v>190</v>
      </c>
      <c r="E306" s="257" t="s">
        <v>1</v>
      </c>
      <c r="F306" s="258" t="s">
        <v>3543</v>
      </c>
      <c r="G306" s="256"/>
      <c r="H306" s="259">
        <v>6</v>
      </c>
      <c r="I306" s="260"/>
      <c r="J306" s="256"/>
      <c r="K306" s="256"/>
      <c r="L306" s="261"/>
      <c r="M306" s="262"/>
      <c r="N306" s="263"/>
      <c r="O306" s="263"/>
      <c r="P306" s="263"/>
      <c r="Q306" s="263"/>
      <c r="R306" s="263"/>
      <c r="S306" s="263"/>
      <c r="T306" s="26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5" t="s">
        <v>190</v>
      </c>
      <c r="AU306" s="265" t="s">
        <v>85</v>
      </c>
      <c r="AV306" s="14" t="s">
        <v>85</v>
      </c>
      <c r="AW306" s="14" t="s">
        <v>34</v>
      </c>
      <c r="AX306" s="14" t="s">
        <v>76</v>
      </c>
      <c r="AY306" s="265" t="s">
        <v>178</v>
      </c>
    </row>
    <row r="307" s="13" customFormat="1">
      <c r="A307" s="13"/>
      <c r="B307" s="244"/>
      <c r="C307" s="245"/>
      <c r="D307" s="246" t="s">
        <v>190</v>
      </c>
      <c r="E307" s="247" t="s">
        <v>1</v>
      </c>
      <c r="F307" s="248" t="s">
        <v>3293</v>
      </c>
      <c r="G307" s="245"/>
      <c r="H307" s="247" t="s">
        <v>1</v>
      </c>
      <c r="I307" s="249"/>
      <c r="J307" s="245"/>
      <c r="K307" s="245"/>
      <c r="L307" s="250"/>
      <c r="M307" s="251"/>
      <c r="N307" s="252"/>
      <c r="O307" s="252"/>
      <c r="P307" s="252"/>
      <c r="Q307" s="252"/>
      <c r="R307" s="252"/>
      <c r="S307" s="252"/>
      <c r="T307" s="25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54" t="s">
        <v>190</v>
      </c>
      <c r="AU307" s="254" t="s">
        <v>85</v>
      </c>
      <c r="AV307" s="13" t="s">
        <v>83</v>
      </c>
      <c r="AW307" s="13" t="s">
        <v>34</v>
      </c>
      <c r="AX307" s="13" t="s">
        <v>76</v>
      </c>
      <c r="AY307" s="254" t="s">
        <v>178</v>
      </c>
    </row>
    <row r="308" s="14" customFormat="1">
      <c r="A308" s="14"/>
      <c r="B308" s="255"/>
      <c r="C308" s="256"/>
      <c r="D308" s="246" t="s">
        <v>190</v>
      </c>
      <c r="E308" s="257" t="s">
        <v>1</v>
      </c>
      <c r="F308" s="258" t="s">
        <v>3288</v>
      </c>
      <c r="G308" s="256"/>
      <c r="H308" s="259">
        <v>19</v>
      </c>
      <c r="I308" s="260"/>
      <c r="J308" s="256"/>
      <c r="K308" s="256"/>
      <c r="L308" s="261"/>
      <c r="M308" s="262"/>
      <c r="N308" s="263"/>
      <c r="O308" s="263"/>
      <c r="P308" s="263"/>
      <c r="Q308" s="263"/>
      <c r="R308" s="263"/>
      <c r="S308" s="263"/>
      <c r="T308" s="26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65" t="s">
        <v>190</v>
      </c>
      <c r="AU308" s="265" t="s">
        <v>85</v>
      </c>
      <c r="AV308" s="14" t="s">
        <v>85</v>
      </c>
      <c r="AW308" s="14" t="s">
        <v>34</v>
      </c>
      <c r="AX308" s="14" t="s">
        <v>76</v>
      </c>
      <c r="AY308" s="265" t="s">
        <v>178</v>
      </c>
    </row>
    <row r="309" s="14" customFormat="1">
      <c r="A309" s="14"/>
      <c r="B309" s="255"/>
      <c r="C309" s="256"/>
      <c r="D309" s="246" t="s">
        <v>190</v>
      </c>
      <c r="E309" s="257" t="s">
        <v>1</v>
      </c>
      <c r="F309" s="258" t="s">
        <v>3544</v>
      </c>
      <c r="G309" s="256"/>
      <c r="H309" s="259">
        <v>5</v>
      </c>
      <c r="I309" s="260"/>
      <c r="J309" s="256"/>
      <c r="K309" s="256"/>
      <c r="L309" s="261"/>
      <c r="M309" s="262"/>
      <c r="N309" s="263"/>
      <c r="O309" s="263"/>
      <c r="P309" s="263"/>
      <c r="Q309" s="263"/>
      <c r="R309" s="263"/>
      <c r="S309" s="263"/>
      <c r="T309" s="26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5" t="s">
        <v>190</v>
      </c>
      <c r="AU309" s="265" t="s">
        <v>85</v>
      </c>
      <c r="AV309" s="14" t="s">
        <v>85</v>
      </c>
      <c r="AW309" s="14" t="s">
        <v>34</v>
      </c>
      <c r="AX309" s="14" t="s">
        <v>76</v>
      </c>
      <c r="AY309" s="265" t="s">
        <v>178</v>
      </c>
    </row>
    <row r="310" s="2" customFormat="1" ht="24.15" customHeight="1">
      <c r="A310" s="38"/>
      <c r="B310" s="39"/>
      <c r="C310" s="226" t="s">
        <v>693</v>
      </c>
      <c r="D310" s="226" t="s">
        <v>181</v>
      </c>
      <c r="E310" s="227" t="s">
        <v>3545</v>
      </c>
      <c r="F310" s="228" t="s">
        <v>3546</v>
      </c>
      <c r="G310" s="229" t="s">
        <v>267</v>
      </c>
      <c r="H310" s="230">
        <v>27</v>
      </c>
      <c r="I310" s="231"/>
      <c r="J310" s="232">
        <f>ROUND(I310*H310,2)</f>
        <v>0</v>
      </c>
      <c r="K310" s="228" t="s">
        <v>185</v>
      </c>
      <c r="L310" s="44"/>
      <c r="M310" s="233" t="s">
        <v>1</v>
      </c>
      <c r="N310" s="234" t="s">
        <v>41</v>
      </c>
      <c r="O310" s="91"/>
      <c r="P310" s="235">
        <f>O310*H310</f>
        <v>0</v>
      </c>
      <c r="Q310" s="235">
        <v>0.00124</v>
      </c>
      <c r="R310" s="235">
        <f>Q310*H310</f>
        <v>0.033480000000000003</v>
      </c>
      <c r="S310" s="235">
        <v>0</v>
      </c>
      <c r="T310" s="236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37" t="s">
        <v>362</v>
      </c>
      <c r="AT310" s="237" t="s">
        <v>181</v>
      </c>
      <c r="AU310" s="237" t="s">
        <v>85</v>
      </c>
      <c r="AY310" s="17" t="s">
        <v>178</v>
      </c>
      <c r="BE310" s="238">
        <f>IF(N310="základní",J310,0)</f>
        <v>0</v>
      </c>
      <c r="BF310" s="238">
        <f>IF(N310="snížená",J310,0)</f>
        <v>0</v>
      </c>
      <c r="BG310" s="238">
        <f>IF(N310="zákl. přenesená",J310,0)</f>
        <v>0</v>
      </c>
      <c r="BH310" s="238">
        <f>IF(N310="sníž. přenesená",J310,0)</f>
        <v>0</v>
      </c>
      <c r="BI310" s="238">
        <f>IF(N310="nulová",J310,0)</f>
        <v>0</v>
      </c>
      <c r="BJ310" s="17" t="s">
        <v>83</v>
      </c>
      <c r="BK310" s="238">
        <f>ROUND(I310*H310,2)</f>
        <v>0</v>
      </c>
      <c r="BL310" s="17" t="s">
        <v>362</v>
      </c>
      <c r="BM310" s="237" t="s">
        <v>3547</v>
      </c>
    </row>
    <row r="311" s="2" customFormat="1">
      <c r="A311" s="38"/>
      <c r="B311" s="39"/>
      <c r="C311" s="40"/>
      <c r="D311" s="239" t="s">
        <v>188</v>
      </c>
      <c r="E311" s="40"/>
      <c r="F311" s="240" t="s">
        <v>3548</v>
      </c>
      <c r="G311" s="40"/>
      <c r="H311" s="40"/>
      <c r="I311" s="241"/>
      <c r="J311" s="40"/>
      <c r="K311" s="40"/>
      <c r="L311" s="44"/>
      <c r="M311" s="242"/>
      <c r="N311" s="243"/>
      <c r="O311" s="91"/>
      <c r="P311" s="91"/>
      <c r="Q311" s="91"/>
      <c r="R311" s="91"/>
      <c r="S311" s="91"/>
      <c r="T311" s="92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7" t="s">
        <v>188</v>
      </c>
      <c r="AU311" s="17" t="s">
        <v>85</v>
      </c>
    </row>
    <row r="312" s="13" customFormat="1">
      <c r="A312" s="13"/>
      <c r="B312" s="244"/>
      <c r="C312" s="245"/>
      <c r="D312" s="246" t="s">
        <v>190</v>
      </c>
      <c r="E312" s="247" t="s">
        <v>1</v>
      </c>
      <c r="F312" s="248" t="s">
        <v>3293</v>
      </c>
      <c r="G312" s="245"/>
      <c r="H312" s="247" t="s">
        <v>1</v>
      </c>
      <c r="I312" s="249"/>
      <c r="J312" s="245"/>
      <c r="K312" s="245"/>
      <c r="L312" s="250"/>
      <c r="M312" s="251"/>
      <c r="N312" s="252"/>
      <c r="O312" s="252"/>
      <c r="P312" s="252"/>
      <c r="Q312" s="252"/>
      <c r="R312" s="252"/>
      <c r="S312" s="252"/>
      <c r="T312" s="25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54" t="s">
        <v>190</v>
      </c>
      <c r="AU312" s="254" t="s">
        <v>85</v>
      </c>
      <c r="AV312" s="13" t="s">
        <v>83</v>
      </c>
      <c r="AW312" s="13" t="s">
        <v>34</v>
      </c>
      <c r="AX312" s="13" t="s">
        <v>76</v>
      </c>
      <c r="AY312" s="254" t="s">
        <v>178</v>
      </c>
    </row>
    <row r="313" s="14" customFormat="1">
      <c r="A313" s="14"/>
      <c r="B313" s="255"/>
      <c r="C313" s="256"/>
      <c r="D313" s="246" t="s">
        <v>190</v>
      </c>
      <c r="E313" s="257" t="s">
        <v>1</v>
      </c>
      <c r="F313" s="258" t="s">
        <v>3294</v>
      </c>
      <c r="G313" s="256"/>
      <c r="H313" s="259">
        <v>21</v>
      </c>
      <c r="I313" s="260"/>
      <c r="J313" s="256"/>
      <c r="K313" s="256"/>
      <c r="L313" s="261"/>
      <c r="M313" s="262"/>
      <c r="N313" s="263"/>
      <c r="O313" s="263"/>
      <c r="P313" s="263"/>
      <c r="Q313" s="263"/>
      <c r="R313" s="263"/>
      <c r="S313" s="263"/>
      <c r="T313" s="26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5" t="s">
        <v>190</v>
      </c>
      <c r="AU313" s="265" t="s">
        <v>85</v>
      </c>
      <c r="AV313" s="14" t="s">
        <v>85</v>
      </c>
      <c r="AW313" s="14" t="s">
        <v>34</v>
      </c>
      <c r="AX313" s="14" t="s">
        <v>76</v>
      </c>
      <c r="AY313" s="265" t="s">
        <v>178</v>
      </c>
    </row>
    <row r="314" s="14" customFormat="1">
      <c r="A314" s="14"/>
      <c r="B314" s="255"/>
      <c r="C314" s="256"/>
      <c r="D314" s="246" t="s">
        <v>190</v>
      </c>
      <c r="E314" s="257" t="s">
        <v>1</v>
      </c>
      <c r="F314" s="258" t="s">
        <v>3549</v>
      </c>
      <c r="G314" s="256"/>
      <c r="H314" s="259">
        <v>6</v>
      </c>
      <c r="I314" s="260"/>
      <c r="J314" s="256"/>
      <c r="K314" s="256"/>
      <c r="L314" s="261"/>
      <c r="M314" s="262"/>
      <c r="N314" s="263"/>
      <c r="O314" s="263"/>
      <c r="P314" s="263"/>
      <c r="Q314" s="263"/>
      <c r="R314" s="263"/>
      <c r="S314" s="263"/>
      <c r="T314" s="26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65" t="s">
        <v>190</v>
      </c>
      <c r="AU314" s="265" t="s">
        <v>85</v>
      </c>
      <c r="AV314" s="14" t="s">
        <v>85</v>
      </c>
      <c r="AW314" s="14" t="s">
        <v>34</v>
      </c>
      <c r="AX314" s="14" t="s">
        <v>76</v>
      </c>
      <c r="AY314" s="265" t="s">
        <v>178</v>
      </c>
    </row>
    <row r="315" s="2" customFormat="1" ht="24.15" customHeight="1">
      <c r="A315" s="38"/>
      <c r="B315" s="39"/>
      <c r="C315" s="226" t="s">
        <v>699</v>
      </c>
      <c r="D315" s="226" t="s">
        <v>181</v>
      </c>
      <c r="E315" s="227" t="s">
        <v>3550</v>
      </c>
      <c r="F315" s="228" t="s">
        <v>3551</v>
      </c>
      <c r="G315" s="229" t="s">
        <v>267</v>
      </c>
      <c r="H315" s="230">
        <v>45</v>
      </c>
      <c r="I315" s="231"/>
      <c r="J315" s="232">
        <f>ROUND(I315*H315,2)</f>
        <v>0</v>
      </c>
      <c r="K315" s="228" t="s">
        <v>185</v>
      </c>
      <c r="L315" s="44"/>
      <c r="M315" s="233" t="s">
        <v>1</v>
      </c>
      <c r="N315" s="234" t="s">
        <v>41</v>
      </c>
      <c r="O315" s="91"/>
      <c r="P315" s="235">
        <f>O315*H315</f>
        <v>0</v>
      </c>
      <c r="Q315" s="235">
        <v>0.0016100000000000001</v>
      </c>
      <c r="R315" s="235">
        <f>Q315*H315</f>
        <v>0.072450000000000001</v>
      </c>
      <c r="S315" s="235">
        <v>0</v>
      </c>
      <c r="T315" s="236">
        <f>S315*H315</f>
        <v>0</v>
      </c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R315" s="237" t="s">
        <v>362</v>
      </c>
      <c r="AT315" s="237" t="s">
        <v>181</v>
      </c>
      <c r="AU315" s="237" t="s">
        <v>85</v>
      </c>
      <c r="AY315" s="17" t="s">
        <v>178</v>
      </c>
      <c r="BE315" s="238">
        <f>IF(N315="základní",J315,0)</f>
        <v>0</v>
      </c>
      <c r="BF315" s="238">
        <f>IF(N315="snížená",J315,0)</f>
        <v>0</v>
      </c>
      <c r="BG315" s="238">
        <f>IF(N315="zákl. přenesená",J315,0)</f>
        <v>0</v>
      </c>
      <c r="BH315" s="238">
        <f>IF(N315="sníž. přenesená",J315,0)</f>
        <v>0</v>
      </c>
      <c r="BI315" s="238">
        <f>IF(N315="nulová",J315,0)</f>
        <v>0</v>
      </c>
      <c r="BJ315" s="17" t="s">
        <v>83</v>
      </c>
      <c r="BK315" s="238">
        <f>ROUND(I315*H315,2)</f>
        <v>0</v>
      </c>
      <c r="BL315" s="17" t="s">
        <v>362</v>
      </c>
      <c r="BM315" s="237" t="s">
        <v>3552</v>
      </c>
    </row>
    <row r="316" s="2" customFormat="1">
      <c r="A316" s="38"/>
      <c r="B316" s="39"/>
      <c r="C316" s="40"/>
      <c r="D316" s="239" t="s">
        <v>188</v>
      </c>
      <c r="E316" s="40"/>
      <c r="F316" s="240" t="s">
        <v>3553</v>
      </c>
      <c r="G316" s="40"/>
      <c r="H316" s="40"/>
      <c r="I316" s="241"/>
      <c r="J316" s="40"/>
      <c r="K316" s="40"/>
      <c r="L316" s="44"/>
      <c r="M316" s="242"/>
      <c r="N316" s="243"/>
      <c r="O316" s="91"/>
      <c r="P316" s="91"/>
      <c r="Q316" s="91"/>
      <c r="R316" s="91"/>
      <c r="S316" s="91"/>
      <c r="T316" s="92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T316" s="17" t="s">
        <v>188</v>
      </c>
      <c r="AU316" s="17" t="s">
        <v>85</v>
      </c>
    </row>
    <row r="317" s="13" customFormat="1">
      <c r="A317" s="13"/>
      <c r="B317" s="244"/>
      <c r="C317" s="245"/>
      <c r="D317" s="246" t="s">
        <v>190</v>
      </c>
      <c r="E317" s="247" t="s">
        <v>1</v>
      </c>
      <c r="F317" s="248" t="s">
        <v>3293</v>
      </c>
      <c r="G317" s="245"/>
      <c r="H317" s="247" t="s">
        <v>1</v>
      </c>
      <c r="I317" s="249"/>
      <c r="J317" s="245"/>
      <c r="K317" s="245"/>
      <c r="L317" s="250"/>
      <c r="M317" s="251"/>
      <c r="N317" s="252"/>
      <c r="O317" s="252"/>
      <c r="P317" s="252"/>
      <c r="Q317" s="252"/>
      <c r="R317" s="252"/>
      <c r="S317" s="252"/>
      <c r="T317" s="25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4" t="s">
        <v>190</v>
      </c>
      <c r="AU317" s="254" t="s">
        <v>85</v>
      </c>
      <c r="AV317" s="13" t="s">
        <v>83</v>
      </c>
      <c r="AW317" s="13" t="s">
        <v>34</v>
      </c>
      <c r="AX317" s="13" t="s">
        <v>76</v>
      </c>
      <c r="AY317" s="254" t="s">
        <v>178</v>
      </c>
    </row>
    <row r="318" s="14" customFormat="1">
      <c r="A318" s="14"/>
      <c r="B318" s="255"/>
      <c r="C318" s="256"/>
      <c r="D318" s="246" t="s">
        <v>190</v>
      </c>
      <c r="E318" s="257" t="s">
        <v>1</v>
      </c>
      <c r="F318" s="258" t="s">
        <v>3554</v>
      </c>
      <c r="G318" s="256"/>
      <c r="H318" s="259">
        <v>38</v>
      </c>
      <c r="I318" s="260"/>
      <c r="J318" s="256"/>
      <c r="K318" s="256"/>
      <c r="L318" s="261"/>
      <c r="M318" s="262"/>
      <c r="N318" s="263"/>
      <c r="O318" s="263"/>
      <c r="P318" s="263"/>
      <c r="Q318" s="263"/>
      <c r="R318" s="263"/>
      <c r="S318" s="263"/>
      <c r="T318" s="26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5" t="s">
        <v>190</v>
      </c>
      <c r="AU318" s="265" t="s">
        <v>85</v>
      </c>
      <c r="AV318" s="14" t="s">
        <v>85</v>
      </c>
      <c r="AW318" s="14" t="s">
        <v>34</v>
      </c>
      <c r="AX318" s="14" t="s">
        <v>76</v>
      </c>
      <c r="AY318" s="265" t="s">
        <v>178</v>
      </c>
    </row>
    <row r="319" s="14" customFormat="1">
      <c r="A319" s="14"/>
      <c r="B319" s="255"/>
      <c r="C319" s="256"/>
      <c r="D319" s="246" t="s">
        <v>190</v>
      </c>
      <c r="E319" s="257" t="s">
        <v>1</v>
      </c>
      <c r="F319" s="258" t="s">
        <v>3555</v>
      </c>
      <c r="G319" s="256"/>
      <c r="H319" s="259">
        <v>7</v>
      </c>
      <c r="I319" s="260"/>
      <c r="J319" s="256"/>
      <c r="K319" s="256"/>
      <c r="L319" s="261"/>
      <c r="M319" s="262"/>
      <c r="N319" s="263"/>
      <c r="O319" s="263"/>
      <c r="P319" s="263"/>
      <c r="Q319" s="263"/>
      <c r="R319" s="263"/>
      <c r="S319" s="263"/>
      <c r="T319" s="26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5" t="s">
        <v>190</v>
      </c>
      <c r="AU319" s="265" t="s">
        <v>85</v>
      </c>
      <c r="AV319" s="14" t="s">
        <v>85</v>
      </c>
      <c r="AW319" s="14" t="s">
        <v>34</v>
      </c>
      <c r="AX319" s="14" t="s">
        <v>76</v>
      </c>
      <c r="AY319" s="265" t="s">
        <v>178</v>
      </c>
    </row>
    <row r="320" s="2" customFormat="1" ht="37.8" customHeight="1">
      <c r="A320" s="38"/>
      <c r="B320" s="39"/>
      <c r="C320" s="226" t="s">
        <v>304</v>
      </c>
      <c r="D320" s="226" t="s">
        <v>181</v>
      </c>
      <c r="E320" s="227" t="s">
        <v>3556</v>
      </c>
      <c r="F320" s="228" t="s">
        <v>3557</v>
      </c>
      <c r="G320" s="229" t="s">
        <v>267</v>
      </c>
      <c r="H320" s="230">
        <v>140</v>
      </c>
      <c r="I320" s="231"/>
      <c r="J320" s="232">
        <f>ROUND(I320*H320,2)</f>
        <v>0</v>
      </c>
      <c r="K320" s="228" t="s">
        <v>185</v>
      </c>
      <c r="L320" s="44"/>
      <c r="M320" s="233" t="s">
        <v>1</v>
      </c>
      <c r="N320" s="234" t="s">
        <v>41</v>
      </c>
      <c r="O320" s="91"/>
      <c r="P320" s="235">
        <f>O320*H320</f>
        <v>0</v>
      </c>
      <c r="Q320" s="235">
        <v>4.0000000000000003E-05</v>
      </c>
      <c r="R320" s="235">
        <f>Q320*H320</f>
        <v>0.0056000000000000008</v>
      </c>
      <c r="S320" s="235">
        <v>0</v>
      </c>
      <c r="T320" s="236">
        <f>S320*H320</f>
        <v>0</v>
      </c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R320" s="237" t="s">
        <v>362</v>
      </c>
      <c r="AT320" s="237" t="s">
        <v>181</v>
      </c>
      <c r="AU320" s="237" t="s">
        <v>85</v>
      </c>
      <c r="AY320" s="17" t="s">
        <v>178</v>
      </c>
      <c r="BE320" s="238">
        <f>IF(N320="základní",J320,0)</f>
        <v>0</v>
      </c>
      <c r="BF320" s="238">
        <f>IF(N320="snížená",J320,0)</f>
        <v>0</v>
      </c>
      <c r="BG320" s="238">
        <f>IF(N320="zákl. přenesená",J320,0)</f>
        <v>0</v>
      </c>
      <c r="BH320" s="238">
        <f>IF(N320="sníž. přenesená",J320,0)</f>
        <v>0</v>
      </c>
      <c r="BI320" s="238">
        <f>IF(N320="nulová",J320,0)</f>
        <v>0</v>
      </c>
      <c r="BJ320" s="17" t="s">
        <v>83</v>
      </c>
      <c r="BK320" s="238">
        <f>ROUND(I320*H320,2)</f>
        <v>0</v>
      </c>
      <c r="BL320" s="17" t="s">
        <v>362</v>
      </c>
      <c r="BM320" s="237" t="s">
        <v>3558</v>
      </c>
    </row>
    <row r="321" s="2" customFormat="1">
      <c r="A321" s="38"/>
      <c r="B321" s="39"/>
      <c r="C321" s="40"/>
      <c r="D321" s="239" t="s">
        <v>188</v>
      </c>
      <c r="E321" s="40"/>
      <c r="F321" s="240" t="s">
        <v>3559</v>
      </c>
      <c r="G321" s="40"/>
      <c r="H321" s="40"/>
      <c r="I321" s="241"/>
      <c r="J321" s="40"/>
      <c r="K321" s="40"/>
      <c r="L321" s="44"/>
      <c r="M321" s="242"/>
      <c r="N321" s="243"/>
      <c r="O321" s="91"/>
      <c r="P321" s="91"/>
      <c r="Q321" s="91"/>
      <c r="R321" s="91"/>
      <c r="S321" s="91"/>
      <c r="T321" s="92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T321" s="17" t="s">
        <v>188</v>
      </c>
      <c r="AU321" s="17" t="s">
        <v>85</v>
      </c>
    </row>
    <row r="322" s="14" customFormat="1">
      <c r="A322" s="14"/>
      <c r="B322" s="255"/>
      <c r="C322" s="256"/>
      <c r="D322" s="246" t="s">
        <v>190</v>
      </c>
      <c r="E322" s="257" t="s">
        <v>1</v>
      </c>
      <c r="F322" s="258" t="s">
        <v>3560</v>
      </c>
      <c r="G322" s="256"/>
      <c r="H322" s="259">
        <v>140</v>
      </c>
      <c r="I322" s="260"/>
      <c r="J322" s="256"/>
      <c r="K322" s="256"/>
      <c r="L322" s="261"/>
      <c r="M322" s="262"/>
      <c r="N322" s="263"/>
      <c r="O322" s="263"/>
      <c r="P322" s="263"/>
      <c r="Q322" s="263"/>
      <c r="R322" s="263"/>
      <c r="S322" s="263"/>
      <c r="T322" s="26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65" t="s">
        <v>190</v>
      </c>
      <c r="AU322" s="265" t="s">
        <v>85</v>
      </c>
      <c r="AV322" s="14" t="s">
        <v>85</v>
      </c>
      <c r="AW322" s="14" t="s">
        <v>34</v>
      </c>
      <c r="AX322" s="14" t="s">
        <v>76</v>
      </c>
      <c r="AY322" s="265" t="s">
        <v>178</v>
      </c>
    </row>
    <row r="323" s="2" customFormat="1" ht="16.5" customHeight="1">
      <c r="A323" s="38"/>
      <c r="B323" s="39"/>
      <c r="C323" s="226" t="s">
        <v>711</v>
      </c>
      <c r="D323" s="226" t="s">
        <v>181</v>
      </c>
      <c r="E323" s="227" t="s">
        <v>3561</v>
      </c>
      <c r="F323" s="228" t="s">
        <v>3562</v>
      </c>
      <c r="G323" s="229" t="s">
        <v>203</v>
      </c>
      <c r="H323" s="230">
        <v>34</v>
      </c>
      <c r="I323" s="231"/>
      <c r="J323" s="232">
        <f>ROUND(I323*H323,2)</f>
        <v>0</v>
      </c>
      <c r="K323" s="228" t="s">
        <v>185</v>
      </c>
      <c r="L323" s="44"/>
      <c r="M323" s="233" t="s">
        <v>1</v>
      </c>
      <c r="N323" s="234" t="s">
        <v>41</v>
      </c>
      <c r="O323" s="91"/>
      <c r="P323" s="235">
        <f>O323*H323</f>
        <v>0</v>
      </c>
      <c r="Q323" s="235">
        <v>0</v>
      </c>
      <c r="R323" s="235">
        <f>Q323*H323</f>
        <v>0</v>
      </c>
      <c r="S323" s="235">
        <v>0</v>
      </c>
      <c r="T323" s="236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237" t="s">
        <v>362</v>
      </c>
      <c r="AT323" s="237" t="s">
        <v>181</v>
      </c>
      <c r="AU323" s="237" t="s">
        <v>85</v>
      </c>
      <c r="AY323" s="17" t="s">
        <v>178</v>
      </c>
      <c r="BE323" s="238">
        <f>IF(N323="základní",J323,0)</f>
        <v>0</v>
      </c>
      <c r="BF323" s="238">
        <f>IF(N323="snížená",J323,0)</f>
        <v>0</v>
      </c>
      <c r="BG323" s="238">
        <f>IF(N323="zákl. přenesená",J323,0)</f>
        <v>0</v>
      </c>
      <c r="BH323" s="238">
        <f>IF(N323="sníž. přenesená",J323,0)</f>
        <v>0</v>
      </c>
      <c r="BI323" s="238">
        <f>IF(N323="nulová",J323,0)</f>
        <v>0</v>
      </c>
      <c r="BJ323" s="17" t="s">
        <v>83</v>
      </c>
      <c r="BK323" s="238">
        <f>ROUND(I323*H323,2)</f>
        <v>0</v>
      </c>
      <c r="BL323" s="17" t="s">
        <v>362</v>
      </c>
      <c r="BM323" s="237" t="s">
        <v>3563</v>
      </c>
    </row>
    <row r="324" s="2" customFormat="1">
      <c r="A324" s="38"/>
      <c r="B324" s="39"/>
      <c r="C324" s="40"/>
      <c r="D324" s="239" t="s">
        <v>188</v>
      </c>
      <c r="E324" s="40"/>
      <c r="F324" s="240" t="s">
        <v>3564</v>
      </c>
      <c r="G324" s="40"/>
      <c r="H324" s="40"/>
      <c r="I324" s="241"/>
      <c r="J324" s="40"/>
      <c r="K324" s="40"/>
      <c r="L324" s="44"/>
      <c r="M324" s="242"/>
      <c r="N324" s="243"/>
      <c r="O324" s="91"/>
      <c r="P324" s="91"/>
      <c r="Q324" s="91"/>
      <c r="R324" s="91"/>
      <c r="S324" s="91"/>
      <c r="T324" s="92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T324" s="17" t="s">
        <v>188</v>
      </c>
      <c r="AU324" s="17" t="s">
        <v>85</v>
      </c>
    </row>
    <row r="325" s="14" customFormat="1">
      <c r="A325" s="14"/>
      <c r="B325" s="255"/>
      <c r="C325" s="256"/>
      <c r="D325" s="246" t="s">
        <v>190</v>
      </c>
      <c r="E325" s="257" t="s">
        <v>1</v>
      </c>
      <c r="F325" s="258" t="s">
        <v>3565</v>
      </c>
      <c r="G325" s="256"/>
      <c r="H325" s="259">
        <v>10</v>
      </c>
      <c r="I325" s="260"/>
      <c r="J325" s="256"/>
      <c r="K325" s="256"/>
      <c r="L325" s="261"/>
      <c r="M325" s="262"/>
      <c r="N325" s="263"/>
      <c r="O325" s="263"/>
      <c r="P325" s="263"/>
      <c r="Q325" s="263"/>
      <c r="R325" s="263"/>
      <c r="S325" s="263"/>
      <c r="T325" s="26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5" t="s">
        <v>190</v>
      </c>
      <c r="AU325" s="265" t="s">
        <v>85</v>
      </c>
      <c r="AV325" s="14" t="s">
        <v>85</v>
      </c>
      <c r="AW325" s="14" t="s">
        <v>34</v>
      </c>
      <c r="AX325" s="14" t="s">
        <v>76</v>
      </c>
      <c r="AY325" s="265" t="s">
        <v>178</v>
      </c>
    </row>
    <row r="326" s="14" customFormat="1">
      <c r="A326" s="14"/>
      <c r="B326" s="255"/>
      <c r="C326" s="256"/>
      <c r="D326" s="246" t="s">
        <v>190</v>
      </c>
      <c r="E326" s="257" t="s">
        <v>1</v>
      </c>
      <c r="F326" s="258" t="s">
        <v>3566</v>
      </c>
      <c r="G326" s="256"/>
      <c r="H326" s="259">
        <v>9</v>
      </c>
      <c r="I326" s="260"/>
      <c r="J326" s="256"/>
      <c r="K326" s="256"/>
      <c r="L326" s="261"/>
      <c r="M326" s="262"/>
      <c r="N326" s="263"/>
      <c r="O326" s="263"/>
      <c r="P326" s="263"/>
      <c r="Q326" s="263"/>
      <c r="R326" s="263"/>
      <c r="S326" s="263"/>
      <c r="T326" s="26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65" t="s">
        <v>190</v>
      </c>
      <c r="AU326" s="265" t="s">
        <v>85</v>
      </c>
      <c r="AV326" s="14" t="s">
        <v>85</v>
      </c>
      <c r="AW326" s="14" t="s">
        <v>34</v>
      </c>
      <c r="AX326" s="14" t="s">
        <v>76</v>
      </c>
      <c r="AY326" s="265" t="s">
        <v>178</v>
      </c>
    </row>
    <row r="327" s="14" customFormat="1">
      <c r="A327" s="14"/>
      <c r="B327" s="255"/>
      <c r="C327" s="256"/>
      <c r="D327" s="246" t="s">
        <v>190</v>
      </c>
      <c r="E327" s="257" t="s">
        <v>1</v>
      </c>
      <c r="F327" s="258" t="s">
        <v>3567</v>
      </c>
      <c r="G327" s="256"/>
      <c r="H327" s="259">
        <v>15</v>
      </c>
      <c r="I327" s="260"/>
      <c r="J327" s="256"/>
      <c r="K327" s="256"/>
      <c r="L327" s="261"/>
      <c r="M327" s="262"/>
      <c r="N327" s="263"/>
      <c r="O327" s="263"/>
      <c r="P327" s="263"/>
      <c r="Q327" s="263"/>
      <c r="R327" s="263"/>
      <c r="S327" s="263"/>
      <c r="T327" s="26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5" t="s">
        <v>190</v>
      </c>
      <c r="AU327" s="265" t="s">
        <v>85</v>
      </c>
      <c r="AV327" s="14" t="s">
        <v>85</v>
      </c>
      <c r="AW327" s="14" t="s">
        <v>34</v>
      </c>
      <c r="AX327" s="14" t="s">
        <v>76</v>
      </c>
      <c r="AY327" s="265" t="s">
        <v>178</v>
      </c>
    </row>
    <row r="328" s="2" customFormat="1" ht="24.15" customHeight="1">
      <c r="A328" s="38"/>
      <c r="B328" s="39"/>
      <c r="C328" s="226" t="s">
        <v>422</v>
      </c>
      <c r="D328" s="226" t="s">
        <v>181</v>
      </c>
      <c r="E328" s="227" t="s">
        <v>3568</v>
      </c>
      <c r="F328" s="228" t="s">
        <v>3569</v>
      </c>
      <c r="G328" s="229" t="s">
        <v>203</v>
      </c>
      <c r="H328" s="230">
        <v>26</v>
      </c>
      <c r="I328" s="231"/>
      <c r="J328" s="232">
        <f>ROUND(I328*H328,2)</f>
        <v>0</v>
      </c>
      <c r="K328" s="228" t="s">
        <v>185</v>
      </c>
      <c r="L328" s="44"/>
      <c r="M328" s="233" t="s">
        <v>1</v>
      </c>
      <c r="N328" s="234" t="s">
        <v>41</v>
      </c>
      <c r="O328" s="91"/>
      <c r="P328" s="235">
        <f>O328*H328</f>
        <v>0</v>
      </c>
      <c r="Q328" s="235">
        <v>0</v>
      </c>
      <c r="R328" s="235">
        <f>Q328*H328</f>
        <v>0</v>
      </c>
      <c r="S328" s="235">
        <v>0</v>
      </c>
      <c r="T328" s="236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37" t="s">
        <v>362</v>
      </c>
      <c r="AT328" s="237" t="s">
        <v>181</v>
      </c>
      <c r="AU328" s="237" t="s">
        <v>85</v>
      </c>
      <c r="AY328" s="17" t="s">
        <v>178</v>
      </c>
      <c r="BE328" s="238">
        <f>IF(N328="základní",J328,0)</f>
        <v>0</v>
      </c>
      <c r="BF328" s="238">
        <f>IF(N328="snížená",J328,0)</f>
        <v>0</v>
      </c>
      <c r="BG328" s="238">
        <f>IF(N328="zákl. přenesená",J328,0)</f>
        <v>0</v>
      </c>
      <c r="BH328" s="238">
        <f>IF(N328="sníž. přenesená",J328,0)</f>
        <v>0</v>
      </c>
      <c r="BI328" s="238">
        <f>IF(N328="nulová",J328,0)</f>
        <v>0</v>
      </c>
      <c r="BJ328" s="17" t="s">
        <v>83</v>
      </c>
      <c r="BK328" s="238">
        <f>ROUND(I328*H328,2)</f>
        <v>0</v>
      </c>
      <c r="BL328" s="17" t="s">
        <v>362</v>
      </c>
      <c r="BM328" s="237" t="s">
        <v>3570</v>
      </c>
    </row>
    <row r="329" s="2" customFormat="1">
      <c r="A329" s="38"/>
      <c r="B329" s="39"/>
      <c r="C329" s="40"/>
      <c r="D329" s="239" t="s">
        <v>188</v>
      </c>
      <c r="E329" s="40"/>
      <c r="F329" s="240" t="s">
        <v>3571</v>
      </c>
      <c r="G329" s="40"/>
      <c r="H329" s="40"/>
      <c r="I329" s="241"/>
      <c r="J329" s="40"/>
      <c r="K329" s="40"/>
      <c r="L329" s="44"/>
      <c r="M329" s="242"/>
      <c r="N329" s="243"/>
      <c r="O329" s="91"/>
      <c r="P329" s="91"/>
      <c r="Q329" s="91"/>
      <c r="R329" s="91"/>
      <c r="S329" s="91"/>
      <c r="T329" s="92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7" t="s">
        <v>188</v>
      </c>
      <c r="AU329" s="17" t="s">
        <v>85</v>
      </c>
    </row>
    <row r="330" s="14" customFormat="1">
      <c r="A330" s="14"/>
      <c r="B330" s="255"/>
      <c r="C330" s="256"/>
      <c r="D330" s="246" t="s">
        <v>190</v>
      </c>
      <c r="E330" s="257" t="s">
        <v>1</v>
      </c>
      <c r="F330" s="258" t="s">
        <v>429</v>
      </c>
      <c r="G330" s="256"/>
      <c r="H330" s="259">
        <v>26</v>
      </c>
      <c r="I330" s="260"/>
      <c r="J330" s="256"/>
      <c r="K330" s="256"/>
      <c r="L330" s="261"/>
      <c r="M330" s="262"/>
      <c r="N330" s="263"/>
      <c r="O330" s="263"/>
      <c r="P330" s="263"/>
      <c r="Q330" s="263"/>
      <c r="R330" s="263"/>
      <c r="S330" s="263"/>
      <c r="T330" s="26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5" t="s">
        <v>190</v>
      </c>
      <c r="AU330" s="265" t="s">
        <v>85</v>
      </c>
      <c r="AV330" s="14" t="s">
        <v>85</v>
      </c>
      <c r="AW330" s="14" t="s">
        <v>34</v>
      </c>
      <c r="AX330" s="14" t="s">
        <v>76</v>
      </c>
      <c r="AY330" s="265" t="s">
        <v>178</v>
      </c>
    </row>
    <row r="331" s="2" customFormat="1" ht="21.75" customHeight="1">
      <c r="A331" s="38"/>
      <c r="B331" s="39"/>
      <c r="C331" s="226" t="s">
        <v>726</v>
      </c>
      <c r="D331" s="226" t="s">
        <v>181</v>
      </c>
      <c r="E331" s="227" t="s">
        <v>3572</v>
      </c>
      <c r="F331" s="228" t="s">
        <v>3573</v>
      </c>
      <c r="G331" s="229" t="s">
        <v>203</v>
      </c>
      <c r="H331" s="230">
        <v>12</v>
      </c>
      <c r="I331" s="231"/>
      <c r="J331" s="232">
        <f>ROUND(I331*H331,2)</f>
        <v>0</v>
      </c>
      <c r="K331" s="228" t="s">
        <v>185</v>
      </c>
      <c r="L331" s="44"/>
      <c r="M331" s="233" t="s">
        <v>1</v>
      </c>
      <c r="N331" s="234" t="s">
        <v>41</v>
      </c>
      <c r="O331" s="91"/>
      <c r="P331" s="235">
        <f>O331*H331</f>
        <v>0</v>
      </c>
      <c r="Q331" s="235">
        <v>0.00012999999999999999</v>
      </c>
      <c r="R331" s="235">
        <f>Q331*H331</f>
        <v>0.0015599999999999998</v>
      </c>
      <c r="S331" s="235">
        <v>0</v>
      </c>
      <c r="T331" s="236">
        <f>S331*H331</f>
        <v>0</v>
      </c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R331" s="237" t="s">
        <v>362</v>
      </c>
      <c r="AT331" s="237" t="s">
        <v>181</v>
      </c>
      <c r="AU331" s="237" t="s">
        <v>85</v>
      </c>
      <c r="AY331" s="17" t="s">
        <v>178</v>
      </c>
      <c r="BE331" s="238">
        <f>IF(N331="základní",J331,0)</f>
        <v>0</v>
      </c>
      <c r="BF331" s="238">
        <f>IF(N331="snížená",J331,0)</f>
        <v>0</v>
      </c>
      <c r="BG331" s="238">
        <f>IF(N331="zákl. přenesená",J331,0)</f>
        <v>0</v>
      </c>
      <c r="BH331" s="238">
        <f>IF(N331="sníž. přenesená",J331,0)</f>
        <v>0</v>
      </c>
      <c r="BI331" s="238">
        <f>IF(N331="nulová",J331,0)</f>
        <v>0</v>
      </c>
      <c r="BJ331" s="17" t="s">
        <v>83</v>
      </c>
      <c r="BK331" s="238">
        <f>ROUND(I331*H331,2)</f>
        <v>0</v>
      </c>
      <c r="BL331" s="17" t="s">
        <v>362</v>
      </c>
      <c r="BM331" s="237" t="s">
        <v>3574</v>
      </c>
    </row>
    <row r="332" s="2" customFormat="1">
      <c r="A332" s="38"/>
      <c r="B332" s="39"/>
      <c r="C332" s="40"/>
      <c r="D332" s="239" t="s">
        <v>188</v>
      </c>
      <c r="E332" s="40"/>
      <c r="F332" s="240" t="s">
        <v>3575</v>
      </c>
      <c r="G332" s="40"/>
      <c r="H332" s="40"/>
      <c r="I332" s="241"/>
      <c r="J332" s="40"/>
      <c r="K332" s="40"/>
      <c r="L332" s="44"/>
      <c r="M332" s="242"/>
      <c r="N332" s="243"/>
      <c r="O332" s="91"/>
      <c r="P332" s="91"/>
      <c r="Q332" s="91"/>
      <c r="R332" s="91"/>
      <c r="S332" s="91"/>
      <c r="T332" s="92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T332" s="17" t="s">
        <v>188</v>
      </c>
      <c r="AU332" s="17" t="s">
        <v>85</v>
      </c>
    </row>
    <row r="333" s="14" customFormat="1">
      <c r="A333" s="14"/>
      <c r="B333" s="255"/>
      <c r="C333" s="256"/>
      <c r="D333" s="246" t="s">
        <v>190</v>
      </c>
      <c r="E333" s="257" t="s">
        <v>1</v>
      </c>
      <c r="F333" s="258" t="s">
        <v>3576</v>
      </c>
      <c r="G333" s="256"/>
      <c r="H333" s="259">
        <v>12</v>
      </c>
      <c r="I333" s="260"/>
      <c r="J333" s="256"/>
      <c r="K333" s="256"/>
      <c r="L333" s="261"/>
      <c r="M333" s="262"/>
      <c r="N333" s="263"/>
      <c r="O333" s="263"/>
      <c r="P333" s="263"/>
      <c r="Q333" s="263"/>
      <c r="R333" s="263"/>
      <c r="S333" s="263"/>
      <c r="T333" s="26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5" t="s">
        <v>190</v>
      </c>
      <c r="AU333" s="265" t="s">
        <v>85</v>
      </c>
      <c r="AV333" s="14" t="s">
        <v>85</v>
      </c>
      <c r="AW333" s="14" t="s">
        <v>34</v>
      </c>
      <c r="AX333" s="14" t="s">
        <v>76</v>
      </c>
      <c r="AY333" s="265" t="s">
        <v>178</v>
      </c>
    </row>
    <row r="334" s="2" customFormat="1" ht="16.5" customHeight="1">
      <c r="A334" s="38"/>
      <c r="B334" s="39"/>
      <c r="C334" s="226" t="s">
        <v>732</v>
      </c>
      <c r="D334" s="226" t="s">
        <v>181</v>
      </c>
      <c r="E334" s="227" t="s">
        <v>3577</v>
      </c>
      <c r="F334" s="228" t="s">
        <v>3578</v>
      </c>
      <c r="G334" s="229" t="s">
        <v>3579</v>
      </c>
      <c r="H334" s="230">
        <v>22</v>
      </c>
      <c r="I334" s="231"/>
      <c r="J334" s="232">
        <f>ROUND(I334*H334,2)</f>
        <v>0</v>
      </c>
      <c r="K334" s="228" t="s">
        <v>185</v>
      </c>
      <c r="L334" s="44"/>
      <c r="M334" s="233" t="s">
        <v>1</v>
      </c>
      <c r="N334" s="234" t="s">
        <v>41</v>
      </c>
      <c r="O334" s="91"/>
      <c r="P334" s="235">
        <f>O334*H334</f>
        <v>0</v>
      </c>
      <c r="Q334" s="235">
        <v>0.00025000000000000001</v>
      </c>
      <c r="R334" s="235">
        <f>Q334*H334</f>
        <v>0.0054999999999999997</v>
      </c>
      <c r="S334" s="235">
        <v>0</v>
      </c>
      <c r="T334" s="236">
        <f>S334*H334</f>
        <v>0</v>
      </c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R334" s="237" t="s">
        <v>362</v>
      </c>
      <c r="AT334" s="237" t="s">
        <v>181</v>
      </c>
      <c r="AU334" s="237" t="s">
        <v>85</v>
      </c>
      <c r="AY334" s="17" t="s">
        <v>178</v>
      </c>
      <c r="BE334" s="238">
        <f>IF(N334="základní",J334,0)</f>
        <v>0</v>
      </c>
      <c r="BF334" s="238">
        <f>IF(N334="snížená",J334,0)</f>
        <v>0</v>
      </c>
      <c r="BG334" s="238">
        <f>IF(N334="zákl. přenesená",J334,0)</f>
        <v>0</v>
      </c>
      <c r="BH334" s="238">
        <f>IF(N334="sníž. přenesená",J334,0)</f>
        <v>0</v>
      </c>
      <c r="BI334" s="238">
        <f>IF(N334="nulová",J334,0)</f>
        <v>0</v>
      </c>
      <c r="BJ334" s="17" t="s">
        <v>83</v>
      </c>
      <c r="BK334" s="238">
        <f>ROUND(I334*H334,2)</f>
        <v>0</v>
      </c>
      <c r="BL334" s="17" t="s">
        <v>362</v>
      </c>
      <c r="BM334" s="237" t="s">
        <v>3580</v>
      </c>
    </row>
    <row r="335" s="2" customFormat="1">
      <c r="A335" s="38"/>
      <c r="B335" s="39"/>
      <c r="C335" s="40"/>
      <c r="D335" s="239" t="s">
        <v>188</v>
      </c>
      <c r="E335" s="40"/>
      <c r="F335" s="240" t="s">
        <v>3581</v>
      </c>
      <c r="G335" s="40"/>
      <c r="H335" s="40"/>
      <c r="I335" s="241"/>
      <c r="J335" s="40"/>
      <c r="K335" s="40"/>
      <c r="L335" s="44"/>
      <c r="M335" s="242"/>
      <c r="N335" s="243"/>
      <c r="O335" s="91"/>
      <c r="P335" s="91"/>
      <c r="Q335" s="91"/>
      <c r="R335" s="91"/>
      <c r="S335" s="91"/>
      <c r="T335" s="92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T335" s="17" t="s">
        <v>188</v>
      </c>
      <c r="AU335" s="17" t="s">
        <v>85</v>
      </c>
    </row>
    <row r="336" s="14" customFormat="1">
      <c r="A336" s="14"/>
      <c r="B336" s="255"/>
      <c r="C336" s="256"/>
      <c r="D336" s="246" t="s">
        <v>190</v>
      </c>
      <c r="E336" s="257" t="s">
        <v>1</v>
      </c>
      <c r="F336" s="258" t="s">
        <v>3566</v>
      </c>
      <c r="G336" s="256"/>
      <c r="H336" s="259">
        <v>9</v>
      </c>
      <c r="I336" s="260"/>
      <c r="J336" s="256"/>
      <c r="K336" s="256"/>
      <c r="L336" s="261"/>
      <c r="M336" s="262"/>
      <c r="N336" s="263"/>
      <c r="O336" s="263"/>
      <c r="P336" s="263"/>
      <c r="Q336" s="263"/>
      <c r="R336" s="263"/>
      <c r="S336" s="263"/>
      <c r="T336" s="26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5" t="s">
        <v>190</v>
      </c>
      <c r="AU336" s="265" t="s">
        <v>85</v>
      </c>
      <c r="AV336" s="14" t="s">
        <v>85</v>
      </c>
      <c r="AW336" s="14" t="s">
        <v>34</v>
      </c>
      <c r="AX336" s="14" t="s">
        <v>76</v>
      </c>
      <c r="AY336" s="265" t="s">
        <v>178</v>
      </c>
    </row>
    <row r="337" s="14" customFormat="1">
      <c r="A337" s="14"/>
      <c r="B337" s="255"/>
      <c r="C337" s="256"/>
      <c r="D337" s="246" t="s">
        <v>190</v>
      </c>
      <c r="E337" s="257" t="s">
        <v>1</v>
      </c>
      <c r="F337" s="258" t="s">
        <v>3582</v>
      </c>
      <c r="G337" s="256"/>
      <c r="H337" s="259">
        <v>13</v>
      </c>
      <c r="I337" s="260"/>
      <c r="J337" s="256"/>
      <c r="K337" s="256"/>
      <c r="L337" s="261"/>
      <c r="M337" s="262"/>
      <c r="N337" s="263"/>
      <c r="O337" s="263"/>
      <c r="P337" s="263"/>
      <c r="Q337" s="263"/>
      <c r="R337" s="263"/>
      <c r="S337" s="263"/>
      <c r="T337" s="26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5" t="s">
        <v>190</v>
      </c>
      <c r="AU337" s="265" t="s">
        <v>85</v>
      </c>
      <c r="AV337" s="14" t="s">
        <v>85</v>
      </c>
      <c r="AW337" s="14" t="s">
        <v>34</v>
      </c>
      <c r="AX337" s="14" t="s">
        <v>76</v>
      </c>
      <c r="AY337" s="265" t="s">
        <v>178</v>
      </c>
    </row>
    <row r="338" s="2" customFormat="1" ht="24.15" customHeight="1">
      <c r="A338" s="38"/>
      <c r="B338" s="39"/>
      <c r="C338" s="267" t="s">
        <v>739</v>
      </c>
      <c r="D338" s="267" t="s">
        <v>406</v>
      </c>
      <c r="E338" s="268" t="s">
        <v>3583</v>
      </c>
      <c r="F338" s="269" t="s">
        <v>3584</v>
      </c>
      <c r="G338" s="270" t="s">
        <v>203</v>
      </c>
      <c r="H338" s="271">
        <v>15</v>
      </c>
      <c r="I338" s="272"/>
      <c r="J338" s="273">
        <f>ROUND(I338*H338,2)</f>
        <v>0</v>
      </c>
      <c r="K338" s="269" t="s">
        <v>185</v>
      </c>
      <c r="L338" s="274"/>
      <c r="M338" s="275" t="s">
        <v>1</v>
      </c>
      <c r="N338" s="276" t="s">
        <v>41</v>
      </c>
      <c r="O338" s="91"/>
      <c r="P338" s="235">
        <f>O338*H338</f>
        <v>0</v>
      </c>
      <c r="Q338" s="235">
        <v>0.00019000000000000001</v>
      </c>
      <c r="R338" s="235">
        <f>Q338*H338</f>
        <v>0.0028500000000000001</v>
      </c>
      <c r="S338" s="235">
        <v>0</v>
      </c>
      <c r="T338" s="236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237" t="s">
        <v>472</v>
      </c>
      <c r="AT338" s="237" t="s">
        <v>406</v>
      </c>
      <c r="AU338" s="237" t="s">
        <v>85</v>
      </c>
      <c r="AY338" s="17" t="s">
        <v>178</v>
      </c>
      <c r="BE338" s="238">
        <f>IF(N338="základní",J338,0)</f>
        <v>0</v>
      </c>
      <c r="BF338" s="238">
        <f>IF(N338="snížená",J338,0)</f>
        <v>0</v>
      </c>
      <c r="BG338" s="238">
        <f>IF(N338="zákl. přenesená",J338,0)</f>
        <v>0</v>
      </c>
      <c r="BH338" s="238">
        <f>IF(N338="sníž. přenesená",J338,0)</f>
        <v>0</v>
      </c>
      <c r="BI338" s="238">
        <f>IF(N338="nulová",J338,0)</f>
        <v>0</v>
      </c>
      <c r="BJ338" s="17" t="s">
        <v>83</v>
      </c>
      <c r="BK338" s="238">
        <f>ROUND(I338*H338,2)</f>
        <v>0</v>
      </c>
      <c r="BL338" s="17" t="s">
        <v>362</v>
      </c>
      <c r="BM338" s="237" t="s">
        <v>3585</v>
      </c>
    </row>
    <row r="339" s="14" customFormat="1">
      <c r="A339" s="14"/>
      <c r="B339" s="255"/>
      <c r="C339" s="256"/>
      <c r="D339" s="246" t="s">
        <v>190</v>
      </c>
      <c r="E339" s="257" t="s">
        <v>1</v>
      </c>
      <c r="F339" s="258" t="s">
        <v>3586</v>
      </c>
      <c r="G339" s="256"/>
      <c r="H339" s="259">
        <v>15</v>
      </c>
      <c r="I339" s="260"/>
      <c r="J339" s="256"/>
      <c r="K339" s="256"/>
      <c r="L339" s="261"/>
      <c r="M339" s="262"/>
      <c r="N339" s="263"/>
      <c r="O339" s="263"/>
      <c r="P339" s="263"/>
      <c r="Q339" s="263"/>
      <c r="R339" s="263"/>
      <c r="S339" s="263"/>
      <c r="T339" s="26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5" t="s">
        <v>190</v>
      </c>
      <c r="AU339" s="265" t="s">
        <v>85</v>
      </c>
      <c r="AV339" s="14" t="s">
        <v>85</v>
      </c>
      <c r="AW339" s="14" t="s">
        <v>34</v>
      </c>
      <c r="AX339" s="14" t="s">
        <v>76</v>
      </c>
      <c r="AY339" s="265" t="s">
        <v>178</v>
      </c>
    </row>
    <row r="340" s="2" customFormat="1" ht="24.15" customHeight="1">
      <c r="A340" s="38"/>
      <c r="B340" s="39"/>
      <c r="C340" s="226" t="s">
        <v>745</v>
      </c>
      <c r="D340" s="226" t="s">
        <v>181</v>
      </c>
      <c r="E340" s="227" t="s">
        <v>3587</v>
      </c>
      <c r="F340" s="228" t="s">
        <v>3588</v>
      </c>
      <c r="G340" s="229" t="s">
        <v>203</v>
      </c>
      <c r="H340" s="230">
        <v>15</v>
      </c>
      <c r="I340" s="231"/>
      <c r="J340" s="232">
        <f>ROUND(I340*H340,2)</f>
        <v>0</v>
      </c>
      <c r="K340" s="228" t="s">
        <v>185</v>
      </c>
      <c r="L340" s="44"/>
      <c r="M340" s="233" t="s">
        <v>1</v>
      </c>
      <c r="N340" s="234" t="s">
        <v>41</v>
      </c>
      <c r="O340" s="91"/>
      <c r="P340" s="235">
        <f>O340*H340</f>
        <v>0</v>
      </c>
      <c r="Q340" s="235">
        <v>2.0000000000000002E-05</v>
      </c>
      <c r="R340" s="235">
        <f>Q340*H340</f>
        <v>0.00030000000000000003</v>
      </c>
      <c r="S340" s="235">
        <v>0</v>
      </c>
      <c r="T340" s="236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37" t="s">
        <v>362</v>
      </c>
      <c r="AT340" s="237" t="s">
        <v>181</v>
      </c>
      <c r="AU340" s="237" t="s">
        <v>85</v>
      </c>
      <c r="AY340" s="17" t="s">
        <v>178</v>
      </c>
      <c r="BE340" s="238">
        <f>IF(N340="základní",J340,0)</f>
        <v>0</v>
      </c>
      <c r="BF340" s="238">
        <f>IF(N340="snížená",J340,0)</f>
        <v>0</v>
      </c>
      <c r="BG340" s="238">
        <f>IF(N340="zákl. přenesená",J340,0)</f>
        <v>0</v>
      </c>
      <c r="BH340" s="238">
        <f>IF(N340="sníž. přenesená",J340,0)</f>
        <v>0</v>
      </c>
      <c r="BI340" s="238">
        <f>IF(N340="nulová",J340,0)</f>
        <v>0</v>
      </c>
      <c r="BJ340" s="17" t="s">
        <v>83</v>
      </c>
      <c r="BK340" s="238">
        <f>ROUND(I340*H340,2)</f>
        <v>0</v>
      </c>
      <c r="BL340" s="17" t="s">
        <v>362</v>
      </c>
      <c r="BM340" s="237" t="s">
        <v>3589</v>
      </c>
    </row>
    <row r="341" s="2" customFormat="1">
      <c r="A341" s="38"/>
      <c r="B341" s="39"/>
      <c r="C341" s="40"/>
      <c r="D341" s="239" t="s">
        <v>188</v>
      </c>
      <c r="E341" s="40"/>
      <c r="F341" s="240" t="s">
        <v>3590</v>
      </c>
      <c r="G341" s="40"/>
      <c r="H341" s="40"/>
      <c r="I341" s="241"/>
      <c r="J341" s="40"/>
      <c r="K341" s="40"/>
      <c r="L341" s="44"/>
      <c r="M341" s="242"/>
      <c r="N341" s="243"/>
      <c r="O341" s="91"/>
      <c r="P341" s="91"/>
      <c r="Q341" s="91"/>
      <c r="R341" s="91"/>
      <c r="S341" s="91"/>
      <c r="T341" s="92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T341" s="17" t="s">
        <v>188</v>
      </c>
      <c r="AU341" s="17" t="s">
        <v>85</v>
      </c>
    </row>
    <row r="342" s="2" customFormat="1" ht="24.15" customHeight="1">
      <c r="A342" s="38"/>
      <c r="B342" s="39"/>
      <c r="C342" s="267" t="s">
        <v>751</v>
      </c>
      <c r="D342" s="267" t="s">
        <v>406</v>
      </c>
      <c r="E342" s="268" t="s">
        <v>3591</v>
      </c>
      <c r="F342" s="269" t="s">
        <v>3592</v>
      </c>
      <c r="G342" s="270" t="s">
        <v>203</v>
      </c>
      <c r="H342" s="271">
        <v>31</v>
      </c>
      <c r="I342" s="272"/>
      <c r="J342" s="273">
        <f>ROUND(I342*H342,2)</f>
        <v>0</v>
      </c>
      <c r="K342" s="269" t="s">
        <v>185</v>
      </c>
      <c r="L342" s="274"/>
      <c r="M342" s="275" t="s">
        <v>1</v>
      </c>
      <c r="N342" s="276" t="s">
        <v>41</v>
      </c>
      <c r="O342" s="91"/>
      <c r="P342" s="235">
        <f>O342*H342</f>
        <v>0</v>
      </c>
      <c r="Q342" s="235">
        <v>0.00021000000000000001</v>
      </c>
      <c r="R342" s="235">
        <f>Q342*H342</f>
        <v>0.0065100000000000002</v>
      </c>
      <c r="S342" s="235">
        <v>0</v>
      </c>
      <c r="T342" s="236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237" t="s">
        <v>472</v>
      </c>
      <c r="AT342" s="237" t="s">
        <v>406</v>
      </c>
      <c r="AU342" s="237" t="s">
        <v>85</v>
      </c>
      <c r="AY342" s="17" t="s">
        <v>178</v>
      </c>
      <c r="BE342" s="238">
        <f>IF(N342="základní",J342,0)</f>
        <v>0</v>
      </c>
      <c r="BF342" s="238">
        <f>IF(N342="snížená",J342,0)</f>
        <v>0</v>
      </c>
      <c r="BG342" s="238">
        <f>IF(N342="zákl. přenesená",J342,0)</f>
        <v>0</v>
      </c>
      <c r="BH342" s="238">
        <f>IF(N342="sníž. přenesená",J342,0)</f>
        <v>0</v>
      </c>
      <c r="BI342" s="238">
        <f>IF(N342="nulová",J342,0)</f>
        <v>0</v>
      </c>
      <c r="BJ342" s="17" t="s">
        <v>83</v>
      </c>
      <c r="BK342" s="238">
        <f>ROUND(I342*H342,2)</f>
        <v>0</v>
      </c>
      <c r="BL342" s="17" t="s">
        <v>362</v>
      </c>
      <c r="BM342" s="237" t="s">
        <v>3593</v>
      </c>
    </row>
    <row r="343" s="14" customFormat="1">
      <c r="A343" s="14"/>
      <c r="B343" s="255"/>
      <c r="C343" s="256"/>
      <c r="D343" s="246" t="s">
        <v>190</v>
      </c>
      <c r="E343" s="257" t="s">
        <v>1</v>
      </c>
      <c r="F343" s="258" t="s">
        <v>3594</v>
      </c>
      <c r="G343" s="256"/>
      <c r="H343" s="259">
        <v>31</v>
      </c>
      <c r="I343" s="260"/>
      <c r="J343" s="256"/>
      <c r="K343" s="256"/>
      <c r="L343" s="261"/>
      <c r="M343" s="262"/>
      <c r="N343" s="263"/>
      <c r="O343" s="263"/>
      <c r="P343" s="263"/>
      <c r="Q343" s="263"/>
      <c r="R343" s="263"/>
      <c r="S343" s="263"/>
      <c r="T343" s="26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5" t="s">
        <v>190</v>
      </c>
      <c r="AU343" s="265" t="s">
        <v>85</v>
      </c>
      <c r="AV343" s="14" t="s">
        <v>85</v>
      </c>
      <c r="AW343" s="14" t="s">
        <v>34</v>
      </c>
      <c r="AX343" s="14" t="s">
        <v>76</v>
      </c>
      <c r="AY343" s="265" t="s">
        <v>178</v>
      </c>
    </row>
    <row r="344" s="2" customFormat="1" ht="21.75" customHeight="1">
      <c r="A344" s="38"/>
      <c r="B344" s="39"/>
      <c r="C344" s="226" t="s">
        <v>760</v>
      </c>
      <c r="D344" s="226" t="s">
        <v>181</v>
      </c>
      <c r="E344" s="227" t="s">
        <v>3595</v>
      </c>
      <c r="F344" s="228" t="s">
        <v>3596</v>
      </c>
      <c r="G344" s="229" t="s">
        <v>203</v>
      </c>
      <c r="H344" s="230">
        <v>31</v>
      </c>
      <c r="I344" s="231"/>
      <c r="J344" s="232">
        <f>ROUND(I344*H344,2)</f>
        <v>0</v>
      </c>
      <c r="K344" s="228" t="s">
        <v>185</v>
      </c>
      <c r="L344" s="44"/>
      <c r="M344" s="233" t="s">
        <v>1</v>
      </c>
      <c r="N344" s="234" t="s">
        <v>41</v>
      </c>
      <c r="O344" s="91"/>
      <c r="P344" s="235">
        <f>O344*H344</f>
        <v>0</v>
      </c>
      <c r="Q344" s="235">
        <v>2.0000000000000002E-05</v>
      </c>
      <c r="R344" s="235">
        <f>Q344*H344</f>
        <v>0.00062</v>
      </c>
      <c r="S344" s="235">
        <v>0</v>
      </c>
      <c r="T344" s="236">
        <f>S344*H344</f>
        <v>0</v>
      </c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R344" s="237" t="s">
        <v>362</v>
      </c>
      <c r="AT344" s="237" t="s">
        <v>181</v>
      </c>
      <c r="AU344" s="237" t="s">
        <v>85</v>
      </c>
      <c r="AY344" s="17" t="s">
        <v>178</v>
      </c>
      <c r="BE344" s="238">
        <f>IF(N344="základní",J344,0)</f>
        <v>0</v>
      </c>
      <c r="BF344" s="238">
        <f>IF(N344="snížená",J344,0)</f>
        <v>0</v>
      </c>
      <c r="BG344" s="238">
        <f>IF(N344="zákl. přenesená",J344,0)</f>
        <v>0</v>
      </c>
      <c r="BH344" s="238">
        <f>IF(N344="sníž. přenesená",J344,0)</f>
        <v>0</v>
      </c>
      <c r="BI344" s="238">
        <f>IF(N344="nulová",J344,0)</f>
        <v>0</v>
      </c>
      <c r="BJ344" s="17" t="s">
        <v>83</v>
      </c>
      <c r="BK344" s="238">
        <f>ROUND(I344*H344,2)</f>
        <v>0</v>
      </c>
      <c r="BL344" s="17" t="s">
        <v>362</v>
      </c>
      <c r="BM344" s="237" t="s">
        <v>3597</v>
      </c>
    </row>
    <row r="345" s="2" customFormat="1">
      <c r="A345" s="38"/>
      <c r="B345" s="39"/>
      <c r="C345" s="40"/>
      <c r="D345" s="239" t="s">
        <v>188</v>
      </c>
      <c r="E345" s="40"/>
      <c r="F345" s="240" t="s">
        <v>3598</v>
      </c>
      <c r="G345" s="40"/>
      <c r="H345" s="40"/>
      <c r="I345" s="241"/>
      <c r="J345" s="40"/>
      <c r="K345" s="40"/>
      <c r="L345" s="44"/>
      <c r="M345" s="242"/>
      <c r="N345" s="243"/>
      <c r="O345" s="91"/>
      <c r="P345" s="91"/>
      <c r="Q345" s="91"/>
      <c r="R345" s="91"/>
      <c r="S345" s="91"/>
      <c r="T345" s="92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T345" s="17" t="s">
        <v>188</v>
      </c>
      <c r="AU345" s="17" t="s">
        <v>85</v>
      </c>
    </row>
    <row r="346" s="2" customFormat="1" ht="24.15" customHeight="1">
      <c r="A346" s="38"/>
      <c r="B346" s="39"/>
      <c r="C346" s="267" t="s">
        <v>766</v>
      </c>
      <c r="D346" s="267" t="s">
        <v>406</v>
      </c>
      <c r="E346" s="268" t="s">
        <v>3599</v>
      </c>
      <c r="F346" s="269" t="s">
        <v>3600</v>
      </c>
      <c r="G346" s="270" t="s">
        <v>203</v>
      </c>
      <c r="H346" s="271">
        <v>4</v>
      </c>
      <c r="I346" s="272"/>
      <c r="J346" s="273">
        <f>ROUND(I346*H346,2)</f>
        <v>0</v>
      </c>
      <c r="K346" s="269" t="s">
        <v>185</v>
      </c>
      <c r="L346" s="274"/>
      <c r="M346" s="275" t="s">
        <v>1</v>
      </c>
      <c r="N346" s="276" t="s">
        <v>41</v>
      </c>
      <c r="O346" s="91"/>
      <c r="P346" s="235">
        <f>O346*H346</f>
        <v>0</v>
      </c>
      <c r="Q346" s="235">
        <v>0.00033</v>
      </c>
      <c r="R346" s="235">
        <f>Q346*H346</f>
        <v>0.00132</v>
      </c>
      <c r="S346" s="235">
        <v>0</v>
      </c>
      <c r="T346" s="236">
        <f>S346*H346</f>
        <v>0</v>
      </c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R346" s="237" t="s">
        <v>472</v>
      </c>
      <c r="AT346" s="237" t="s">
        <v>406</v>
      </c>
      <c r="AU346" s="237" t="s">
        <v>85</v>
      </c>
      <c r="AY346" s="17" t="s">
        <v>178</v>
      </c>
      <c r="BE346" s="238">
        <f>IF(N346="základní",J346,0)</f>
        <v>0</v>
      </c>
      <c r="BF346" s="238">
        <f>IF(N346="snížená",J346,0)</f>
        <v>0</v>
      </c>
      <c r="BG346" s="238">
        <f>IF(N346="zákl. přenesená",J346,0)</f>
        <v>0</v>
      </c>
      <c r="BH346" s="238">
        <f>IF(N346="sníž. přenesená",J346,0)</f>
        <v>0</v>
      </c>
      <c r="BI346" s="238">
        <f>IF(N346="nulová",J346,0)</f>
        <v>0</v>
      </c>
      <c r="BJ346" s="17" t="s">
        <v>83</v>
      </c>
      <c r="BK346" s="238">
        <f>ROUND(I346*H346,2)</f>
        <v>0</v>
      </c>
      <c r="BL346" s="17" t="s">
        <v>362</v>
      </c>
      <c r="BM346" s="237" t="s">
        <v>3601</v>
      </c>
    </row>
    <row r="347" s="14" customFormat="1">
      <c r="A347" s="14"/>
      <c r="B347" s="255"/>
      <c r="C347" s="256"/>
      <c r="D347" s="246" t="s">
        <v>190</v>
      </c>
      <c r="E347" s="257" t="s">
        <v>1</v>
      </c>
      <c r="F347" s="258" t="s">
        <v>2635</v>
      </c>
      <c r="G347" s="256"/>
      <c r="H347" s="259">
        <v>4</v>
      </c>
      <c r="I347" s="260"/>
      <c r="J347" s="256"/>
      <c r="K347" s="256"/>
      <c r="L347" s="261"/>
      <c r="M347" s="262"/>
      <c r="N347" s="263"/>
      <c r="O347" s="263"/>
      <c r="P347" s="263"/>
      <c r="Q347" s="263"/>
      <c r="R347" s="263"/>
      <c r="S347" s="263"/>
      <c r="T347" s="26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5" t="s">
        <v>190</v>
      </c>
      <c r="AU347" s="265" t="s">
        <v>85</v>
      </c>
      <c r="AV347" s="14" t="s">
        <v>85</v>
      </c>
      <c r="AW347" s="14" t="s">
        <v>34</v>
      </c>
      <c r="AX347" s="14" t="s">
        <v>76</v>
      </c>
      <c r="AY347" s="265" t="s">
        <v>178</v>
      </c>
    </row>
    <row r="348" s="2" customFormat="1" ht="21.75" customHeight="1">
      <c r="A348" s="38"/>
      <c r="B348" s="39"/>
      <c r="C348" s="226" t="s">
        <v>771</v>
      </c>
      <c r="D348" s="226" t="s">
        <v>181</v>
      </c>
      <c r="E348" s="227" t="s">
        <v>3602</v>
      </c>
      <c r="F348" s="228" t="s">
        <v>3603</v>
      </c>
      <c r="G348" s="229" t="s">
        <v>203</v>
      </c>
      <c r="H348" s="230">
        <v>4</v>
      </c>
      <c r="I348" s="231"/>
      <c r="J348" s="232">
        <f>ROUND(I348*H348,2)</f>
        <v>0</v>
      </c>
      <c r="K348" s="228" t="s">
        <v>185</v>
      </c>
      <c r="L348" s="44"/>
      <c r="M348" s="233" t="s">
        <v>1</v>
      </c>
      <c r="N348" s="234" t="s">
        <v>41</v>
      </c>
      <c r="O348" s="91"/>
      <c r="P348" s="235">
        <f>O348*H348</f>
        <v>0</v>
      </c>
      <c r="Q348" s="235">
        <v>2.0000000000000002E-05</v>
      </c>
      <c r="R348" s="235">
        <f>Q348*H348</f>
        <v>8.0000000000000007E-05</v>
      </c>
      <c r="S348" s="235">
        <v>0</v>
      </c>
      <c r="T348" s="236">
        <f>S348*H348</f>
        <v>0</v>
      </c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R348" s="237" t="s">
        <v>362</v>
      </c>
      <c r="AT348" s="237" t="s">
        <v>181</v>
      </c>
      <c r="AU348" s="237" t="s">
        <v>85</v>
      </c>
      <c r="AY348" s="17" t="s">
        <v>178</v>
      </c>
      <c r="BE348" s="238">
        <f>IF(N348="základní",J348,0)</f>
        <v>0</v>
      </c>
      <c r="BF348" s="238">
        <f>IF(N348="snížená",J348,0)</f>
        <v>0</v>
      </c>
      <c r="BG348" s="238">
        <f>IF(N348="zákl. přenesená",J348,0)</f>
        <v>0</v>
      </c>
      <c r="BH348" s="238">
        <f>IF(N348="sníž. přenesená",J348,0)</f>
        <v>0</v>
      </c>
      <c r="BI348" s="238">
        <f>IF(N348="nulová",J348,0)</f>
        <v>0</v>
      </c>
      <c r="BJ348" s="17" t="s">
        <v>83</v>
      </c>
      <c r="BK348" s="238">
        <f>ROUND(I348*H348,2)</f>
        <v>0</v>
      </c>
      <c r="BL348" s="17" t="s">
        <v>362</v>
      </c>
      <c r="BM348" s="237" t="s">
        <v>3604</v>
      </c>
    </row>
    <row r="349" s="2" customFormat="1">
      <c r="A349" s="38"/>
      <c r="B349" s="39"/>
      <c r="C349" s="40"/>
      <c r="D349" s="239" t="s">
        <v>188</v>
      </c>
      <c r="E349" s="40"/>
      <c r="F349" s="240" t="s">
        <v>3605</v>
      </c>
      <c r="G349" s="40"/>
      <c r="H349" s="40"/>
      <c r="I349" s="241"/>
      <c r="J349" s="40"/>
      <c r="K349" s="40"/>
      <c r="L349" s="44"/>
      <c r="M349" s="242"/>
      <c r="N349" s="243"/>
      <c r="O349" s="91"/>
      <c r="P349" s="91"/>
      <c r="Q349" s="91"/>
      <c r="R349" s="91"/>
      <c r="S349" s="91"/>
      <c r="T349" s="92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T349" s="17" t="s">
        <v>188</v>
      </c>
      <c r="AU349" s="17" t="s">
        <v>85</v>
      </c>
    </row>
    <row r="350" s="2" customFormat="1" ht="24.15" customHeight="1">
      <c r="A350" s="38"/>
      <c r="B350" s="39"/>
      <c r="C350" s="267" t="s">
        <v>776</v>
      </c>
      <c r="D350" s="267" t="s">
        <v>406</v>
      </c>
      <c r="E350" s="268" t="s">
        <v>3606</v>
      </c>
      <c r="F350" s="269" t="s">
        <v>3607</v>
      </c>
      <c r="G350" s="270" t="s">
        <v>203</v>
      </c>
      <c r="H350" s="271">
        <v>5</v>
      </c>
      <c r="I350" s="272"/>
      <c r="J350" s="273">
        <f>ROUND(I350*H350,2)</f>
        <v>0</v>
      </c>
      <c r="K350" s="269" t="s">
        <v>185</v>
      </c>
      <c r="L350" s="274"/>
      <c r="M350" s="275" t="s">
        <v>1</v>
      </c>
      <c r="N350" s="276" t="s">
        <v>41</v>
      </c>
      <c r="O350" s="91"/>
      <c r="P350" s="235">
        <f>O350*H350</f>
        <v>0</v>
      </c>
      <c r="Q350" s="235">
        <v>0.00052999999999999998</v>
      </c>
      <c r="R350" s="235">
        <f>Q350*H350</f>
        <v>0.00265</v>
      </c>
      <c r="S350" s="235">
        <v>0</v>
      </c>
      <c r="T350" s="236">
        <f>S350*H350</f>
        <v>0</v>
      </c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R350" s="237" t="s">
        <v>472</v>
      </c>
      <c r="AT350" s="237" t="s">
        <v>406</v>
      </c>
      <c r="AU350" s="237" t="s">
        <v>85</v>
      </c>
      <c r="AY350" s="17" t="s">
        <v>178</v>
      </c>
      <c r="BE350" s="238">
        <f>IF(N350="základní",J350,0)</f>
        <v>0</v>
      </c>
      <c r="BF350" s="238">
        <f>IF(N350="snížená",J350,0)</f>
        <v>0</v>
      </c>
      <c r="BG350" s="238">
        <f>IF(N350="zákl. přenesená",J350,0)</f>
        <v>0</v>
      </c>
      <c r="BH350" s="238">
        <f>IF(N350="sníž. přenesená",J350,0)</f>
        <v>0</v>
      </c>
      <c r="BI350" s="238">
        <f>IF(N350="nulová",J350,0)</f>
        <v>0</v>
      </c>
      <c r="BJ350" s="17" t="s">
        <v>83</v>
      </c>
      <c r="BK350" s="238">
        <f>ROUND(I350*H350,2)</f>
        <v>0</v>
      </c>
      <c r="BL350" s="17" t="s">
        <v>362</v>
      </c>
      <c r="BM350" s="237" t="s">
        <v>3608</v>
      </c>
    </row>
    <row r="351" s="14" customFormat="1">
      <c r="A351" s="14"/>
      <c r="B351" s="255"/>
      <c r="C351" s="256"/>
      <c r="D351" s="246" t="s">
        <v>190</v>
      </c>
      <c r="E351" s="257" t="s">
        <v>1</v>
      </c>
      <c r="F351" s="258" t="s">
        <v>3609</v>
      </c>
      <c r="G351" s="256"/>
      <c r="H351" s="259">
        <v>5</v>
      </c>
      <c r="I351" s="260"/>
      <c r="J351" s="256"/>
      <c r="K351" s="256"/>
      <c r="L351" s="261"/>
      <c r="M351" s="262"/>
      <c r="N351" s="263"/>
      <c r="O351" s="263"/>
      <c r="P351" s="263"/>
      <c r="Q351" s="263"/>
      <c r="R351" s="263"/>
      <c r="S351" s="263"/>
      <c r="T351" s="26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5" t="s">
        <v>190</v>
      </c>
      <c r="AU351" s="265" t="s">
        <v>85</v>
      </c>
      <c r="AV351" s="14" t="s">
        <v>85</v>
      </c>
      <c r="AW351" s="14" t="s">
        <v>34</v>
      </c>
      <c r="AX351" s="14" t="s">
        <v>76</v>
      </c>
      <c r="AY351" s="265" t="s">
        <v>178</v>
      </c>
    </row>
    <row r="352" s="2" customFormat="1" ht="21.75" customHeight="1">
      <c r="A352" s="38"/>
      <c r="B352" s="39"/>
      <c r="C352" s="226" t="s">
        <v>781</v>
      </c>
      <c r="D352" s="226" t="s">
        <v>181</v>
      </c>
      <c r="E352" s="227" t="s">
        <v>3610</v>
      </c>
      <c r="F352" s="228" t="s">
        <v>3611</v>
      </c>
      <c r="G352" s="229" t="s">
        <v>203</v>
      </c>
      <c r="H352" s="230">
        <v>5</v>
      </c>
      <c r="I352" s="231"/>
      <c r="J352" s="232">
        <f>ROUND(I352*H352,2)</f>
        <v>0</v>
      </c>
      <c r="K352" s="228" t="s">
        <v>185</v>
      </c>
      <c r="L352" s="44"/>
      <c r="M352" s="233" t="s">
        <v>1</v>
      </c>
      <c r="N352" s="234" t="s">
        <v>41</v>
      </c>
      <c r="O352" s="91"/>
      <c r="P352" s="235">
        <f>O352*H352</f>
        <v>0</v>
      </c>
      <c r="Q352" s="235">
        <v>2.0000000000000002E-05</v>
      </c>
      <c r="R352" s="235">
        <f>Q352*H352</f>
        <v>0.00010000000000000001</v>
      </c>
      <c r="S352" s="235">
        <v>0</v>
      </c>
      <c r="T352" s="236">
        <f>S352*H352</f>
        <v>0</v>
      </c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R352" s="237" t="s">
        <v>362</v>
      </c>
      <c r="AT352" s="237" t="s">
        <v>181</v>
      </c>
      <c r="AU352" s="237" t="s">
        <v>85</v>
      </c>
      <c r="AY352" s="17" t="s">
        <v>178</v>
      </c>
      <c r="BE352" s="238">
        <f>IF(N352="základní",J352,0)</f>
        <v>0</v>
      </c>
      <c r="BF352" s="238">
        <f>IF(N352="snížená",J352,0)</f>
        <v>0</v>
      </c>
      <c r="BG352" s="238">
        <f>IF(N352="zákl. přenesená",J352,0)</f>
        <v>0</v>
      </c>
      <c r="BH352" s="238">
        <f>IF(N352="sníž. přenesená",J352,0)</f>
        <v>0</v>
      </c>
      <c r="BI352" s="238">
        <f>IF(N352="nulová",J352,0)</f>
        <v>0</v>
      </c>
      <c r="BJ352" s="17" t="s">
        <v>83</v>
      </c>
      <c r="BK352" s="238">
        <f>ROUND(I352*H352,2)</f>
        <v>0</v>
      </c>
      <c r="BL352" s="17" t="s">
        <v>362</v>
      </c>
      <c r="BM352" s="237" t="s">
        <v>3612</v>
      </c>
    </row>
    <row r="353" s="2" customFormat="1">
      <c r="A353" s="38"/>
      <c r="B353" s="39"/>
      <c r="C353" s="40"/>
      <c r="D353" s="239" t="s">
        <v>188</v>
      </c>
      <c r="E353" s="40"/>
      <c r="F353" s="240" t="s">
        <v>3613</v>
      </c>
      <c r="G353" s="40"/>
      <c r="H353" s="40"/>
      <c r="I353" s="241"/>
      <c r="J353" s="40"/>
      <c r="K353" s="40"/>
      <c r="L353" s="44"/>
      <c r="M353" s="242"/>
      <c r="N353" s="243"/>
      <c r="O353" s="91"/>
      <c r="P353" s="91"/>
      <c r="Q353" s="91"/>
      <c r="R353" s="91"/>
      <c r="S353" s="91"/>
      <c r="T353" s="92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T353" s="17" t="s">
        <v>188</v>
      </c>
      <c r="AU353" s="17" t="s">
        <v>85</v>
      </c>
    </row>
    <row r="354" s="2" customFormat="1" ht="33" customHeight="1">
      <c r="A354" s="38"/>
      <c r="B354" s="39"/>
      <c r="C354" s="267" t="s">
        <v>786</v>
      </c>
      <c r="D354" s="267" t="s">
        <v>406</v>
      </c>
      <c r="E354" s="268" t="s">
        <v>3614</v>
      </c>
      <c r="F354" s="269" t="s">
        <v>3615</v>
      </c>
      <c r="G354" s="270" t="s">
        <v>203</v>
      </c>
      <c r="H354" s="271">
        <v>4</v>
      </c>
      <c r="I354" s="272"/>
      <c r="J354" s="273">
        <f>ROUND(I354*H354,2)</f>
        <v>0</v>
      </c>
      <c r="K354" s="269" t="s">
        <v>1</v>
      </c>
      <c r="L354" s="274"/>
      <c r="M354" s="275" t="s">
        <v>1</v>
      </c>
      <c r="N354" s="276" t="s">
        <v>41</v>
      </c>
      <c r="O354" s="91"/>
      <c r="P354" s="235">
        <f>O354*H354</f>
        <v>0</v>
      </c>
      <c r="Q354" s="235">
        <v>0.00073999999999999999</v>
      </c>
      <c r="R354" s="235">
        <f>Q354*H354</f>
        <v>0.00296</v>
      </c>
      <c r="S354" s="235">
        <v>0</v>
      </c>
      <c r="T354" s="236">
        <f>S354*H354</f>
        <v>0</v>
      </c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R354" s="237" t="s">
        <v>472</v>
      </c>
      <c r="AT354" s="237" t="s">
        <v>406</v>
      </c>
      <c r="AU354" s="237" t="s">
        <v>85</v>
      </c>
      <c r="AY354" s="17" t="s">
        <v>178</v>
      </c>
      <c r="BE354" s="238">
        <f>IF(N354="základní",J354,0)</f>
        <v>0</v>
      </c>
      <c r="BF354" s="238">
        <f>IF(N354="snížená",J354,0)</f>
        <v>0</v>
      </c>
      <c r="BG354" s="238">
        <f>IF(N354="zákl. přenesená",J354,0)</f>
        <v>0</v>
      </c>
      <c r="BH354" s="238">
        <f>IF(N354="sníž. přenesená",J354,0)</f>
        <v>0</v>
      </c>
      <c r="BI354" s="238">
        <f>IF(N354="nulová",J354,0)</f>
        <v>0</v>
      </c>
      <c r="BJ354" s="17" t="s">
        <v>83</v>
      </c>
      <c r="BK354" s="238">
        <f>ROUND(I354*H354,2)</f>
        <v>0</v>
      </c>
      <c r="BL354" s="17" t="s">
        <v>362</v>
      </c>
      <c r="BM354" s="237" t="s">
        <v>3616</v>
      </c>
    </row>
    <row r="355" s="2" customFormat="1" ht="21.75" customHeight="1">
      <c r="A355" s="38"/>
      <c r="B355" s="39"/>
      <c r="C355" s="226" t="s">
        <v>791</v>
      </c>
      <c r="D355" s="226" t="s">
        <v>181</v>
      </c>
      <c r="E355" s="227" t="s">
        <v>3617</v>
      </c>
      <c r="F355" s="228" t="s">
        <v>3618</v>
      </c>
      <c r="G355" s="229" t="s">
        <v>203</v>
      </c>
      <c r="H355" s="230">
        <v>4</v>
      </c>
      <c r="I355" s="231"/>
      <c r="J355" s="232">
        <f>ROUND(I355*H355,2)</f>
        <v>0</v>
      </c>
      <c r="K355" s="228" t="s">
        <v>185</v>
      </c>
      <c r="L355" s="44"/>
      <c r="M355" s="233" t="s">
        <v>1</v>
      </c>
      <c r="N355" s="234" t="s">
        <v>41</v>
      </c>
      <c r="O355" s="91"/>
      <c r="P355" s="235">
        <f>O355*H355</f>
        <v>0</v>
      </c>
      <c r="Q355" s="235">
        <v>2.0000000000000002E-05</v>
      </c>
      <c r="R355" s="235">
        <f>Q355*H355</f>
        <v>8.0000000000000007E-05</v>
      </c>
      <c r="S355" s="235">
        <v>0</v>
      </c>
      <c r="T355" s="236">
        <f>S355*H355</f>
        <v>0</v>
      </c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R355" s="237" t="s">
        <v>362</v>
      </c>
      <c r="AT355" s="237" t="s">
        <v>181</v>
      </c>
      <c r="AU355" s="237" t="s">
        <v>85</v>
      </c>
      <c r="AY355" s="17" t="s">
        <v>178</v>
      </c>
      <c r="BE355" s="238">
        <f>IF(N355="základní",J355,0)</f>
        <v>0</v>
      </c>
      <c r="BF355" s="238">
        <f>IF(N355="snížená",J355,0)</f>
        <v>0</v>
      </c>
      <c r="BG355" s="238">
        <f>IF(N355="zákl. přenesená",J355,0)</f>
        <v>0</v>
      </c>
      <c r="BH355" s="238">
        <f>IF(N355="sníž. přenesená",J355,0)</f>
        <v>0</v>
      </c>
      <c r="BI355" s="238">
        <f>IF(N355="nulová",J355,0)</f>
        <v>0</v>
      </c>
      <c r="BJ355" s="17" t="s">
        <v>83</v>
      </c>
      <c r="BK355" s="238">
        <f>ROUND(I355*H355,2)</f>
        <v>0</v>
      </c>
      <c r="BL355" s="17" t="s">
        <v>362</v>
      </c>
      <c r="BM355" s="237" t="s">
        <v>3619</v>
      </c>
    </row>
    <row r="356" s="2" customFormat="1">
      <c r="A356" s="38"/>
      <c r="B356" s="39"/>
      <c r="C356" s="40"/>
      <c r="D356" s="239" t="s">
        <v>188</v>
      </c>
      <c r="E356" s="40"/>
      <c r="F356" s="240" t="s">
        <v>3620</v>
      </c>
      <c r="G356" s="40"/>
      <c r="H356" s="40"/>
      <c r="I356" s="241"/>
      <c r="J356" s="40"/>
      <c r="K356" s="40"/>
      <c r="L356" s="44"/>
      <c r="M356" s="242"/>
      <c r="N356" s="243"/>
      <c r="O356" s="91"/>
      <c r="P356" s="91"/>
      <c r="Q356" s="91"/>
      <c r="R356" s="91"/>
      <c r="S356" s="91"/>
      <c r="T356" s="92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T356" s="17" t="s">
        <v>188</v>
      </c>
      <c r="AU356" s="17" t="s">
        <v>85</v>
      </c>
    </row>
    <row r="357" s="2" customFormat="1" ht="24.15" customHeight="1">
      <c r="A357" s="38"/>
      <c r="B357" s="39"/>
      <c r="C357" s="267" t="s">
        <v>796</v>
      </c>
      <c r="D357" s="267" t="s">
        <v>406</v>
      </c>
      <c r="E357" s="268" t="s">
        <v>3621</v>
      </c>
      <c r="F357" s="269" t="s">
        <v>3622</v>
      </c>
      <c r="G357" s="270" t="s">
        <v>203</v>
      </c>
      <c r="H357" s="271">
        <v>3</v>
      </c>
      <c r="I357" s="272"/>
      <c r="J357" s="273">
        <f>ROUND(I357*H357,2)</f>
        <v>0</v>
      </c>
      <c r="K357" s="269" t="s">
        <v>185</v>
      </c>
      <c r="L357" s="274"/>
      <c r="M357" s="275" t="s">
        <v>1</v>
      </c>
      <c r="N357" s="276" t="s">
        <v>41</v>
      </c>
      <c r="O357" s="91"/>
      <c r="P357" s="235">
        <f>O357*H357</f>
        <v>0</v>
      </c>
      <c r="Q357" s="235">
        <v>0.00064999999999999997</v>
      </c>
      <c r="R357" s="235">
        <f>Q357*H357</f>
        <v>0.0019499999999999999</v>
      </c>
      <c r="S357" s="235">
        <v>0</v>
      </c>
      <c r="T357" s="236">
        <f>S357*H357</f>
        <v>0</v>
      </c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R357" s="237" t="s">
        <v>472</v>
      </c>
      <c r="AT357" s="237" t="s">
        <v>406</v>
      </c>
      <c r="AU357" s="237" t="s">
        <v>85</v>
      </c>
      <c r="AY357" s="17" t="s">
        <v>178</v>
      </c>
      <c r="BE357" s="238">
        <f>IF(N357="základní",J357,0)</f>
        <v>0</v>
      </c>
      <c r="BF357" s="238">
        <f>IF(N357="snížená",J357,0)</f>
        <v>0</v>
      </c>
      <c r="BG357" s="238">
        <f>IF(N357="zákl. přenesená",J357,0)</f>
        <v>0</v>
      </c>
      <c r="BH357" s="238">
        <f>IF(N357="sníž. přenesená",J357,0)</f>
        <v>0</v>
      </c>
      <c r="BI357" s="238">
        <f>IF(N357="nulová",J357,0)</f>
        <v>0</v>
      </c>
      <c r="BJ357" s="17" t="s">
        <v>83</v>
      </c>
      <c r="BK357" s="238">
        <f>ROUND(I357*H357,2)</f>
        <v>0</v>
      </c>
      <c r="BL357" s="17" t="s">
        <v>362</v>
      </c>
      <c r="BM357" s="237" t="s">
        <v>3623</v>
      </c>
    </row>
    <row r="358" s="14" customFormat="1">
      <c r="A358" s="14"/>
      <c r="B358" s="255"/>
      <c r="C358" s="256"/>
      <c r="D358" s="246" t="s">
        <v>190</v>
      </c>
      <c r="E358" s="257" t="s">
        <v>1</v>
      </c>
      <c r="F358" s="258" t="s">
        <v>3624</v>
      </c>
      <c r="G358" s="256"/>
      <c r="H358" s="259">
        <v>3</v>
      </c>
      <c r="I358" s="260"/>
      <c r="J358" s="256"/>
      <c r="K358" s="256"/>
      <c r="L358" s="261"/>
      <c r="M358" s="262"/>
      <c r="N358" s="263"/>
      <c r="O358" s="263"/>
      <c r="P358" s="263"/>
      <c r="Q358" s="263"/>
      <c r="R358" s="263"/>
      <c r="S358" s="263"/>
      <c r="T358" s="26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65" t="s">
        <v>190</v>
      </c>
      <c r="AU358" s="265" t="s">
        <v>85</v>
      </c>
      <c r="AV358" s="14" t="s">
        <v>85</v>
      </c>
      <c r="AW358" s="14" t="s">
        <v>34</v>
      </c>
      <c r="AX358" s="14" t="s">
        <v>76</v>
      </c>
      <c r="AY358" s="265" t="s">
        <v>178</v>
      </c>
    </row>
    <row r="359" s="2" customFormat="1" ht="24.15" customHeight="1">
      <c r="A359" s="38"/>
      <c r="B359" s="39"/>
      <c r="C359" s="226" t="s">
        <v>801</v>
      </c>
      <c r="D359" s="226" t="s">
        <v>181</v>
      </c>
      <c r="E359" s="227" t="s">
        <v>3625</v>
      </c>
      <c r="F359" s="228" t="s">
        <v>3626</v>
      </c>
      <c r="G359" s="229" t="s">
        <v>267</v>
      </c>
      <c r="H359" s="230">
        <v>278</v>
      </c>
      <c r="I359" s="231"/>
      <c r="J359" s="232">
        <f>ROUND(I359*H359,2)</f>
        <v>0</v>
      </c>
      <c r="K359" s="228" t="s">
        <v>185</v>
      </c>
      <c r="L359" s="44"/>
      <c r="M359" s="233" t="s">
        <v>1</v>
      </c>
      <c r="N359" s="234" t="s">
        <v>41</v>
      </c>
      <c r="O359" s="91"/>
      <c r="P359" s="235">
        <f>O359*H359</f>
        <v>0</v>
      </c>
      <c r="Q359" s="235">
        <v>0.00019000000000000001</v>
      </c>
      <c r="R359" s="235">
        <f>Q359*H359</f>
        <v>0.052820000000000006</v>
      </c>
      <c r="S359" s="235">
        <v>0</v>
      </c>
      <c r="T359" s="236">
        <f>S359*H359</f>
        <v>0</v>
      </c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R359" s="237" t="s">
        <v>362</v>
      </c>
      <c r="AT359" s="237" t="s">
        <v>181</v>
      </c>
      <c r="AU359" s="237" t="s">
        <v>85</v>
      </c>
      <c r="AY359" s="17" t="s">
        <v>178</v>
      </c>
      <c r="BE359" s="238">
        <f>IF(N359="základní",J359,0)</f>
        <v>0</v>
      </c>
      <c r="BF359" s="238">
        <f>IF(N359="snížená",J359,0)</f>
        <v>0</v>
      </c>
      <c r="BG359" s="238">
        <f>IF(N359="zákl. přenesená",J359,0)</f>
        <v>0</v>
      </c>
      <c r="BH359" s="238">
        <f>IF(N359="sníž. přenesená",J359,0)</f>
        <v>0</v>
      </c>
      <c r="BI359" s="238">
        <f>IF(N359="nulová",J359,0)</f>
        <v>0</v>
      </c>
      <c r="BJ359" s="17" t="s">
        <v>83</v>
      </c>
      <c r="BK359" s="238">
        <f>ROUND(I359*H359,2)</f>
        <v>0</v>
      </c>
      <c r="BL359" s="17" t="s">
        <v>362</v>
      </c>
      <c r="BM359" s="237" t="s">
        <v>3627</v>
      </c>
    </row>
    <row r="360" s="2" customFormat="1">
      <c r="A360" s="38"/>
      <c r="B360" s="39"/>
      <c r="C360" s="40"/>
      <c r="D360" s="239" t="s">
        <v>188</v>
      </c>
      <c r="E360" s="40"/>
      <c r="F360" s="240" t="s">
        <v>3628</v>
      </c>
      <c r="G360" s="40"/>
      <c r="H360" s="40"/>
      <c r="I360" s="241"/>
      <c r="J360" s="40"/>
      <c r="K360" s="40"/>
      <c r="L360" s="44"/>
      <c r="M360" s="242"/>
      <c r="N360" s="243"/>
      <c r="O360" s="91"/>
      <c r="P360" s="91"/>
      <c r="Q360" s="91"/>
      <c r="R360" s="91"/>
      <c r="S360" s="91"/>
      <c r="T360" s="92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T360" s="17" t="s">
        <v>188</v>
      </c>
      <c r="AU360" s="17" t="s">
        <v>85</v>
      </c>
    </row>
    <row r="361" s="14" customFormat="1">
      <c r="A361" s="14"/>
      <c r="B361" s="255"/>
      <c r="C361" s="256"/>
      <c r="D361" s="246" t="s">
        <v>190</v>
      </c>
      <c r="E361" s="257" t="s">
        <v>1</v>
      </c>
      <c r="F361" s="258" t="s">
        <v>3629</v>
      </c>
      <c r="G361" s="256"/>
      <c r="H361" s="259">
        <v>278</v>
      </c>
      <c r="I361" s="260"/>
      <c r="J361" s="256"/>
      <c r="K361" s="256"/>
      <c r="L361" s="261"/>
      <c r="M361" s="262"/>
      <c r="N361" s="263"/>
      <c r="O361" s="263"/>
      <c r="P361" s="263"/>
      <c r="Q361" s="263"/>
      <c r="R361" s="263"/>
      <c r="S361" s="263"/>
      <c r="T361" s="26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5" t="s">
        <v>190</v>
      </c>
      <c r="AU361" s="265" t="s">
        <v>85</v>
      </c>
      <c r="AV361" s="14" t="s">
        <v>85</v>
      </c>
      <c r="AW361" s="14" t="s">
        <v>34</v>
      </c>
      <c r="AX361" s="14" t="s">
        <v>76</v>
      </c>
      <c r="AY361" s="265" t="s">
        <v>178</v>
      </c>
    </row>
    <row r="362" s="2" customFormat="1" ht="21.75" customHeight="1">
      <c r="A362" s="38"/>
      <c r="B362" s="39"/>
      <c r="C362" s="226" t="s">
        <v>807</v>
      </c>
      <c r="D362" s="226" t="s">
        <v>181</v>
      </c>
      <c r="E362" s="227" t="s">
        <v>3630</v>
      </c>
      <c r="F362" s="228" t="s">
        <v>3631</v>
      </c>
      <c r="G362" s="229" t="s">
        <v>267</v>
      </c>
      <c r="H362" s="230">
        <v>278</v>
      </c>
      <c r="I362" s="231"/>
      <c r="J362" s="232">
        <f>ROUND(I362*H362,2)</f>
        <v>0</v>
      </c>
      <c r="K362" s="228" t="s">
        <v>185</v>
      </c>
      <c r="L362" s="44"/>
      <c r="M362" s="233" t="s">
        <v>1</v>
      </c>
      <c r="N362" s="234" t="s">
        <v>41</v>
      </c>
      <c r="O362" s="91"/>
      <c r="P362" s="235">
        <f>O362*H362</f>
        <v>0</v>
      </c>
      <c r="Q362" s="235">
        <v>1.0000000000000001E-05</v>
      </c>
      <c r="R362" s="235">
        <f>Q362*H362</f>
        <v>0.0027800000000000004</v>
      </c>
      <c r="S362" s="235">
        <v>0</v>
      </c>
      <c r="T362" s="236">
        <f>S362*H362</f>
        <v>0</v>
      </c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R362" s="237" t="s">
        <v>362</v>
      </c>
      <c r="AT362" s="237" t="s">
        <v>181</v>
      </c>
      <c r="AU362" s="237" t="s">
        <v>85</v>
      </c>
      <c r="AY362" s="17" t="s">
        <v>178</v>
      </c>
      <c r="BE362" s="238">
        <f>IF(N362="základní",J362,0)</f>
        <v>0</v>
      </c>
      <c r="BF362" s="238">
        <f>IF(N362="snížená",J362,0)</f>
        <v>0</v>
      </c>
      <c r="BG362" s="238">
        <f>IF(N362="zákl. přenesená",J362,0)</f>
        <v>0</v>
      </c>
      <c r="BH362" s="238">
        <f>IF(N362="sníž. přenesená",J362,0)</f>
        <v>0</v>
      </c>
      <c r="BI362" s="238">
        <f>IF(N362="nulová",J362,0)</f>
        <v>0</v>
      </c>
      <c r="BJ362" s="17" t="s">
        <v>83</v>
      </c>
      <c r="BK362" s="238">
        <f>ROUND(I362*H362,2)</f>
        <v>0</v>
      </c>
      <c r="BL362" s="17" t="s">
        <v>362</v>
      </c>
      <c r="BM362" s="237" t="s">
        <v>3632</v>
      </c>
    </row>
    <row r="363" s="2" customFormat="1">
      <c r="A363" s="38"/>
      <c r="B363" s="39"/>
      <c r="C363" s="40"/>
      <c r="D363" s="239" t="s">
        <v>188</v>
      </c>
      <c r="E363" s="40"/>
      <c r="F363" s="240" t="s">
        <v>3633</v>
      </c>
      <c r="G363" s="40"/>
      <c r="H363" s="40"/>
      <c r="I363" s="241"/>
      <c r="J363" s="40"/>
      <c r="K363" s="40"/>
      <c r="L363" s="44"/>
      <c r="M363" s="242"/>
      <c r="N363" s="243"/>
      <c r="O363" s="91"/>
      <c r="P363" s="91"/>
      <c r="Q363" s="91"/>
      <c r="R363" s="91"/>
      <c r="S363" s="91"/>
      <c r="T363" s="92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T363" s="17" t="s">
        <v>188</v>
      </c>
      <c r="AU363" s="17" t="s">
        <v>85</v>
      </c>
    </row>
    <row r="364" s="14" customFormat="1">
      <c r="A364" s="14"/>
      <c r="B364" s="255"/>
      <c r="C364" s="256"/>
      <c r="D364" s="246" t="s">
        <v>190</v>
      </c>
      <c r="E364" s="257" t="s">
        <v>1</v>
      </c>
      <c r="F364" s="258" t="s">
        <v>3629</v>
      </c>
      <c r="G364" s="256"/>
      <c r="H364" s="259">
        <v>278</v>
      </c>
      <c r="I364" s="260"/>
      <c r="J364" s="256"/>
      <c r="K364" s="256"/>
      <c r="L364" s="261"/>
      <c r="M364" s="262"/>
      <c r="N364" s="263"/>
      <c r="O364" s="263"/>
      <c r="P364" s="263"/>
      <c r="Q364" s="263"/>
      <c r="R364" s="263"/>
      <c r="S364" s="263"/>
      <c r="T364" s="26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65" t="s">
        <v>190</v>
      </c>
      <c r="AU364" s="265" t="s">
        <v>85</v>
      </c>
      <c r="AV364" s="14" t="s">
        <v>85</v>
      </c>
      <c r="AW364" s="14" t="s">
        <v>34</v>
      </c>
      <c r="AX364" s="14" t="s">
        <v>76</v>
      </c>
      <c r="AY364" s="265" t="s">
        <v>178</v>
      </c>
    </row>
    <row r="365" s="2" customFormat="1" ht="16.5" customHeight="1">
      <c r="A365" s="38"/>
      <c r="B365" s="39"/>
      <c r="C365" s="226" t="s">
        <v>813</v>
      </c>
      <c r="D365" s="226" t="s">
        <v>181</v>
      </c>
      <c r="E365" s="227" t="s">
        <v>3634</v>
      </c>
      <c r="F365" s="228" t="s">
        <v>3635</v>
      </c>
      <c r="G365" s="229" t="s">
        <v>1</v>
      </c>
      <c r="H365" s="230">
        <v>15</v>
      </c>
      <c r="I365" s="231"/>
      <c r="J365" s="232">
        <f>ROUND(I365*H365,2)</f>
        <v>0</v>
      </c>
      <c r="K365" s="228" t="s">
        <v>1</v>
      </c>
      <c r="L365" s="44"/>
      <c r="M365" s="233" t="s">
        <v>1</v>
      </c>
      <c r="N365" s="234" t="s">
        <v>41</v>
      </c>
      <c r="O365" s="91"/>
      <c r="P365" s="235">
        <f>O365*H365</f>
        <v>0</v>
      </c>
      <c r="Q365" s="235">
        <v>0</v>
      </c>
      <c r="R365" s="235">
        <f>Q365*H365</f>
        <v>0</v>
      </c>
      <c r="S365" s="235">
        <v>0</v>
      </c>
      <c r="T365" s="236">
        <f>S365*H365</f>
        <v>0</v>
      </c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R365" s="237" t="s">
        <v>362</v>
      </c>
      <c r="AT365" s="237" t="s">
        <v>181</v>
      </c>
      <c r="AU365" s="237" t="s">
        <v>85</v>
      </c>
      <c r="AY365" s="17" t="s">
        <v>178</v>
      </c>
      <c r="BE365" s="238">
        <f>IF(N365="základní",J365,0)</f>
        <v>0</v>
      </c>
      <c r="BF365" s="238">
        <f>IF(N365="snížená",J365,0)</f>
        <v>0</v>
      </c>
      <c r="BG365" s="238">
        <f>IF(N365="zákl. přenesená",J365,0)</f>
        <v>0</v>
      </c>
      <c r="BH365" s="238">
        <f>IF(N365="sníž. přenesená",J365,0)</f>
        <v>0</v>
      </c>
      <c r="BI365" s="238">
        <f>IF(N365="nulová",J365,0)</f>
        <v>0</v>
      </c>
      <c r="BJ365" s="17" t="s">
        <v>83</v>
      </c>
      <c r="BK365" s="238">
        <f>ROUND(I365*H365,2)</f>
        <v>0</v>
      </c>
      <c r="BL365" s="17" t="s">
        <v>362</v>
      </c>
      <c r="BM365" s="237" t="s">
        <v>3636</v>
      </c>
    </row>
    <row r="366" s="14" customFormat="1">
      <c r="A366" s="14"/>
      <c r="B366" s="255"/>
      <c r="C366" s="256"/>
      <c r="D366" s="246" t="s">
        <v>190</v>
      </c>
      <c r="E366" s="257" t="s">
        <v>1</v>
      </c>
      <c r="F366" s="258" t="s">
        <v>324</v>
      </c>
      <c r="G366" s="256"/>
      <c r="H366" s="259">
        <v>15</v>
      </c>
      <c r="I366" s="260"/>
      <c r="J366" s="256"/>
      <c r="K366" s="256"/>
      <c r="L366" s="261"/>
      <c r="M366" s="262"/>
      <c r="N366" s="263"/>
      <c r="O366" s="263"/>
      <c r="P366" s="263"/>
      <c r="Q366" s="263"/>
      <c r="R366" s="263"/>
      <c r="S366" s="263"/>
      <c r="T366" s="26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5" t="s">
        <v>190</v>
      </c>
      <c r="AU366" s="265" t="s">
        <v>85</v>
      </c>
      <c r="AV366" s="14" t="s">
        <v>85</v>
      </c>
      <c r="AW366" s="14" t="s">
        <v>34</v>
      </c>
      <c r="AX366" s="14" t="s">
        <v>76</v>
      </c>
      <c r="AY366" s="265" t="s">
        <v>178</v>
      </c>
    </row>
    <row r="367" s="2" customFormat="1" ht="24.15" customHeight="1">
      <c r="A367" s="38"/>
      <c r="B367" s="39"/>
      <c r="C367" s="226" t="s">
        <v>820</v>
      </c>
      <c r="D367" s="226" t="s">
        <v>181</v>
      </c>
      <c r="E367" s="227" t="s">
        <v>3637</v>
      </c>
      <c r="F367" s="228" t="s">
        <v>3638</v>
      </c>
      <c r="G367" s="229" t="s">
        <v>1333</v>
      </c>
      <c r="H367" s="277"/>
      <c r="I367" s="231"/>
      <c r="J367" s="232">
        <f>ROUND(I367*H367,2)</f>
        <v>0</v>
      </c>
      <c r="K367" s="228" t="s">
        <v>185</v>
      </c>
      <c r="L367" s="44"/>
      <c r="M367" s="233" t="s">
        <v>1</v>
      </c>
      <c r="N367" s="234" t="s">
        <v>41</v>
      </c>
      <c r="O367" s="91"/>
      <c r="P367" s="235">
        <f>O367*H367</f>
        <v>0</v>
      </c>
      <c r="Q367" s="235">
        <v>0</v>
      </c>
      <c r="R367" s="235">
        <f>Q367*H367</f>
        <v>0</v>
      </c>
      <c r="S367" s="235">
        <v>0</v>
      </c>
      <c r="T367" s="236">
        <f>S367*H367</f>
        <v>0</v>
      </c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R367" s="237" t="s">
        <v>362</v>
      </c>
      <c r="AT367" s="237" t="s">
        <v>181</v>
      </c>
      <c r="AU367" s="237" t="s">
        <v>85</v>
      </c>
      <c r="AY367" s="17" t="s">
        <v>178</v>
      </c>
      <c r="BE367" s="238">
        <f>IF(N367="základní",J367,0)</f>
        <v>0</v>
      </c>
      <c r="BF367" s="238">
        <f>IF(N367="snížená",J367,0)</f>
        <v>0</v>
      </c>
      <c r="BG367" s="238">
        <f>IF(N367="zákl. přenesená",J367,0)</f>
        <v>0</v>
      </c>
      <c r="BH367" s="238">
        <f>IF(N367="sníž. přenesená",J367,0)</f>
        <v>0</v>
      </c>
      <c r="BI367" s="238">
        <f>IF(N367="nulová",J367,0)</f>
        <v>0</v>
      </c>
      <c r="BJ367" s="17" t="s">
        <v>83</v>
      </c>
      <c r="BK367" s="238">
        <f>ROUND(I367*H367,2)</f>
        <v>0</v>
      </c>
      <c r="BL367" s="17" t="s">
        <v>362</v>
      </c>
      <c r="BM367" s="237" t="s">
        <v>3639</v>
      </c>
    </row>
    <row r="368" s="2" customFormat="1">
      <c r="A368" s="38"/>
      <c r="B368" s="39"/>
      <c r="C368" s="40"/>
      <c r="D368" s="239" t="s">
        <v>188</v>
      </c>
      <c r="E368" s="40"/>
      <c r="F368" s="240" t="s">
        <v>3640</v>
      </c>
      <c r="G368" s="40"/>
      <c r="H368" s="40"/>
      <c r="I368" s="241"/>
      <c r="J368" s="40"/>
      <c r="K368" s="40"/>
      <c r="L368" s="44"/>
      <c r="M368" s="242"/>
      <c r="N368" s="243"/>
      <c r="O368" s="91"/>
      <c r="P368" s="91"/>
      <c r="Q368" s="91"/>
      <c r="R368" s="91"/>
      <c r="S368" s="91"/>
      <c r="T368" s="92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T368" s="17" t="s">
        <v>188</v>
      </c>
      <c r="AU368" s="17" t="s">
        <v>85</v>
      </c>
    </row>
    <row r="369" s="12" customFormat="1" ht="22.8" customHeight="1">
      <c r="A369" s="12"/>
      <c r="B369" s="210"/>
      <c r="C369" s="211"/>
      <c r="D369" s="212" t="s">
        <v>75</v>
      </c>
      <c r="E369" s="224" t="s">
        <v>3641</v>
      </c>
      <c r="F369" s="224" t="s">
        <v>3642</v>
      </c>
      <c r="G369" s="211"/>
      <c r="H369" s="211"/>
      <c r="I369" s="214"/>
      <c r="J369" s="225">
        <f>BK369</f>
        <v>0</v>
      </c>
      <c r="K369" s="211"/>
      <c r="L369" s="216"/>
      <c r="M369" s="217"/>
      <c r="N369" s="218"/>
      <c r="O369" s="218"/>
      <c r="P369" s="219">
        <f>SUM(P370:P473)</f>
        <v>0</v>
      </c>
      <c r="Q369" s="218"/>
      <c r="R369" s="219">
        <f>SUM(R370:R473)</f>
        <v>0.34012999999999999</v>
      </c>
      <c r="S369" s="218"/>
      <c r="T369" s="220">
        <f>SUM(T370:T473)</f>
        <v>0.63895000000000002</v>
      </c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R369" s="221" t="s">
        <v>85</v>
      </c>
      <c r="AT369" s="222" t="s">
        <v>75</v>
      </c>
      <c r="AU369" s="222" t="s">
        <v>83</v>
      </c>
      <c r="AY369" s="221" t="s">
        <v>178</v>
      </c>
      <c r="BK369" s="223">
        <f>SUM(BK370:BK473)</f>
        <v>0</v>
      </c>
    </row>
    <row r="370" s="2" customFormat="1" ht="16.5" customHeight="1">
      <c r="A370" s="38"/>
      <c r="B370" s="39"/>
      <c r="C370" s="226" t="s">
        <v>826</v>
      </c>
      <c r="D370" s="226" t="s">
        <v>181</v>
      </c>
      <c r="E370" s="227" t="s">
        <v>3643</v>
      </c>
      <c r="F370" s="228" t="s">
        <v>3644</v>
      </c>
      <c r="G370" s="229" t="s">
        <v>1560</v>
      </c>
      <c r="H370" s="230">
        <v>3</v>
      </c>
      <c r="I370" s="231"/>
      <c r="J370" s="232">
        <f>ROUND(I370*H370,2)</f>
        <v>0</v>
      </c>
      <c r="K370" s="228" t="s">
        <v>185</v>
      </c>
      <c r="L370" s="44"/>
      <c r="M370" s="233" t="s">
        <v>1</v>
      </c>
      <c r="N370" s="234" t="s">
        <v>41</v>
      </c>
      <c r="O370" s="91"/>
      <c r="P370" s="235">
        <f>O370*H370</f>
        <v>0</v>
      </c>
      <c r="Q370" s="235">
        <v>0</v>
      </c>
      <c r="R370" s="235">
        <f>Q370*H370</f>
        <v>0</v>
      </c>
      <c r="S370" s="235">
        <v>0.034200000000000001</v>
      </c>
      <c r="T370" s="236">
        <f>S370*H370</f>
        <v>0.1026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37" t="s">
        <v>362</v>
      </c>
      <c r="AT370" s="237" t="s">
        <v>181</v>
      </c>
      <c r="AU370" s="237" t="s">
        <v>85</v>
      </c>
      <c r="AY370" s="17" t="s">
        <v>178</v>
      </c>
      <c r="BE370" s="238">
        <f>IF(N370="základní",J370,0)</f>
        <v>0</v>
      </c>
      <c r="BF370" s="238">
        <f>IF(N370="snížená",J370,0)</f>
        <v>0</v>
      </c>
      <c r="BG370" s="238">
        <f>IF(N370="zákl. přenesená",J370,0)</f>
        <v>0</v>
      </c>
      <c r="BH370" s="238">
        <f>IF(N370="sníž. přenesená",J370,0)</f>
        <v>0</v>
      </c>
      <c r="BI370" s="238">
        <f>IF(N370="nulová",J370,0)</f>
        <v>0</v>
      </c>
      <c r="BJ370" s="17" t="s">
        <v>83</v>
      </c>
      <c r="BK370" s="238">
        <f>ROUND(I370*H370,2)</f>
        <v>0</v>
      </c>
      <c r="BL370" s="17" t="s">
        <v>362</v>
      </c>
      <c r="BM370" s="237" t="s">
        <v>3645</v>
      </c>
    </row>
    <row r="371" s="2" customFormat="1">
      <c r="A371" s="38"/>
      <c r="B371" s="39"/>
      <c r="C371" s="40"/>
      <c r="D371" s="239" t="s">
        <v>188</v>
      </c>
      <c r="E371" s="40"/>
      <c r="F371" s="240" t="s">
        <v>3646</v>
      </c>
      <c r="G371" s="40"/>
      <c r="H371" s="40"/>
      <c r="I371" s="241"/>
      <c r="J371" s="40"/>
      <c r="K371" s="40"/>
      <c r="L371" s="44"/>
      <c r="M371" s="242"/>
      <c r="N371" s="243"/>
      <c r="O371" s="91"/>
      <c r="P371" s="91"/>
      <c r="Q371" s="91"/>
      <c r="R371" s="91"/>
      <c r="S371" s="91"/>
      <c r="T371" s="92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7" t="s">
        <v>188</v>
      </c>
      <c r="AU371" s="17" t="s">
        <v>85</v>
      </c>
    </row>
    <row r="372" s="14" customFormat="1">
      <c r="A372" s="14"/>
      <c r="B372" s="255"/>
      <c r="C372" s="256"/>
      <c r="D372" s="246" t="s">
        <v>190</v>
      </c>
      <c r="E372" s="257" t="s">
        <v>1</v>
      </c>
      <c r="F372" s="258" t="s">
        <v>3647</v>
      </c>
      <c r="G372" s="256"/>
      <c r="H372" s="259">
        <v>3</v>
      </c>
      <c r="I372" s="260"/>
      <c r="J372" s="256"/>
      <c r="K372" s="256"/>
      <c r="L372" s="261"/>
      <c r="M372" s="262"/>
      <c r="N372" s="263"/>
      <c r="O372" s="263"/>
      <c r="P372" s="263"/>
      <c r="Q372" s="263"/>
      <c r="R372" s="263"/>
      <c r="S372" s="263"/>
      <c r="T372" s="26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65" t="s">
        <v>190</v>
      </c>
      <c r="AU372" s="265" t="s">
        <v>85</v>
      </c>
      <c r="AV372" s="14" t="s">
        <v>85</v>
      </c>
      <c r="AW372" s="14" t="s">
        <v>34</v>
      </c>
      <c r="AX372" s="14" t="s">
        <v>76</v>
      </c>
      <c r="AY372" s="265" t="s">
        <v>178</v>
      </c>
    </row>
    <row r="373" s="2" customFormat="1" ht="16.5" customHeight="1">
      <c r="A373" s="38"/>
      <c r="B373" s="39"/>
      <c r="C373" s="226" t="s">
        <v>832</v>
      </c>
      <c r="D373" s="226" t="s">
        <v>181</v>
      </c>
      <c r="E373" s="227" t="s">
        <v>3648</v>
      </c>
      <c r="F373" s="228" t="s">
        <v>3649</v>
      </c>
      <c r="G373" s="229" t="s">
        <v>1560</v>
      </c>
      <c r="H373" s="230">
        <v>12</v>
      </c>
      <c r="I373" s="231"/>
      <c r="J373" s="232">
        <f>ROUND(I373*H373,2)</f>
        <v>0</v>
      </c>
      <c r="K373" s="228" t="s">
        <v>185</v>
      </c>
      <c r="L373" s="44"/>
      <c r="M373" s="233" t="s">
        <v>1</v>
      </c>
      <c r="N373" s="234" t="s">
        <v>41</v>
      </c>
      <c r="O373" s="91"/>
      <c r="P373" s="235">
        <f>O373*H373</f>
        <v>0</v>
      </c>
      <c r="Q373" s="235">
        <v>0</v>
      </c>
      <c r="R373" s="235">
        <f>Q373*H373</f>
        <v>0</v>
      </c>
      <c r="S373" s="235">
        <v>0.019460000000000002</v>
      </c>
      <c r="T373" s="236">
        <f>S373*H373</f>
        <v>0.23352000000000001</v>
      </c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R373" s="237" t="s">
        <v>362</v>
      </c>
      <c r="AT373" s="237" t="s">
        <v>181</v>
      </c>
      <c r="AU373" s="237" t="s">
        <v>85</v>
      </c>
      <c r="AY373" s="17" t="s">
        <v>178</v>
      </c>
      <c r="BE373" s="238">
        <f>IF(N373="základní",J373,0)</f>
        <v>0</v>
      </c>
      <c r="BF373" s="238">
        <f>IF(N373="snížená",J373,0)</f>
        <v>0</v>
      </c>
      <c r="BG373" s="238">
        <f>IF(N373="zákl. přenesená",J373,0)</f>
        <v>0</v>
      </c>
      <c r="BH373" s="238">
        <f>IF(N373="sníž. přenesená",J373,0)</f>
        <v>0</v>
      </c>
      <c r="BI373" s="238">
        <f>IF(N373="nulová",J373,0)</f>
        <v>0</v>
      </c>
      <c r="BJ373" s="17" t="s">
        <v>83</v>
      </c>
      <c r="BK373" s="238">
        <f>ROUND(I373*H373,2)</f>
        <v>0</v>
      </c>
      <c r="BL373" s="17" t="s">
        <v>362</v>
      </c>
      <c r="BM373" s="237" t="s">
        <v>3650</v>
      </c>
    </row>
    <row r="374" s="2" customFormat="1">
      <c r="A374" s="38"/>
      <c r="B374" s="39"/>
      <c r="C374" s="40"/>
      <c r="D374" s="239" t="s">
        <v>188</v>
      </c>
      <c r="E374" s="40"/>
      <c r="F374" s="240" t="s">
        <v>3651</v>
      </c>
      <c r="G374" s="40"/>
      <c r="H374" s="40"/>
      <c r="I374" s="241"/>
      <c r="J374" s="40"/>
      <c r="K374" s="40"/>
      <c r="L374" s="44"/>
      <c r="M374" s="242"/>
      <c r="N374" s="243"/>
      <c r="O374" s="91"/>
      <c r="P374" s="91"/>
      <c r="Q374" s="91"/>
      <c r="R374" s="91"/>
      <c r="S374" s="91"/>
      <c r="T374" s="92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T374" s="17" t="s">
        <v>188</v>
      </c>
      <c r="AU374" s="17" t="s">
        <v>85</v>
      </c>
    </row>
    <row r="375" s="14" customFormat="1">
      <c r="A375" s="14"/>
      <c r="B375" s="255"/>
      <c r="C375" s="256"/>
      <c r="D375" s="246" t="s">
        <v>190</v>
      </c>
      <c r="E375" s="257" t="s">
        <v>1</v>
      </c>
      <c r="F375" s="258" t="s">
        <v>3358</v>
      </c>
      <c r="G375" s="256"/>
      <c r="H375" s="259">
        <v>12</v>
      </c>
      <c r="I375" s="260"/>
      <c r="J375" s="256"/>
      <c r="K375" s="256"/>
      <c r="L375" s="261"/>
      <c r="M375" s="262"/>
      <c r="N375" s="263"/>
      <c r="O375" s="263"/>
      <c r="P375" s="263"/>
      <c r="Q375" s="263"/>
      <c r="R375" s="263"/>
      <c r="S375" s="263"/>
      <c r="T375" s="26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5" t="s">
        <v>190</v>
      </c>
      <c r="AU375" s="265" t="s">
        <v>85</v>
      </c>
      <c r="AV375" s="14" t="s">
        <v>85</v>
      </c>
      <c r="AW375" s="14" t="s">
        <v>34</v>
      </c>
      <c r="AX375" s="14" t="s">
        <v>76</v>
      </c>
      <c r="AY375" s="265" t="s">
        <v>178</v>
      </c>
    </row>
    <row r="376" s="2" customFormat="1" ht="21.75" customHeight="1">
      <c r="A376" s="38"/>
      <c r="B376" s="39"/>
      <c r="C376" s="226" t="s">
        <v>838</v>
      </c>
      <c r="D376" s="226" t="s">
        <v>181</v>
      </c>
      <c r="E376" s="227" t="s">
        <v>3652</v>
      </c>
      <c r="F376" s="228" t="s">
        <v>3653</v>
      </c>
      <c r="G376" s="229" t="s">
        <v>1560</v>
      </c>
      <c r="H376" s="230">
        <v>1</v>
      </c>
      <c r="I376" s="231"/>
      <c r="J376" s="232">
        <f>ROUND(I376*H376,2)</f>
        <v>0</v>
      </c>
      <c r="K376" s="228" t="s">
        <v>185</v>
      </c>
      <c r="L376" s="44"/>
      <c r="M376" s="233" t="s">
        <v>1</v>
      </c>
      <c r="N376" s="234" t="s">
        <v>41</v>
      </c>
      <c r="O376" s="91"/>
      <c r="P376" s="235">
        <f>O376*H376</f>
        <v>0</v>
      </c>
      <c r="Q376" s="235">
        <v>0</v>
      </c>
      <c r="R376" s="235">
        <f>Q376*H376</f>
        <v>0</v>
      </c>
      <c r="S376" s="235">
        <v>0.087999999999999995</v>
      </c>
      <c r="T376" s="236">
        <f>S376*H376</f>
        <v>0.087999999999999995</v>
      </c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R376" s="237" t="s">
        <v>362</v>
      </c>
      <c r="AT376" s="237" t="s">
        <v>181</v>
      </c>
      <c r="AU376" s="237" t="s">
        <v>85</v>
      </c>
      <c r="AY376" s="17" t="s">
        <v>178</v>
      </c>
      <c r="BE376" s="238">
        <f>IF(N376="základní",J376,0)</f>
        <v>0</v>
      </c>
      <c r="BF376" s="238">
        <f>IF(N376="snížená",J376,0)</f>
        <v>0</v>
      </c>
      <c r="BG376" s="238">
        <f>IF(N376="zákl. přenesená",J376,0)</f>
        <v>0</v>
      </c>
      <c r="BH376" s="238">
        <f>IF(N376="sníž. přenesená",J376,0)</f>
        <v>0</v>
      </c>
      <c r="BI376" s="238">
        <f>IF(N376="nulová",J376,0)</f>
        <v>0</v>
      </c>
      <c r="BJ376" s="17" t="s">
        <v>83</v>
      </c>
      <c r="BK376" s="238">
        <f>ROUND(I376*H376,2)</f>
        <v>0</v>
      </c>
      <c r="BL376" s="17" t="s">
        <v>362</v>
      </c>
      <c r="BM376" s="237" t="s">
        <v>3654</v>
      </c>
    </row>
    <row r="377" s="2" customFormat="1">
      <c r="A377" s="38"/>
      <c r="B377" s="39"/>
      <c r="C377" s="40"/>
      <c r="D377" s="239" t="s">
        <v>188</v>
      </c>
      <c r="E377" s="40"/>
      <c r="F377" s="240" t="s">
        <v>3655</v>
      </c>
      <c r="G377" s="40"/>
      <c r="H377" s="40"/>
      <c r="I377" s="241"/>
      <c r="J377" s="40"/>
      <c r="K377" s="40"/>
      <c r="L377" s="44"/>
      <c r="M377" s="242"/>
      <c r="N377" s="243"/>
      <c r="O377" s="91"/>
      <c r="P377" s="91"/>
      <c r="Q377" s="91"/>
      <c r="R377" s="91"/>
      <c r="S377" s="91"/>
      <c r="T377" s="92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T377" s="17" t="s">
        <v>188</v>
      </c>
      <c r="AU377" s="17" t="s">
        <v>85</v>
      </c>
    </row>
    <row r="378" s="14" customFormat="1">
      <c r="A378" s="14"/>
      <c r="B378" s="255"/>
      <c r="C378" s="256"/>
      <c r="D378" s="246" t="s">
        <v>190</v>
      </c>
      <c r="E378" s="257" t="s">
        <v>1</v>
      </c>
      <c r="F378" s="258" t="s">
        <v>83</v>
      </c>
      <c r="G378" s="256"/>
      <c r="H378" s="259">
        <v>1</v>
      </c>
      <c r="I378" s="260"/>
      <c r="J378" s="256"/>
      <c r="K378" s="256"/>
      <c r="L378" s="261"/>
      <c r="M378" s="262"/>
      <c r="N378" s="263"/>
      <c r="O378" s="263"/>
      <c r="P378" s="263"/>
      <c r="Q378" s="263"/>
      <c r="R378" s="263"/>
      <c r="S378" s="263"/>
      <c r="T378" s="26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65" t="s">
        <v>190</v>
      </c>
      <c r="AU378" s="265" t="s">
        <v>85</v>
      </c>
      <c r="AV378" s="14" t="s">
        <v>85</v>
      </c>
      <c r="AW378" s="14" t="s">
        <v>34</v>
      </c>
      <c r="AX378" s="14" t="s">
        <v>76</v>
      </c>
      <c r="AY378" s="265" t="s">
        <v>178</v>
      </c>
    </row>
    <row r="379" s="2" customFormat="1" ht="21.75" customHeight="1">
      <c r="A379" s="38"/>
      <c r="B379" s="39"/>
      <c r="C379" s="226" t="s">
        <v>844</v>
      </c>
      <c r="D379" s="226" t="s">
        <v>181</v>
      </c>
      <c r="E379" s="227" t="s">
        <v>3656</v>
      </c>
      <c r="F379" s="228" t="s">
        <v>3657</v>
      </c>
      <c r="G379" s="229" t="s">
        <v>1560</v>
      </c>
      <c r="H379" s="230">
        <v>1</v>
      </c>
      <c r="I379" s="231"/>
      <c r="J379" s="232">
        <f>ROUND(I379*H379,2)</f>
        <v>0</v>
      </c>
      <c r="K379" s="228" t="s">
        <v>185</v>
      </c>
      <c r="L379" s="44"/>
      <c r="M379" s="233" t="s">
        <v>1</v>
      </c>
      <c r="N379" s="234" t="s">
        <v>41</v>
      </c>
      <c r="O379" s="91"/>
      <c r="P379" s="235">
        <f>O379*H379</f>
        <v>0</v>
      </c>
      <c r="Q379" s="235">
        <v>0</v>
      </c>
      <c r="R379" s="235">
        <f>Q379*H379</f>
        <v>0</v>
      </c>
      <c r="S379" s="235">
        <v>0.024500000000000001</v>
      </c>
      <c r="T379" s="236">
        <f>S379*H379</f>
        <v>0.024500000000000001</v>
      </c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R379" s="237" t="s">
        <v>362</v>
      </c>
      <c r="AT379" s="237" t="s">
        <v>181</v>
      </c>
      <c r="AU379" s="237" t="s">
        <v>85</v>
      </c>
      <c r="AY379" s="17" t="s">
        <v>178</v>
      </c>
      <c r="BE379" s="238">
        <f>IF(N379="základní",J379,0)</f>
        <v>0</v>
      </c>
      <c r="BF379" s="238">
        <f>IF(N379="snížená",J379,0)</f>
        <v>0</v>
      </c>
      <c r="BG379" s="238">
        <f>IF(N379="zákl. přenesená",J379,0)</f>
        <v>0</v>
      </c>
      <c r="BH379" s="238">
        <f>IF(N379="sníž. přenesená",J379,0)</f>
        <v>0</v>
      </c>
      <c r="BI379" s="238">
        <f>IF(N379="nulová",J379,0)</f>
        <v>0</v>
      </c>
      <c r="BJ379" s="17" t="s">
        <v>83</v>
      </c>
      <c r="BK379" s="238">
        <f>ROUND(I379*H379,2)</f>
        <v>0</v>
      </c>
      <c r="BL379" s="17" t="s">
        <v>362</v>
      </c>
      <c r="BM379" s="237" t="s">
        <v>3658</v>
      </c>
    </row>
    <row r="380" s="2" customFormat="1">
      <c r="A380" s="38"/>
      <c r="B380" s="39"/>
      <c r="C380" s="40"/>
      <c r="D380" s="239" t="s">
        <v>188</v>
      </c>
      <c r="E380" s="40"/>
      <c r="F380" s="240" t="s">
        <v>3659</v>
      </c>
      <c r="G380" s="40"/>
      <c r="H380" s="40"/>
      <c r="I380" s="241"/>
      <c r="J380" s="40"/>
      <c r="K380" s="40"/>
      <c r="L380" s="44"/>
      <c r="M380" s="242"/>
      <c r="N380" s="243"/>
      <c r="O380" s="91"/>
      <c r="P380" s="91"/>
      <c r="Q380" s="91"/>
      <c r="R380" s="91"/>
      <c r="S380" s="91"/>
      <c r="T380" s="92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T380" s="17" t="s">
        <v>188</v>
      </c>
      <c r="AU380" s="17" t="s">
        <v>85</v>
      </c>
    </row>
    <row r="381" s="14" customFormat="1">
      <c r="A381" s="14"/>
      <c r="B381" s="255"/>
      <c r="C381" s="256"/>
      <c r="D381" s="246" t="s">
        <v>190</v>
      </c>
      <c r="E381" s="257" t="s">
        <v>1</v>
      </c>
      <c r="F381" s="258" t="s">
        <v>83</v>
      </c>
      <c r="G381" s="256"/>
      <c r="H381" s="259">
        <v>1</v>
      </c>
      <c r="I381" s="260"/>
      <c r="J381" s="256"/>
      <c r="K381" s="256"/>
      <c r="L381" s="261"/>
      <c r="M381" s="262"/>
      <c r="N381" s="263"/>
      <c r="O381" s="263"/>
      <c r="P381" s="263"/>
      <c r="Q381" s="263"/>
      <c r="R381" s="263"/>
      <c r="S381" s="263"/>
      <c r="T381" s="26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T381" s="265" t="s">
        <v>190</v>
      </c>
      <c r="AU381" s="265" t="s">
        <v>85</v>
      </c>
      <c r="AV381" s="14" t="s">
        <v>85</v>
      </c>
      <c r="AW381" s="14" t="s">
        <v>34</v>
      </c>
      <c r="AX381" s="14" t="s">
        <v>76</v>
      </c>
      <c r="AY381" s="265" t="s">
        <v>178</v>
      </c>
    </row>
    <row r="382" s="2" customFormat="1" ht="24.15" customHeight="1">
      <c r="A382" s="38"/>
      <c r="B382" s="39"/>
      <c r="C382" s="226" t="s">
        <v>865</v>
      </c>
      <c r="D382" s="226" t="s">
        <v>181</v>
      </c>
      <c r="E382" s="227" t="s">
        <v>3660</v>
      </c>
      <c r="F382" s="228" t="s">
        <v>3661</v>
      </c>
      <c r="G382" s="229" t="s">
        <v>1560</v>
      </c>
      <c r="H382" s="230">
        <v>9</v>
      </c>
      <c r="I382" s="231"/>
      <c r="J382" s="232">
        <f>ROUND(I382*H382,2)</f>
        <v>0</v>
      </c>
      <c r="K382" s="228" t="s">
        <v>185</v>
      </c>
      <c r="L382" s="44"/>
      <c r="M382" s="233" t="s">
        <v>1</v>
      </c>
      <c r="N382" s="234" t="s">
        <v>41</v>
      </c>
      <c r="O382" s="91"/>
      <c r="P382" s="235">
        <f>O382*H382</f>
        <v>0</v>
      </c>
      <c r="Q382" s="235">
        <v>0</v>
      </c>
      <c r="R382" s="235">
        <f>Q382*H382</f>
        <v>0</v>
      </c>
      <c r="S382" s="235">
        <v>0.0091999999999999998</v>
      </c>
      <c r="T382" s="236">
        <f>S382*H382</f>
        <v>0.082799999999999999</v>
      </c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R382" s="237" t="s">
        <v>362</v>
      </c>
      <c r="AT382" s="237" t="s">
        <v>181</v>
      </c>
      <c r="AU382" s="237" t="s">
        <v>85</v>
      </c>
      <c r="AY382" s="17" t="s">
        <v>178</v>
      </c>
      <c r="BE382" s="238">
        <f>IF(N382="základní",J382,0)</f>
        <v>0</v>
      </c>
      <c r="BF382" s="238">
        <f>IF(N382="snížená",J382,0)</f>
        <v>0</v>
      </c>
      <c r="BG382" s="238">
        <f>IF(N382="zákl. přenesená",J382,0)</f>
        <v>0</v>
      </c>
      <c r="BH382" s="238">
        <f>IF(N382="sníž. přenesená",J382,0)</f>
        <v>0</v>
      </c>
      <c r="BI382" s="238">
        <f>IF(N382="nulová",J382,0)</f>
        <v>0</v>
      </c>
      <c r="BJ382" s="17" t="s">
        <v>83</v>
      </c>
      <c r="BK382" s="238">
        <f>ROUND(I382*H382,2)</f>
        <v>0</v>
      </c>
      <c r="BL382" s="17" t="s">
        <v>362</v>
      </c>
      <c r="BM382" s="237" t="s">
        <v>3662</v>
      </c>
    </row>
    <row r="383" s="2" customFormat="1">
      <c r="A383" s="38"/>
      <c r="B383" s="39"/>
      <c r="C383" s="40"/>
      <c r="D383" s="239" t="s">
        <v>188</v>
      </c>
      <c r="E383" s="40"/>
      <c r="F383" s="240" t="s">
        <v>3663</v>
      </c>
      <c r="G383" s="40"/>
      <c r="H383" s="40"/>
      <c r="I383" s="241"/>
      <c r="J383" s="40"/>
      <c r="K383" s="40"/>
      <c r="L383" s="44"/>
      <c r="M383" s="242"/>
      <c r="N383" s="243"/>
      <c r="O383" s="91"/>
      <c r="P383" s="91"/>
      <c r="Q383" s="91"/>
      <c r="R383" s="91"/>
      <c r="S383" s="91"/>
      <c r="T383" s="92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T383" s="17" t="s">
        <v>188</v>
      </c>
      <c r="AU383" s="17" t="s">
        <v>85</v>
      </c>
    </row>
    <row r="384" s="14" customFormat="1">
      <c r="A384" s="14"/>
      <c r="B384" s="255"/>
      <c r="C384" s="256"/>
      <c r="D384" s="246" t="s">
        <v>190</v>
      </c>
      <c r="E384" s="257" t="s">
        <v>1</v>
      </c>
      <c r="F384" s="258" t="s">
        <v>3664</v>
      </c>
      <c r="G384" s="256"/>
      <c r="H384" s="259">
        <v>9</v>
      </c>
      <c r="I384" s="260"/>
      <c r="J384" s="256"/>
      <c r="K384" s="256"/>
      <c r="L384" s="261"/>
      <c r="M384" s="262"/>
      <c r="N384" s="263"/>
      <c r="O384" s="263"/>
      <c r="P384" s="263"/>
      <c r="Q384" s="263"/>
      <c r="R384" s="263"/>
      <c r="S384" s="263"/>
      <c r="T384" s="26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5" t="s">
        <v>190</v>
      </c>
      <c r="AU384" s="265" t="s">
        <v>85</v>
      </c>
      <c r="AV384" s="14" t="s">
        <v>85</v>
      </c>
      <c r="AW384" s="14" t="s">
        <v>34</v>
      </c>
      <c r="AX384" s="14" t="s">
        <v>76</v>
      </c>
      <c r="AY384" s="265" t="s">
        <v>178</v>
      </c>
    </row>
    <row r="385" s="2" customFormat="1" ht="16.5" customHeight="1">
      <c r="A385" s="38"/>
      <c r="B385" s="39"/>
      <c r="C385" s="226" t="s">
        <v>871</v>
      </c>
      <c r="D385" s="226" t="s">
        <v>181</v>
      </c>
      <c r="E385" s="227" t="s">
        <v>3665</v>
      </c>
      <c r="F385" s="228" t="s">
        <v>3666</v>
      </c>
      <c r="G385" s="229" t="s">
        <v>1560</v>
      </c>
      <c r="H385" s="230">
        <v>2</v>
      </c>
      <c r="I385" s="231"/>
      <c r="J385" s="232">
        <f>ROUND(I385*H385,2)</f>
        <v>0</v>
      </c>
      <c r="K385" s="228" t="s">
        <v>185</v>
      </c>
      <c r="L385" s="44"/>
      <c r="M385" s="233" t="s">
        <v>1</v>
      </c>
      <c r="N385" s="234" t="s">
        <v>41</v>
      </c>
      <c r="O385" s="91"/>
      <c r="P385" s="235">
        <f>O385*H385</f>
        <v>0</v>
      </c>
      <c r="Q385" s="235">
        <v>0</v>
      </c>
      <c r="R385" s="235">
        <f>Q385*H385</f>
        <v>0</v>
      </c>
      <c r="S385" s="235">
        <v>0.034700000000000002</v>
      </c>
      <c r="T385" s="236">
        <f>S385*H385</f>
        <v>0.069400000000000003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37" t="s">
        <v>362</v>
      </c>
      <c r="AT385" s="237" t="s">
        <v>181</v>
      </c>
      <c r="AU385" s="237" t="s">
        <v>85</v>
      </c>
      <c r="AY385" s="17" t="s">
        <v>178</v>
      </c>
      <c r="BE385" s="238">
        <f>IF(N385="základní",J385,0)</f>
        <v>0</v>
      </c>
      <c r="BF385" s="238">
        <f>IF(N385="snížená",J385,0)</f>
        <v>0</v>
      </c>
      <c r="BG385" s="238">
        <f>IF(N385="zákl. přenesená",J385,0)</f>
        <v>0</v>
      </c>
      <c r="BH385" s="238">
        <f>IF(N385="sníž. přenesená",J385,0)</f>
        <v>0</v>
      </c>
      <c r="BI385" s="238">
        <f>IF(N385="nulová",J385,0)</f>
        <v>0</v>
      </c>
      <c r="BJ385" s="17" t="s">
        <v>83</v>
      </c>
      <c r="BK385" s="238">
        <f>ROUND(I385*H385,2)</f>
        <v>0</v>
      </c>
      <c r="BL385" s="17" t="s">
        <v>362</v>
      </c>
      <c r="BM385" s="237" t="s">
        <v>3667</v>
      </c>
    </row>
    <row r="386" s="2" customFormat="1">
      <c r="A386" s="38"/>
      <c r="B386" s="39"/>
      <c r="C386" s="40"/>
      <c r="D386" s="239" t="s">
        <v>188</v>
      </c>
      <c r="E386" s="40"/>
      <c r="F386" s="240" t="s">
        <v>3668</v>
      </c>
      <c r="G386" s="40"/>
      <c r="H386" s="40"/>
      <c r="I386" s="241"/>
      <c r="J386" s="40"/>
      <c r="K386" s="40"/>
      <c r="L386" s="44"/>
      <c r="M386" s="242"/>
      <c r="N386" s="243"/>
      <c r="O386" s="91"/>
      <c r="P386" s="91"/>
      <c r="Q386" s="91"/>
      <c r="R386" s="91"/>
      <c r="S386" s="91"/>
      <c r="T386" s="92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T386" s="17" t="s">
        <v>188</v>
      </c>
      <c r="AU386" s="17" t="s">
        <v>85</v>
      </c>
    </row>
    <row r="387" s="14" customFormat="1">
      <c r="A387" s="14"/>
      <c r="B387" s="255"/>
      <c r="C387" s="256"/>
      <c r="D387" s="246" t="s">
        <v>190</v>
      </c>
      <c r="E387" s="257" t="s">
        <v>1</v>
      </c>
      <c r="F387" s="258" t="s">
        <v>3669</v>
      </c>
      <c r="G387" s="256"/>
      <c r="H387" s="259">
        <v>2</v>
      </c>
      <c r="I387" s="260"/>
      <c r="J387" s="256"/>
      <c r="K387" s="256"/>
      <c r="L387" s="261"/>
      <c r="M387" s="262"/>
      <c r="N387" s="263"/>
      <c r="O387" s="263"/>
      <c r="P387" s="263"/>
      <c r="Q387" s="263"/>
      <c r="R387" s="263"/>
      <c r="S387" s="263"/>
      <c r="T387" s="26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5" t="s">
        <v>190</v>
      </c>
      <c r="AU387" s="265" t="s">
        <v>85</v>
      </c>
      <c r="AV387" s="14" t="s">
        <v>85</v>
      </c>
      <c r="AW387" s="14" t="s">
        <v>34</v>
      </c>
      <c r="AX387" s="14" t="s">
        <v>76</v>
      </c>
      <c r="AY387" s="265" t="s">
        <v>178</v>
      </c>
    </row>
    <row r="388" s="2" customFormat="1" ht="16.5" customHeight="1">
      <c r="A388" s="38"/>
      <c r="B388" s="39"/>
      <c r="C388" s="226" t="s">
        <v>877</v>
      </c>
      <c r="D388" s="226" t="s">
        <v>181</v>
      </c>
      <c r="E388" s="227" t="s">
        <v>3670</v>
      </c>
      <c r="F388" s="228" t="s">
        <v>3671</v>
      </c>
      <c r="G388" s="229" t="s">
        <v>1560</v>
      </c>
      <c r="H388" s="230">
        <v>23</v>
      </c>
      <c r="I388" s="231"/>
      <c r="J388" s="232">
        <f>ROUND(I388*H388,2)</f>
        <v>0</v>
      </c>
      <c r="K388" s="228" t="s">
        <v>185</v>
      </c>
      <c r="L388" s="44"/>
      <c r="M388" s="233" t="s">
        <v>1</v>
      </c>
      <c r="N388" s="234" t="s">
        <v>41</v>
      </c>
      <c r="O388" s="91"/>
      <c r="P388" s="235">
        <f>O388*H388</f>
        <v>0</v>
      </c>
      <c r="Q388" s="235">
        <v>0</v>
      </c>
      <c r="R388" s="235">
        <f>Q388*H388</f>
        <v>0</v>
      </c>
      <c r="S388" s="235">
        <v>0.00156</v>
      </c>
      <c r="T388" s="236">
        <f>S388*H388</f>
        <v>0.035880000000000002</v>
      </c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R388" s="237" t="s">
        <v>362</v>
      </c>
      <c r="AT388" s="237" t="s">
        <v>181</v>
      </c>
      <c r="AU388" s="237" t="s">
        <v>85</v>
      </c>
      <c r="AY388" s="17" t="s">
        <v>178</v>
      </c>
      <c r="BE388" s="238">
        <f>IF(N388="základní",J388,0)</f>
        <v>0</v>
      </c>
      <c r="BF388" s="238">
        <f>IF(N388="snížená",J388,0)</f>
        <v>0</v>
      </c>
      <c r="BG388" s="238">
        <f>IF(N388="zákl. přenesená",J388,0)</f>
        <v>0</v>
      </c>
      <c r="BH388" s="238">
        <f>IF(N388="sníž. přenesená",J388,0)</f>
        <v>0</v>
      </c>
      <c r="BI388" s="238">
        <f>IF(N388="nulová",J388,0)</f>
        <v>0</v>
      </c>
      <c r="BJ388" s="17" t="s">
        <v>83</v>
      </c>
      <c r="BK388" s="238">
        <f>ROUND(I388*H388,2)</f>
        <v>0</v>
      </c>
      <c r="BL388" s="17" t="s">
        <v>362</v>
      </c>
      <c r="BM388" s="237" t="s">
        <v>3672</v>
      </c>
    </row>
    <row r="389" s="2" customFormat="1">
      <c r="A389" s="38"/>
      <c r="B389" s="39"/>
      <c r="C389" s="40"/>
      <c r="D389" s="239" t="s">
        <v>188</v>
      </c>
      <c r="E389" s="40"/>
      <c r="F389" s="240" t="s">
        <v>3673</v>
      </c>
      <c r="G389" s="40"/>
      <c r="H389" s="40"/>
      <c r="I389" s="241"/>
      <c r="J389" s="40"/>
      <c r="K389" s="40"/>
      <c r="L389" s="44"/>
      <c r="M389" s="242"/>
      <c r="N389" s="243"/>
      <c r="O389" s="91"/>
      <c r="P389" s="91"/>
      <c r="Q389" s="91"/>
      <c r="R389" s="91"/>
      <c r="S389" s="91"/>
      <c r="T389" s="92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T389" s="17" t="s">
        <v>188</v>
      </c>
      <c r="AU389" s="17" t="s">
        <v>85</v>
      </c>
    </row>
    <row r="390" s="14" customFormat="1">
      <c r="A390" s="14"/>
      <c r="B390" s="255"/>
      <c r="C390" s="256"/>
      <c r="D390" s="246" t="s">
        <v>190</v>
      </c>
      <c r="E390" s="257" t="s">
        <v>1</v>
      </c>
      <c r="F390" s="258" t="s">
        <v>3674</v>
      </c>
      <c r="G390" s="256"/>
      <c r="H390" s="259">
        <v>23</v>
      </c>
      <c r="I390" s="260"/>
      <c r="J390" s="256"/>
      <c r="K390" s="256"/>
      <c r="L390" s="261"/>
      <c r="M390" s="262"/>
      <c r="N390" s="263"/>
      <c r="O390" s="263"/>
      <c r="P390" s="263"/>
      <c r="Q390" s="263"/>
      <c r="R390" s="263"/>
      <c r="S390" s="263"/>
      <c r="T390" s="26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65" t="s">
        <v>190</v>
      </c>
      <c r="AU390" s="265" t="s">
        <v>85</v>
      </c>
      <c r="AV390" s="14" t="s">
        <v>85</v>
      </c>
      <c r="AW390" s="14" t="s">
        <v>34</v>
      </c>
      <c r="AX390" s="14" t="s">
        <v>76</v>
      </c>
      <c r="AY390" s="265" t="s">
        <v>178</v>
      </c>
    </row>
    <row r="391" s="2" customFormat="1" ht="16.5" customHeight="1">
      <c r="A391" s="38"/>
      <c r="B391" s="39"/>
      <c r="C391" s="226" t="s">
        <v>884</v>
      </c>
      <c r="D391" s="226" t="s">
        <v>181</v>
      </c>
      <c r="E391" s="227" t="s">
        <v>3675</v>
      </c>
      <c r="F391" s="228" t="s">
        <v>3676</v>
      </c>
      <c r="G391" s="229" t="s">
        <v>203</v>
      </c>
      <c r="H391" s="230">
        <v>1</v>
      </c>
      <c r="I391" s="231"/>
      <c r="J391" s="232">
        <f>ROUND(I391*H391,2)</f>
        <v>0</v>
      </c>
      <c r="K391" s="228" t="s">
        <v>185</v>
      </c>
      <c r="L391" s="44"/>
      <c r="M391" s="233" t="s">
        <v>1</v>
      </c>
      <c r="N391" s="234" t="s">
        <v>41</v>
      </c>
      <c r="O391" s="91"/>
      <c r="P391" s="235">
        <f>O391*H391</f>
        <v>0</v>
      </c>
      <c r="Q391" s="235">
        <v>0</v>
      </c>
      <c r="R391" s="235">
        <f>Q391*H391</f>
        <v>0</v>
      </c>
      <c r="S391" s="235">
        <v>0.0022499999999999998</v>
      </c>
      <c r="T391" s="236">
        <f>S391*H391</f>
        <v>0.0022499999999999998</v>
      </c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R391" s="237" t="s">
        <v>362</v>
      </c>
      <c r="AT391" s="237" t="s">
        <v>181</v>
      </c>
      <c r="AU391" s="237" t="s">
        <v>85</v>
      </c>
      <c r="AY391" s="17" t="s">
        <v>178</v>
      </c>
      <c r="BE391" s="238">
        <f>IF(N391="základní",J391,0)</f>
        <v>0</v>
      </c>
      <c r="BF391" s="238">
        <f>IF(N391="snížená",J391,0)</f>
        <v>0</v>
      </c>
      <c r="BG391" s="238">
        <f>IF(N391="zákl. přenesená",J391,0)</f>
        <v>0</v>
      </c>
      <c r="BH391" s="238">
        <f>IF(N391="sníž. přenesená",J391,0)</f>
        <v>0</v>
      </c>
      <c r="BI391" s="238">
        <f>IF(N391="nulová",J391,0)</f>
        <v>0</v>
      </c>
      <c r="BJ391" s="17" t="s">
        <v>83</v>
      </c>
      <c r="BK391" s="238">
        <f>ROUND(I391*H391,2)</f>
        <v>0</v>
      </c>
      <c r="BL391" s="17" t="s">
        <v>362</v>
      </c>
      <c r="BM391" s="237" t="s">
        <v>3677</v>
      </c>
    </row>
    <row r="392" s="2" customFormat="1">
      <c r="A392" s="38"/>
      <c r="B392" s="39"/>
      <c r="C392" s="40"/>
      <c r="D392" s="239" t="s">
        <v>188</v>
      </c>
      <c r="E392" s="40"/>
      <c r="F392" s="240" t="s">
        <v>3678</v>
      </c>
      <c r="G392" s="40"/>
      <c r="H392" s="40"/>
      <c r="I392" s="241"/>
      <c r="J392" s="40"/>
      <c r="K392" s="40"/>
      <c r="L392" s="44"/>
      <c r="M392" s="242"/>
      <c r="N392" s="243"/>
      <c r="O392" s="91"/>
      <c r="P392" s="91"/>
      <c r="Q392" s="91"/>
      <c r="R392" s="91"/>
      <c r="S392" s="91"/>
      <c r="T392" s="92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T392" s="17" t="s">
        <v>188</v>
      </c>
      <c r="AU392" s="17" t="s">
        <v>85</v>
      </c>
    </row>
    <row r="393" s="14" customFormat="1">
      <c r="A393" s="14"/>
      <c r="B393" s="255"/>
      <c r="C393" s="256"/>
      <c r="D393" s="246" t="s">
        <v>190</v>
      </c>
      <c r="E393" s="257" t="s">
        <v>1</v>
      </c>
      <c r="F393" s="258" t="s">
        <v>83</v>
      </c>
      <c r="G393" s="256"/>
      <c r="H393" s="259">
        <v>1</v>
      </c>
      <c r="I393" s="260"/>
      <c r="J393" s="256"/>
      <c r="K393" s="256"/>
      <c r="L393" s="261"/>
      <c r="M393" s="262"/>
      <c r="N393" s="263"/>
      <c r="O393" s="263"/>
      <c r="P393" s="263"/>
      <c r="Q393" s="263"/>
      <c r="R393" s="263"/>
      <c r="S393" s="263"/>
      <c r="T393" s="26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65" t="s">
        <v>190</v>
      </c>
      <c r="AU393" s="265" t="s">
        <v>85</v>
      </c>
      <c r="AV393" s="14" t="s">
        <v>85</v>
      </c>
      <c r="AW393" s="14" t="s">
        <v>34</v>
      </c>
      <c r="AX393" s="14" t="s">
        <v>76</v>
      </c>
      <c r="AY393" s="265" t="s">
        <v>178</v>
      </c>
    </row>
    <row r="394" s="2" customFormat="1" ht="16.5" customHeight="1">
      <c r="A394" s="38"/>
      <c r="B394" s="39"/>
      <c r="C394" s="226" t="s">
        <v>893</v>
      </c>
      <c r="D394" s="226" t="s">
        <v>181</v>
      </c>
      <c r="E394" s="227" t="s">
        <v>3679</v>
      </c>
      <c r="F394" s="228" t="s">
        <v>3680</v>
      </c>
      <c r="G394" s="229" t="s">
        <v>203</v>
      </c>
      <c r="H394" s="230">
        <v>4</v>
      </c>
      <c r="I394" s="231"/>
      <c r="J394" s="232">
        <f>ROUND(I394*H394,2)</f>
        <v>0</v>
      </c>
      <c r="K394" s="228" t="s">
        <v>185</v>
      </c>
      <c r="L394" s="44"/>
      <c r="M394" s="233" t="s">
        <v>1</v>
      </c>
      <c r="N394" s="234" t="s">
        <v>41</v>
      </c>
      <c r="O394" s="91"/>
      <c r="P394" s="235">
        <f>O394*H394</f>
        <v>0</v>
      </c>
      <c r="Q394" s="235">
        <v>0.00059000000000000003</v>
      </c>
      <c r="R394" s="235">
        <f>Q394*H394</f>
        <v>0.0023600000000000001</v>
      </c>
      <c r="S394" s="235">
        <v>0</v>
      </c>
      <c r="T394" s="236">
        <f>S394*H394</f>
        <v>0</v>
      </c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R394" s="237" t="s">
        <v>362</v>
      </c>
      <c r="AT394" s="237" t="s">
        <v>181</v>
      </c>
      <c r="AU394" s="237" t="s">
        <v>85</v>
      </c>
      <c r="AY394" s="17" t="s">
        <v>178</v>
      </c>
      <c r="BE394" s="238">
        <f>IF(N394="základní",J394,0)</f>
        <v>0</v>
      </c>
      <c r="BF394" s="238">
        <f>IF(N394="snížená",J394,0)</f>
        <v>0</v>
      </c>
      <c r="BG394" s="238">
        <f>IF(N394="zákl. přenesená",J394,0)</f>
        <v>0</v>
      </c>
      <c r="BH394" s="238">
        <f>IF(N394="sníž. přenesená",J394,0)</f>
        <v>0</v>
      </c>
      <c r="BI394" s="238">
        <f>IF(N394="nulová",J394,0)</f>
        <v>0</v>
      </c>
      <c r="BJ394" s="17" t="s">
        <v>83</v>
      </c>
      <c r="BK394" s="238">
        <f>ROUND(I394*H394,2)</f>
        <v>0</v>
      </c>
      <c r="BL394" s="17" t="s">
        <v>362</v>
      </c>
      <c r="BM394" s="237" t="s">
        <v>3681</v>
      </c>
    </row>
    <row r="395" s="2" customFormat="1">
      <c r="A395" s="38"/>
      <c r="B395" s="39"/>
      <c r="C395" s="40"/>
      <c r="D395" s="239" t="s">
        <v>188</v>
      </c>
      <c r="E395" s="40"/>
      <c r="F395" s="240" t="s">
        <v>3682</v>
      </c>
      <c r="G395" s="40"/>
      <c r="H395" s="40"/>
      <c r="I395" s="241"/>
      <c r="J395" s="40"/>
      <c r="K395" s="40"/>
      <c r="L395" s="44"/>
      <c r="M395" s="242"/>
      <c r="N395" s="243"/>
      <c r="O395" s="91"/>
      <c r="P395" s="91"/>
      <c r="Q395" s="91"/>
      <c r="R395" s="91"/>
      <c r="S395" s="91"/>
      <c r="T395" s="92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T395" s="17" t="s">
        <v>188</v>
      </c>
      <c r="AU395" s="17" t="s">
        <v>85</v>
      </c>
    </row>
    <row r="396" s="14" customFormat="1">
      <c r="A396" s="14"/>
      <c r="B396" s="255"/>
      <c r="C396" s="256"/>
      <c r="D396" s="246" t="s">
        <v>190</v>
      </c>
      <c r="E396" s="257" t="s">
        <v>1</v>
      </c>
      <c r="F396" s="258" t="s">
        <v>3683</v>
      </c>
      <c r="G396" s="256"/>
      <c r="H396" s="259">
        <v>4</v>
      </c>
      <c r="I396" s="260"/>
      <c r="J396" s="256"/>
      <c r="K396" s="256"/>
      <c r="L396" s="261"/>
      <c r="M396" s="262"/>
      <c r="N396" s="263"/>
      <c r="O396" s="263"/>
      <c r="P396" s="263"/>
      <c r="Q396" s="263"/>
      <c r="R396" s="263"/>
      <c r="S396" s="263"/>
      <c r="T396" s="26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5" t="s">
        <v>190</v>
      </c>
      <c r="AU396" s="265" t="s">
        <v>85</v>
      </c>
      <c r="AV396" s="14" t="s">
        <v>85</v>
      </c>
      <c r="AW396" s="14" t="s">
        <v>34</v>
      </c>
      <c r="AX396" s="14" t="s">
        <v>76</v>
      </c>
      <c r="AY396" s="265" t="s">
        <v>178</v>
      </c>
    </row>
    <row r="397" s="2" customFormat="1" ht="24.15" customHeight="1">
      <c r="A397" s="38"/>
      <c r="B397" s="39"/>
      <c r="C397" s="267" t="s">
        <v>899</v>
      </c>
      <c r="D397" s="267" t="s">
        <v>406</v>
      </c>
      <c r="E397" s="268" t="s">
        <v>3684</v>
      </c>
      <c r="F397" s="269" t="s">
        <v>3685</v>
      </c>
      <c r="G397" s="270" t="s">
        <v>203</v>
      </c>
      <c r="H397" s="271">
        <v>1</v>
      </c>
      <c r="I397" s="272"/>
      <c r="J397" s="273">
        <f>ROUND(I397*H397,2)</f>
        <v>0</v>
      </c>
      <c r="K397" s="269" t="s">
        <v>185</v>
      </c>
      <c r="L397" s="274"/>
      <c r="M397" s="275" t="s">
        <v>1</v>
      </c>
      <c r="N397" s="276" t="s">
        <v>41</v>
      </c>
      <c r="O397" s="91"/>
      <c r="P397" s="235">
        <f>O397*H397</f>
        <v>0</v>
      </c>
      <c r="Q397" s="235">
        <v>0.021899999999999999</v>
      </c>
      <c r="R397" s="235">
        <f>Q397*H397</f>
        <v>0.021899999999999999</v>
      </c>
      <c r="S397" s="235">
        <v>0</v>
      </c>
      <c r="T397" s="236">
        <f>S397*H397</f>
        <v>0</v>
      </c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R397" s="237" t="s">
        <v>472</v>
      </c>
      <c r="AT397" s="237" t="s">
        <v>406</v>
      </c>
      <c r="AU397" s="237" t="s">
        <v>85</v>
      </c>
      <c r="AY397" s="17" t="s">
        <v>178</v>
      </c>
      <c r="BE397" s="238">
        <f>IF(N397="základní",J397,0)</f>
        <v>0</v>
      </c>
      <c r="BF397" s="238">
        <f>IF(N397="snížená",J397,0)</f>
        <v>0</v>
      </c>
      <c r="BG397" s="238">
        <f>IF(N397="zákl. přenesená",J397,0)</f>
        <v>0</v>
      </c>
      <c r="BH397" s="238">
        <f>IF(N397="sníž. přenesená",J397,0)</f>
        <v>0</v>
      </c>
      <c r="BI397" s="238">
        <f>IF(N397="nulová",J397,0)</f>
        <v>0</v>
      </c>
      <c r="BJ397" s="17" t="s">
        <v>83</v>
      </c>
      <c r="BK397" s="238">
        <f>ROUND(I397*H397,2)</f>
        <v>0</v>
      </c>
      <c r="BL397" s="17" t="s">
        <v>362</v>
      </c>
      <c r="BM397" s="237" t="s">
        <v>3686</v>
      </c>
    </row>
    <row r="398" s="14" customFormat="1">
      <c r="A398" s="14"/>
      <c r="B398" s="255"/>
      <c r="C398" s="256"/>
      <c r="D398" s="246" t="s">
        <v>190</v>
      </c>
      <c r="E398" s="257" t="s">
        <v>1</v>
      </c>
      <c r="F398" s="258" t="s">
        <v>3687</v>
      </c>
      <c r="G398" s="256"/>
      <c r="H398" s="259">
        <v>1</v>
      </c>
      <c r="I398" s="260"/>
      <c r="J398" s="256"/>
      <c r="K398" s="256"/>
      <c r="L398" s="261"/>
      <c r="M398" s="262"/>
      <c r="N398" s="263"/>
      <c r="O398" s="263"/>
      <c r="P398" s="263"/>
      <c r="Q398" s="263"/>
      <c r="R398" s="263"/>
      <c r="S398" s="263"/>
      <c r="T398" s="26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65" t="s">
        <v>190</v>
      </c>
      <c r="AU398" s="265" t="s">
        <v>85</v>
      </c>
      <c r="AV398" s="14" t="s">
        <v>85</v>
      </c>
      <c r="AW398" s="14" t="s">
        <v>34</v>
      </c>
      <c r="AX398" s="14" t="s">
        <v>76</v>
      </c>
      <c r="AY398" s="265" t="s">
        <v>178</v>
      </c>
    </row>
    <row r="399" s="2" customFormat="1" ht="24.15" customHeight="1">
      <c r="A399" s="38"/>
      <c r="B399" s="39"/>
      <c r="C399" s="267" t="s">
        <v>906</v>
      </c>
      <c r="D399" s="267" t="s">
        <v>406</v>
      </c>
      <c r="E399" s="268" t="s">
        <v>3688</v>
      </c>
      <c r="F399" s="269" t="s">
        <v>3689</v>
      </c>
      <c r="G399" s="270" t="s">
        <v>203</v>
      </c>
      <c r="H399" s="271">
        <v>3</v>
      </c>
      <c r="I399" s="272"/>
      <c r="J399" s="273">
        <f>ROUND(I399*H399,2)</f>
        <v>0</v>
      </c>
      <c r="K399" s="269" t="s">
        <v>185</v>
      </c>
      <c r="L399" s="274"/>
      <c r="M399" s="275" t="s">
        <v>1</v>
      </c>
      <c r="N399" s="276" t="s">
        <v>41</v>
      </c>
      <c r="O399" s="91"/>
      <c r="P399" s="235">
        <f>O399*H399</f>
        <v>0</v>
      </c>
      <c r="Q399" s="235">
        <v>0.014999999999999999</v>
      </c>
      <c r="R399" s="235">
        <f>Q399*H399</f>
        <v>0.044999999999999998</v>
      </c>
      <c r="S399" s="235">
        <v>0</v>
      </c>
      <c r="T399" s="236">
        <f>S399*H399</f>
        <v>0</v>
      </c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R399" s="237" t="s">
        <v>472</v>
      </c>
      <c r="AT399" s="237" t="s">
        <v>406</v>
      </c>
      <c r="AU399" s="237" t="s">
        <v>85</v>
      </c>
      <c r="AY399" s="17" t="s">
        <v>178</v>
      </c>
      <c r="BE399" s="238">
        <f>IF(N399="základní",J399,0)</f>
        <v>0</v>
      </c>
      <c r="BF399" s="238">
        <f>IF(N399="snížená",J399,0)</f>
        <v>0</v>
      </c>
      <c r="BG399" s="238">
        <f>IF(N399="zákl. přenesená",J399,0)</f>
        <v>0</v>
      </c>
      <c r="BH399" s="238">
        <f>IF(N399="sníž. přenesená",J399,0)</f>
        <v>0</v>
      </c>
      <c r="BI399" s="238">
        <f>IF(N399="nulová",J399,0)</f>
        <v>0</v>
      </c>
      <c r="BJ399" s="17" t="s">
        <v>83</v>
      </c>
      <c r="BK399" s="238">
        <f>ROUND(I399*H399,2)</f>
        <v>0</v>
      </c>
      <c r="BL399" s="17" t="s">
        <v>362</v>
      </c>
      <c r="BM399" s="237" t="s">
        <v>3690</v>
      </c>
    </row>
    <row r="400" s="14" customFormat="1">
      <c r="A400" s="14"/>
      <c r="B400" s="255"/>
      <c r="C400" s="256"/>
      <c r="D400" s="246" t="s">
        <v>190</v>
      </c>
      <c r="E400" s="257" t="s">
        <v>1</v>
      </c>
      <c r="F400" s="258" t="s">
        <v>3691</v>
      </c>
      <c r="G400" s="256"/>
      <c r="H400" s="259">
        <v>3</v>
      </c>
      <c r="I400" s="260"/>
      <c r="J400" s="256"/>
      <c r="K400" s="256"/>
      <c r="L400" s="261"/>
      <c r="M400" s="262"/>
      <c r="N400" s="263"/>
      <c r="O400" s="263"/>
      <c r="P400" s="263"/>
      <c r="Q400" s="263"/>
      <c r="R400" s="263"/>
      <c r="S400" s="263"/>
      <c r="T400" s="26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5" t="s">
        <v>190</v>
      </c>
      <c r="AU400" s="265" t="s">
        <v>85</v>
      </c>
      <c r="AV400" s="14" t="s">
        <v>85</v>
      </c>
      <c r="AW400" s="14" t="s">
        <v>34</v>
      </c>
      <c r="AX400" s="14" t="s">
        <v>76</v>
      </c>
      <c r="AY400" s="265" t="s">
        <v>178</v>
      </c>
    </row>
    <row r="401" s="2" customFormat="1" ht="16.5" customHeight="1">
      <c r="A401" s="38"/>
      <c r="B401" s="39"/>
      <c r="C401" s="267" t="s">
        <v>912</v>
      </c>
      <c r="D401" s="267" t="s">
        <v>406</v>
      </c>
      <c r="E401" s="268" t="s">
        <v>3692</v>
      </c>
      <c r="F401" s="269" t="s">
        <v>3693</v>
      </c>
      <c r="G401" s="270" t="s">
        <v>203</v>
      </c>
      <c r="H401" s="271">
        <v>3</v>
      </c>
      <c r="I401" s="272"/>
      <c r="J401" s="273">
        <f>ROUND(I401*H401,2)</f>
        <v>0</v>
      </c>
      <c r="K401" s="269" t="s">
        <v>185</v>
      </c>
      <c r="L401" s="274"/>
      <c r="M401" s="275" t="s">
        <v>1</v>
      </c>
      <c r="N401" s="276" t="s">
        <v>41</v>
      </c>
      <c r="O401" s="91"/>
      <c r="P401" s="235">
        <f>O401*H401</f>
        <v>0</v>
      </c>
      <c r="Q401" s="235">
        <v>0.0022000000000000001</v>
      </c>
      <c r="R401" s="235">
        <f>Q401*H401</f>
        <v>0.0066</v>
      </c>
      <c r="S401" s="235">
        <v>0</v>
      </c>
      <c r="T401" s="236">
        <f>S401*H401</f>
        <v>0</v>
      </c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R401" s="237" t="s">
        <v>472</v>
      </c>
      <c r="AT401" s="237" t="s">
        <v>406</v>
      </c>
      <c r="AU401" s="237" t="s">
        <v>85</v>
      </c>
      <c r="AY401" s="17" t="s">
        <v>178</v>
      </c>
      <c r="BE401" s="238">
        <f>IF(N401="základní",J401,0)</f>
        <v>0</v>
      </c>
      <c r="BF401" s="238">
        <f>IF(N401="snížená",J401,0)</f>
        <v>0</v>
      </c>
      <c r="BG401" s="238">
        <f>IF(N401="zákl. přenesená",J401,0)</f>
        <v>0</v>
      </c>
      <c r="BH401" s="238">
        <f>IF(N401="sníž. přenesená",J401,0)</f>
        <v>0</v>
      </c>
      <c r="BI401" s="238">
        <f>IF(N401="nulová",J401,0)</f>
        <v>0</v>
      </c>
      <c r="BJ401" s="17" t="s">
        <v>83</v>
      </c>
      <c r="BK401" s="238">
        <f>ROUND(I401*H401,2)</f>
        <v>0</v>
      </c>
      <c r="BL401" s="17" t="s">
        <v>362</v>
      </c>
      <c r="BM401" s="237" t="s">
        <v>3694</v>
      </c>
    </row>
    <row r="402" s="14" customFormat="1">
      <c r="A402" s="14"/>
      <c r="B402" s="255"/>
      <c r="C402" s="256"/>
      <c r="D402" s="246" t="s">
        <v>190</v>
      </c>
      <c r="E402" s="257" t="s">
        <v>1</v>
      </c>
      <c r="F402" s="258" t="s">
        <v>3695</v>
      </c>
      <c r="G402" s="256"/>
      <c r="H402" s="259">
        <v>3</v>
      </c>
      <c r="I402" s="260"/>
      <c r="J402" s="256"/>
      <c r="K402" s="256"/>
      <c r="L402" s="261"/>
      <c r="M402" s="262"/>
      <c r="N402" s="263"/>
      <c r="O402" s="263"/>
      <c r="P402" s="263"/>
      <c r="Q402" s="263"/>
      <c r="R402" s="263"/>
      <c r="S402" s="263"/>
      <c r="T402" s="26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T402" s="265" t="s">
        <v>190</v>
      </c>
      <c r="AU402" s="265" t="s">
        <v>85</v>
      </c>
      <c r="AV402" s="14" t="s">
        <v>85</v>
      </c>
      <c r="AW402" s="14" t="s">
        <v>34</v>
      </c>
      <c r="AX402" s="14" t="s">
        <v>76</v>
      </c>
      <c r="AY402" s="265" t="s">
        <v>178</v>
      </c>
    </row>
    <row r="403" s="2" customFormat="1" ht="24.15" customHeight="1">
      <c r="A403" s="38"/>
      <c r="B403" s="39"/>
      <c r="C403" s="267" t="s">
        <v>918</v>
      </c>
      <c r="D403" s="267" t="s">
        <v>406</v>
      </c>
      <c r="E403" s="268" t="s">
        <v>3696</v>
      </c>
      <c r="F403" s="269" t="s">
        <v>3697</v>
      </c>
      <c r="G403" s="270" t="s">
        <v>203</v>
      </c>
      <c r="H403" s="271">
        <v>1</v>
      </c>
      <c r="I403" s="272"/>
      <c r="J403" s="273">
        <f>ROUND(I403*H403,2)</f>
        <v>0</v>
      </c>
      <c r="K403" s="269" t="s">
        <v>3698</v>
      </c>
      <c r="L403" s="274"/>
      <c r="M403" s="275" t="s">
        <v>1</v>
      </c>
      <c r="N403" s="276" t="s">
        <v>41</v>
      </c>
      <c r="O403" s="91"/>
      <c r="P403" s="235">
        <f>O403*H403</f>
        <v>0</v>
      </c>
      <c r="Q403" s="235">
        <v>0.0022000000000000001</v>
      </c>
      <c r="R403" s="235">
        <f>Q403*H403</f>
        <v>0.0022000000000000001</v>
      </c>
      <c r="S403" s="235">
        <v>0</v>
      </c>
      <c r="T403" s="236">
        <f>S403*H403</f>
        <v>0</v>
      </c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R403" s="237" t="s">
        <v>472</v>
      </c>
      <c r="AT403" s="237" t="s">
        <v>406</v>
      </c>
      <c r="AU403" s="237" t="s">
        <v>85</v>
      </c>
      <c r="AY403" s="17" t="s">
        <v>178</v>
      </c>
      <c r="BE403" s="238">
        <f>IF(N403="základní",J403,0)</f>
        <v>0</v>
      </c>
      <c r="BF403" s="238">
        <f>IF(N403="snížená",J403,0)</f>
        <v>0</v>
      </c>
      <c r="BG403" s="238">
        <f>IF(N403="zákl. přenesená",J403,0)</f>
        <v>0</v>
      </c>
      <c r="BH403" s="238">
        <f>IF(N403="sníž. přenesená",J403,0)</f>
        <v>0</v>
      </c>
      <c r="BI403" s="238">
        <f>IF(N403="nulová",J403,0)</f>
        <v>0</v>
      </c>
      <c r="BJ403" s="17" t="s">
        <v>83</v>
      </c>
      <c r="BK403" s="238">
        <f>ROUND(I403*H403,2)</f>
        <v>0</v>
      </c>
      <c r="BL403" s="17" t="s">
        <v>362</v>
      </c>
      <c r="BM403" s="237" t="s">
        <v>3699</v>
      </c>
    </row>
    <row r="404" s="14" customFormat="1">
      <c r="A404" s="14"/>
      <c r="B404" s="255"/>
      <c r="C404" s="256"/>
      <c r="D404" s="246" t="s">
        <v>190</v>
      </c>
      <c r="E404" s="257" t="s">
        <v>1</v>
      </c>
      <c r="F404" s="258" t="s">
        <v>3687</v>
      </c>
      <c r="G404" s="256"/>
      <c r="H404" s="259">
        <v>1</v>
      </c>
      <c r="I404" s="260"/>
      <c r="J404" s="256"/>
      <c r="K404" s="256"/>
      <c r="L404" s="261"/>
      <c r="M404" s="262"/>
      <c r="N404" s="263"/>
      <c r="O404" s="263"/>
      <c r="P404" s="263"/>
      <c r="Q404" s="263"/>
      <c r="R404" s="263"/>
      <c r="S404" s="263"/>
      <c r="T404" s="26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5" t="s">
        <v>190</v>
      </c>
      <c r="AU404" s="265" t="s">
        <v>85</v>
      </c>
      <c r="AV404" s="14" t="s">
        <v>85</v>
      </c>
      <c r="AW404" s="14" t="s">
        <v>34</v>
      </c>
      <c r="AX404" s="14" t="s">
        <v>76</v>
      </c>
      <c r="AY404" s="265" t="s">
        <v>178</v>
      </c>
    </row>
    <row r="405" s="2" customFormat="1" ht="21.75" customHeight="1">
      <c r="A405" s="38"/>
      <c r="B405" s="39"/>
      <c r="C405" s="226" t="s">
        <v>464</v>
      </c>
      <c r="D405" s="226" t="s">
        <v>181</v>
      </c>
      <c r="E405" s="227" t="s">
        <v>3700</v>
      </c>
      <c r="F405" s="228" t="s">
        <v>3701</v>
      </c>
      <c r="G405" s="229" t="s">
        <v>203</v>
      </c>
      <c r="H405" s="230">
        <v>4</v>
      </c>
      <c r="I405" s="231"/>
      <c r="J405" s="232">
        <f>ROUND(I405*H405,2)</f>
        <v>0</v>
      </c>
      <c r="K405" s="228" t="s">
        <v>185</v>
      </c>
      <c r="L405" s="44"/>
      <c r="M405" s="233" t="s">
        <v>1</v>
      </c>
      <c r="N405" s="234" t="s">
        <v>41</v>
      </c>
      <c r="O405" s="91"/>
      <c r="P405" s="235">
        <f>O405*H405</f>
        <v>0</v>
      </c>
      <c r="Q405" s="235">
        <v>0.0012700000000000001</v>
      </c>
      <c r="R405" s="235">
        <f>Q405*H405</f>
        <v>0.0050800000000000003</v>
      </c>
      <c r="S405" s="235">
        <v>0</v>
      </c>
      <c r="T405" s="236">
        <f>S405*H405</f>
        <v>0</v>
      </c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R405" s="237" t="s">
        <v>362</v>
      </c>
      <c r="AT405" s="237" t="s">
        <v>181</v>
      </c>
      <c r="AU405" s="237" t="s">
        <v>85</v>
      </c>
      <c r="AY405" s="17" t="s">
        <v>178</v>
      </c>
      <c r="BE405" s="238">
        <f>IF(N405="základní",J405,0)</f>
        <v>0</v>
      </c>
      <c r="BF405" s="238">
        <f>IF(N405="snížená",J405,0)</f>
        <v>0</v>
      </c>
      <c r="BG405" s="238">
        <f>IF(N405="zákl. přenesená",J405,0)</f>
        <v>0</v>
      </c>
      <c r="BH405" s="238">
        <f>IF(N405="sníž. přenesená",J405,0)</f>
        <v>0</v>
      </c>
      <c r="BI405" s="238">
        <f>IF(N405="nulová",J405,0)</f>
        <v>0</v>
      </c>
      <c r="BJ405" s="17" t="s">
        <v>83</v>
      </c>
      <c r="BK405" s="238">
        <f>ROUND(I405*H405,2)</f>
        <v>0</v>
      </c>
      <c r="BL405" s="17" t="s">
        <v>362</v>
      </c>
      <c r="BM405" s="237" t="s">
        <v>3702</v>
      </c>
    </row>
    <row r="406" s="2" customFormat="1">
      <c r="A406" s="38"/>
      <c r="B406" s="39"/>
      <c r="C406" s="40"/>
      <c r="D406" s="239" t="s">
        <v>188</v>
      </c>
      <c r="E406" s="40"/>
      <c r="F406" s="240" t="s">
        <v>3703</v>
      </c>
      <c r="G406" s="40"/>
      <c r="H406" s="40"/>
      <c r="I406" s="241"/>
      <c r="J406" s="40"/>
      <c r="K406" s="40"/>
      <c r="L406" s="44"/>
      <c r="M406" s="242"/>
      <c r="N406" s="243"/>
      <c r="O406" s="91"/>
      <c r="P406" s="91"/>
      <c r="Q406" s="91"/>
      <c r="R406" s="91"/>
      <c r="S406" s="91"/>
      <c r="T406" s="92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T406" s="17" t="s">
        <v>188</v>
      </c>
      <c r="AU406" s="17" t="s">
        <v>85</v>
      </c>
    </row>
    <row r="407" s="2" customFormat="1" ht="21.75" customHeight="1">
      <c r="A407" s="38"/>
      <c r="B407" s="39"/>
      <c r="C407" s="267" t="s">
        <v>496</v>
      </c>
      <c r="D407" s="267" t="s">
        <v>406</v>
      </c>
      <c r="E407" s="268" t="s">
        <v>3704</v>
      </c>
      <c r="F407" s="269" t="s">
        <v>3705</v>
      </c>
      <c r="G407" s="270" t="s">
        <v>203</v>
      </c>
      <c r="H407" s="271">
        <v>2</v>
      </c>
      <c r="I407" s="272"/>
      <c r="J407" s="273">
        <f>ROUND(I407*H407,2)</f>
        <v>0</v>
      </c>
      <c r="K407" s="269" t="s">
        <v>1</v>
      </c>
      <c r="L407" s="274"/>
      <c r="M407" s="275" t="s">
        <v>1</v>
      </c>
      <c r="N407" s="276" t="s">
        <v>41</v>
      </c>
      <c r="O407" s="91"/>
      <c r="P407" s="235">
        <f>O407*H407</f>
        <v>0</v>
      </c>
      <c r="Q407" s="235">
        <v>0.0019</v>
      </c>
      <c r="R407" s="235">
        <f>Q407*H407</f>
        <v>0.0038</v>
      </c>
      <c r="S407" s="235">
        <v>0</v>
      </c>
      <c r="T407" s="236">
        <f>S407*H407</f>
        <v>0</v>
      </c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R407" s="237" t="s">
        <v>472</v>
      </c>
      <c r="AT407" s="237" t="s">
        <v>406</v>
      </c>
      <c r="AU407" s="237" t="s">
        <v>85</v>
      </c>
      <c r="AY407" s="17" t="s">
        <v>178</v>
      </c>
      <c r="BE407" s="238">
        <f>IF(N407="základní",J407,0)</f>
        <v>0</v>
      </c>
      <c r="BF407" s="238">
        <f>IF(N407="snížená",J407,0)</f>
        <v>0</v>
      </c>
      <c r="BG407" s="238">
        <f>IF(N407="zákl. přenesená",J407,0)</f>
        <v>0</v>
      </c>
      <c r="BH407" s="238">
        <f>IF(N407="sníž. přenesená",J407,0)</f>
        <v>0</v>
      </c>
      <c r="BI407" s="238">
        <f>IF(N407="nulová",J407,0)</f>
        <v>0</v>
      </c>
      <c r="BJ407" s="17" t="s">
        <v>83</v>
      </c>
      <c r="BK407" s="238">
        <f>ROUND(I407*H407,2)</f>
        <v>0</v>
      </c>
      <c r="BL407" s="17" t="s">
        <v>362</v>
      </c>
      <c r="BM407" s="237" t="s">
        <v>3706</v>
      </c>
    </row>
    <row r="408" s="14" customFormat="1">
      <c r="A408" s="14"/>
      <c r="B408" s="255"/>
      <c r="C408" s="256"/>
      <c r="D408" s="246" t="s">
        <v>190</v>
      </c>
      <c r="E408" s="257" t="s">
        <v>1</v>
      </c>
      <c r="F408" s="258" t="s">
        <v>3707</v>
      </c>
      <c r="G408" s="256"/>
      <c r="H408" s="259">
        <v>2</v>
      </c>
      <c r="I408" s="260"/>
      <c r="J408" s="256"/>
      <c r="K408" s="256"/>
      <c r="L408" s="261"/>
      <c r="M408" s="262"/>
      <c r="N408" s="263"/>
      <c r="O408" s="263"/>
      <c r="P408" s="263"/>
      <c r="Q408" s="263"/>
      <c r="R408" s="263"/>
      <c r="S408" s="263"/>
      <c r="T408" s="26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65" t="s">
        <v>190</v>
      </c>
      <c r="AU408" s="265" t="s">
        <v>85</v>
      </c>
      <c r="AV408" s="14" t="s">
        <v>85</v>
      </c>
      <c r="AW408" s="14" t="s">
        <v>34</v>
      </c>
      <c r="AX408" s="14" t="s">
        <v>76</v>
      </c>
      <c r="AY408" s="265" t="s">
        <v>178</v>
      </c>
    </row>
    <row r="409" s="2" customFormat="1" ht="24.15" customHeight="1">
      <c r="A409" s="38"/>
      <c r="B409" s="39"/>
      <c r="C409" s="267" t="s">
        <v>504</v>
      </c>
      <c r="D409" s="267" t="s">
        <v>406</v>
      </c>
      <c r="E409" s="268" t="s">
        <v>3708</v>
      </c>
      <c r="F409" s="269" t="s">
        <v>3709</v>
      </c>
      <c r="G409" s="270" t="s">
        <v>203</v>
      </c>
      <c r="H409" s="271">
        <v>2</v>
      </c>
      <c r="I409" s="272"/>
      <c r="J409" s="273">
        <f>ROUND(I409*H409,2)</f>
        <v>0</v>
      </c>
      <c r="K409" s="269" t="s">
        <v>1</v>
      </c>
      <c r="L409" s="274"/>
      <c r="M409" s="275" t="s">
        <v>1</v>
      </c>
      <c r="N409" s="276" t="s">
        <v>41</v>
      </c>
      <c r="O409" s="91"/>
      <c r="P409" s="235">
        <f>O409*H409</f>
        <v>0</v>
      </c>
      <c r="Q409" s="235">
        <v>0.0023500000000000001</v>
      </c>
      <c r="R409" s="235">
        <f>Q409*H409</f>
        <v>0.0047000000000000002</v>
      </c>
      <c r="S409" s="235">
        <v>0</v>
      </c>
      <c r="T409" s="236">
        <f>S409*H409</f>
        <v>0</v>
      </c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R409" s="237" t="s">
        <v>472</v>
      </c>
      <c r="AT409" s="237" t="s">
        <v>406</v>
      </c>
      <c r="AU409" s="237" t="s">
        <v>85</v>
      </c>
      <c r="AY409" s="17" t="s">
        <v>178</v>
      </c>
      <c r="BE409" s="238">
        <f>IF(N409="základní",J409,0)</f>
        <v>0</v>
      </c>
      <c r="BF409" s="238">
        <f>IF(N409="snížená",J409,0)</f>
        <v>0</v>
      </c>
      <c r="BG409" s="238">
        <f>IF(N409="zákl. přenesená",J409,0)</f>
        <v>0</v>
      </c>
      <c r="BH409" s="238">
        <f>IF(N409="sníž. přenesená",J409,0)</f>
        <v>0</v>
      </c>
      <c r="BI409" s="238">
        <f>IF(N409="nulová",J409,0)</f>
        <v>0</v>
      </c>
      <c r="BJ409" s="17" t="s">
        <v>83</v>
      </c>
      <c r="BK409" s="238">
        <f>ROUND(I409*H409,2)</f>
        <v>0</v>
      </c>
      <c r="BL409" s="17" t="s">
        <v>362</v>
      </c>
      <c r="BM409" s="237" t="s">
        <v>3710</v>
      </c>
    </row>
    <row r="410" s="14" customFormat="1">
      <c r="A410" s="14"/>
      <c r="B410" s="255"/>
      <c r="C410" s="256"/>
      <c r="D410" s="246" t="s">
        <v>190</v>
      </c>
      <c r="E410" s="257" t="s">
        <v>1</v>
      </c>
      <c r="F410" s="258" t="s">
        <v>3707</v>
      </c>
      <c r="G410" s="256"/>
      <c r="H410" s="259">
        <v>2</v>
      </c>
      <c r="I410" s="260"/>
      <c r="J410" s="256"/>
      <c r="K410" s="256"/>
      <c r="L410" s="261"/>
      <c r="M410" s="262"/>
      <c r="N410" s="263"/>
      <c r="O410" s="263"/>
      <c r="P410" s="263"/>
      <c r="Q410" s="263"/>
      <c r="R410" s="263"/>
      <c r="S410" s="263"/>
      <c r="T410" s="26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5" t="s">
        <v>190</v>
      </c>
      <c r="AU410" s="265" t="s">
        <v>85</v>
      </c>
      <c r="AV410" s="14" t="s">
        <v>85</v>
      </c>
      <c r="AW410" s="14" t="s">
        <v>34</v>
      </c>
      <c r="AX410" s="14" t="s">
        <v>76</v>
      </c>
      <c r="AY410" s="265" t="s">
        <v>178</v>
      </c>
    </row>
    <row r="411" s="2" customFormat="1" ht="16.5" customHeight="1">
      <c r="A411" s="38"/>
      <c r="B411" s="39"/>
      <c r="C411" s="226" t="s">
        <v>940</v>
      </c>
      <c r="D411" s="226" t="s">
        <v>181</v>
      </c>
      <c r="E411" s="227" t="s">
        <v>3711</v>
      </c>
      <c r="F411" s="228" t="s">
        <v>3712</v>
      </c>
      <c r="G411" s="229" t="s">
        <v>203</v>
      </c>
      <c r="H411" s="230">
        <v>2</v>
      </c>
      <c r="I411" s="231"/>
      <c r="J411" s="232">
        <f>ROUND(I411*H411,2)</f>
        <v>0</v>
      </c>
      <c r="K411" s="228" t="s">
        <v>185</v>
      </c>
      <c r="L411" s="44"/>
      <c r="M411" s="233" t="s">
        <v>1</v>
      </c>
      <c r="N411" s="234" t="s">
        <v>41</v>
      </c>
      <c r="O411" s="91"/>
      <c r="P411" s="235">
        <f>O411*H411</f>
        <v>0</v>
      </c>
      <c r="Q411" s="235">
        <v>0.00010000000000000001</v>
      </c>
      <c r="R411" s="235">
        <f>Q411*H411</f>
        <v>0.00020000000000000001</v>
      </c>
      <c r="S411" s="235">
        <v>0</v>
      </c>
      <c r="T411" s="236">
        <f>S411*H411</f>
        <v>0</v>
      </c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R411" s="237" t="s">
        <v>362</v>
      </c>
      <c r="AT411" s="237" t="s">
        <v>181</v>
      </c>
      <c r="AU411" s="237" t="s">
        <v>85</v>
      </c>
      <c r="AY411" s="17" t="s">
        <v>178</v>
      </c>
      <c r="BE411" s="238">
        <f>IF(N411="základní",J411,0)</f>
        <v>0</v>
      </c>
      <c r="BF411" s="238">
        <f>IF(N411="snížená",J411,0)</f>
        <v>0</v>
      </c>
      <c r="BG411" s="238">
        <f>IF(N411="zákl. přenesená",J411,0)</f>
        <v>0</v>
      </c>
      <c r="BH411" s="238">
        <f>IF(N411="sníž. přenesená",J411,0)</f>
        <v>0</v>
      </c>
      <c r="BI411" s="238">
        <f>IF(N411="nulová",J411,0)</f>
        <v>0</v>
      </c>
      <c r="BJ411" s="17" t="s">
        <v>83</v>
      </c>
      <c r="BK411" s="238">
        <f>ROUND(I411*H411,2)</f>
        <v>0</v>
      </c>
      <c r="BL411" s="17" t="s">
        <v>362</v>
      </c>
      <c r="BM411" s="237" t="s">
        <v>3713</v>
      </c>
    </row>
    <row r="412" s="2" customFormat="1">
      <c r="A412" s="38"/>
      <c r="B412" s="39"/>
      <c r="C412" s="40"/>
      <c r="D412" s="239" t="s">
        <v>188</v>
      </c>
      <c r="E412" s="40"/>
      <c r="F412" s="240" t="s">
        <v>3714</v>
      </c>
      <c r="G412" s="40"/>
      <c r="H412" s="40"/>
      <c r="I412" s="241"/>
      <c r="J412" s="40"/>
      <c r="K412" s="40"/>
      <c r="L412" s="44"/>
      <c r="M412" s="242"/>
      <c r="N412" s="243"/>
      <c r="O412" s="91"/>
      <c r="P412" s="91"/>
      <c r="Q412" s="91"/>
      <c r="R412" s="91"/>
      <c r="S412" s="91"/>
      <c r="T412" s="92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T412" s="17" t="s">
        <v>188</v>
      </c>
      <c r="AU412" s="17" t="s">
        <v>85</v>
      </c>
    </row>
    <row r="413" s="2" customFormat="1" ht="24.15" customHeight="1">
      <c r="A413" s="38"/>
      <c r="B413" s="39"/>
      <c r="C413" s="226" t="s">
        <v>945</v>
      </c>
      <c r="D413" s="226" t="s">
        <v>181</v>
      </c>
      <c r="E413" s="227" t="s">
        <v>3715</v>
      </c>
      <c r="F413" s="228" t="s">
        <v>3716</v>
      </c>
      <c r="G413" s="229" t="s">
        <v>1560</v>
      </c>
      <c r="H413" s="230">
        <v>1</v>
      </c>
      <c r="I413" s="231"/>
      <c r="J413" s="232">
        <f>ROUND(I413*H413,2)</f>
        <v>0</v>
      </c>
      <c r="K413" s="228" t="s">
        <v>1</v>
      </c>
      <c r="L413" s="44"/>
      <c r="M413" s="233" t="s">
        <v>1</v>
      </c>
      <c r="N413" s="234" t="s">
        <v>41</v>
      </c>
      <c r="O413" s="91"/>
      <c r="P413" s="235">
        <f>O413*H413</f>
        <v>0</v>
      </c>
      <c r="Q413" s="235">
        <v>0.010580000000000001</v>
      </c>
      <c r="R413" s="235">
        <f>Q413*H413</f>
        <v>0.010580000000000001</v>
      </c>
      <c r="S413" s="235">
        <v>0</v>
      </c>
      <c r="T413" s="236">
        <f>S413*H413</f>
        <v>0</v>
      </c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R413" s="237" t="s">
        <v>362</v>
      </c>
      <c r="AT413" s="237" t="s">
        <v>181</v>
      </c>
      <c r="AU413" s="237" t="s">
        <v>85</v>
      </c>
      <c r="AY413" s="17" t="s">
        <v>178</v>
      </c>
      <c r="BE413" s="238">
        <f>IF(N413="základní",J413,0)</f>
        <v>0</v>
      </c>
      <c r="BF413" s="238">
        <f>IF(N413="snížená",J413,0)</f>
        <v>0</v>
      </c>
      <c r="BG413" s="238">
        <f>IF(N413="zákl. přenesená",J413,0)</f>
        <v>0</v>
      </c>
      <c r="BH413" s="238">
        <f>IF(N413="sníž. přenesená",J413,0)</f>
        <v>0</v>
      </c>
      <c r="BI413" s="238">
        <f>IF(N413="nulová",J413,0)</f>
        <v>0</v>
      </c>
      <c r="BJ413" s="17" t="s">
        <v>83</v>
      </c>
      <c r="BK413" s="238">
        <f>ROUND(I413*H413,2)</f>
        <v>0</v>
      </c>
      <c r="BL413" s="17" t="s">
        <v>362</v>
      </c>
      <c r="BM413" s="237" t="s">
        <v>3717</v>
      </c>
    </row>
    <row r="414" s="14" customFormat="1">
      <c r="A414" s="14"/>
      <c r="B414" s="255"/>
      <c r="C414" s="256"/>
      <c r="D414" s="246" t="s">
        <v>190</v>
      </c>
      <c r="E414" s="257" t="s">
        <v>1</v>
      </c>
      <c r="F414" s="258" t="s">
        <v>3687</v>
      </c>
      <c r="G414" s="256"/>
      <c r="H414" s="259">
        <v>1</v>
      </c>
      <c r="I414" s="260"/>
      <c r="J414" s="256"/>
      <c r="K414" s="256"/>
      <c r="L414" s="261"/>
      <c r="M414" s="262"/>
      <c r="N414" s="263"/>
      <c r="O414" s="263"/>
      <c r="P414" s="263"/>
      <c r="Q414" s="263"/>
      <c r="R414" s="263"/>
      <c r="S414" s="263"/>
      <c r="T414" s="26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65" t="s">
        <v>190</v>
      </c>
      <c r="AU414" s="265" t="s">
        <v>85</v>
      </c>
      <c r="AV414" s="14" t="s">
        <v>85</v>
      </c>
      <c r="AW414" s="14" t="s">
        <v>34</v>
      </c>
      <c r="AX414" s="14" t="s">
        <v>76</v>
      </c>
      <c r="AY414" s="265" t="s">
        <v>178</v>
      </c>
    </row>
    <row r="415" s="2" customFormat="1" ht="21.75" customHeight="1">
      <c r="A415" s="38"/>
      <c r="B415" s="39"/>
      <c r="C415" s="226" t="s">
        <v>974</v>
      </c>
      <c r="D415" s="226" t="s">
        <v>181</v>
      </c>
      <c r="E415" s="227" t="s">
        <v>3718</v>
      </c>
      <c r="F415" s="228" t="s">
        <v>3719</v>
      </c>
      <c r="G415" s="229" t="s">
        <v>1560</v>
      </c>
      <c r="H415" s="230">
        <v>11</v>
      </c>
      <c r="I415" s="231"/>
      <c r="J415" s="232">
        <f>ROUND(I415*H415,2)</f>
        <v>0</v>
      </c>
      <c r="K415" s="228" t="s">
        <v>185</v>
      </c>
      <c r="L415" s="44"/>
      <c r="M415" s="233" t="s">
        <v>1</v>
      </c>
      <c r="N415" s="234" t="s">
        <v>41</v>
      </c>
      <c r="O415" s="91"/>
      <c r="P415" s="235">
        <f>O415*H415</f>
        <v>0</v>
      </c>
      <c r="Q415" s="235">
        <v>0.0022300000000000002</v>
      </c>
      <c r="R415" s="235">
        <f>Q415*H415</f>
        <v>0.024530000000000003</v>
      </c>
      <c r="S415" s="235">
        <v>0</v>
      </c>
      <c r="T415" s="236">
        <f>S415*H415</f>
        <v>0</v>
      </c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R415" s="237" t="s">
        <v>362</v>
      </c>
      <c r="AT415" s="237" t="s">
        <v>181</v>
      </c>
      <c r="AU415" s="237" t="s">
        <v>85</v>
      </c>
      <c r="AY415" s="17" t="s">
        <v>178</v>
      </c>
      <c r="BE415" s="238">
        <f>IF(N415="základní",J415,0)</f>
        <v>0</v>
      </c>
      <c r="BF415" s="238">
        <f>IF(N415="snížená",J415,0)</f>
        <v>0</v>
      </c>
      <c r="BG415" s="238">
        <f>IF(N415="zákl. přenesená",J415,0)</f>
        <v>0</v>
      </c>
      <c r="BH415" s="238">
        <f>IF(N415="sníž. přenesená",J415,0)</f>
        <v>0</v>
      </c>
      <c r="BI415" s="238">
        <f>IF(N415="nulová",J415,0)</f>
        <v>0</v>
      </c>
      <c r="BJ415" s="17" t="s">
        <v>83</v>
      </c>
      <c r="BK415" s="238">
        <f>ROUND(I415*H415,2)</f>
        <v>0</v>
      </c>
      <c r="BL415" s="17" t="s">
        <v>362</v>
      </c>
      <c r="BM415" s="237" t="s">
        <v>3720</v>
      </c>
    </row>
    <row r="416" s="2" customFormat="1">
      <c r="A416" s="38"/>
      <c r="B416" s="39"/>
      <c r="C416" s="40"/>
      <c r="D416" s="239" t="s">
        <v>188</v>
      </c>
      <c r="E416" s="40"/>
      <c r="F416" s="240" t="s">
        <v>3721</v>
      </c>
      <c r="G416" s="40"/>
      <c r="H416" s="40"/>
      <c r="I416" s="241"/>
      <c r="J416" s="40"/>
      <c r="K416" s="40"/>
      <c r="L416" s="44"/>
      <c r="M416" s="242"/>
      <c r="N416" s="243"/>
      <c r="O416" s="91"/>
      <c r="P416" s="91"/>
      <c r="Q416" s="91"/>
      <c r="R416" s="91"/>
      <c r="S416" s="91"/>
      <c r="T416" s="92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T416" s="17" t="s">
        <v>188</v>
      </c>
      <c r="AU416" s="17" t="s">
        <v>85</v>
      </c>
    </row>
    <row r="417" s="2" customFormat="1" ht="16.5" customHeight="1">
      <c r="A417" s="38"/>
      <c r="B417" s="39"/>
      <c r="C417" s="267" t="s">
        <v>996</v>
      </c>
      <c r="D417" s="267" t="s">
        <v>406</v>
      </c>
      <c r="E417" s="268" t="s">
        <v>3722</v>
      </c>
      <c r="F417" s="269" t="s">
        <v>3723</v>
      </c>
      <c r="G417" s="270" t="s">
        <v>203</v>
      </c>
      <c r="H417" s="271">
        <v>4</v>
      </c>
      <c r="I417" s="272"/>
      <c r="J417" s="273">
        <f>ROUND(I417*H417,2)</f>
        <v>0</v>
      </c>
      <c r="K417" s="269" t="s">
        <v>185</v>
      </c>
      <c r="L417" s="274"/>
      <c r="M417" s="275" t="s">
        <v>1</v>
      </c>
      <c r="N417" s="276" t="s">
        <v>41</v>
      </c>
      <c r="O417" s="91"/>
      <c r="P417" s="235">
        <f>O417*H417</f>
        <v>0</v>
      </c>
      <c r="Q417" s="235">
        <v>0.0135</v>
      </c>
      <c r="R417" s="235">
        <f>Q417*H417</f>
        <v>0.053999999999999999</v>
      </c>
      <c r="S417" s="235">
        <v>0</v>
      </c>
      <c r="T417" s="236">
        <f>S417*H417</f>
        <v>0</v>
      </c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R417" s="237" t="s">
        <v>472</v>
      </c>
      <c r="AT417" s="237" t="s">
        <v>406</v>
      </c>
      <c r="AU417" s="237" t="s">
        <v>85</v>
      </c>
      <c r="AY417" s="17" t="s">
        <v>178</v>
      </c>
      <c r="BE417" s="238">
        <f>IF(N417="základní",J417,0)</f>
        <v>0</v>
      </c>
      <c r="BF417" s="238">
        <f>IF(N417="snížená",J417,0)</f>
        <v>0</v>
      </c>
      <c r="BG417" s="238">
        <f>IF(N417="zákl. přenesená",J417,0)</f>
        <v>0</v>
      </c>
      <c r="BH417" s="238">
        <f>IF(N417="sníž. přenesená",J417,0)</f>
        <v>0</v>
      </c>
      <c r="BI417" s="238">
        <f>IF(N417="nulová",J417,0)</f>
        <v>0</v>
      </c>
      <c r="BJ417" s="17" t="s">
        <v>83</v>
      </c>
      <c r="BK417" s="238">
        <f>ROUND(I417*H417,2)</f>
        <v>0</v>
      </c>
      <c r="BL417" s="17" t="s">
        <v>362</v>
      </c>
      <c r="BM417" s="237" t="s">
        <v>3724</v>
      </c>
    </row>
    <row r="418" s="14" customFormat="1">
      <c r="A418" s="14"/>
      <c r="B418" s="255"/>
      <c r="C418" s="256"/>
      <c r="D418" s="246" t="s">
        <v>190</v>
      </c>
      <c r="E418" s="257" t="s">
        <v>1</v>
      </c>
      <c r="F418" s="258" t="s">
        <v>3725</v>
      </c>
      <c r="G418" s="256"/>
      <c r="H418" s="259">
        <v>4</v>
      </c>
      <c r="I418" s="260"/>
      <c r="J418" s="256"/>
      <c r="K418" s="256"/>
      <c r="L418" s="261"/>
      <c r="M418" s="262"/>
      <c r="N418" s="263"/>
      <c r="O418" s="263"/>
      <c r="P418" s="263"/>
      <c r="Q418" s="263"/>
      <c r="R418" s="263"/>
      <c r="S418" s="263"/>
      <c r="T418" s="26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65" t="s">
        <v>190</v>
      </c>
      <c r="AU418" s="265" t="s">
        <v>85</v>
      </c>
      <c r="AV418" s="14" t="s">
        <v>85</v>
      </c>
      <c r="AW418" s="14" t="s">
        <v>34</v>
      </c>
      <c r="AX418" s="14" t="s">
        <v>76</v>
      </c>
      <c r="AY418" s="265" t="s">
        <v>178</v>
      </c>
    </row>
    <row r="419" s="2" customFormat="1" ht="24.15" customHeight="1">
      <c r="A419" s="38"/>
      <c r="B419" s="39"/>
      <c r="C419" s="267" t="s">
        <v>1001</v>
      </c>
      <c r="D419" s="267" t="s">
        <v>406</v>
      </c>
      <c r="E419" s="268" t="s">
        <v>3726</v>
      </c>
      <c r="F419" s="269" t="s">
        <v>3727</v>
      </c>
      <c r="G419" s="270" t="s">
        <v>203</v>
      </c>
      <c r="H419" s="271">
        <v>1</v>
      </c>
      <c r="I419" s="272"/>
      <c r="J419" s="273">
        <f>ROUND(I419*H419,2)</f>
        <v>0</v>
      </c>
      <c r="K419" s="269" t="s">
        <v>185</v>
      </c>
      <c r="L419" s="274"/>
      <c r="M419" s="275" t="s">
        <v>1</v>
      </c>
      <c r="N419" s="276" t="s">
        <v>41</v>
      </c>
      <c r="O419" s="91"/>
      <c r="P419" s="235">
        <f>O419*H419</f>
        <v>0</v>
      </c>
      <c r="Q419" s="235">
        <v>0.017600000000000001</v>
      </c>
      <c r="R419" s="235">
        <f>Q419*H419</f>
        <v>0.017600000000000001</v>
      </c>
      <c r="S419" s="235">
        <v>0</v>
      </c>
      <c r="T419" s="236">
        <f>S419*H419</f>
        <v>0</v>
      </c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R419" s="237" t="s">
        <v>472</v>
      </c>
      <c r="AT419" s="237" t="s">
        <v>406</v>
      </c>
      <c r="AU419" s="237" t="s">
        <v>85</v>
      </c>
      <c r="AY419" s="17" t="s">
        <v>178</v>
      </c>
      <c r="BE419" s="238">
        <f>IF(N419="základní",J419,0)</f>
        <v>0</v>
      </c>
      <c r="BF419" s="238">
        <f>IF(N419="snížená",J419,0)</f>
        <v>0</v>
      </c>
      <c r="BG419" s="238">
        <f>IF(N419="zákl. přenesená",J419,0)</f>
        <v>0</v>
      </c>
      <c r="BH419" s="238">
        <f>IF(N419="sníž. přenesená",J419,0)</f>
        <v>0</v>
      </c>
      <c r="BI419" s="238">
        <f>IF(N419="nulová",J419,0)</f>
        <v>0</v>
      </c>
      <c r="BJ419" s="17" t="s">
        <v>83</v>
      </c>
      <c r="BK419" s="238">
        <f>ROUND(I419*H419,2)</f>
        <v>0</v>
      </c>
      <c r="BL419" s="17" t="s">
        <v>362</v>
      </c>
      <c r="BM419" s="237" t="s">
        <v>3728</v>
      </c>
    </row>
    <row r="420" s="14" customFormat="1">
      <c r="A420" s="14"/>
      <c r="B420" s="255"/>
      <c r="C420" s="256"/>
      <c r="D420" s="246" t="s">
        <v>190</v>
      </c>
      <c r="E420" s="257" t="s">
        <v>1</v>
      </c>
      <c r="F420" s="258" t="s">
        <v>3729</v>
      </c>
      <c r="G420" s="256"/>
      <c r="H420" s="259">
        <v>1</v>
      </c>
      <c r="I420" s="260"/>
      <c r="J420" s="256"/>
      <c r="K420" s="256"/>
      <c r="L420" s="261"/>
      <c r="M420" s="262"/>
      <c r="N420" s="263"/>
      <c r="O420" s="263"/>
      <c r="P420" s="263"/>
      <c r="Q420" s="263"/>
      <c r="R420" s="263"/>
      <c r="S420" s="263"/>
      <c r="T420" s="26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65" t="s">
        <v>190</v>
      </c>
      <c r="AU420" s="265" t="s">
        <v>85</v>
      </c>
      <c r="AV420" s="14" t="s">
        <v>85</v>
      </c>
      <c r="AW420" s="14" t="s">
        <v>34</v>
      </c>
      <c r="AX420" s="14" t="s">
        <v>76</v>
      </c>
      <c r="AY420" s="265" t="s">
        <v>178</v>
      </c>
    </row>
    <row r="421" s="2" customFormat="1" ht="16.5" customHeight="1">
      <c r="A421" s="38"/>
      <c r="B421" s="39"/>
      <c r="C421" s="267" t="s">
        <v>1007</v>
      </c>
      <c r="D421" s="267" t="s">
        <v>406</v>
      </c>
      <c r="E421" s="268" t="s">
        <v>3730</v>
      </c>
      <c r="F421" s="269" t="s">
        <v>3731</v>
      </c>
      <c r="G421" s="270" t="s">
        <v>203</v>
      </c>
      <c r="H421" s="271">
        <v>4</v>
      </c>
      <c r="I421" s="272"/>
      <c r="J421" s="273">
        <f>ROUND(I421*H421,2)</f>
        <v>0</v>
      </c>
      <c r="K421" s="269" t="s">
        <v>185</v>
      </c>
      <c r="L421" s="274"/>
      <c r="M421" s="275" t="s">
        <v>1</v>
      </c>
      <c r="N421" s="276" t="s">
        <v>41</v>
      </c>
      <c r="O421" s="91"/>
      <c r="P421" s="235">
        <f>O421*H421</f>
        <v>0</v>
      </c>
      <c r="Q421" s="235">
        <v>0.0071000000000000004</v>
      </c>
      <c r="R421" s="235">
        <f>Q421*H421</f>
        <v>0.028400000000000002</v>
      </c>
      <c r="S421" s="235">
        <v>0</v>
      </c>
      <c r="T421" s="236">
        <f>S421*H421</f>
        <v>0</v>
      </c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R421" s="237" t="s">
        <v>472</v>
      </c>
      <c r="AT421" s="237" t="s">
        <v>406</v>
      </c>
      <c r="AU421" s="237" t="s">
        <v>85</v>
      </c>
      <c r="AY421" s="17" t="s">
        <v>178</v>
      </c>
      <c r="BE421" s="238">
        <f>IF(N421="základní",J421,0)</f>
        <v>0</v>
      </c>
      <c r="BF421" s="238">
        <f>IF(N421="snížená",J421,0)</f>
        <v>0</v>
      </c>
      <c r="BG421" s="238">
        <f>IF(N421="zákl. přenesená",J421,0)</f>
        <v>0</v>
      </c>
      <c r="BH421" s="238">
        <f>IF(N421="sníž. přenesená",J421,0)</f>
        <v>0</v>
      </c>
      <c r="BI421" s="238">
        <f>IF(N421="nulová",J421,0)</f>
        <v>0</v>
      </c>
      <c r="BJ421" s="17" t="s">
        <v>83</v>
      </c>
      <c r="BK421" s="238">
        <f>ROUND(I421*H421,2)</f>
        <v>0</v>
      </c>
      <c r="BL421" s="17" t="s">
        <v>362</v>
      </c>
      <c r="BM421" s="237" t="s">
        <v>3732</v>
      </c>
    </row>
    <row r="422" s="14" customFormat="1">
      <c r="A422" s="14"/>
      <c r="B422" s="255"/>
      <c r="C422" s="256"/>
      <c r="D422" s="246" t="s">
        <v>190</v>
      </c>
      <c r="E422" s="257" t="s">
        <v>1</v>
      </c>
      <c r="F422" s="258" t="s">
        <v>3725</v>
      </c>
      <c r="G422" s="256"/>
      <c r="H422" s="259">
        <v>4</v>
      </c>
      <c r="I422" s="260"/>
      <c r="J422" s="256"/>
      <c r="K422" s="256"/>
      <c r="L422" s="261"/>
      <c r="M422" s="262"/>
      <c r="N422" s="263"/>
      <c r="O422" s="263"/>
      <c r="P422" s="263"/>
      <c r="Q422" s="263"/>
      <c r="R422" s="263"/>
      <c r="S422" s="263"/>
      <c r="T422" s="26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65" t="s">
        <v>190</v>
      </c>
      <c r="AU422" s="265" t="s">
        <v>85</v>
      </c>
      <c r="AV422" s="14" t="s">
        <v>85</v>
      </c>
      <c r="AW422" s="14" t="s">
        <v>34</v>
      </c>
      <c r="AX422" s="14" t="s">
        <v>76</v>
      </c>
      <c r="AY422" s="265" t="s">
        <v>178</v>
      </c>
    </row>
    <row r="423" s="2" customFormat="1" ht="24.15" customHeight="1">
      <c r="A423" s="38"/>
      <c r="B423" s="39"/>
      <c r="C423" s="267" t="s">
        <v>1013</v>
      </c>
      <c r="D423" s="267" t="s">
        <v>406</v>
      </c>
      <c r="E423" s="268" t="s">
        <v>3733</v>
      </c>
      <c r="F423" s="269" t="s">
        <v>3734</v>
      </c>
      <c r="G423" s="270" t="s">
        <v>203</v>
      </c>
      <c r="H423" s="271">
        <v>2</v>
      </c>
      <c r="I423" s="272"/>
      <c r="J423" s="273">
        <f>ROUND(I423*H423,2)</f>
        <v>0</v>
      </c>
      <c r="K423" s="269" t="s">
        <v>1</v>
      </c>
      <c r="L423" s="274"/>
      <c r="M423" s="275" t="s">
        <v>1</v>
      </c>
      <c r="N423" s="276" t="s">
        <v>41</v>
      </c>
      <c r="O423" s="91"/>
      <c r="P423" s="235">
        <f>O423*H423</f>
        <v>0</v>
      </c>
      <c r="Q423" s="235">
        <v>0.0057000000000000002</v>
      </c>
      <c r="R423" s="235">
        <f>Q423*H423</f>
        <v>0.0114</v>
      </c>
      <c r="S423" s="235">
        <v>0</v>
      </c>
      <c r="T423" s="236">
        <f>S423*H423</f>
        <v>0</v>
      </c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R423" s="237" t="s">
        <v>472</v>
      </c>
      <c r="AT423" s="237" t="s">
        <v>406</v>
      </c>
      <c r="AU423" s="237" t="s">
        <v>85</v>
      </c>
      <c r="AY423" s="17" t="s">
        <v>178</v>
      </c>
      <c r="BE423" s="238">
        <f>IF(N423="základní",J423,0)</f>
        <v>0</v>
      </c>
      <c r="BF423" s="238">
        <f>IF(N423="snížená",J423,0)</f>
        <v>0</v>
      </c>
      <c r="BG423" s="238">
        <f>IF(N423="zákl. přenesená",J423,0)</f>
        <v>0</v>
      </c>
      <c r="BH423" s="238">
        <f>IF(N423="sníž. přenesená",J423,0)</f>
        <v>0</v>
      </c>
      <c r="BI423" s="238">
        <f>IF(N423="nulová",J423,0)</f>
        <v>0</v>
      </c>
      <c r="BJ423" s="17" t="s">
        <v>83</v>
      </c>
      <c r="BK423" s="238">
        <f>ROUND(I423*H423,2)</f>
        <v>0</v>
      </c>
      <c r="BL423" s="17" t="s">
        <v>362</v>
      </c>
      <c r="BM423" s="237" t="s">
        <v>3735</v>
      </c>
    </row>
    <row r="424" s="14" customFormat="1">
      <c r="A424" s="14"/>
      <c r="B424" s="255"/>
      <c r="C424" s="256"/>
      <c r="D424" s="246" t="s">
        <v>190</v>
      </c>
      <c r="E424" s="257" t="s">
        <v>1</v>
      </c>
      <c r="F424" s="258" t="s">
        <v>3736</v>
      </c>
      <c r="G424" s="256"/>
      <c r="H424" s="259">
        <v>2</v>
      </c>
      <c r="I424" s="260"/>
      <c r="J424" s="256"/>
      <c r="K424" s="256"/>
      <c r="L424" s="261"/>
      <c r="M424" s="262"/>
      <c r="N424" s="263"/>
      <c r="O424" s="263"/>
      <c r="P424" s="263"/>
      <c r="Q424" s="263"/>
      <c r="R424" s="263"/>
      <c r="S424" s="263"/>
      <c r="T424" s="26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65" t="s">
        <v>190</v>
      </c>
      <c r="AU424" s="265" t="s">
        <v>85</v>
      </c>
      <c r="AV424" s="14" t="s">
        <v>85</v>
      </c>
      <c r="AW424" s="14" t="s">
        <v>34</v>
      </c>
      <c r="AX424" s="14" t="s">
        <v>76</v>
      </c>
      <c r="AY424" s="265" t="s">
        <v>178</v>
      </c>
    </row>
    <row r="425" s="2" customFormat="1" ht="16.5" customHeight="1">
      <c r="A425" s="38"/>
      <c r="B425" s="39"/>
      <c r="C425" s="226" t="s">
        <v>1020</v>
      </c>
      <c r="D425" s="226" t="s">
        <v>181</v>
      </c>
      <c r="E425" s="227" t="s">
        <v>3737</v>
      </c>
      <c r="F425" s="228" t="s">
        <v>3738</v>
      </c>
      <c r="G425" s="229" t="s">
        <v>1560</v>
      </c>
      <c r="H425" s="230">
        <v>18</v>
      </c>
      <c r="I425" s="231"/>
      <c r="J425" s="232">
        <f>ROUND(I425*H425,2)</f>
        <v>0</v>
      </c>
      <c r="K425" s="228" t="s">
        <v>185</v>
      </c>
      <c r="L425" s="44"/>
      <c r="M425" s="233" t="s">
        <v>1</v>
      </c>
      <c r="N425" s="234" t="s">
        <v>41</v>
      </c>
      <c r="O425" s="91"/>
      <c r="P425" s="235">
        <f>O425*H425</f>
        <v>0</v>
      </c>
      <c r="Q425" s="235">
        <v>0.00055999999999999995</v>
      </c>
      <c r="R425" s="235">
        <f>Q425*H425</f>
        <v>0.010079999999999999</v>
      </c>
      <c r="S425" s="235">
        <v>0</v>
      </c>
      <c r="T425" s="236">
        <f>S425*H425</f>
        <v>0</v>
      </c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R425" s="237" t="s">
        <v>362</v>
      </c>
      <c r="AT425" s="237" t="s">
        <v>181</v>
      </c>
      <c r="AU425" s="237" t="s">
        <v>85</v>
      </c>
      <c r="AY425" s="17" t="s">
        <v>178</v>
      </c>
      <c r="BE425" s="238">
        <f>IF(N425="základní",J425,0)</f>
        <v>0</v>
      </c>
      <c r="BF425" s="238">
        <f>IF(N425="snížená",J425,0)</f>
        <v>0</v>
      </c>
      <c r="BG425" s="238">
        <f>IF(N425="zákl. přenesená",J425,0)</f>
        <v>0</v>
      </c>
      <c r="BH425" s="238">
        <f>IF(N425="sníž. přenesená",J425,0)</f>
        <v>0</v>
      </c>
      <c r="BI425" s="238">
        <f>IF(N425="nulová",J425,0)</f>
        <v>0</v>
      </c>
      <c r="BJ425" s="17" t="s">
        <v>83</v>
      </c>
      <c r="BK425" s="238">
        <f>ROUND(I425*H425,2)</f>
        <v>0</v>
      </c>
      <c r="BL425" s="17" t="s">
        <v>362</v>
      </c>
      <c r="BM425" s="237" t="s">
        <v>3739</v>
      </c>
    </row>
    <row r="426" s="2" customFormat="1">
      <c r="A426" s="38"/>
      <c r="B426" s="39"/>
      <c r="C426" s="40"/>
      <c r="D426" s="239" t="s">
        <v>188</v>
      </c>
      <c r="E426" s="40"/>
      <c r="F426" s="240" t="s">
        <v>3740</v>
      </c>
      <c r="G426" s="40"/>
      <c r="H426" s="40"/>
      <c r="I426" s="241"/>
      <c r="J426" s="40"/>
      <c r="K426" s="40"/>
      <c r="L426" s="44"/>
      <c r="M426" s="242"/>
      <c r="N426" s="243"/>
      <c r="O426" s="91"/>
      <c r="P426" s="91"/>
      <c r="Q426" s="91"/>
      <c r="R426" s="91"/>
      <c r="S426" s="91"/>
      <c r="T426" s="92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T426" s="17" t="s">
        <v>188</v>
      </c>
      <c r="AU426" s="17" t="s">
        <v>85</v>
      </c>
    </row>
    <row r="427" s="14" customFormat="1">
      <c r="A427" s="14"/>
      <c r="B427" s="255"/>
      <c r="C427" s="256"/>
      <c r="D427" s="246" t="s">
        <v>190</v>
      </c>
      <c r="E427" s="257" t="s">
        <v>1</v>
      </c>
      <c r="F427" s="258" t="s">
        <v>3741</v>
      </c>
      <c r="G427" s="256"/>
      <c r="H427" s="259">
        <v>9</v>
      </c>
      <c r="I427" s="260"/>
      <c r="J427" s="256"/>
      <c r="K427" s="256"/>
      <c r="L427" s="261"/>
      <c r="M427" s="262"/>
      <c r="N427" s="263"/>
      <c r="O427" s="263"/>
      <c r="P427" s="263"/>
      <c r="Q427" s="263"/>
      <c r="R427" s="263"/>
      <c r="S427" s="263"/>
      <c r="T427" s="26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65" t="s">
        <v>190</v>
      </c>
      <c r="AU427" s="265" t="s">
        <v>85</v>
      </c>
      <c r="AV427" s="14" t="s">
        <v>85</v>
      </c>
      <c r="AW427" s="14" t="s">
        <v>34</v>
      </c>
      <c r="AX427" s="14" t="s">
        <v>76</v>
      </c>
      <c r="AY427" s="265" t="s">
        <v>178</v>
      </c>
    </row>
    <row r="428" s="14" customFormat="1">
      <c r="A428" s="14"/>
      <c r="B428" s="255"/>
      <c r="C428" s="256"/>
      <c r="D428" s="246" t="s">
        <v>190</v>
      </c>
      <c r="E428" s="257" t="s">
        <v>1</v>
      </c>
      <c r="F428" s="258" t="s">
        <v>3742</v>
      </c>
      <c r="G428" s="256"/>
      <c r="H428" s="259">
        <v>9</v>
      </c>
      <c r="I428" s="260"/>
      <c r="J428" s="256"/>
      <c r="K428" s="256"/>
      <c r="L428" s="261"/>
      <c r="M428" s="262"/>
      <c r="N428" s="263"/>
      <c r="O428" s="263"/>
      <c r="P428" s="263"/>
      <c r="Q428" s="263"/>
      <c r="R428" s="263"/>
      <c r="S428" s="263"/>
      <c r="T428" s="26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65" t="s">
        <v>190</v>
      </c>
      <c r="AU428" s="265" t="s">
        <v>85</v>
      </c>
      <c r="AV428" s="14" t="s">
        <v>85</v>
      </c>
      <c r="AW428" s="14" t="s">
        <v>34</v>
      </c>
      <c r="AX428" s="14" t="s">
        <v>76</v>
      </c>
      <c r="AY428" s="265" t="s">
        <v>178</v>
      </c>
    </row>
    <row r="429" s="2" customFormat="1" ht="21.75" customHeight="1">
      <c r="A429" s="38"/>
      <c r="B429" s="39"/>
      <c r="C429" s="267" t="s">
        <v>1026</v>
      </c>
      <c r="D429" s="267" t="s">
        <v>406</v>
      </c>
      <c r="E429" s="268" t="s">
        <v>3743</v>
      </c>
      <c r="F429" s="269" t="s">
        <v>3744</v>
      </c>
      <c r="G429" s="270" t="s">
        <v>203</v>
      </c>
      <c r="H429" s="271">
        <v>1</v>
      </c>
      <c r="I429" s="272"/>
      <c r="J429" s="273">
        <f>ROUND(I429*H429,2)</f>
        <v>0</v>
      </c>
      <c r="K429" s="269" t="s">
        <v>3698</v>
      </c>
      <c r="L429" s="274"/>
      <c r="M429" s="275" t="s">
        <v>1</v>
      </c>
      <c r="N429" s="276" t="s">
        <v>41</v>
      </c>
      <c r="O429" s="91"/>
      <c r="P429" s="235">
        <f>O429*H429</f>
        <v>0</v>
      </c>
      <c r="Q429" s="235">
        <v>0.0036900000000000001</v>
      </c>
      <c r="R429" s="235">
        <f>Q429*H429</f>
        <v>0.0036900000000000001</v>
      </c>
      <c r="S429" s="235">
        <v>0</v>
      </c>
      <c r="T429" s="236">
        <f>S429*H429</f>
        <v>0</v>
      </c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R429" s="237" t="s">
        <v>472</v>
      </c>
      <c r="AT429" s="237" t="s">
        <v>406</v>
      </c>
      <c r="AU429" s="237" t="s">
        <v>85</v>
      </c>
      <c r="AY429" s="17" t="s">
        <v>178</v>
      </c>
      <c r="BE429" s="238">
        <f>IF(N429="základní",J429,0)</f>
        <v>0</v>
      </c>
      <c r="BF429" s="238">
        <f>IF(N429="snížená",J429,0)</f>
        <v>0</v>
      </c>
      <c r="BG429" s="238">
        <f>IF(N429="zákl. přenesená",J429,0)</f>
        <v>0</v>
      </c>
      <c r="BH429" s="238">
        <f>IF(N429="sníž. přenesená",J429,0)</f>
        <v>0</v>
      </c>
      <c r="BI429" s="238">
        <f>IF(N429="nulová",J429,0)</f>
        <v>0</v>
      </c>
      <c r="BJ429" s="17" t="s">
        <v>83</v>
      </c>
      <c r="BK429" s="238">
        <f>ROUND(I429*H429,2)</f>
        <v>0</v>
      </c>
      <c r="BL429" s="17" t="s">
        <v>362</v>
      </c>
      <c r="BM429" s="237" t="s">
        <v>3745</v>
      </c>
    </row>
    <row r="430" s="14" customFormat="1">
      <c r="A430" s="14"/>
      <c r="B430" s="255"/>
      <c r="C430" s="256"/>
      <c r="D430" s="246" t="s">
        <v>190</v>
      </c>
      <c r="E430" s="257" t="s">
        <v>1</v>
      </c>
      <c r="F430" s="258" t="s">
        <v>3746</v>
      </c>
      <c r="G430" s="256"/>
      <c r="H430" s="259">
        <v>1</v>
      </c>
      <c r="I430" s="260"/>
      <c r="J430" s="256"/>
      <c r="K430" s="256"/>
      <c r="L430" s="261"/>
      <c r="M430" s="262"/>
      <c r="N430" s="263"/>
      <c r="O430" s="263"/>
      <c r="P430" s="263"/>
      <c r="Q430" s="263"/>
      <c r="R430" s="263"/>
      <c r="S430" s="263"/>
      <c r="T430" s="26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65" t="s">
        <v>190</v>
      </c>
      <c r="AU430" s="265" t="s">
        <v>85</v>
      </c>
      <c r="AV430" s="14" t="s">
        <v>85</v>
      </c>
      <c r="AW430" s="14" t="s">
        <v>34</v>
      </c>
      <c r="AX430" s="14" t="s">
        <v>76</v>
      </c>
      <c r="AY430" s="265" t="s">
        <v>178</v>
      </c>
    </row>
    <row r="431" s="2" customFormat="1" ht="16.5" customHeight="1">
      <c r="A431" s="38"/>
      <c r="B431" s="39"/>
      <c r="C431" s="226" t="s">
        <v>1032</v>
      </c>
      <c r="D431" s="226" t="s">
        <v>181</v>
      </c>
      <c r="E431" s="227" t="s">
        <v>3747</v>
      </c>
      <c r="F431" s="228" t="s">
        <v>3748</v>
      </c>
      <c r="G431" s="229" t="s">
        <v>1560</v>
      </c>
      <c r="H431" s="230">
        <v>1</v>
      </c>
      <c r="I431" s="231"/>
      <c r="J431" s="232">
        <f>ROUND(I431*H431,2)</f>
        <v>0</v>
      </c>
      <c r="K431" s="228" t="s">
        <v>185</v>
      </c>
      <c r="L431" s="44"/>
      <c r="M431" s="233" t="s">
        <v>1</v>
      </c>
      <c r="N431" s="234" t="s">
        <v>41</v>
      </c>
      <c r="O431" s="91"/>
      <c r="P431" s="235">
        <f>O431*H431</f>
        <v>0</v>
      </c>
      <c r="Q431" s="235">
        <v>0.00114</v>
      </c>
      <c r="R431" s="235">
        <f>Q431*H431</f>
        <v>0.00114</v>
      </c>
      <c r="S431" s="235">
        <v>0</v>
      </c>
      <c r="T431" s="236">
        <f>S431*H431</f>
        <v>0</v>
      </c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R431" s="237" t="s">
        <v>362</v>
      </c>
      <c r="AT431" s="237" t="s">
        <v>181</v>
      </c>
      <c r="AU431" s="237" t="s">
        <v>85</v>
      </c>
      <c r="AY431" s="17" t="s">
        <v>178</v>
      </c>
      <c r="BE431" s="238">
        <f>IF(N431="základní",J431,0)</f>
        <v>0</v>
      </c>
      <c r="BF431" s="238">
        <f>IF(N431="snížená",J431,0)</f>
        <v>0</v>
      </c>
      <c r="BG431" s="238">
        <f>IF(N431="zákl. přenesená",J431,0)</f>
        <v>0</v>
      </c>
      <c r="BH431" s="238">
        <f>IF(N431="sníž. přenesená",J431,0)</f>
        <v>0</v>
      </c>
      <c r="BI431" s="238">
        <f>IF(N431="nulová",J431,0)</f>
        <v>0</v>
      </c>
      <c r="BJ431" s="17" t="s">
        <v>83</v>
      </c>
      <c r="BK431" s="238">
        <f>ROUND(I431*H431,2)</f>
        <v>0</v>
      </c>
      <c r="BL431" s="17" t="s">
        <v>362</v>
      </c>
      <c r="BM431" s="237" t="s">
        <v>3749</v>
      </c>
    </row>
    <row r="432" s="2" customFormat="1">
      <c r="A432" s="38"/>
      <c r="B432" s="39"/>
      <c r="C432" s="40"/>
      <c r="D432" s="239" t="s">
        <v>188</v>
      </c>
      <c r="E432" s="40"/>
      <c r="F432" s="240" t="s">
        <v>3750</v>
      </c>
      <c r="G432" s="40"/>
      <c r="H432" s="40"/>
      <c r="I432" s="241"/>
      <c r="J432" s="40"/>
      <c r="K432" s="40"/>
      <c r="L432" s="44"/>
      <c r="M432" s="242"/>
      <c r="N432" s="243"/>
      <c r="O432" s="91"/>
      <c r="P432" s="91"/>
      <c r="Q432" s="91"/>
      <c r="R432" s="91"/>
      <c r="S432" s="91"/>
      <c r="T432" s="92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T432" s="17" t="s">
        <v>188</v>
      </c>
      <c r="AU432" s="17" t="s">
        <v>85</v>
      </c>
    </row>
    <row r="433" s="2" customFormat="1" ht="21.75" customHeight="1">
      <c r="A433" s="38"/>
      <c r="B433" s="39"/>
      <c r="C433" s="226" t="s">
        <v>1038</v>
      </c>
      <c r="D433" s="226" t="s">
        <v>181</v>
      </c>
      <c r="E433" s="227" t="s">
        <v>3751</v>
      </c>
      <c r="F433" s="228" t="s">
        <v>3752</v>
      </c>
      <c r="G433" s="229" t="s">
        <v>1560</v>
      </c>
      <c r="H433" s="230">
        <v>8</v>
      </c>
      <c r="I433" s="231"/>
      <c r="J433" s="232">
        <f>ROUND(I433*H433,2)</f>
        <v>0</v>
      </c>
      <c r="K433" s="228" t="s">
        <v>185</v>
      </c>
      <c r="L433" s="44"/>
      <c r="M433" s="233" t="s">
        <v>1</v>
      </c>
      <c r="N433" s="234" t="s">
        <v>41</v>
      </c>
      <c r="O433" s="91"/>
      <c r="P433" s="235">
        <f>O433*H433</f>
        <v>0</v>
      </c>
      <c r="Q433" s="235">
        <v>9.0000000000000006E-05</v>
      </c>
      <c r="R433" s="235">
        <f>Q433*H433</f>
        <v>0.00072000000000000005</v>
      </c>
      <c r="S433" s="235">
        <v>0</v>
      </c>
      <c r="T433" s="236">
        <f>S433*H433</f>
        <v>0</v>
      </c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R433" s="237" t="s">
        <v>362</v>
      </c>
      <c r="AT433" s="237" t="s">
        <v>181</v>
      </c>
      <c r="AU433" s="237" t="s">
        <v>85</v>
      </c>
      <c r="AY433" s="17" t="s">
        <v>178</v>
      </c>
      <c r="BE433" s="238">
        <f>IF(N433="základní",J433,0)</f>
        <v>0</v>
      </c>
      <c r="BF433" s="238">
        <f>IF(N433="snížená",J433,0)</f>
        <v>0</v>
      </c>
      <c r="BG433" s="238">
        <f>IF(N433="zákl. přenesená",J433,0)</f>
        <v>0</v>
      </c>
      <c r="BH433" s="238">
        <f>IF(N433="sníž. přenesená",J433,0)</f>
        <v>0</v>
      </c>
      <c r="BI433" s="238">
        <f>IF(N433="nulová",J433,0)</f>
        <v>0</v>
      </c>
      <c r="BJ433" s="17" t="s">
        <v>83</v>
      </c>
      <c r="BK433" s="238">
        <f>ROUND(I433*H433,2)</f>
        <v>0</v>
      </c>
      <c r="BL433" s="17" t="s">
        <v>362</v>
      </c>
      <c r="BM433" s="237" t="s">
        <v>3753</v>
      </c>
    </row>
    <row r="434" s="2" customFormat="1">
      <c r="A434" s="38"/>
      <c r="B434" s="39"/>
      <c r="C434" s="40"/>
      <c r="D434" s="239" t="s">
        <v>188</v>
      </c>
      <c r="E434" s="40"/>
      <c r="F434" s="240" t="s">
        <v>3754</v>
      </c>
      <c r="G434" s="40"/>
      <c r="H434" s="40"/>
      <c r="I434" s="241"/>
      <c r="J434" s="40"/>
      <c r="K434" s="40"/>
      <c r="L434" s="44"/>
      <c r="M434" s="242"/>
      <c r="N434" s="243"/>
      <c r="O434" s="91"/>
      <c r="P434" s="91"/>
      <c r="Q434" s="91"/>
      <c r="R434" s="91"/>
      <c r="S434" s="91"/>
      <c r="T434" s="92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T434" s="17" t="s">
        <v>188</v>
      </c>
      <c r="AU434" s="17" t="s">
        <v>85</v>
      </c>
    </row>
    <row r="435" s="14" customFormat="1">
      <c r="A435" s="14"/>
      <c r="B435" s="255"/>
      <c r="C435" s="256"/>
      <c r="D435" s="246" t="s">
        <v>190</v>
      </c>
      <c r="E435" s="257" t="s">
        <v>1</v>
      </c>
      <c r="F435" s="258" t="s">
        <v>3755</v>
      </c>
      <c r="G435" s="256"/>
      <c r="H435" s="259">
        <v>8</v>
      </c>
      <c r="I435" s="260"/>
      <c r="J435" s="256"/>
      <c r="K435" s="256"/>
      <c r="L435" s="261"/>
      <c r="M435" s="262"/>
      <c r="N435" s="263"/>
      <c r="O435" s="263"/>
      <c r="P435" s="263"/>
      <c r="Q435" s="263"/>
      <c r="R435" s="263"/>
      <c r="S435" s="263"/>
      <c r="T435" s="26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65" t="s">
        <v>190</v>
      </c>
      <c r="AU435" s="265" t="s">
        <v>85</v>
      </c>
      <c r="AV435" s="14" t="s">
        <v>85</v>
      </c>
      <c r="AW435" s="14" t="s">
        <v>34</v>
      </c>
      <c r="AX435" s="14" t="s">
        <v>76</v>
      </c>
      <c r="AY435" s="265" t="s">
        <v>178</v>
      </c>
    </row>
    <row r="436" s="2" customFormat="1" ht="16.5" customHeight="1">
      <c r="A436" s="38"/>
      <c r="B436" s="39"/>
      <c r="C436" s="267" t="s">
        <v>1043</v>
      </c>
      <c r="D436" s="267" t="s">
        <v>406</v>
      </c>
      <c r="E436" s="268" t="s">
        <v>3756</v>
      </c>
      <c r="F436" s="269" t="s">
        <v>3757</v>
      </c>
      <c r="G436" s="270" t="s">
        <v>203</v>
      </c>
      <c r="H436" s="271">
        <v>1</v>
      </c>
      <c r="I436" s="272"/>
      <c r="J436" s="273">
        <f>ROUND(I436*H436,2)</f>
        <v>0</v>
      </c>
      <c r="K436" s="269" t="s">
        <v>1</v>
      </c>
      <c r="L436" s="274"/>
      <c r="M436" s="275" t="s">
        <v>1</v>
      </c>
      <c r="N436" s="276" t="s">
        <v>41</v>
      </c>
      <c r="O436" s="91"/>
      <c r="P436" s="235">
        <f>O436*H436</f>
        <v>0</v>
      </c>
      <c r="Q436" s="235">
        <v>0.0032000000000000002</v>
      </c>
      <c r="R436" s="235">
        <f>Q436*H436</f>
        <v>0.0032000000000000002</v>
      </c>
      <c r="S436" s="235">
        <v>0</v>
      </c>
      <c r="T436" s="236">
        <f>S436*H436</f>
        <v>0</v>
      </c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R436" s="237" t="s">
        <v>472</v>
      </c>
      <c r="AT436" s="237" t="s">
        <v>406</v>
      </c>
      <c r="AU436" s="237" t="s">
        <v>85</v>
      </c>
      <c r="AY436" s="17" t="s">
        <v>178</v>
      </c>
      <c r="BE436" s="238">
        <f>IF(N436="základní",J436,0)</f>
        <v>0</v>
      </c>
      <c r="BF436" s="238">
        <f>IF(N436="snížená",J436,0)</f>
        <v>0</v>
      </c>
      <c r="BG436" s="238">
        <f>IF(N436="zákl. přenesená",J436,0)</f>
        <v>0</v>
      </c>
      <c r="BH436" s="238">
        <f>IF(N436="sníž. přenesená",J436,0)</f>
        <v>0</v>
      </c>
      <c r="BI436" s="238">
        <f>IF(N436="nulová",J436,0)</f>
        <v>0</v>
      </c>
      <c r="BJ436" s="17" t="s">
        <v>83</v>
      </c>
      <c r="BK436" s="238">
        <f>ROUND(I436*H436,2)</f>
        <v>0</v>
      </c>
      <c r="BL436" s="17" t="s">
        <v>362</v>
      </c>
      <c r="BM436" s="237" t="s">
        <v>3758</v>
      </c>
    </row>
    <row r="437" s="14" customFormat="1">
      <c r="A437" s="14"/>
      <c r="B437" s="255"/>
      <c r="C437" s="256"/>
      <c r="D437" s="246" t="s">
        <v>190</v>
      </c>
      <c r="E437" s="257" t="s">
        <v>1</v>
      </c>
      <c r="F437" s="258" t="s">
        <v>3759</v>
      </c>
      <c r="G437" s="256"/>
      <c r="H437" s="259">
        <v>1</v>
      </c>
      <c r="I437" s="260"/>
      <c r="J437" s="256"/>
      <c r="K437" s="256"/>
      <c r="L437" s="261"/>
      <c r="M437" s="262"/>
      <c r="N437" s="263"/>
      <c r="O437" s="263"/>
      <c r="P437" s="263"/>
      <c r="Q437" s="263"/>
      <c r="R437" s="263"/>
      <c r="S437" s="263"/>
      <c r="T437" s="26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5" t="s">
        <v>190</v>
      </c>
      <c r="AU437" s="265" t="s">
        <v>85</v>
      </c>
      <c r="AV437" s="14" t="s">
        <v>85</v>
      </c>
      <c r="AW437" s="14" t="s">
        <v>34</v>
      </c>
      <c r="AX437" s="14" t="s">
        <v>76</v>
      </c>
      <c r="AY437" s="265" t="s">
        <v>178</v>
      </c>
    </row>
    <row r="438" s="2" customFormat="1" ht="16.5" customHeight="1">
      <c r="A438" s="38"/>
      <c r="B438" s="39"/>
      <c r="C438" s="226" t="s">
        <v>1049</v>
      </c>
      <c r="D438" s="226" t="s">
        <v>181</v>
      </c>
      <c r="E438" s="227" t="s">
        <v>3760</v>
      </c>
      <c r="F438" s="228" t="s">
        <v>3761</v>
      </c>
      <c r="G438" s="229" t="s">
        <v>203</v>
      </c>
      <c r="H438" s="230">
        <v>1</v>
      </c>
      <c r="I438" s="231"/>
      <c r="J438" s="232">
        <f>ROUND(I438*H438,2)</f>
        <v>0</v>
      </c>
      <c r="K438" s="228" t="s">
        <v>185</v>
      </c>
      <c r="L438" s="44"/>
      <c r="M438" s="233" t="s">
        <v>1</v>
      </c>
      <c r="N438" s="234" t="s">
        <v>41</v>
      </c>
      <c r="O438" s="91"/>
      <c r="P438" s="235">
        <f>O438*H438</f>
        <v>0</v>
      </c>
      <c r="Q438" s="235">
        <v>0</v>
      </c>
      <c r="R438" s="235">
        <f>Q438*H438</f>
        <v>0</v>
      </c>
      <c r="S438" s="235">
        <v>0</v>
      </c>
      <c r="T438" s="236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237" t="s">
        <v>362</v>
      </c>
      <c r="AT438" s="237" t="s">
        <v>181</v>
      </c>
      <c r="AU438" s="237" t="s">
        <v>85</v>
      </c>
      <c r="AY438" s="17" t="s">
        <v>178</v>
      </c>
      <c r="BE438" s="238">
        <f>IF(N438="základní",J438,0)</f>
        <v>0</v>
      </c>
      <c r="BF438" s="238">
        <f>IF(N438="snížená",J438,0)</f>
        <v>0</v>
      </c>
      <c r="BG438" s="238">
        <f>IF(N438="zákl. přenesená",J438,0)</f>
        <v>0</v>
      </c>
      <c r="BH438" s="238">
        <f>IF(N438="sníž. přenesená",J438,0)</f>
        <v>0</v>
      </c>
      <c r="BI438" s="238">
        <f>IF(N438="nulová",J438,0)</f>
        <v>0</v>
      </c>
      <c r="BJ438" s="17" t="s">
        <v>83</v>
      </c>
      <c r="BK438" s="238">
        <f>ROUND(I438*H438,2)</f>
        <v>0</v>
      </c>
      <c r="BL438" s="17" t="s">
        <v>362</v>
      </c>
      <c r="BM438" s="237" t="s">
        <v>3762</v>
      </c>
    </row>
    <row r="439" s="2" customFormat="1">
      <c r="A439" s="38"/>
      <c r="B439" s="39"/>
      <c r="C439" s="40"/>
      <c r="D439" s="239" t="s">
        <v>188</v>
      </c>
      <c r="E439" s="40"/>
      <c r="F439" s="240" t="s">
        <v>3763</v>
      </c>
      <c r="G439" s="40"/>
      <c r="H439" s="40"/>
      <c r="I439" s="241"/>
      <c r="J439" s="40"/>
      <c r="K439" s="40"/>
      <c r="L439" s="44"/>
      <c r="M439" s="242"/>
      <c r="N439" s="243"/>
      <c r="O439" s="91"/>
      <c r="P439" s="91"/>
      <c r="Q439" s="91"/>
      <c r="R439" s="91"/>
      <c r="S439" s="91"/>
      <c r="T439" s="92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T439" s="17" t="s">
        <v>188</v>
      </c>
      <c r="AU439" s="17" t="s">
        <v>85</v>
      </c>
    </row>
    <row r="440" s="2" customFormat="1" ht="24.15" customHeight="1">
      <c r="A440" s="38"/>
      <c r="B440" s="39"/>
      <c r="C440" s="267" t="s">
        <v>1058</v>
      </c>
      <c r="D440" s="267" t="s">
        <v>406</v>
      </c>
      <c r="E440" s="268" t="s">
        <v>3764</v>
      </c>
      <c r="F440" s="269" t="s">
        <v>3765</v>
      </c>
      <c r="G440" s="270" t="s">
        <v>203</v>
      </c>
      <c r="H440" s="271">
        <v>1</v>
      </c>
      <c r="I440" s="272"/>
      <c r="J440" s="273">
        <f>ROUND(I440*H440,2)</f>
        <v>0</v>
      </c>
      <c r="K440" s="269" t="s">
        <v>1</v>
      </c>
      <c r="L440" s="274"/>
      <c r="M440" s="275" t="s">
        <v>1</v>
      </c>
      <c r="N440" s="276" t="s">
        <v>41</v>
      </c>
      <c r="O440" s="91"/>
      <c r="P440" s="235">
        <f>O440*H440</f>
        <v>0</v>
      </c>
      <c r="Q440" s="235">
        <v>0.00147</v>
      </c>
      <c r="R440" s="235">
        <f>Q440*H440</f>
        <v>0.00147</v>
      </c>
      <c r="S440" s="235">
        <v>0</v>
      </c>
      <c r="T440" s="236">
        <f>S440*H440</f>
        <v>0</v>
      </c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R440" s="237" t="s">
        <v>472</v>
      </c>
      <c r="AT440" s="237" t="s">
        <v>406</v>
      </c>
      <c r="AU440" s="237" t="s">
        <v>85</v>
      </c>
      <c r="AY440" s="17" t="s">
        <v>178</v>
      </c>
      <c r="BE440" s="238">
        <f>IF(N440="základní",J440,0)</f>
        <v>0</v>
      </c>
      <c r="BF440" s="238">
        <f>IF(N440="snížená",J440,0)</f>
        <v>0</v>
      </c>
      <c r="BG440" s="238">
        <f>IF(N440="zákl. přenesená",J440,0)</f>
        <v>0</v>
      </c>
      <c r="BH440" s="238">
        <f>IF(N440="sníž. přenesená",J440,0)</f>
        <v>0</v>
      </c>
      <c r="BI440" s="238">
        <f>IF(N440="nulová",J440,0)</f>
        <v>0</v>
      </c>
      <c r="BJ440" s="17" t="s">
        <v>83</v>
      </c>
      <c r="BK440" s="238">
        <f>ROUND(I440*H440,2)</f>
        <v>0</v>
      </c>
      <c r="BL440" s="17" t="s">
        <v>362</v>
      </c>
      <c r="BM440" s="237" t="s">
        <v>3766</v>
      </c>
    </row>
    <row r="441" s="14" customFormat="1">
      <c r="A441" s="14"/>
      <c r="B441" s="255"/>
      <c r="C441" s="256"/>
      <c r="D441" s="246" t="s">
        <v>190</v>
      </c>
      <c r="E441" s="257" t="s">
        <v>1</v>
      </c>
      <c r="F441" s="258" t="s">
        <v>3746</v>
      </c>
      <c r="G441" s="256"/>
      <c r="H441" s="259">
        <v>1</v>
      </c>
      <c r="I441" s="260"/>
      <c r="J441" s="256"/>
      <c r="K441" s="256"/>
      <c r="L441" s="261"/>
      <c r="M441" s="262"/>
      <c r="N441" s="263"/>
      <c r="O441" s="263"/>
      <c r="P441" s="263"/>
      <c r="Q441" s="263"/>
      <c r="R441" s="263"/>
      <c r="S441" s="263"/>
      <c r="T441" s="26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65" t="s">
        <v>190</v>
      </c>
      <c r="AU441" s="265" t="s">
        <v>85</v>
      </c>
      <c r="AV441" s="14" t="s">
        <v>85</v>
      </c>
      <c r="AW441" s="14" t="s">
        <v>34</v>
      </c>
      <c r="AX441" s="14" t="s">
        <v>76</v>
      </c>
      <c r="AY441" s="265" t="s">
        <v>178</v>
      </c>
    </row>
    <row r="442" s="2" customFormat="1" ht="16.5" customHeight="1">
      <c r="A442" s="38"/>
      <c r="B442" s="39"/>
      <c r="C442" s="267" t="s">
        <v>1065</v>
      </c>
      <c r="D442" s="267" t="s">
        <v>406</v>
      </c>
      <c r="E442" s="268" t="s">
        <v>3767</v>
      </c>
      <c r="F442" s="269" t="s">
        <v>3768</v>
      </c>
      <c r="G442" s="270" t="s">
        <v>203</v>
      </c>
      <c r="H442" s="271">
        <v>9</v>
      </c>
      <c r="I442" s="272"/>
      <c r="J442" s="273">
        <f>ROUND(I442*H442,2)</f>
        <v>0</v>
      </c>
      <c r="K442" s="269" t="s">
        <v>1</v>
      </c>
      <c r="L442" s="274"/>
      <c r="M442" s="275" t="s">
        <v>1</v>
      </c>
      <c r="N442" s="276" t="s">
        <v>41</v>
      </c>
      <c r="O442" s="91"/>
      <c r="P442" s="235">
        <f>O442*H442</f>
        <v>0</v>
      </c>
      <c r="Q442" s="235">
        <v>0.00147</v>
      </c>
      <c r="R442" s="235">
        <f>Q442*H442</f>
        <v>0.013229999999999999</v>
      </c>
      <c r="S442" s="235">
        <v>0</v>
      </c>
      <c r="T442" s="236">
        <f>S442*H442</f>
        <v>0</v>
      </c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R442" s="237" t="s">
        <v>472</v>
      </c>
      <c r="AT442" s="237" t="s">
        <v>406</v>
      </c>
      <c r="AU442" s="237" t="s">
        <v>85</v>
      </c>
      <c r="AY442" s="17" t="s">
        <v>178</v>
      </c>
      <c r="BE442" s="238">
        <f>IF(N442="základní",J442,0)</f>
        <v>0</v>
      </c>
      <c r="BF442" s="238">
        <f>IF(N442="snížená",J442,0)</f>
        <v>0</v>
      </c>
      <c r="BG442" s="238">
        <f>IF(N442="zákl. přenesená",J442,0)</f>
        <v>0</v>
      </c>
      <c r="BH442" s="238">
        <f>IF(N442="sníž. přenesená",J442,0)</f>
        <v>0</v>
      </c>
      <c r="BI442" s="238">
        <f>IF(N442="nulová",J442,0)</f>
        <v>0</v>
      </c>
      <c r="BJ442" s="17" t="s">
        <v>83</v>
      </c>
      <c r="BK442" s="238">
        <f>ROUND(I442*H442,2)</f>
        <v>0</v>
      </c>
      <c r="BL442" s="17" t="s">
        <v>362</v>
      </c>
      <c r="BM442" s="237" t="s">
        <v>3769</v>
      </c>
    </row>
    <row r="443" s="14" customFormat="1">
      <c r="A443" s="14"/>
      <c r="B443" s="255"/>
      <c r="C443" s="256"/>
      <c r="D443" s="246" t="s">
        <v>190</v>
      </c>
      <c r="E443" s="257" t="s">
        <v>1</v>
      </c>
      <c r="F443" s="258" t="s">
        <v>3770</v>
      </c>
      <c r="G443" s="256"/>
      <c r="H443" s="259">
        <v>9</v>
      </c>
      <c r="I443" s="260"/>
      <c r="J443" s="256"/>
      <c r="K443" s="256"/>
      <c r="L443" s="261"/>
      <c r="M443" s="262"/>
      <c r="N443" s="263"/>
      <c r="O443" s="263"/>
      <c r="P443" s="263"/>
      <c r="Q443" s="263"/>
      <c r="R443" s="263"/>
      <c r="S443" s="263"/>
      <c r="T443" s="26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65" t="s">
        <v>190</v>
      </c>
      <c r="AU443" s="265" t="s">
        <v>85</v>
      </c>
      <c r="AV443" s="14" t="s">
        <v>85</v>
      </c>
      <c r="AW443" s="14" t="s">
        <v>34</v>
      </c>
      <c r="AX443" s="14" t="s">
        <v>76</v>
      </c>
      <c r="AY443" s="265" t="s">
        <v>178</v>
      </c>
    </row>
    <row r="444" s="2" customFormat="1" ht="21.75" customHeight="1">
      <c r="A444" s="38"/>
      <c r="B444" s="39"/>
      <c r="C444" s="226" t="s">
        <v>1072</v>
      </c>
      <c r="D444" s="226" t="s">
        <v>181</v>
      </c>
      <c r="E444" s="227" t="s">
        <v>3771</v>
      </c>
      <c r="F444" s="228" t="s">
        <v>3772</v>
      </c>
      <c r="G444" s="229" t="s">
        <v>203</v>
      </c>
      <c r="H444" s="230">
        <v>10</v>
      </c>
      <c r="I444" s="231"/>
      <c r="J444" s="232">
        <f>ROUND(I444*H444,2)</f>
        <v>0</v>
      </c>
      <c r="K444" s="228" t="s">
        <v>185</v>
      </c>
      <c r="L444" s="44"/>
      <c r="M444" s="233" t="s">
        <v>1</v>
      </c>
      <c r="N444" s="234" t="s">
        <v>41</v>
      </c>
      <c r="O444" s="91"/>
      <c r="P444" s="235">
        <f>O444*H444</f>
        <v>0</v>
      </c>
      <c r="Q444" s="235">
        <v>0.00016000000000000001</v>
      </c>
      <c r="R444" s="235">
        <f>Q444*H444</f>
        <v>0.0016000000000000001</v>
      </c>
      <c r="S444" s="235">
        <v>0</v>
      </c>
      <c r="T444" s="236">
        <f>S444*H444</f>
        <v>0</v>
      </c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R444" s="237" t="s">
        <v>362</v>
      </c>
      <c r="AT444" s="237" t="s">
        <v>181</v>
      </c>
      <c r="AU444" s="237" t="s">
        <v>85</v>
      </c>
      <c r="AY444" s="17" t="s">
        <v>178</v>
      </c>
      <c r="BE444" s="238">
        <f>IF(N444="základní",J444,0)</f>
        <v>0</v>
      </c>
      <c r="BF444" s="238">
        <f>IF(N444="snížená",J444,0)</f>
        <v>0</v>
      </c>
      <c r="BG444" s="238">
        <f>IF(N444="zákl. přenesená",J444,0)</f>
        <v>0</v>
      </c>
      <c r="BH444" s="238">
        <f>IF(N444="sníž. přenesená",J444,0)</f>
        <v>0</v>
      </c>
      <c r="BI444" s="238">
        <f>IF(N444="nulová",J444,0)</f>
        <v>0</v>
      </c>
      <c r="BJ444" s="17" t="s">
        <v>83</v>
      </c>
      <c r="BK444" s="238">
        <f>ROUND(I444*H444,2)</f>
        <v>0</v>
      </c>
      <c r="BL444" s="17" t="s">
        <v>362</v>
      </c>
      <c r="BM444" s="237" t="s">
        <v>3773</v>
      </c>
    </row>
    <row r="445" s="2" customFormat="1">
      <c r="A445" s="38"/>
      <c r="B445" s="39"/>
      <c r="C445" s="40"/>
      <c r="D445" s="239" t="s">
        <v>188</v>
      </c>
      <c r="E445" s="40"/>
      <c r="F445" s="240" t="s">
        <v>3774</v>
      </c>
      <c r="G445" s="40"/>
      <c r="H445" s="40"/>
      <c r="I445" s="241"/>
      <c r="J445" s="40"/>
      <c r="K445" s="40"/>
      <c r="L445" s="44"/>
      <c r="M445" s="242"/>
      <c r="N445" s="243"/>
      <c r="O445" s="91"/>
      <c r="P445" s="91"/>
      <c r="Q445" s="91"/>
      <c r="R445" s="91"/>
      <c r="S445" s="91"/>
      <c r="T445" s="92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T445" s="17" t="s">
        <v>188</v>
      </c>
      <c r="AU445" s="17" t="s">
        <v>85</v>
      </c>
    </row>
    <row r="446" s="2" customFormat="1" ht="21.75" customHeight="1">
      <c r="A446" s="38"/>
      <c r="B446" s="39"/>
      <c r="C446" s="267" t="s">
        <v>1077</v>
      </c>
      <c r="D446" s="267" t="s">
        <v>406</v>
      </c>
      <c r="E446" s="268" t="s">
        <v>3775</v>
      </c>
      <c r="F446" s="269" t="s">
        <v>3776</v>
      </c>
      <c r="G446" s="270" t="s">
        <v>203</v>
      </c>
      <c r="H446" s="271">
        <v>11</v>
      </c>
      <c r="I446" s="272"/>
      <c r="J446" s="273">
        <f>ROUND(I446*H446,2)</f>
        <v>0</v>
      </c>
      <c r="K446" s="269" t="s">
        <v>185</v>
      </c>
      <c r="L446" s="274"/>
      <c r="M446" s="275" t="s">
        <v>1</v>
      </c>
      <c r="N446" s="276" t="s">
        <v>41</v>
      </c>
      <c r="O446" s="91"/>
      <c r="P446" s="235">
        <f>O446*H446</f>
        <v>0</v>
      </c>
      <c r="Q446" s="235">
        <v>0.002</v>
      </c>
      <c r="R446" s="235">
        <f>Q446*H446</f>
        <v>0.021999999999999999</v>
      </c>
      <c r="S446" s="235">
        <v>0</v>
      </c>
      <c r="T446" s="236">
        <f>S446*H446</f>
        <v>0</v>
      </c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R446" s="237" t="s">
        <v>472</v>
      </c>
      <c r="AT446" s="237" t="s">
        <v>406</v>
      </c>
      <c r="AU446" s="237" t="s">
        <v>85</v>
      </c>
      <c r="AY446" s="17" t="s">
        <v>178</v>
      </c>
      <c r="BE446" s="238">
        <f>IF(N446="základní",J446,0)</f>
        <v>0</v>
      </c>
      <c r="BF446" s="238">
        <f>IF(N446="snížená",J446,0)</f>
        <v>0</v>
      </c>
      <c r="BG446" s="238">
        <f>IF(N446="zákl. přenesená",J446,0)</f>
        <v>0</v>
      </c>
      <c r="BH446" s="238">
        <f>IF(N446="sníž. přenesená",J446,0)</f>
        <v>0</v>
      </c>
      <c r="BI446" s="238">
        <f>IF(N446="nulová",J446,0)</f>
        <v>0</v>
      </c>
      <c r="BJ446" s="17" t="s">
        <v>83</v>
      </c>
      <c r="BK446" s="238">
        <f>ROUND(I446*H446,2)</f>
        <v>0</v>
      </c>
      <c r="BL446" s="17" t="s">
        <v>362</v>
      </c>
      <c r="BM446" s="237" t="s">
        <v>3777</v>
      </c>
    </row>
    <row r="447" s="14" customFormat="1">
      <c r="A447" s="14"/>
      <c r="B447" s="255"/>
      <c r="C447" s="256"/>
      <c r="D447" s="246" t="s">
        <v>190</v>
      </c>
      <c r="E447" s="257" t="s">
        <v>1</v>
      </c>
      <c r="F447" s="258" t="s">
        <v>3778</v>
      </c>
      <c r="G447" s="256"/>
      <c r="H447" s="259">
        <v>11</v>
      </c>
      <c r="I447" s="260"/>
      <c r="J447" s="256"/>
      <c r="K447" s="256"/>
      <c r="L447" s="261"/>
      <c r="M447" s="262"/>
      <c r="N447" s="263"/>
      <c r="O447" s="263"/>
      <c r="P447" s="263"/>
      <c r="Q447" s="263"/>
      <c r="R447" s="263"/>
      <c r="S447" s="263"/>
      <c r="T447" s="26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65" t="s">
        <v>190</v>
      </c>
      <c r="AU447" s="265" t="s">
        <v>85</v>
      </c>
      <c r="AV447" s="14" t="s">
        <v>85</v>
      </c>
      <c r="AW447" s="14" t="s">
        <v>34</v>
      </c>
      <c r="AX447" s="14" t="s">
        <v>76</v>
      </c>
      <c r="AY447" s="265" t="s">
        <v>178</v>
      </c>
    </row>
    <row r="448" s="2" customFormat="1" ht="16.5" customHeight="1">
      <c r="A448" s="38"/>
      <c r="B448" s="39"/>
      <c r="C448" s="267" t="s">
        <v>1082</v>
      </c>
      <c r="D448" s="267" t="s">
        <v>406</v>
      </c>
      <c r="E448" s="268" t="s">
        <v>3779</v>
      </c>
      <c r="F448" s="269" t="s">
        <v>3780</v>
      </c>
      <c r="G448" s="270" t="s">
        <v>203</v>
      </c>
      <c r="H448" s="271">
        <v>5</v>
      </c>
      <c r="I448" s="272"/>
      <c r="J448" s="273">
        <f>ROUND(I448*H448,2)</f>
        <v>0</v>
      </c>
      <c r="K448" s="269" t="s">
        <v>1</v>
      </c>
      <c r="L448" s="274"/>
      <c r="M448" s="275" t="s">
        <v>1</v>
      </c>
      <c r="N448" s="276" t="s">
        <v>41</v>
      </c>
      <c r="O448" s="91"/>
      <c r="P448" s="235">
        <f>O448*H448</f>
        <v>0</v>
      </c>
      <c r="Q448" s="235">
        <v>0.0021900000000000001</v>
      </c>
      <c r="R448" s="235">
        <f>Q448*H448</f>
        <v>0.010950000000000001</v>
      </c>
      <c r="S448" s="235">
        <v>0</v>
      </c>
      <c r="T448" s="236">
        <f>S448*H448</f>
        <v>0</v>
      </c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R448" s="237" t="s">
        <v>472</v>
      </c>
      <c r="AT448" s="237" t="s">
        <v>406</v>
      </c>
      <c r="AU448" s="237" t="s">
        <v>85</v>
      </c>
      <c r="AY448" s="17" t="s">
        <v>178</v>
      </c>
      <c r="BE448" s="238">
        <f>IF(N448="základní",J448,0)</f>
        <v>0</v>
      </c>
      <c r="BF448" s="238">
        <f>IF(N448="snížená",J448,0)</f>
        <v>0</v>
      </c>
      <c r="BG448" s="238">
        <f>IF(N448="zákl. přenesená",J448,0)</f>
        <v>0</v>
      </c>
      <c r="BH448" s="238">
        <f>IF(N448="sníž. přenesená",J448,0)</f>
        <v>0</v>
      </c>
      <c r="BI448" s="238">
        <f>IF(N448="nulová",J448,0)</f>
        <v>0</v>
      </c>
      <c r="BJ448" s="17" t="s">
        <v>83</v>
      </c>
      <c r="BK448" s="238">
        <f>ROUND(I448*H448,2)</f>
        <v>0</v>
      </c>
      <c r="BL448" s="17" t="s">
        <v>362</v>
      </c>
      <c r="BM448" s="237" t="s">
        <v>3781</v>
      </c>
    </row>
    <row r="449" s="14" customFormat="1">
      <c r="A449" s="14"/>
      <c r="B449" s="255"/>
      <c r="C449" s="256"/>
      <c r="D449" s="246" t="s">
        <v>190</v>
      </c>
      <c r="E449" s="257" t="s">
        <v>1</v>
      </c>
      <c r="F449" s="258" t="s">
        <v>3782</v>
      </c>
      <c r="G449" s="256"/>
      <c r="H449" s="259">
        <v>5</v>
      </c>
      <c r="I449" s="260"/>
      <c r="J449" s="256"/>
      <c r="K449" s="256"/>
      <c r="L449" s="261"/>
      <c r="M449" s="262"/>
      <c r="N449" s="263"/>
      <c r="O449" s="263"/>
      <c r="P449" s="263"/>
      <c r="Q449" s="263"/>
      <c r="R449" s="263"/>
      <c r="S449" s="263"/>
      <c r="T449" s="26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5" t="s">
        <v>190</v>
      </c>
      <c r="AU449" s="265" t="s">
        <v>85</v>
      </c>
      <c r="AV449" s="14" t="s">
        <v>85</v>
      </c>
      <c r="AW449" s="14" t="s">
        <v>34</v>
      </c>
      <c r="AX449" s="14" t="s">
        <v>76</v>
      </c>
      <c r="AY449" s="265" t="s">
        <v>178</v>
      </c>
    </row>
    <row r="450" s="2" customFormat="1" ht="24.15" customHeight="1">
      <c r="A450" s="38"/>
      <c r="B450" s="39"/>
      <c r="C450" s="226" t="s">
        <v>1089</v>
      </c>
      <c r="D450" s="226" t="s">
        <v>181</v>
      </c>
      <c r="E450" s="227" t="s">
        <v>3783</v>
      </c>
      <c r="F450" s="228" t="s">
        <v>3784</v>
      </c>
      <c r="G450" s="229" t="s">
        <v>203</v>
      </c>
      <c r="H450" s="230">
        <v>11</v>
      </c>
      <c r="I450" s="231"/>
      <c r="J450" s="232">
        <f>ROUND(I450*H450,2)</f>
        <v>0</v>
      </c>
      <c r="K450" s="228" t="s">
        <v>185</v>
      </c>
      <c r="L450" s="44"/>
      <c r="M450" s="233" t="s">
        <v>1</v>
      </c>
      <c r="N450" s="234" t="s">
        <v>41</v>
      </c>
      <c r="O450" s="91"/>
      <c r="P450" s="235">
        <f>O450*H450</f>
        <v>0</v>
      </c>
      <c r="Q450" s="235">
        <v>0.00016000000000000001</v>
      </c>
      <c r="R450" s="235">
        <f>Q450*H450</f>
        <v>0.0017600000000000001</v>
      </c>
      <c r="S450" s="235">
        <v>0</v>
      </c>
      <c r="T450" s="236">
        <f>S450*H450</f>
        <v>0</v>
      </c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R450" s="237" t="s">
        <v>362</v>
      </c>
      <c r="AT450" s="237" t="s">
        <v>181</v>
      </c>
      <c r="AU450" s="237" t="s">
        <v>85</v>
      </c>
      <c r="AY450" s="17" t="s">
        <v>178</v>
      </c>
      <c r="BE450" s="238">
        <f>IF(N450="základní",J450,0)</f>
        <v>0</v>
      </c>
      <c r="BF450" s="238">
        <f>IF(N450="snížená",J450,0)</f>
        <v>0</v>
      </c>
      <c r="BG450" s="238">
        <f>IF(N450="zákl. přenesená",J450,0)</f>
        <v>0</v>
      </c>
      <c r="BH450" s="238">
        <f>IF(N450="sníž. přenesená",J450,0)</f>
        <v>0</v>
      </c>
      <c r="BI450" s="238">
        <f>IF(N450="nulová",J450,0)</f>
        <v>0</v>
      </c>
      <c r="BJ450" s="17" t="s">
        <v>83</v>
      </c>
      <c r="BK450" s="238">
        <f>ROUND(I450*H450,2)</f>
        <v>0</v>
      </c>
      <c r="BL450" s="17" t="s">
        <v>362</v>
      </c>
      <c r="BM450" s="237" t="s">
        <v>3785</v>
      </c>
    </row>
    <row r="451" s="2" customFormat="1">
      <c r="A451" s="38"/>
      <c r="B451" s="39"/>
      <c r="C451" s="40"/>
      <c r="D451" s="239" t="s">
        <v>188</v>
      </c>
      <c r="E451" s="40"/>
      <c r="F451" s="240" t="s">
        <v>3786</v>
      </c>
      <c r="G451" s="40"/>
      <c r="H451" s="40"/>
      <c r="I451" s="241"/>
      <c r="J451" s="40"/>
      <c r="K451" s="40"/>
      <c r="L451" s="44"/>
      <c r="M451" s="242"/>
      <c r="N451" s="243"/>
      <c r="O451" s="91"/>
      <c r="P451" s="91"/>
      <c r="Q451" s="91"/>
      <c r="R451" s="91"/>
      <c r="S451" s="91"/>
      <c r="T451" s="92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T451" s="17" t="s">
        <v>188</v>
      </c>
      <c r="AU451" s="17" t="s">
        <v>85</v>
      </c>
    </row>
    <row r="452" s="2" customFormat="1" ht="16.5" customHeight="1">
      <c r="A452" s="38"/>
      <c r="B452" s="39"/>
      <c r="C452" s="267" t="s">
        <v>1094</v>
      </c>
      <c r="D452" s="267" t="s">
        <v>406</v>
      </c>
      <c r="E452" s="268" t="s">
        <v>3787</v>
      </c>
      <c r="F452" s="269" t="s">
        <v>3788</v>
      </c>
      <c r="G452" s="270" t="s">
        <v>203</v>
      </c>
      <c r="H452" s="271">
        <v>3</v>
      </c>
      <c r="I452" s="272"/>
      <c r="J452" s="273">
        <f>ROUND(I452*H452,2)</f>
        <v>0</v>
      </c>
      <c r="K452" s="269" t="s">
        <v>185</v>
      </c>
      <c r="L452" s="274"/>
      <c r="M452" s="275" t="s">
        <v>1</v>
      </c>
      <c r="N452" s="276" t="s">
        <v>41</v>
      </c>
      <c r="O452" s="91"/>
      <c r="P452" s="235">
        <f>O452*H452</f>
        <v>0</v>
      </c>
      <c r="Q452" s="235">
        <v>0.00147</v>
      </c>
      <c r="R452" s="235">
        <f>Q452*H452</f>
        <v>0.0044099999999999999</v>
      </c>
      <c r="S452" s="235">
        <v>0</v>
      </c>
      <c r="T452" s="236">
        <f>S452*H452</f>
        <v>0</v>
      </c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R452" s="237" t="s">
        <v>472</v>
      </c>
      <c r="AT452" s="237" t="s">
        <v>406</v>
      </c>
      <c r="AU452" s="237" t="s">
        <v>85</v>
      </c>
      <c r="AY452" s="17" t="s">
        <v>178</v>
      </c>
      <c r="BE452" s="238">
        <f>IF(N452="základní",J452,0)</f>
        <v>0</v>
      </c>
      <c r="BF452" s="238">
        <f>IF(N452="snížená",J452,0)</f>
        <v>0</v>
      </c>
      <c r="BG452" s="238">
        <f>IF(N452="zákl. přenesená",J452,0)</f>
        <v>0</v>
      </c>
      <c r="BH452" s="238">
        <f>IF(N452="sníž. přenesená",J452,0)</f>
        <v>0</v>
      </c>
      <c r="BI452" s="238">
        <f>IF(N452="nulová",J452,0)</f>
        <v>0</v>
      </c>
      <c r="BJ452" s="17" t="s">
        <v>83</v>
      </c>
      <c r="BK452" s="238">
        <f>ROUND(I452*H452,2)</f>
        <v>0</v>
      </c>
      <c r="BL452" s="17" t="s">
        <v>362</v>
      </c>
      <c r="BM452" s="237" t="s">
        <v>3789</v>
      </c>
    </row>
    <row r="453" s="14" customFormat="1">
      <c r="A453" s="14"/>
      <c r="B453" s="255"/>
      <c r="C453" s="256"/>
      <c r="D453" s="246" t="s">
        <v>190</v>
      </c>
      <c r="E453" s="257" t="s">
        <v>1</v>
      </c>
      <c r="F453" s="258" t="s">
        <v>3790</v>
      </c>
      <c r="G453" s="256"/>
      <c r="H453" s="259">
        <v>3</v>
      </c>
      <c r="I453" s="260"/>
      <c r="J453" s="256"/>
      <c r="K453" s="256"/>
      <c r="L453" s="261"/>
      <c r="M453" s="262"/>
      <c r="N453" s="263"/>
      <c r="O453" s="263"/>
      <c r="P453" s="263"/>
      <c r="Q453" s="263"/>
      <c r="R453" s="263"/>
      <c r="S453" s="263"/>
      <c r="T453" s="26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65" t="s">
        <v>190</v>
      </c>
      <c r="AU453" s="265" t="s">
        <v>85</v>
      </c>
      <c r="AV453" s="14" t="s">
        <v>85</v>
      </c>
      <c r="AW453" s="14" t="s">
        <v>34</v>
      </c>
      <c r="AX453" s="14" t="s">
        <v>76</v>
      </c>
      <c r="AY453" s="265" t="s">
        <v>178</v>
      </c>
    </row>
    <row r="454" s="2" customFormat="1" ht="24.15" customHeight="1">
      <c r="A454" s="38"/>
      <c r="B454" s="39"/>
      <c r="C454" s="226" t="s">
        <v>1099</v>
      </c>
      <c r="D454" s="226" t="s">
        <v>181</v>
      </c>
      <c r="E454" s="227" t="s">
        <v>3791</v>
      </c>
      <c r="F454" s="228" t="s">
        <v>3792</v>
      </c>
      <c r="G454" s="229" t="s">
        <v>203</v>
      </c>
      <c r="H454" s="230">
        <v>3</v>
      </c>
      <c r="I454" s="231"/>
      <c r="J454" s="232">
        <f>ROUND(I454*H454,2)</f>
        <v>0</v>
      </c>
      <c r="K454" s="228" t="s">
        <v>185</v>
      </c>
      <c r="L454" s="44"/>
      <c r="M454" s="233" t="s">
        <v>1</v>
      </c>
      <c r="N454" s="234" t="s">
        <v>41</v>
      </c>
      <c r="O454" s="91"/>
      <c r="P454" s="235">
        <f>O454*H454</f>
        <v>0</v>
      </c>
      <c r="Q454" s="235">
        <v>4.0000000000000003E-05</v>
      </c>
      <c r="R454" s="235">
        <f>Q454*H454</f>
        <v>0.00012000000000000002</v>
      </c>
      <c r="S454" s="235">
        <v>0</v>
      </c>
      <c r="T454" s="236">
        <f>S454*H454</f>
        <v>0</v>
      </c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R454" s="237" t="s">
        <v>362</v>
      </c>
      <c r="AT454" s="237" t="s">
        <v>181</v>
      </c>
      <c r="AU454" s="237" t="s">
        <v>85</v>
      </c>
      <c r="AY454" s="17" t="s">
        <v>178</v>
      </c>
      <c r="BE454" s="238">
        <f>IF(N454="základní",J454,0)</f>
        <v>0</v>
      </c>
      <c r="BF454" s="238">
        <f>IF(N454="snížená",J454,0)</f>
        <v>0</v>
      </c>
      <c r="BG454" s="238">
        <f>IF(N454="zákl. přenesená",J454,0)</f>
        <v>0</v>
      </c>
      <c r="BH454" s="238">
        <f>IF(N454="sníž. přenesená",J454,0)</f>
        <v>0</v>
      </c>
      <c r="BI454" s="238">
        <f>IF(N454="nulová",J454,0)</f>
        <v>0</v>
      </c>
      <c r="BJ454" s="17" t="s">
        <v>83</v>
      </c>
      <c r="BK454" s="238">
        <f>ROUND(I454*H454,2)</f>
        <v>0</v>
      </c>
      <c r="BL454" s="17" t="s">
        <v>362</v>
      </c>
      <c r="BM454" s="237" t="s">
        <v>3793</v>
      </c>
    </row>
    <row r="455" s="2" customFormat="1">
      <c r="A455" s="38"/>
      <c r="B455" s="39"/>
      <c r="C455" s="40"/>
      <c r="D455" s="239" t="s">
        <v>188</v>
      </c>
      <c r="E455" s="40"/>
      <c r="F455" s="240" t="s">
        <v>3794</v>
      </c>
      <c r="G455" s="40"/>
      <c r="H455" s="40"/>
      <c r="I455" s="241"/>
      <c r="J455" s="40"/>
      <c r="K455" s="40"/>
      <c r="L455" s="44"/>
      <c r="M455" s="242"/>
      <c r="N455" s="243"/>
      <c r="O455" s="91"/>
      <c r="P455" s="91"/>
      <c r="Q455" s="91"/>
      <c r="R455" s="91"/>
      <c r="S455" s="91"/>
      <c r="T455" s="92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T455" s="17" t="s">
        <v>188</v>
      </c>
      <c r="AU455" s="17" t="s">
        <v>85</v>
      </c>
    </row>
    <row r="456" s="2" customFormat="1" ht="21.75" customHeight="1">
      <c r="A456" s="38"/>
      <c r="B456" s="39"/>
      <c r="C456" s="226" t="s">
        <v>1104</v>
      </c>
      <c r="D456" s="226" t="s">
        <v>181</v>
      </c>
      <c r="E456" s="227" t="s">
        <v>3795</v>
      </c>
      <c r="F456" s="228" t="s">
        <v>3796</v>
      </c>
      <c r="G456" s="229" t="s">
        <v>203</v>
      </c>
      <c r="H456" s="230">
        <v>3</v>
      </c>
      <c r="I456" s="231"/>
      <c r="J456" s="232">
        <f>ROUND(I456*H456,2)</f>
        <v>0</v>
      </c>
      <c r="K456" s="228" t="s">
        <v>185</v>
      </c>
      <c r="L456" s="44"/>
      <c r="M456" s="233" t="s">
        <v>1</v>
      </c>
      <c r="N456" s="234" t="s">
        <v>41</v>
      </c>
      <c r="O456" s="91"/>
      <c r="P456" s="235">
        <f>O456*H456</f>
        <v>0</v>
      </c>
      <c r="Q456" s="235">
        <v>0.00055000000000000003</v>
      </c>
      <c r="R456" s="235">
        <f>Q456*H456</f>
        <v>0.00165</v>
      </c>
      <c r="S456" s="235">
        <v>0</v>
      </c>
      <c r="T456" s="236">
        <f>S456*H456</f>
        <v>0</v>
      </c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R456" s="237" t="s">
        <v>362</v>
      </c>
      <c r="AT456" s="237" t="s">
        <v>181</v>
      </c>
      <c r="AU456" s="237" t="s">
        <v>85</v>
      </c>
      <c r="AY456" s="17" t="s">
        <v>178</v>
      </c>
      <c r="BE456" s="238">
        <f>IF(N456="základní",J456,0)</f>
        <v>0</v>
      </c>
      <c r="BF456" s="238">
        <f>IF(N456="snížená",J456,0)</f>
        <v>0</v>
      </c>
      <c r="BG456" s="238">
        <f>IF(N456="zákl. přenesená",J456,0)</f>
        <v>0</v>
      </c>
      <c r="BH456" s="238">
        <f>IF(N456="sníž. přenesená",J456,0)</f>
        <v>0</v>
      </c>
      <c r="BI456" s="238">
        <f>IF(N456="nulová",J456,0)</f>
        <v>0</v>
      </c>
      <c r="BJ456" s="17" t="s">
        <v>83</v>
      </c>
      <c r="BK456" s="238">
        <f>ROUND(I456*H456,2)</f>
        <v>0</v>
      </c>
      <c r="BL456" s="17" t="s">
        <v>362</v>
      </c>
      <c r="BM456" s="237" t="s">
        <v>3797</v>
      </c>
    </row>
    <row r="457" s="2" customFormat="1">
      <c r="A457" s="38"/>
      <c r="B457" s="39"/>
      <c r="C457" s="40"/>
      <c r="D457" s="239" t="s">
        <v>188</v>
      </c>
      <c r="E457" s="40"/>
      <c r="F457" s="240" t="s">
        <v>3798</v>
      </c>
      <c r="G457" s="40"/>
      <c r="H457" s="40"/>
      <c r="I457" s="241"/>
      <c r="J457" s="40"/>
      <c r="K457" s="40"/>
      <c r="L457" s="44"/>
      <c r="M457" s="242"/>
      <c r="N457" s="243"/>
      <c r="O457" s="91"/>
      <c r="P457" s="91"/>
      <c r="Q457" s="91"/>
      <c r="R457" s="91"/>
      <c r="S457" s="91"/>
      <c r="T457" s="92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T457" s="17" t="s">
        <v>188</v>
      </c>
      <c r="AU457" s="17" t="s">
        <v>85</v>
      </c>
    </row>
    <row r="458" s="14" customFormat="1">
      <c r="A458" s="14"/>
      <c r="B458" s="255"/>
      <c r="C458" s="256"/>
      <c r="D458" s="246" t="s">
        <v>190</v>
      </c>
      <c r="E458" s="257" t="s">
        <v>1</v>
      </c>
      <c r="F458" s="258" t="s">
        <v>3799</v>
      </c>
      <c r="G458" s="256"/>
      <c r="H458" s="259">
        <v>3</v>
      </c>
      <c r="I458" s="260"/>
      <c r="J458" s="256"/>
      <c r="K458" s="256"/>
      <c r="L458" s="261"/>
      <c r="M458" s="262"/>
      <c r="N458" s="263"/>
      <c r="O458" s="263"/>
      <c r="P458" s="263"/>
      <c r="Q458" s="263"/>
      <c r="R458" s="263"/>
      <c r="S458" s="263"/>
      <c r="T458" s="26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65" t="s">
        <v>190</v>
      </c>
      <c r="AU458" s="265" t="s">
        <v>85</v>
      </c>
      <c r="AV458" s="14" t="s">
        <v>85</v>
      </c>
      <c r="AW458" s="14" t="s">
        <v>34</v>
      </c>
      <c r="AX458" s="14" t="s">
        <v>76</v>
      </c>
      <c r="AY458" s="265" t="s">
        <v>178</v>
      </c>
    </row>
    <row r="459" s="2" customFormat="1" ht="33" customHeight="1">
      <c r="A459" s="38"/>
      <c r="B459" s="39"/>
      <c r="C459" s="267" t="s">
        <v>1111</v>
      </c>
      <c r="D459" s="267" t="s">
        <v>406</v>
      </c>
      <c r="E459" s="268" t="s">
        <v>3800</v>
      </c>
      <c r="F459" s="269" t="s">
        <v>3801</v>
      </c>
      <c r="G459" s="270" t="s">
        <v>203</v>
      </c>
      <c r="H459" s="271">
        <v>2</v>
      </c>
      <c r="I459" s="272"/>
      <c r="J459" s="273">
        <f>ROUND(I459*H459,2)</f>
        <v>0</v>
      </c>
      <c r="K459" s="269" t="s">
        <v>1</v>
      </c>
      <c r="L459" s="274"/>
      <c r="M459" s="275" t="s">
        <v>1</v>
      </c>
      <c r="N459" s="276" t="s">
        <v>41</v>
      </c>
      <c r="O459" s="91"/>
      <c r="P459" s="235">
        <f>O459*H459</f>
        <v>0</v>
      </c>
      <c r="Q459" s="235">
        <v>0.0019</v>
      </c>
      <c r="R459" s="235">
        <f>Q459*H459</f>
        <v>0.0038</v>
      </c>
      <c r="S459" s="235">
        <v>0</v>
      </c>
      <c r="T459" s="236">
        <f>S459*H459</f>
        <v>0</v>
      </c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R459" s="237" t="s">
        <v>472</v>
      </c>
      <c r="AT459" s="237" t="s">
        <v>406</v>
      </c>
      <c r="AU459" s="237" t="s">
        <v>85</v>
      </c>
      <c r="AY459" s="17" t="s">
        <v>178</v>
      </c>
      <c r="BE459" s="238">
        <f>IF(N459="základní",J459,0)</f>
        <v>0</v>
      </c>
      <c r="BF459" s="238">
        <f>IF(N459="snížená",J459,0)</f>
        <v>0</v>
      </c>
      <c r="BG459" s="238">
        <f>IF(N459="zákl. přenesená",J459,0)</f>
        <v>0</v>
      </c>
      <c r="BH459" s="238">
        <f>IF(N459="sníž. přenesená",J459,0)</f>
        <v>0</v>
      </c>
      <c r="BI459" s="238">
        <f>IF(N459="nulová",J459,0)</f>
        <v>0</v>
      </c>
      <c r="BJ459" s="17" t="s">
        <v>83</v>
      </c>
      <c r="BK459" s="238">
        <f>ROUND(I459*H459,2)</f>
        <v>0</v>
      </c>
      <c r="BL459" s="17" t="s">
        <v>362</v>
      </c>
      <c r="BM459" s="237" t="s">
        <v>3802</v>
      </c>
    </row>
    <row r="460" s="14" customFormat="1">
      <c r="A460" s="14"/>
      <c r="B460" s="255"/>
      <c r="C460" s="256"/>
      <c r="D460" s="246" t="s">
        <v>190</v>
      </c>
      <c r="E460" s="257" t="s">
        <v>1</v>
      </c>
      <c r="F460" s="258" t="s">
        <v>3736</v>
      </c>
      <c r="G460" s="256"/>
      <c r="H460" s="259">
        <v>2</v>
      </c>
      <c r="I460" s="260"/>
      <c r="J460" s="256"/>
      <c r="K460" s="256"/>
      <c r="L460" s="261"/>
      <c r="M460" s="262"/>
      <c r="N460" s="263"/>
      <c r="O460" s="263"/>
      <c r="P460" s="263"/>
      <c r="Q460" s="263"/>
      <c r="R460" s="263"/>
      <c r="S460" s="263"/>
      <c r="T460" s="26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65" t="s">
        <v>190</v>
      </c>
      <c r="AU460" s="265" t="s">
        <v>85</v>
      </c>
      <c r="AV460" s="14" t="s">
        <v>85</v>
      </c>
      <c r="AW460" s="14" t="s">
        <v>34</v>
      </c>
      <c r="AX460" s="14" t="s">
        <v>76</v>
      </c>
      <c r="AY460" s="265" t="s">
        <v>178</v>
      </c>
    </row>
    <row r="461" s="2" customFormat="1" ht="21.75" customHeight="1">
      <c r="A461" s="38"/>
      <c r="B461" s="39"/>
      <c r="C461" s="267" t="s">
        <v>1117</v>
      </c>
      <c r="D461" s="267" t="s">
        <v>406</v>
      </c>
      <c r="E461" s="268" t="s">
        <v>3704</v>
      </c>
      <c r="F461" s="269" t="s">
        <v>3705</v>
      </c>
      <c r="G461" s="270" t="s">
        <v>203</v>
      </c>
      <c r="H461" s="271">
        <v>1</v>
      </c>
      <c r="I461" s="272"/>
      <c r="J461" s="273">
        <f>ROUND(I461*H461,2)</f>
        <v>0</v>
      </c>
      <c r="K461" s="269" t="s">
        <v>1</v>
      </c>
      <c r="L461" s="274"/>
      <c r="M461" s="275" t="s">
        <v>1</v>
      </c>
      <c r="N461" s="276" t="s">
        <v>41</v>
      </c>
      <c r="O461" s="91"/>
      <c r="P461" s="235">
        <f>O461*H461</f>
        <v>0</v>
      </c>
      <c r="Q461" s="235">
        <v>0.0019</v>
      </c>
      <c r="R461" s="235">
        <f>Q461*H461</f>
        <v>0.0019</v>
      </c>
      <c r="S461" s="235">
        <v>0</v>
      </c>
      <c r="T461" s="236">
        <f>S461*H461</f>
        <v>0</v>
      </c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R461" s="237" t="s">
        <v>472</v>
      </c>
      <c r="AT461" s="237" t="s">
        <v>406</v>
      </c>
      <c r="AU461" s="237" t="s">
        <v>85</v>
      </c>
      <c r="AY461" s="17" t="s">
        <v>178</v>
      </c>
      <c r="BE461" s="238">
        <f>IF(N461="základní",J461,0)</f>
        <v>0</v>
      </c>
      <c r="BF461" s="238">
        <f>IF(N461="snížená",J461,0)</f>
        <v>0</v>
      </c>
      <c r="BG461" s="238">
        <f>IF(N461="zákl. přenesená",J461,0)</f>
        <v>0</v>
      </c>
      <c r="BH461" s="238">
        <f>IF(N461="sníž. přenesená",J461,0)</f>
        <v>0</v>
      </c>
      <c r="BI461" s="238">
        <f>IF(N461="nulová",J461,0)</f>
        <v>0</v>
      </c>
      <c r="BJ461" s="17" t="s">
        <v>83</v>
      </c>
      <c r="BK461" s="238">
        <f>ROUND(I461*H461,2)</f>
        <v>0</v>
      </c>
      <c r="BL461" s="17" t="s">
        <v>362</v>
      </c>
      <c r="BM461" s="237" t="s">
        <v>3803</v>
      </c>
    </row>
    <row r="462" s="14" customFormat="1">
      <c r="A462" s="14"/>
      <c r="B462" s="255"/>
      <c r="C462" s="256"/>
      <c r="D462" s="246" t="s">
        <v>190</v>
      </c>
      <c r="E462" s="257" t="s">
        <v>1</v>
      </c>
      <c r="F462" s="258" t="s">
        <v>3804</v>
      </c>
      <c r="G462" s="256"/>
      <c r="H462" s="259">
        <v>1</v>
      </c>
      <c r="I462" s="260"/>
      <c r="J462" s="256"/>
      <c r="K462" s="256"/>
      <c r="L462" s="261"/>
      <c r="M462" s="262"/>
      <c r="N462" s="263"/>
      <c r="O462" s="263"/>
      <c r="P462" s="263"/>
      <c r="Q462" s="263"/>
      <c r="R462" s="263"/>
      <c r="S462" s="263"/>
      <c r="T462" s="26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65" t="s">
        <v>190</v>
      </c>
      <c r="AU462" s="265" t="s">
        <v>85</v>
      </c>
      <c r="AV462" s="14" t="s">
        <v>85</v>
      </c>
      <c r="AW462" s="14" t="s">
        <v>34</v>
      </c>
      <c r="AX462" s="14" t="s">
        <v>76</v>
      </c>
      <c r="AY462" s="265" t="s">
        <v>178</v>
      </c>
    </row>
    <row r="463" s="2" customFormat="1" ht="24.15" customHeight="1">
      <c r="A463" s="38"/>
      <c r="B463" s="39"/>
      <c r="C463" s="267" t="s">
        <v>1123</v>
      </c>
      <c r="D463" s="267" t="s">
        <v>406</v>
      </c>
      <c r="E463" s="268" t="s">
        <v>3805</v>
      </c>
      <c r="F463" s="269" t="s">
        <v>3806</v>
      </c>
      <c r="G463" s="270" t="s">
        <v>203</v>
      </c>
      <c r="H463" s="271">
        <v>1</v>
      </c>
      <c r="I463" s="272"/>
      <c r="J463" s="273">
        <f>ROUND(I463*H463,2)</f>
        <v>0</v>
      </c>
      <c r="K463" s="269" t="s">
        <v>1</v>
      </c>
      <c r="L463" s="274"/>
      <c r="M463" s="275" t="s">
        <v>1</v>
      </c>
      <c r="N463" s="276" t="s">
        <v>41</v>
      </c>
      <c r="O463" s="91"/>
      <c r="P463" s="235">
        <f>O463*H463</f>
        <v>0</v>
      </c>
      <c r="Q463" s="235">
        <v>0.0019</v>
      </c>
      <c r="R463" s="235">
        <f>Q463*H463</f>
        <v>0.0019</v>
      </c>
      <c r="S463" s="235">
        <v>0</v>
      </c>
      <c r="T463" s="236">
        <f>S463*H463</f>
        <v>0</v>
      </c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R463" s="237" t="s">
        <v>472</v>
      </c>
      <c r="AT463" s="237" t="s">
        <v>406</v>
      </c>
      <c r="AU463" s="237" t="s">
        <v>85</v>
      </c>
      <c r="AY463" s="17" t="s">
        <v>178</v>
      </c>
      <c r="BE463" s="238">
        <f>IF(N463="základní",J463,0)</f>
        <v>0</v>
      </c>
      <c r="BF463" s="238">
        <f>IF(N463="snížená",J463,0)</f>
        <v>0</v>
      </c>
      <c r="BG463" s="238">
        <f>IF(N463="zákl. přenesená",J463,0)</f>
        <v>0</v>
      </c>
      <c r="BH463" s="238">
        <f>IF(N463="sníž. přenesená",J463,0)</f>
        <v>0</v>
      </c>
      <c r="BI463" s="238">
        <f>IF(N463="nulová",J463,0)</f>
        <v>0</v>
      </c>
      <c r="BJ463" s="17" t="s">
        <v>83</v>
      </c>
      <c r="BK463" s="238">
        <f>ROUND(I463*H463,2)</f>
        <v>0</v>
      </c>
      <c r="BL463" s="17" t="s">
        <v>362</v>
      </c>
      <c r="BM463" s="237" t="s">
        <v>3807</v>
      </c>
    </row>
    <row r="464" s="14" customFormat="1">
      <c r="A464" s="14"/>
      <c r="B464" s="255"/>
      <c r="C464" s="256"/>
      <c r="D464" s="246" t="s">
        <v>190</v>
      </c>
      <c r="E464" s="257" t="s">
        <v>1</v>
      </c>
      <c r="F464" s="258" t="s">
        <v>3804</v>
      </c>
      <c r="G464" s="256"/>
      <c r="H464" s="259">
        <v>1</v>
      </c>
      <c r="I464" s="260"/>
      <c r="J464" s="256"/>
      <c r="K464" s="256"/>
      <c r="L464" s="261"/>
      <c r="M464" s="262"/>
      <c r="N464" s="263"/>
      <c r="O464" s="263"/>
      <c r="P464" s="263"/>
      <c r="Q464" s="263"/>
      <c r="R464" s="263"/>
      <c r="S464" s="263"/>
      <c r="T464" s="26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65" t="s">
        <v>190</v>
      </c>
      <c r="AU464" s="265" t="s">
        <v>85</v>
      </c>
      <c r="AV464" s="14" t="s">
        <v>85</v>
      </c>
      <c r="AW464" s="14" t="s">
        <v>34</v>
      </c>
      <c r="AX464" s="14" t="s">
        <v>76</v>
      </c>
      <c r="AY464" s="265" t="s">
        <v>178</v>
      </c>
    </row>
    <row r="465" s="2" customFormat="1" ht="24.15" customHeight="1">
      <c r="A465" s="38"/>
      <c r="B465" s="39"/>
      <c r="C465" s="267" t="s">
        <v>1146</v>
      </c>
      <c r="D465" s="267" t="s">
        <v>406</v>
      </c>
      <c r="E465" s="268" t="s">
        <v>3808</v>
      </c>
      <c r="F465" s="269" t="s">
        <v>3809</v>
      </c>
      <c r="G465" s="270" t="s">
        <v>203</v>
      </c>
      <c r="H465" s="271">
        <v>1</v>
      </c>
      <c r="I465" s="272"/>
      <c r="J465" s="273">
        <f>ROUND(I465*H465,2)</f>
        <v>0</v>
      </c>
      <c r="K465" s="269" t="s">
        <v>1</v>
      </c>
      <c r="L465" s="274"/>
      <c r="M465" s="275" t="s">
        <v>1</v>
      </c>
      <c r="N465" s="276" t="s">
        <v>41</v>
      </c>
      <c r="O465" s="91"/>
      <c r="P465" s="235">
        <f>O465*H465</f>
        <v>0</v>
      </c>
      <c r="Q465" s="235">
        <v>0.0161</v>
      </c>
      <c r="R465" s="235">
        <f>Q465*H465</f>
        <v>0.0161</v>
      </c>
      <c r="S465" s="235">
        <v>0</v>
      </c>
      <c r="T465" s="236">
        <f>S465*H465</f>
        <v>0</v>
      </c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R465" s="237" t="s">
        <v>472</v>
      </c>
      <c r="AT465" s="237" t="s">
        <v>406</v>
      </c>
      <c r="AU465" s="237" t="s">
        <v>85</v>
      </c>
      <c r="AY465" s="17" t="s">
        <v>178</v>
      </c>
      <c r="BE465" s="238">
        <f>IF(N465="základní",J465,0)</f>
        <v>0</v>
      </c>
      <c r="BF465" s="238">
        <f>IF(N465="snížená",J465,0)</f>
        <v>0</v>
      </c>
      <c r="BG465" s="238">
        <f>IF(N465="zákl. přenesená",J465,0)</f>
        <v>0</v>
      </c>
      <c r="BH465" s="238">
        <f>IF(N465="sníž. přenesená",J465,0)</f>
        <v>0</v>
      </c>
      <c r="BI465" s="238">
        <f>IF(N465="nulová",J465,0)</f>
        <v>0</v>
      </c>
      <c r="BJ465" s="17" t="s">
        <v>83</v>
      </c>
      <c r="BK465" s="238">
        <f>ROUND(I465*H465,2)</f>
        <v>0</v>
      </c>
      <c r="BL465" s="17" t="s">
        <v>362</v>
      </c>
      <c r="BM465" s="237" t="s">
        <v>3810</v>
      </c>
    </row>
    <row r="466" s="14" customFormat="1">
      <c r="A466" s="14"/>
      <c r="B466" s="255"/>
      <c r="C466" s="256"/>
      <c r="D466" s="246" t="s">
        <v>190</v>
      </c>
      <c r="E466" s="257" t="s">
        <v>1</v>
      </c>
      <c r="F466" s="258" t="s">
        <v>3804</v>
      </c>
      <c r="G466" s="256"/>
      <c r="H466" s="259">
        <v>1</v>
      </c>
      <c r="I466" s="260"/>
      <c r="J466" s="256"/>
      <c r="K466" s="256"/>
      <c r="L466" s="261"/>
      <c r="M466" s="262"/>
      <c r="N466" s="263"/>
      <c r="O466" s="263"/>
      <c r="P466" s="263"/>
      <c r="Q466" s="263"/>
      <c r="R466" s="263"/>
      <c r="S466" s="263"/>
      <c r="T466" s="26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65" t="s">
        <v>190</v>
      </c>
      <c r="AU466" s="265" t="s">
        <v>85</v>
      </c>
      <c r="AV466" s="14" t="s">
        <v>85</v>
      </c>
      <c r="AW466" s="14" t="s">
        <v>34</v>
      </c>
      <c r="AX466" s="14" t="s">
        <v>76</v>
      </c>
      <c r="AY466" s="265" t="s">
        <v>178</v>
      </c>
    </row>
    <row r="467" s="2" customFormat="1" ht="21.75" customHeight="1">
      <c r="A467" s="38"/>
      <c r="B467" s="39"/>
      <c r="C467" s="267" t="s">
        <v>1153</v>
      </c>
      <c r="D467" s="267" t="s">
        <v>406</v>
      </c>
      <c r="E467" s="268" t="s">
        <v>3811</v>
      </c>
      <c r="F467" s="269" t="s">
        <v>3812</v>
      </c>
      <c r="G467" s="270" t="s">
        <v>203</v>
      </c>
      <c r="H467" s="271">
        <v>1</v>
      </c>
      <c r="I467" s="272"/>
      <c r="J467" s="273">
        <f>ROUND(I467*H467,2)</f>
        <v>0</v>
      </c>
      <c r="K467" s="269" t="s">
        <v>1</v>
      </c>
      <c r="L467" s="274"/>
      <c r="M467" s="275" t="s">
        <v>1</v>
      </c>
      <c r="N467" s="276" t="s">
        <v>41</v>
      </c>
      <c r="O467" s="91"/>
      <c r="P467" s="235">
        <f>O467*H467</f>
        <v>0</v>
      </c>
      <c r="Q467" s="235">
        <v>0.0011000000000000001</v>
      </c>
      <c r="R467" s="235">
        <f>Q467*H467</f>
        <v>0.0011000000000000001</v>
      </c>
      <c r="S467" s="235">
        <v>0</v>
      </c>
      <c r="T467" s="236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237" t="s">
        <v>472</v>
      </c>
      <c r="AT467" s="237" t="s">
        <v>406</v>
      </c>
      <c r="AU467" s="237" t="s">
        <v>85</v>
      </c>
      <c r="AY467" s="17" t="s">
        <v>178</v>
      </c>
      <c r="BE467" s="238">
        <f>IF(N467="základní",J467,0)</f>
        <v>0</v>
      </c>
      <c r="BF467" s="238">
        <f>IF(N467="snížená",J467,0)</f>
        <v>0</v>
      </c>
      <c r="BG467" s="238">
        <f>IF(N467="zákl. přenesená",J467,0)</f>
        <v>0</v>
      </c>
      <c r="BH467" s="238">
        <f>IF(N467="sníž. přenesená",J467,0)</f>
        <v>0</v>
      </c>
      <c r="BI467" s="238">
        <f>IF(N467="nulová",J467,0)</f>
        <v>0</v>
      </c>
      <c r="BJ467" s="17" t="s">
        <v>83</v>
      </c>
      <c r="BK467" s="238">
        <f>ROUND(I467*H467,2)</f>
        <v>0</v>
      </c>
      <c r="BL467" s="17" t="s">
        <v>362</v>
      </c>
      <c r="BM467" s="237" t="s">
        <v>3813</v>
      </c>
    </row>
    <row r="468" s="14" customFormat="1">
      <c r="A468" s="14"/>
      <c r="B468" s="255"/>
      <c r="C468" s="256"/>
      <c r="D468" s="246" t="s">
        <v>190</v>
      </c>
      <c r="E468" s="257" t="s">
        <v>1</v>
      </c>
      <c r="F468" s="258" t="s">
        <v>3804</v>
      </c>
      <c r="G468" s="256"/>
      <c r="H468" s="259">
        <v>1</v>
      </c>
      <c r="I468" s="260"/>
      <c r="J468" s="256"/>
      <c r="K468" s="256"/>
      <c r="L468" s="261"/>
      <c r="M468" s="262"/>
      <c r="N468" s="263"/>
      <c r="O468" s="263"/>
      <c r="P468" s="263"/>
      <c r="Q468" s="263"/>
      <c r="R468" s="263"/>
      <c r="S468" s="263"/>
      <c r="T468" s="26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5" t="s">
        <v>190</v>
      </c>
      <c r="AU468" s="265" t="s">
        <v>85</v>
      </c>
      <c r="AV468" s="14" t="s">
        <v>85</v>
      </c>
      <c r="AW468" s="14" t="s">
        <v>34</v>
      </c>
      <c r="AX468" s="14" t="s">
        <v>76</v>
      </c>
      <c r="AY468" s="265" t="s">
        <v>178</v>
      </c>
    </row>
    <row r="469" s="2" customFormat="1" ht="16.5" customHeight="1">
      <c r="A469" s="38"/>
      <c r="B469" s="39"/>
      <c r="C469" s="226" t="s">
        <v>1160</v>
      </c>
      <c r="D469" s="226" t="s">
        <v>181</v>
      </c>
      <c r="E469" s="227" t="s">
        <v>3814</v>
      </c>
      <c r="F469" s="228" t="s">
        <v>3815</v>
      </c>
      <c r="G469" s="229" t="s">
        <v>203</v>
      </c>
      <c r="H469" s="230">
        <v>4</v>
      </c>
      <c r="I469" s="231"/>
      <c r="J469" s="232">
        <f>ROUND(I469*H469,2)</f>
        <v>0</v>
      </c>
      <c r="K469" s="228" t="s">
        <v>185</v>
      </c>
      <c r="L469" s="44"/>
      <c r="M469" s="233" t="s">
        <v>1</v>
      </c>
      <c r="N469" s="234" t="s">
        <v>41</v>
      </c>
      <c r="O469" s="91"/>
      <c r="P469" s="235">
        <f>O469*H469</f>
        <v>0</v>
      </c>
      <c r="Q469" s="235">
        <v>0.00024000000000000001</v>
      </c>
      <c r="R469" s="235">
        <f>Q469*H469</f>
        <v>0.00096000000000000002</v>
      </c>
      <c r="S469" s="235">
        <v>0</v>
      </c>
      <c r="T469" s="236">
        <f>S469*H469</f>
        <v>0</v>
      </c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R469" s="237" t="s">
        <v>362</v>
      </c>
      <c r="AT469" s="237" t="s">
        <v>181</v>
      </c>
      <c r="AU469" s="237" t="s">
        <v>85</v>
      </c>
      <c r="AY469" s="17" t="s">
        <v>178</v>
      </c>
      <c r="BE469" s="238">
        <f>IF(N469="základní",J469,0)</f>
        <v>0</v>
      </c>
      <c r="BF469" s="238">
        <f>IF(N469="snížená",J469,0)</f>
        <v>0</v>
      </c>
      <c r="BG469" s="238">
        <f>IF(N469="zákl. přenesená",J469,0)</f>
        <v>0</v>
      </c>
      <c r="BH469" s="238">
        <f>IF(N469="sníž. přenesená",J469,0)</f>
        <v>0</v>
      </c>
      <c r="BI469" s="238">
        <f>IF(N469="nulová",J469,0)</f>
        <v>0</v>
      </c>
      <c r="BJ469" s="17" t="s">
        <v>83</v>
      </c>
      <c r="BK469" s="238">
        <f>ROUND(I469*H469,2)</f>
        <v>0</v>
      </c>
      <c r="BL469" s="17" t="s">
        <v>362</v>
      </c>
      <c r="BM469" s="237" t="s">
        <v>3816</v>
      </c>
    </row>
    <row r="470" s="2" customFormat="1">
      <c r="A470" s="38"/>
      <c r="B470" s="39"/>
      <c r="C470" s="40"/>
      <c r="D470" s="239" t="s">
        <v>188</v>
      </c>
      <c r="E470" s="40"/>
      <c r="F470" s="240" t="s">
        <v>3817</v>
      </c>
      <c r="G470" s="40"/>
      <c r="H470" s="40"/>
      <c r="I470" s="241"/>
      <c r="J470" s="40"/>
      <c r="K470" s="40"/>
      <c r="L470" s="44"/>
      <c r="M470" s="242"/>
      <c r="N470" s="243"/>
      <c r="O470" s="91"/>
      <c r="P470" s="91"/>
      <c r="Q470" s="91"/>
      <c r="R470" s="91"/>
      <c r="S470" s="91"/>
      <c r="T470" s="92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T470" s="17" t="s">
        <v>188</v>
      </c>
      <c r="AU470" s="17" t="s">
        <v>85</v>
      </c>
    </row>
    <row r="471" s="14" customFormat="1">
      <c r="A471" s="14"/>
      <c r="B471" s="255"/>
      <c r="C471" s="256"/>
      <c r="D471" s="246" t="s">
        <v>190</v>
      </c>
      <c r="E471" s="257" t="s">
        <v>1</v>
      </c>
      <c r="F471" s="258" t="s">
        <v>3818</v>
      </c>
      <c r="G471" s="256"/>
      <c r="H471" s="259">
        <v>4</v>
      </c>
      <c r="I471" s="260"/>
      <c r="J471" s="256"/>
      <c r="K471" s="256"/>
      <c r="L471" s="261"/>
      <c r="M471" s="262"/>
      <c r="N471" s="263"/>
      <c r="O471" s="263"/>
      <c r="P471" s="263"/>
      <c r="Q471" s="263"/>
      <c r="R471" s="263"/>
      <c r="S471" s="263"/>
      <c r="T471" s="26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65" t="s">
        <v>190</v>
      </c>
      <c r="AU471" s="265" t="s">
        <v>85</v>
      </c>
      <c r="AV471" s="14" t="s">
        <v>85</v>
      </c>
      <c r="AW471" s="14" t="s">
        <v>34</v>
      </c>
      <c r="AX471" s="14" t="s">
        <v>76</v>
      </c>
      <c r="AY471" s="265" t="s">
        <v>178</v>
      </c>
    </row>
    <row r="472" s="2" customFormat="1" ht="24.15" customHeight="1">
      <c r="A472" s="38"/>
      <c r="B472" s="39"/>
      <c r="C472" s="226" t="s">
        <v>1166</v>
      </c>
      <c r="D472" s="226" t="s">
        <v>181</v>
      </c>
      <c r="E472" s="227" t="s">
        <v>3819</v>
      </c>
      <c r="F472" s="228" t="s">
        <v>3820</v>
      </c>
      <c r="G472" s="229" t="s">
        <v>1333</v>
      </c>
      <c r="H472" s="277"/>
      <c r="I472" s="231"/>
      <c r="J472" s="232">
        <f>ROUND(I472*H472,2)</f>
        <v>0</v>
      </c>
      <c r="K472" s="228" t="s">
        <v>185</v>
      </c>
      <c r="L472" s="44"/>
      <c r="M472" s="233" t="s">
        <v>1</v>
      </c>
      <c r="N472" s="234" t="s">
        <v>41</v>
      </c>
      <c r="O472" s="91"/>
      <c r="P472" s="235">
        <f>O472*H472</f>
        <v>0</v>
      </c>
      <c r="Q472" s="235">
        <v>0</v>
      </c>
      <c r="R472" s="235">
        <f>Q472*H472</f>
        <v>0</v>
      </c>
      <c r="S472" s="235">
        <v>0</v>
      </c>
      <c r="T472" s="236">
        <f>S472*H472</f>
        <v>0</v>
      </c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R472" s="237" t="s">
        <v>362</v>
      </c>
      <c r="AT472" s="237" t="s">
        <v>181</v>
      </c>
      <c r="AU472" s="237" t="s">
        <v>85</v>
      </c>
      <c r="AY472" s="17" t="s">
        <v>178</v>
      </c>
      <c r="BE472" s="238">
        <f>IF(N472="základní",J472,0)</f>
        <v>0</v>
      </c>
      <c r="BF472" s="238">
        <f>IF(N472="snížená",J472,0)</f>
        <v>0</v>
      </c>
      <c r="BG472" s="238">
        <f>IF(N472="zákl. přenesená",J472,0)</f>
        <v>0</v>
      </c>
      <c r="BH472" s="238">
        <f>IF(N472="sníž. přenesená",J472,0)</f>
        <v>0</v>
      </c>
      <c r="BI472" s="238">
        <f>IF(N472="nulová",J472,0)</f>
        <v>0</v>
      </c>
      <c r="BJ472" s="17" t="s">
        <v>83</v>
      </c>
      <c r="BK472" s="238">
        <f>ROUND(I472*H472,2)</f>
        <v>0</v>
      </c>
      <c r="BL472" s="17" t="s">
        <v>362</v>
      </c>
      <c r="BM472" s="237" t="s">
        <v>3821</v>
      </c>
    </row>
    <row r="473" s="2" customFormat="1">
      <c r="A473" s="38"/>
      <c r="B473" s="39"/>
      <c r="C473" s="40"/>
      <c r="D473" s="239" t="s">
        <v>188</v>
      </c>
      <c r="E473" s="40"/>
      <c r="F473" s="240" t="s">
        <v>3822</v>
      </c>
      <c r="G473" s="40"/>
      <c r="H473" s="40"/>
      <c r="I473" s="241"/>
      <c r="J473" s="40"/>
      <c r="K473" s="40"/>
      <c r="L473" s="44"/>
      <c r="M473" s="242"/>
      <c r="N473" s="243"/>
      <c r="O473" s="91"/>
      <c r="P473" s="91"/>
      <c r="Q473" s="91"/>
      <c r="R473" s="91"/>
      <c r="S473" s="91"/>
      <c r="T473" s="92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T473" s="17" t="s">
        <v>188</v>
      </c>
      <c r="AU473" s="17" t="s">
        <v>85</v>
      </c>
    </row>
    <row r="474" s="12" customFormat="1" ht="22.8" customHeight="1">
      <c r="A474" s="12"/>
      <c r="B474" s="210"/>
      <c r="C474" s="211"/>
      <c r="D474" s="212" t="s">
        <v>75</v>
      </c>
      <c r="E474" s="224" t="s">
        <v>3823</v>
      </c>
      <c r="F474" s="224" t="s">
        <v>3824</v>
      </c>
      <c r="G474" s="211"/>
      <c r="H474" s="211"/>
      <c r="I474" s="214"/>
      <c r="J474" s="225">
        <f>BK474</f>
        <v>0</v>
      </c>
      <c r="K474" s="211"/>
      <c r="L474" s="216"/>
      <c r="M474" s="217"/>
      <c r="N474" s="218"/>
      <c r="O474" s="218"/>
      <c r="P474" s="219">
        <f>SUM(P475:P499)</f>
        <v>0</v>
      </c>
      <c r="Q474" s="218"/>
      <c r="R474" s="219">
        <f>SUM(R475:R499)</f>
        <v>0.13540000000000002</v>
      </c>
      <c r="S474" s="218"/>
      <c r="T474" s="220">
        <f>SUM(T475:T499)</f>
        <v>0</v>
      </c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R474" s="221" t="s">
        <v>85</v>
      </c>
      <c r="AT474" s="222" t="s">
        <v>75</v>
      </c>
      <c r="AU474" s="222" t="s">
        <v>83</v>
      </c>
      <c r="AY474" s="221" t="s">
        <v>178</v>
      </c>
      <c r="BK474" s="223">
        <f>SUM(BK475:BK499)</f>
        <v>0</v>
      </c>
    </row>
    <row r="475" s="2" customFormat="1" ht="33" customHeight="1">
      <c r="A475" s="38"/>
      <c r="B475" s="39"/>
      <c r="C475" s="226" t="s">
        <v>1172</v>
      </c>
      <c r="D475" s="226" t="s">
        <v>181</v>
      </c>
      <c r="E475" s="227" t="s">
        <v>3825</v>
      </c>
      <c r="F475" s="228" t="s">
        <v>3826</v>
      </c>
      <c r="G475" s="229" t="s">
        <v>1560</v>
      </c>
      <c r="H475" s="230">
        <v>4</v>
      </c>
      <c r="I475" s="231"/>
      <c r="J475" s="232">
        <f>ROUND(I475*H475,2)</f>
        <v>0</v>
      </c>
      <c r="K475" s="228" t="s">
        <v>185</v>
      </c>
      <c r="L475" s="44"/>
      <c r="M475" s="233" t="s">
        <v>1</v>
      </c>
      <c r="N475" s="234" t="s">
        <v>41</v>
      </c>
      <c r="O475" s="91"/>
      <c r="P475" s="235">
        <f>O475*H475</f>
        <v>0</v>
      </c>
      <c r="Q475" s="235">
        <v>0.016650000000000002</v>
      </c>
      <c r="R475" s="235">
        <f>Q475*H475</f>
        <v>0.066600000000000006</v>
      </c>
      <c r="S475" s="235">
        <v>0</v>
      </c>
      <c r="T475" s="236">
        <f>S475*H475</f>
        <v>0</v>
      </c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R475" s="237" t="s">
        <v>362</v>
      </c>
      <c r="AT475" s="237" t="s">
        <v>181</v>
      </c>
      <c r="AU475" s="237" t="s">
        <v>85</v>
      </c>
      <c r="AY475" s="17" t="s">
        <v>178</v>
      </c>
      <c r="BE475" s="238">
        <f>IF(N475="základní",J475,0)</f>
        <v>0</v>
      </c>
      <c r="BF475" s="238">
        <f>IF(N475="snížená",J475,0)</f>
        <v>0</v>
      </c>
      <c r="BG475" s="238">
        <f>IF(N475="zákl. přenesená",J475,0)</f>
        <v>0</v>
      </c>
      <c r="BH475" s="238">
        <f>IF(N475="sníž. přenesená",J475,0)</f>
        <v>0</v>
      </c>
      <c r="BI475" s="238">
        <f>IF(N475="nulová",J475,0)</f>
        <v>0</v>
      </c>
      <c r="BJ475" s="17" t="s">
        <v>83</v>
      </c>
      <c r="BK475" s="238">
        <f>ROUND(I475*H475,2)</f>
        <v>0</v>
      </c>
      <c r="BL475" s="17" t="s">
        <v>362</v>
      </c>
      <c r="BM475" s="237" t="s">
        <v>3827</v>
      </c>
    </row>
    <row r="476" s="2" customFormat="1">
      <c r="A476" s="38"/>
      <c r="B476" s="39"/>
      <c r="C476" s="40"/>
      <c r="D476" s="239" t="s">
        <v>188</v>
      </c>
      <c r="E476" s="40"/>
      <c r="F476" s="240" t="s">
        <v>3828</v>
      </c>
      <c r="G476" s="40"/>
      <c r="H476" s="40"/>
      <c r="I476" s="241"/>
      <c r="J476" s="40"/>
      <c r="K476" s="40"/>
      <c r="L476" s="44"/>
      <c r="M476" s="242"/>
      <c r="N476" s="243"/>
      <c r="O476" s="91"/>
      <c r="P476" s="91"/>
      <c r="Q476" s="91"/>
      <c r="R476" s="91"/>
      <c r="S476" s="91"/>
      <c r="T476" s="92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T476" s="17" t="s">
        <v>188</v>
      </c>
      <c r="AU476" s="17" t="s">
        <v>85</v>
      </c>
    </row>
    <row r="477" s="14" customFormat="1">
      <c r="A477" s="14"/>
      <c r="B477" s="255"/>
      <c r="C477" s="256"/>
      <c r="D477" s="246" t="s">
        <v>190</v>
      </c>
      <c r="E477" s="257" t="s">
        <v>1</v>
      </c>
      <c r="F477" s="258" t="s">
        <v>3829</v>
      </c>
      <c r="G477" s="256"/>
      <c r="H477" s="259">
        <v>4</v>
      </c>
      <c r="I477" s="260"/>
      <c r="J477" s="256"/>
      <c r="K477" s="256"/>
      <c r="L477" s="261"/>
      <c r="M477" s="262"/>
      <c r="N477" s="263"/>
      <c r="O477" s="263"/>
      <c r="P477" s="263"/>
      <c r="Q477" s="263"/>
      <c r="R477" s="263"/>
      <c r="S477" s="263"/>
      <c r="T477" s="26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65" t="s">
        <v>190</v>
      </c>
      <c r="AU477" s="265" t="s">
        <v>85</v>
      </c>
      <c r="AV477" s="14" t="s">
        <v>85</v>
      </c>
      <c r="AW477" s="14" t="s">
        <v>34</v>
      </c>
      <c r="AX477" s="14" t="s">
        <v>76</v>
      </c>
      <c r="AY477" s="265" t="s">
        <v>178</v>
      </c>
    </row>
    <row r="478" s="2" customFormat="1" ht="33" customHeight="1">
      <c r="A478" s="38"/>
      <c r="B478" s="39"/>
      <c r="C478" s="226" t="s">
        <v>1176</v>
      </c>
      <c r="D478" s="226" t="s">
        <v>181</v>
      </c>
      <c r="E478" s="227" t="s">
        <v>3830</v>
      </c>
      <c r="F478" s="228" t="s">
        <v>3831</v>
      </c>
      <c r="G478" s="229" t="s">
        <v>1560</v>
      </c>
      <c r="H478" s="230">
        <v>1</v>
      </c>
      <c r="I478" s="231"/>
      <c r="J478" s="232">
        <f>ROUND(I478*H478,2)</f>
        <v>0</v>
      </c>
      <c r="K478" s="228" t="s">
        <v>185</v>
      </c>
      <c r="L478" s="44"/>
      <c r="M478" s="233" t="s">
        <v>1</v>
      </c>
      <c r="N478" s="234" t="s">
        <v>41</v>
      </c>
      <c r="O478" s="91"/>
      <c r="P478" s="235">
        <f>O478*H478</f>
        <v>0</v>
      </c>
      <c r="Q478" s="235">
        <v>0.017649999999999999</v>
      </c>
      <c r="R478" s="235">
        <f>Q478*H478</f>
        <v>0.017649999999999999</v>
      </c>
      <c r="S478" s="235">
        <v>0</v>
      </c>
      <c r="T478" s="236">
        <f>S478*H478</f>
        <v>0</v>
      </c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R478" s="237" t="s">
        <v>362</v>
      </c>
      <c r="AT478" s="237" t="s">
        <v>181</v>
      </c>
      <c r="AU478" s="237" t="s">
        <v>85</v>
      </c>
      <c r="AY478" s="17" t="s">
        <v>178</v>
      </c>
      <c r="BE478" s="238">
        <f>IF(N478="základní",J478,0)</f>
        <v>0</v>
      </c>
      <c r="BF478" s="238">
        <f>IF(N478="snížená",J478,0)</f>
        <v>0</v>
      </c>
      <c r="BG478" s="238">
        <f>IF(N478="zákl. přenesená",J478,0)</f>
        <v>0</v>
      </c>
      <c r="BH478" s="238">
        <f>IF(N478="sníž. přenesená",J478,0)</f>
        <v>0</v>
      </c>
      <c r="BI478" s="238">
        <f>IF(N478="nulová",J478,0)</f>
        <v>0</v>
      </c>
      <c r="BJ478" s="17" t="s">
        <v>83</v>
      </c>
      <c r="BK478" s="238">
        <f>ROUND(I478*H478,2)</f>
        <v>0</v>
      </c>
      <c r="BL478" s="17" t="s">
        <v>362</v>
      </c>
      <c r="BM478" s="237" t="s">
        <v>3832</v>
      </c>
    </row>
    <row r="479" s="2" customFormat="1">
      <c r="A479" s="38"/>
      <c r="B479" s="39"/>
      <c r="C479" s="40"/>
      <c r="D479" s="239" t="s">
        <v>188</v>
      </c>
      <c r="E479" s="40"/>
      <c r="F479" s="240" t="s">
        <v>3833</v>
      </c>
      <c r="G479" s="40"/>
      <c r="H479" s="40"/>
      <c r="I479" s="241"/>
      <c r="J479" s="40"/>
      <c r="K479" s="40"/>
      <c r="L479" s="44"/>
      <c r="M479" s="242"/>
      <c r="N479" s="243"/>
      <c r="O479" s="91"/>
      <c r="P479" s="91"/>
      <c r="Q479" s="91"/>
      <c r="R479" s="91"/>
      <c r="S479" s="91"/>
      <c r="T479" s="92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T479" s="17" t="s">
        <v>188</v>
      </c>
      <c r="AU479" s="17" t="s">
        <v>85</v>
      </c>
    </row>
    <row r="480" s="14" customFormat="1">
      <c r="A480" s="14"/>
      <c r="B480" s="255"/>
      <c r="C480" s="256"/>
      <c r="D480" s="246" t="s">
        <v>190</v>
      </c>
      <c r="E480" s="257" t="s">
        <v>1</v>
      </c>
      <c r="F480" s="258" t="s">
        <v>3687</v>
      </c>
      <c r="G480" s="256"/>
      <c r="H480" s="259">
        <v>1</v>
      </c>
      <c r="I480" s="260"/>
      <c r="J480" s="256"/>
      <c r="K480" s="256"/>
      <c r="L480" s="261"/>
      <c r="M480" s="262"/>
      <c r="N480" s="263"/>
      <c r="O480" s="263"/>
      <c r="P480" s="263"/>
      <c r="Q480" s="263"/>
      <c r="R480" s="263"/>
      <c r="S480" s="263"/>
      <c r="T480" s="26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65" t="s">
        <v>190</v>
      </c>
      <c r="AU480" s="265" t="s">
        <v>85</v>
      </c>
      <c r="AV480" s="14" t="s">
        <v>85</v>
      </c>
      <c r="AW480" s="14" t="s">
        <v>34</v>
      </c>
      <c r="AX480" s="14" t="s">
        <v>76</v>
      </c>
      <c r="AY480" s="265" t="s">
        <v>178</v>
      </c>
    </row>
    <row r="481" s="2" customFormat="1" ht="33" customHeight="1">
      <c r="A481" s="38"/>
      <c r="B481" s="39"/>
      <c r="C481" s="226" t="s">
        <v>1183</v>
      </c>
      <c r="D481" s="226" t="s">
        <v>181</v>
      </c>
      <c r="E481" s="227" t="s">
        <v>3834</v>
      </c>
      <c r="F481" s="228" t="s">
        <v>3835</v>
      </c>
      <c r="G481" s="229" t="s">
        <v>1560</v>
      </c>
      <c r="H481" s="230">
        <v>1</v>
      </c>
      <c r="I481" s="231"/>
      <c r="J481" s="232">
        <f>ROUND(I481*H481,2)</f>
        <v>0</v>
      </c>
      <c r="K481" s="228" t="s">
        <v>1</v>
      </c>
      <c r="L481" s="44"/>
      <c r="M481" s="233" t="s">
        <v>1</v>
      </c>
      <c r="N481" s="234" t="s">
        <v>41</v>
      </c>
      <c r="O481" s="91"/>
      <c r="P481" s="235">
        <f>O481*H481</f>
        <v>0</v>
      </c>
      <c r="Q481" s="235">
        <v>0.016650000000000002</v>
      </c>
      <c r="R481" s="235">
        <f>Q481*H481</f>
        <v>0.016650000000000002</v>
      </c>
      <c r="S481" s="235">
        <v>0</v>
      </c>
      <c r="T481" s="236">
        <f>S481*H481</f>
        <v>0</v>
      </c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R481" s="237" t="s">
        <v>362</v>
      </c>
      <c r="AT481" s="237" t="s">
        <v>181</v>
      </c>
      <c r="AU481" s="237" t="s">
        <v>85</v>
      </c>
      <c r="AY481" s="17" t="s">
        <v>178</v>
      </c>
      <c r="BE481" s="238">
        <f>IF(N481="základní",J481,0)</f>
        <v>0</v>
      </c>
      <c r="BF481" s="238">
        <f>IF(N481="snížená",J481,0)</f>
        <v>0</v>
      </c>
      <c r="BG481" s="238">
        <f>IF(N481="zákl. přenesená",J481,0)</f>
        <v>0</v>
      </c>
      <c r="BH481" s="238">
        <f>IF(N481="sníž. přenesená",J481,0)</f>
        <v>0</v>
      </c>
      <c r="BI481" s="238">
        <f>IF(N481="nulová",J481,0)</f>
        <v>0</v>
      </c>
      <c r="BJ481" s="17" t="s">
        <v>83</v>
      </c>
      <c r="BK481" s="238">
        <f>ROUND(I481*H481,2)</f>
        <v>0</v>
      </c>
      <c r="BL481" s="17" t="s">
        <v>362</v>
      </c>
      <c r="BM481" s="237" t="s">
        <v>3836</v>
      </c>
    </row>
    <row r="482" s="14" customFormat="1">
      <c r="A482" s="14"/>
      <c r="B482" s="255"/>
      <c r="C482" s="256"/>
      <c r="D482" s="246" t="s">
        <v>190</v>
      </c>
      <c r="E482" s="257" t="s">
        <v>1</v>
      </c>
      <c r="F482" s="258" t="s">
        <v>3746</v>
      </c>
      <c r="G482" s="256"/>
      <c r="H482" s="259">
        <v>1</v>
      </c>
      <c r="I482" s="260"/>
      <c r="J482" s="256"/>
      <c r="K482" s="256"/>
      <c r="L482" s="261"/>
      <c r="M482" s="262"/>
      <c r="N482" s="263"/>
      <c r="O482" s="263"/>
      <c r="P482" s="263"/>
      <c r="Q482" s="263"/>
      <c r="R482" s="263"/>
      <c r="S482" s="263"/>
      <c r="T482" s="26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65" t="s">
        <v>190</v>
      </c>
      <c r="AU482" s="265" t="s">
        <v>85</v>
      </c>
      <c r="AV482" s="14" t="s">
        <v>85</v>
      </c>
      <c r="AW482" s="14" t="s">
        <v>34</v>
      </c>
      <c r="AX482" s="14" t="s">
        <v>76</v>
      </c>
      <c r="AY482" s="265" t="s">
        <v>178</v>
      </c>
    </row>
    <row r="483" s="2" customFormat="1" ht="37.8" customHeight="1">
      <c r="A483" s="38"/>
      <c r="B483" s="39"/>
      <c r="C483" s="226" t="s">
        <v>1189</v>
      </c>
      <c r="D483" s="226" t="s">
        <v>181</v>
      </c>
      <c r="E483" s="227" t="s">
        <v>3837</v>
      </c>
      <c r="F483" s="228" t="s">
        <v>3838</v>
      </c>
      <c r="G483" s="229" t="s">
        <v>1560</v>
      </c>
      <c r="H483" s="230">
        <v>2</v>
      </c>
      <c r="I483" s="231"/>
      <c r="J483" s="232">
        <f>ROUND(I483*H483,2)</f>
        <v>0</v>
      </c>
      <c r="K483" s="228" t="s">
        <v>1</v>
      </c>
      <c r="L483" s="44"/>
      <c r="M483" s="233" t="s">
        <v>1</v>
      </c>
      <c r="N483" s="234" t="s">
        <v>41</v>
      </c>
      <c r="O483" s="91"/>
      <c r="P483" s="235">
        <f>O483*H483</f>
        <v>0</v>
      </c>
      <c r="Q483" s="235">
        <v>0.016650000000000002</v>
      </c>
      <c r="R483" s="235">
        <f>Q483*H483</f>
        <v>0.033300000000000003</v>
      </c>
      <c r="S483" s="235">
        <v>0</v>
      </c>
      <c r="T483" s="236">
        <f>S483*H483</f>
        <v>0</v>
      </c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R483" s="237" t="s">
        <v>362</v>
      </c>
      <c r="AT483" s="237" t="s">
        <v>181</v>
      </c>
      <c r="AU483" s="237" t="s">
        <v>85</v>
      </c>
      <c r="AY483" s="17" t="s">
        <v>178</v>
      </c>
      <c r="BE483" s="238">
        <f>IF(N483="základní",J483,0)</f>
        <v>0</v>
      </c>
      <c r="BF483" s="238">
        <f>IF(N483="snížená",J483,0)</f>
        <v>0</v>
      </c>
      <c r="BG483" s="238">
        <f>IF(N483="zákl. přenesená",J483,0)</f>
        <v>0</v>
      </c>
      <c r="BH483" s="238">
        <f>IF(N483="sníž. přenesená",J483,0)</f>
        <v>0</v>
      </c>
      <c r="BI483" s="238">
        <f>IF(N483="nulová",J483,0)</f>
        <v>0</v>
      </c>
      <c r="BJ483" s="17" t="s">
        <v>83</v>
      </c>
      <c r="BK483" s="238">
        <f>ROUND(I483*H483,2)</f>
        <v>0</v>
      </c>
      <c r="BL483" s="17" t="s">
        <v>362</v>
      </c>
      <c r="BM483" s="237" t="s">
        <v>3839</v>
      </c>
    </row>
    <row r="484" s="14" customFormat="1">
      <c r="A484" s="14"/>
      <c r="B484" s="255"/>
      <c r="C484" s="256"/>
      <c r="D484" s="246" t="s">
        <v>190</v>
      </c>
      <c r="E484" s="257" t="s">
        <v>1</v>
      </c>
      <c r="F484" s="258" t="s">
        <v>3707</v>
      </c>
      <c r="G484" s="256"/>
      <c r="H484" s="259">
        <v>2</v>
      </c>
      <c r="I484" s="260"/>
      <c r="J484" s="256"/>
      <c r="K484" s="256"/>
      <c r="L484" s="261"/>
      <c r="M484" s="262"/>
      <c r="N484" s="263"/>
      <c r="O484" s="263"/>
      <c r="P484" s="263"/>
      <c r="Q484" s="263"/>
      <c r="R484" s="263"/>
      <c r="S484" s="263"/>
      <c r="T484" s="26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5" t="s">
        <v>190</v>
      </c>
      <c r="AU484" s="265" t="s">
        <v>85</v>
      </c>
      <c r="AV484" s="14" t="s">
        <v>85</v>
      </c>
      <c r="AW484" s="14" t="s">
        <v>34</v>
      </c>
      <c r="AX484" s="14" t="s">
        <v>76</v>
      </c>
      <c r="AY484" s="265" t="s">
        <v>178</v>
      </c>
    </row>
    <row r="485" s="2" customFormat="1" ht="24.15" customHeight="1">
      <c r="A485" s="38"/>
      <c r="B485" s="39"/>
      <c r="C485" s="226" t="s">
        <v>1194</v>
      </c>
      <c r="D485" s="226" t="s">
        <v>181</v>
      </c>
      <c r="E485" s="227" t="s">
        <v>3840</v>
      </c>
      <c r="F485" s="228" t="s">
        <v>3841</v>
      </c>
      <c r="G485" s="229" t="s">
        <v>1560</v>
      </c>
      <c r="H485" s="230">
        <v>3</v>
      </c>
      <c r="I485" s="231"/>
      <c r="J485" s="232">
        <f>ROUND(I485*H485,2)</f>
        <v>0</v>
      </c>
      <c r="K485" s="228" t="s">
        <v>185</v>
      </c>
      <c r="L485" s="44"/>
      <c r="M485" s="233" t="s">
        <v>1</v>
      </c>
      <c r="N485" s="234" t="s">
        <v>41</v>
      </c>
      <c r="O485" s="91"/>
      <c r="P485" s="235">
        <f>O485*H485</f>
        <v>0</v>
      </c>
      <c r="Q485" s="235">
        <v>0</v>
      </c>
      <c r="R485" s="235">
        <f>Q485*H485</f>
        <v>0</v>
      </c>
      <c r="S485" s="235">
        <v>0</v>
      </c>
      <c r="T485" s="236">
        <f>S485*H485</f>
        <v>0</v>
      </c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R485" s="237" t="s">
        <v>362</v>
      </c>
      <c r="AT485" s="237" t="s">
        <v>181</v>
      </c>
      <c r="AU485" s="237" t="s">
        <v>85</v>
      </c>
      <c r="AY485" s="17" t="s">
        <v>178</v>
      </c>
      <c r="BE485" s="238">
        <f>IF(N485="základní",J485,0)</f>
        <v>0</v>
      </c>
      <c r="BF485" s="238">
        <f>IF(N485="snížená",J485,0)</f>
        <v>0</v>
      </c>
      <c r="BG485" s="238">
        <f>IF(N485="zákl. přenesená",J485,0)</f>
        <v>0</v>
      </c>
      <c r="BH485" s="238">
        <f>IF(N485="sníž. přenesená",J485,0)</f>
        <v>0</v>
      </c>
      <c r="BI485" s="238">
        <f>IF(N485="nulová",J485,0)</f>
        <v>0</v>
      </c>
      <c r="BJ485" s="17" t="s">
        <v>83</v>
      </c>
      <c r="BK485" s="238">
        <f>ROUND(I485*H485,2)</f>
        <v>0</v>
      </c>
      <c r="BL485" s="17" t="s">
        <v>362</v>
      </c>
      <c r="BM485" s="237" t="s">
        <v>3842</v>
      </c>
    </row>
    <row r="486" s="2" customFormat="1">
      <c r="A486" s="38"/>
      <c r="B486" s="39"/>
      <c r="C486" s="40"/>
      <c r="D486" s="239" t="s">
        <v>188</v>
      </c>
      <c r="E486" s="40"/>
      <c r="F486" s="240" t="s">
        <v>3843</v>
      </c>
      <c r="G486" s="40"/>
      <c r="H486" s="40"/>
      <c r="I486" s="241"/>
      <c r="J486" s="40"/>
      <c r="K486" s="40"/>
      <c r="L486" s="44"/>
      <c r="M486" s="242"/>
      <c r="N486" s="243"/>
      <c r="O486" s="91"/>
      <c r="P486" s="91"/>
      <c r="Q486" s="91"/>
      <c r="R486" s="91"/>
      <c r="S486" s="91"/>
      <c r="T486" s="92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T486" s="17" t="s">
        <v>188</v>
      </c>
      <c r="AU486" s="17" t="s">
        <v>85</v>
      </c>
    </row>
    <row r="487" s="14" customFormat="1">
      <c r="A487" s="14"/>
      <c r="B487" s="255"/>
      <c r="C487" s="256"/>
      <c r="D487" s="246" t="s">
        <v>190</v>
      </c>
      <c r="E487" s="257" t="s">
        <v>1</v>
      </c>
      <c r="F487" s="258" t="s">
        <v>3844</v>
      </c>
      <c r="G487" s="256"/>
      <c r="H487" s="259">
        <v>3</v>
      </c>
      <c r="I487" s="260"/>
      <c r="J487" s="256"/>
      <c r="K487" s="256"/>
      <c r="L487" s="261"/>
      <c r="M487" s="262"/>
      <c r="N487" s="263"/>
      <c r="O487" s="263"/>
      <c r="P487" s="263"/>
      <c r="Q487" s="263"/>
      <c r="R487" s="263"/>
      <c r="S487" s="263"/>
      <c r="T487" s="26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65" t="s">
        <v>190</v>
      </c>
      <c r="AU487" s="265" t="s">
        <v>85</v>
      </c>
      <c r="AV487" s="14" t="s">
        <v>85</v>
      </c>
      <c r="AW487" s="14" t="s">
        <v>34</v>
      </c>
      <c r="AX487" s="14" t="s">
        <v>76</v>
      </c>
      <c r="AY487" s="265" t="s">
        <v>178</v>
      </c>
    </row>
    <row r="488" s="2" customFormat="1" ht="33" customHeight="1">
      <c r="A488" s="38"/>
      <c r="B488" s="39"/>
      <c r="C488" s="226" t="s">
        <v>1202</v>
      </c>
      <c r="D488" s="226" t="s">
        <v>181</v>
      </c>
      <c r="E488" s="227" t="s">
        <v>3845</v>
      </c>
      <c r="F488" s="228" t="s">
        <v>3846</v>
      </c>
      <c r="G488" s="229" t="s">
        <v>1560</v>
      </c>
      <c r="H488" s="230">
        <v>1</v>
      </c>
      <c r="I488" s="231"/>
      <c r="J488" s="232">
        <f>ROUND(I488*H488,2)</f>
        <v>0</v>
      </c>
      <c r="K488" s="228" t="s">
        <v>1</v>
      </c>
      <c r="L488" s="44"/>
      <c r="M488" s="233" t="s">
        <v>1</v>
      </c>
      <c r="N488" s="234" t="s">
        <v>41</v>
      </c>
      <c r="O488" s="91"/>
      <c r="P488" s="235">
        <f>O488*H488</f>
        <v>0</v>
      </c>
      <c r="Q488" s="235">
        <v>0</v>
      </c>
      <c r="R488" s="235">
        <f>Q488*H488</f>
        <v>0</v>
      </c>
      <c r="S488" s="235">
        <v>0</v>
      </c>
      <c r="T488" s="236">
        <f>S488*H488</f>
        <v>0</v>
      </c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R488" s="237" t="s">
        <v>362</v>
      </c>
      <c r="AT488" s="237" t="s">
        <v>181</v>
      </c>
      <c r="AU488" s="237" t="s">
        <v>85</v>
      </c>
      <c r="AY488" s="17" t="s">
        <v>178</v>
      </c>
      <c r="BE488" s="238">
        <f>IF(N488="základní",J488,0)</f>
        <v>0</v>
      </c>
      <c r="BF488" s="238">
        <f>IF(N488="snížená",J488,0)</f>
        <v>0</v>
      </c>
      <c r="BG488" s="238">
        <f>IF(N488="zákl. přenesená",J488,0)</f>
        <v>0</v>
      </c>
      <c r="BH488" s="238">
        <f>IF(N488="sníž. přenesená",J488,0)</f>
        <v>0</v>
      </c>
      <c r="BI488" s="238">
        <f>IF(N488="nulová",J488,0)</f>
        <v>0</v>
      </c>
      <c r="BJ488" s="17" t="s">
        <v>83</v>
      </c>
      <c r="BK488" s="238">
        <f>ROUND(I488*H488,2)</f>
        <v>0</v>
      </c>
      <c r="BL488" s="17" t="s">
        <v>362</v>
      </c>
      <c r="BM488" s="237" t="s">
        <v>3847</v>
      </c>
    </row>
    <row r="489" s="14" customFormat="1">
      <c r="A489" s="14"/>
      <c r="B489" s="255"/>
      <c r="C489" s="256"/>
      <c r="D489" s="246" t="s">
        <v>190</v>
      </c>
      <c r="E489" s="257" t="s">
        <v>1</v>
      </c>
      <c r="F489" s="258" t="s">
        <v>3848</v>
      </c>
      <c r="G489" s="256"/>
      <c r="H489" s="259">
        <v>1</v>
      </c>
      <c r="I489" s="260"/>
      <c r="J489" s="256"/>
      <c r="K489" s="256"/>
      <c r="L489" s="261"/>
      <c r="M489" s="262"/>
      <c r="N489" s="263"/>
      <c r="O489" s="263"/>
      <c r="P489" s="263"/>
      <c r="Q489" s="263"/>
      <c r="R489" s="263"/>
      <c r="S489" s="263"/>
      <c r="T489" s="26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65" t="s">
        <v>190</v>
      </c>
      <c r="AU489" s="265" t="s">
        <v>85</v>
      </c>
      <c r="AV489" s="14" t="s">
        <v>85</v>
      </c>
      <c r="AW489" s="14" t="s">
        <v>34</v>
      </c>
      <c r="AX489" s="14" t="s">
        <v>76</v>
      </c>
      <c r="AY489" s="265" t="s">
        <v>178</v>
      </c>
    </row>
    <row r="490" s="2" customFormat="1" ht="24.15" customHeight="1">
      <c r="A490" s="38"/>
      <c r="B490" s="39"/>
      <c r="C490" s="226" t="s">
        <v>1212</v>
      </c>
      <c r="D490" s="226" t="s">
        <v>181</v>
      </c>
      <c r="E490" s="227" t="s">
        <v>3849</v>
      </c>
      <c r="F490" s="228" t="s">
        <v>3850</v>
      </c>
      <c r="G490" s="229" t="s">
        <v>1560</v>
      </c>
      <c r="H490" s="230">
        <v>11</v>
      </c>
      <c r="I490" s="231"/>
      <c r="J490" s="232">
        <f>ROUND(I490*H490,2)</f>
        <v>0</v>
      </c>
      <c r="K490" s="228" t="s">
        <v>1</v>
      </c>
      <c r="L490" s="44"/>
      <c r="M490" s="233" t="s">
        <v>1</v>
      </c>
      <c r="N490" s="234" t="s">
        <v>41</v>
      </c>
      <c r="O490" s="91"/>
      <c r="P490" s="235">
        <f>O490*H490</f>
        <v>0</v>
      </c>
      <c r="Q490" s="235">
        <v>0</v>
      </c>
      <c r="R490" s="235">
        <f>Q490*H490</f>
        <v>0</v>
      </c>
      <c r="S490" s="235">
        <v>0</v>
      </c>
      <c r="T490" s="236">
        <f>S490*H490</f>
        <v>0</v>
      </c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R490" s="237" t="s">
        <v>362</v>
      </c>
      <c r="AT490" s="237" t="s">
        <v>181</v>
      </c>
      <c r="AU490" s="237" t="s">
        <v>85</v>
      </c>
      <c r="AY490" s="17" t="s">
        <v>178</v>
      </c>
      <c r="BE490" s="238">
        <f>IF(N490="základní",J490,0)</f>
        <v>0</v>
      </c>
      <c r="BF490" s="238">
        <f>IF(N490="snížená",J490,0)</f>
        <v>0</v>
      </c>
      <c r="BG490" s="238">
        <f>IF(N490="zákl. přenesená",J490,0)</f>
        <v>0</v>
      </c>
      <c r="BH490" s="238">
        <f>IF(N490="sníž. přenesená",J490,0)</f>
        <v>0</v>
      </c>
      <c r="BI490" s="238">
        <f>IF(N490="nulová",J490,0)</f>
        <v>0</v>
      </c>
      <c r="BJ490" s="17" t="s">
        <v>83</v>
      </c>
      <c r="BK490" s="238">
        <f>ROUND(I490*H490,2)</f>
        <v>0</v>
      </c>
      <c r="BL490" s="17" t="s">
        <v>362</v>
      </c>
      <c r="BM490" s="237" t="s">
        <v>3851</v>
      </c>
    </row>
    <row r="491" s="14" customFormat="1">
      <c r="A491" s="14"/>
      <c r="B491" s="255"/>
      <c r="C491" s="256"/>
      <c r="D491" s="246" t="s">
        <v>190</v>
      </c>
      <c r="E491" s="257" t="s">
        <v>1</v>
      </c>
      <c r="F491" s="258" t="s">
        <v>3852</v>
      </c>
      <c r="G491" s="256"/>
      <c r="H491" s="259">
        <v>11</v>
      </c>
      <c r="I491" s="260"/>
      <c r="J491" s="256"/>
      <c r="K491" s="256"/>
      <c r="L491" s="261"/>
      <c r="M491" s="262"/>
      <c r="N491" s="263"/>
      <c r="O491" s="263"/>
      <c r="P491" s="263"/>
      <c r="Q491" s="263"/>
      <c r="R491" s="263"/>
      <c r="S491" s="263"/>
      <c r="T491" s="26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5" t="s">
        <v>190</v>
      </c>
      <c r="AU491" s="265" t="s">
        <v>85</v>
      </c>
      <c r="AV491" s="14" t="s">
        <v>85</v>
      </c>
      <c r="AW491" s="14" t="s">
        <v>34</v>
      </c>
      <c r="AX491" s="14" t="s">
        <v>76</v>
      </c>
      <c r="AY491" s="265" t="s">
        <v>178</v>
      </c>
    </row>
    <row r="492" s="2" customFormat="1" ht="16.5" customHeight="1">
      <c r="A492" s="38"/>
      <c r="B492" s="39"/>
      <c r="C492" s="226" t="s">
        <v>1219</v>
      </c>
      <c r="D492" s="226" t="s">
        <v>181</v>
      </c>
      <c r="E492" s="227" t="s">
        <v>3853</v>
      </c>
      <c r="F492" s="228" t="s">
        <v>3854</v>
      </c>
      <c r="G492" s="229" t="s">
        <v>1560</v>
      </c>
      <c r="H492" s="230">
        <v>8</v>
      </c>
      <c r="I492" s="231"/>
      <c r="J492" s="232">
        <f>ROUND(I492*H492,2)</f>
        <v>0</v>
      </c>
      <c r="K492" s="228" t="s">
        <v>185</v>
      </c>
      <c r="L492" s="44"/>
      <c r="M492" s="233" t="s">
        <v>1</v>
      </c>
      <c r="N492" s="234" t="s">
        <v>41</v>
      </c>
      <c r="O492" s="91"/>
      <c r="P492" s="235">
        <f>O492*H492</f>
        <v>0</v>
      </c>
      <c r="Q492" s="235">
        <v>0.00014999999999999999</v>
      </c>
      <c r="R492" s="235">
        <f>Q492*H492</f>
        <v>0.0011999999999999999</v>
      </c>
      <c r="S492" s="235">
        <v>0</v>
      </c>
      <c r="T492" s="236">
        <f>S492*H492</f>
        <v>0</v>
      </c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R492" s="237" t="s">
        <v>362</v>
      </c>
      <c r="AT492" s="237" t="s">
        <v>181</v>
      </c>
      <c r="AU492" s="237" t="s">
        <v>85</v>
      </c>
      <c r="AY492" s="17" t="s">
        <v>178</v>
      </c>
      <c r="BE492" s="238">
        <f>IF(N492="základní",J492,0)</f>
        <v>0</v>
      </c>
      <c r="BF492" s="238">
        <f>IF(N492="snížená",J492,0)</f>
        <v>0</v>
      </c>
      <c r="BG492" s="238">
        <f>IF(N492="zákl. přenesená",J492,0)</f>
        <v>0</v>
      </c>
      <c r="BH492" s="238">
        <f>IF(N492="sníž. přenesená",J492,0)</f>
        <v>0</v>
      </c>
      <c r="BI492" s="238">
        <f>IF(N492="nulová",J492,0)</f>
        <v>0</v>
      </c>
      <c r="BJ492" s="17" t="s">
        <v>83</v>
      </c>
      <c r="BK492" s="238">
        <f>ROUND(I492*H492,2)</f>
        <v>0</v>
      </c>
      <c r="BL492" s="17" t="s">
        <v>362</v>
      </c>
      <c r="BM492" s="237" t="s">
        <v>3855</v>
      </c>
    </row>
    <row r="493" s="2" customFormat="1">
      <c r="A493" s="38"/>
      <c r="B493" s="39"/>
      <c r="C493" s="40"/>
      <c r="D493" s="239" t="s">
        <v>188</v>
      </c>
      <c r="E493" s="40"/>
      <c r="F493" s="240" t="s">
        <v>3856</v>
      </c>
      <c r="G493" s="40"/>
      <c r="H493" s="40"/>
      <c r="I493" s="241"/>
      <c r="J493" s="40"/>
      <c r="K493" s="40"/>
      <c r="L493" s="44"/>
      <c r="M493" s="242"/>
      <c r="N493" s="243"/>
      <c r="O493" s="91"/>
      <c r="P493" s="91"/>
      <c r="Q493" s="91"/>
      <c r="R493" s="91"/>
      <c r="S493" s="91"/>
      <c r="T493" s="92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T493" s="17" t="s">
        <v>188</v>
      </c>
      <c r="AU493" s="17" t="s">
        <v>85</v>
      </c>
    </row>
    <row r="494" s="14" customFormat="1">
      <c r="A494" s="14"/>
      <c r="B494" s="255"/>
      <c r="C494" s="256"/>
      <c r="D494" s="246" t="s">
        <v>190</v>
      </c>
      <c r="E494" s="257" t="s">
        <v>1</v>
      </c>
      <c r="F494" s="258" t="s">
        <v>3857</v>
      </c>
      <c r="G494" s="256"/>
      <c r="H494" s="259">
        <v>8</v>
      </c>
      <c r="I494" s="260"/>
      <c r="J494" s="256"/>
      <c r="K494" s="256"/>
      <c r="L494" s="261"/>
      <c r="M494" s="262"/>
      <c r="N494" s="263"/>
      <c r="O494" s="263"/>
      <c r="P494" s="263"/>
      <c r="Q494" s="263"/>
      <c r="R494" s="263"/>
      <c r="S494" s="263"/>
      <c r="T494" s="26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65" t="s">
        <v>190</v>
      </c>
      <c r="AU494" s="265" t="s">
        <v>85</v>
      </c>
      <c r="AV494" s="14" t="s">
        <v>85</v>
      </c>
      <c r="AW494" s="14" t="s">
        <v>34</v>
      </c>
      <c r="AX494" s="14" t="s">
        <v>76</v>
      </c>
      <c r="AY494" s="265" t="s">
        <v>178</v>
      </c>
    </row>
    <row r="495" s="2" customFormat="1" ht="24.15" customHeight="1">
      <c r="A495" s="38"/>
      <c r="B495" s="39"/>
      <c r="C495" s="226" t="s">
        <v>1223</v>
      </c>
      <c r="D495" s="226" t="s">
        <v>181</v>
      </c>
      <c r="E495" s="227" t="s">
        <v>3858</v>
      </c>
      <c r="F495" s="228" t="s">
        <v>3859</v>
      </c>
      <c r="G495" s="229" t="s">
        <v>1560</v>
      </c>
      <c r="H495" s="230">
        <v>5</v>
      </c>
      <c r="I495" s="231"/>
      <c r="J495" s="232">
        <f>ROUND(I495*H495,2)</f>
        <v>0</v>
      </c>
      <c r="K495" s="228" t="s">
        <v>185</v>
      </c>
      <c r="L495" s="44"/>
      <c r="M495" s="233" t="s">
        <v>1</v>
      </c>
      <c r="N495" s="234" t="s">
        <v>41</v>
      </c>
      <c r="O495" s="91"/>
      <c r="P495" s="235">
        <f>O495*H495</f>
        <v>0</v>
      </c>
      <c r="Q495" s="235">
        <v>0</v>
      </c>
      <c r="R495" s="235">
        <f>Q495*H495</f>
        <v>0</v>
      </c>
      <c r="S495" s="235">
        <v>0</v>
      </c>
      <c r="T495" s="236">
        <f>S495*H495</f>
        <v>0</v>
      </c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R495" s="237" t="s">
        <v>362</v>
      </c>
      <c r="AT495" s="237" t="s">
        <v>181</v>
      </c>
      <c r="AU495" s="237" t="s">
        <v>85</v>
      </c>
      <c r="AY495" s="17" t="s">
        <v>178</v>
      </c>
      <c r="BE495" s="238">
        <f>IF(N495="základní",J495,0)</f>
        <v>0</v>
      </c>
      <c r="BF495" s="238">
        <f>IF(N495="snížená",J495,0)</f>
        <v>0</v>
      </c>
      <c r="BG495" s="238">
        <f>IF(N495="zákl. přenesená",J495,0)</f>
        <v>0</v>
      </c>
      <c r="BH495" s="238">
        <f>IF(N495="sníž. přenesená",J495,0)</f>
        <v>0</v>
      </c>
      <c r="BI495" s="238">
        <f>IF(N495="nulová",J495,0)</f>
        <v>0</v>
      </c>
      <c r="BJ495" s="17" t="s">
        <v>83</v>
      </c>
      <c r="BK495" s="238">
        <f>ROUND(I495*H495,2)</f>
        <v>0</v>
      </c>
      <c r="BL495" s="17" t="s">
        <v>362</v>
      </c>
      <c r="BM495" s="237" t="s">
        <v>3860</v>
      </c>
    </row>
    <row r="496" s="2" customFormat="1">
      <c r="A496" s="38"/>
      <c r="B496" s="39"/>
      <c r="C496" s="40"/>
      <c r="D496" s="239" t="s">
        <v>188</v>
      </c>
      <c r="E496" s="40"/>
      <c r="F496" s="240" t="s">
        <v>3861</v>
      </c>
      <c r="G496" s="40"/>
      <c r="H496" s="40"/>
      <c r="I496" s="241"/>
      <c r="J496" s="40"/>
      <c r="K496" s="40"/>
      <c r="L496" s="44"/>
      <c r="M496" s="242"/>
      <c r="N496" s="243"/>
      <c r="O496" s="91"/>
      <c r="P496" s="91"/>
      <c r="Q496" s="91"/>
      <c r="R496" s="91"/>
      <c r="S496" s="91"/>
      <c r="T496" s="92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T496" s="17" t="s">
        <v>188</v>
      </c>
      <c r="AU496" s="17" t="s">
        <v>85</v>
      </c>
    </row>
    <row r="497" s="14" customFormat="1">
      <c r="A497" s="14"/>
      <c r="B497" s="255"/>
      <c r="C497" s="256"/>
      <c r="D497" s="246" t="s">
        <v>190</v>
      </c>
      <c r="E497" s="257" t="s">
        <v>1</v>
      </c>
      <c r="F497" s="258" t="s">
        <v>3862</v>
      </c>
      <c r="G497" s="256"/>
      <c r="H497" s="259">
        <v>5</v>
      </c>
      <c r="I497" s="260"/>
      <c r="J497" s="256"/>
      <c r="K497" s="256"/>
      <c r="L497" s="261"/>
      <c r="M497" s="262"/>
      <c r="N497" s="263"/>
      <c r="O497" s="263"/>
      <c r="P497" s="263"/>
      <c r="Q497" s="263"/>
      <c r="R497" s="263"/>
      <c r="S497" s="263"/>
      <c r="T497" s="26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65" t="s">
        <v>190</v>
      </c>
      <c r="AU497" s="265" t="s">
        <v>85</v>
      </c>
      <c r="AV497" s="14" t="s">
        <v>85</v>
      </c>
      <c r="AW497" s="14" t="s">
        <v>34</v>
      </c>
      <c r="AX497" s="14" t="s">
        <v>76</v>
      </c>
      <c r="AY497" s="265" t="s">
        <v>178</v>
      </c>
    </row>
    <row r="498" s="2" customFormat="1" ht="24.15" customHeight="1">
      <c r="A498" s="38"/>
      <c r="B498" s="39"/>
      <c r="C498" s="226" t="s">
        <v>1228</v>
      </c>
      <c r="D498" s="226" t="s">
        <v>181</v>
      </c>
      <c r="E498" s="227" t="s">
        <v>3863</v>
      </c>
      <c r="F498" s="228" t="s">
        <v>3864</v>
      </c>
      <c r="G498" s="229" t="s">
        <v>1333</v>
      </c>
      <c r="H498" s="277"/>
      <c r="I498" s="231"/>
      <c r="J498" s="232">
        <f>ROUND(I498*H498,2)</f>
        <v>0</v>
      </c>
      <c r="K498" s="228" t="s">
        <v>185</v>
      </c>
      <c r="L498" s="44"/>
      <c r="M498" s="233" t="s">
        <v>1</v>
      </c>
      <c r="N498" s="234" t="s">
        <v>41</v>
      </c>
      <c r="O498" s="91"/>
      <c r="P498" s="235">
        <f>O498*H498</f>
        <v>0</v>
      </c>
      <c r="Q498" s="235">
        <v>0</v>
      </c>
      <c r="R498" s="235">
        <f>Q498*H498</f>
        <v>0</v>
      </c>
      <c r="S498" s="235">
        <v>0</v>
      </c>
      <c r="T498" s="236">
        <f>S498*H498</f>
        <v>0</v>
      </c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R498" s="237" t="s">
        <v>362</v>
      </c>
      <c r="AT498" s="237" t="s">
        <v>181</v>
      </c>
      <c r="AU498" s="237" t="s">
        <v>85</v>
      </c>
      <c r="AY498" s="17" t="s">
        <v>178</v>
      </c>
      <c r="BE498" s="238">
        <f>IF(N498="základní",J498,0)</f>
        <v>0</v>
      </c>
      <c r="BF498" s="238">
        <f>IF(N498="snížená",J498,0)</f>
        <v>0</v>
      </c>
      <c r="BG498" s="238">
        <f>IF(N498="zákl. přenesená",J498,0)</f>
        <v>0</v>
      </c>
      <c r="BH498" s="238">
        <f>IF(N498="sníž. přenesená",J498,0)</f>
        <v>0</v>
      </c>
      <c r="BI498" s="238">
        <f>IF(N498="nulová",J498,0)</f>
        <v>0</v>
      </c>
      <c r="BJ498" s="17" t="s">
        <v>83</v>
      </c>
      <c r="BK498" s="238">
        <f>ROUND(I498*H498,2)</f>
        <v>0</v>
      </c>
      <c r="BL498" s="17" t="s">
        <v>362</v>
      </c>
      <c r="BM498" s="237" t="s">
        <v>3865</v>
      </c>
    </row>
    <row r="499" s="2" customFormat="1">
      <c r="A499" s="38"/>
      <c r="B499" s="39"/>
      <c r="C499" s="40"/>
      <c r="D499" s="239" t="s">
        <v>188</v>
      </c>
      <c r="E499" s="40"/>
      <c r="F499" s="240" t="s">
        <v>3866</v>
      </c>
      <c r="G499" s="40"/>
      <c r="H499" s="40"/>
      <c r="I499" s="241"/>
      <c r="J499" s="40"/>
      <c r="K499" s="40"/>
      <c r="L499" s="44"/>
      <c r="M499" s="242"/>
      <c r="N499" s="243"/>
      <c r="O499" s="91"/>
      <c r="P499" s="91"/>
      <c r="Q499" s="91"/>
      <c r="R499" s="91"/>
      <c r="S499" s="91"/>
      <c r="T499" s="92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T499" s="17" t="s">
        <v>188</v>
      </c>
      <c r="AU499" s="17" t="s">
        <v>85</v>
      </c>
    </row>
    <row r="500" s="12" customFormat="1" ht="22.8" customHeight="1">
      <c r="A500" s="12"/>
      <c r="B500" s="210"/>
      <c r="C500" s="211"/>
      <c r="D500" s="212" t="s">
        <v>75</v>
      </c>
      <c r="E500" s="224" t="s">
        <v>2854</v>
      </c>
      <c r="F500" s="224" t="s">
        <v>3867</v>
      </c>
      <c r="G500" s="211"/>
      <c r="H500" s="211"/>
      <c r="I500" s="214"/>
      <c r="J500" s="225">
        <f>BK500</f>
        <v>0</v>
      </c>
      <c r="K500" s="211"/>
      <c r="L500" s="216"/>
      <c r="M500" s="217"/>
      <c r="N500" s="218"/>
      <c r="O500" s="218"/>
      <c r="P500" s="219">
        <f>SUM(P501:P507)</f>
        <v>0</v>
      </c>
      <c r="Q500" s="218"/>
      <c r="R500" s="219">
        <f>SUM(R501:R507)</f>
        <v>0</v>
      </c>
      <c r="S500" s="218"/>
      <c r="T500" s="220">
        <f>SUM(T501:T507)</f>
        <v>0</v>
      </c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R500" s="221" t="s">
        <v>186</v>
      </c>
      <c r="AT500" s="222" t="s">
        <v>75</v>
      </c>
      <c r="AU500" s="222" t="s">
        <v>83</v>
      </c>
      <c r="AY500" s="221" t="s">
        <v>178</v>
      </c>
      <c r="BK500" s="223">
        <f>SUM(BK501:BK507)</f>
        <v>0</v>
      </c>
    </row>
    <row r="501" s="2" customFormat="1" ht="16.5" customHeight="1">
      <c r="A501" s="38"/>
      <c r="B501" s="39"/>
      <c r="C501" s="226" t="s">
        <v>1233</v>
      </c>
      <c r="D501" s="226" t="s">
        <v>181</v>
      </c>
      <c r="E501" s="227" t="s">
        <v>3868</v>
      </c>
      <c r="F501" s="228" t="s">
        <v>3869</v>
      </c>
      <c r="G501" s="229" t="s">
        <v>544</v>
      </c>
      <c r="H501" s="230">
        <v>66</v>
      </c>
      <c r="I501" s="231"/>
      <c r="J501" s="232">
        <f>ROUND(I501*H501,2)</f>
        <v>0</v>
      </c>
      <c r="K501" s="228" t="s">
        <v>185</v>
      </c>
      <c r="L501" s="44"/>
      <c r="M501" s="233" t="s">
        <v>1</v>
      </c>
      <c r="N501" s="234" t="s">
        <v>41</v>
      </c>
      <c r="O501" s="91"/>
      <c r="P501" s="235">
        <f>O501*H501</f>
        <v>0</v>
      </c>
      <c r="Q501" s="235">
        <v>0</v>
      </c>
      <c r="R501" s="235">
        <f>Q501*H501</f>
        <v>0</v>
      </c>
      <c r="S501" s="235">
        <v>0</v>
      </c>
      <c r="T501" s="236">
        <f>S501*H501</f>
        <v>0</v>
      </c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R501" s="237" t="s">
        <v>362</v>
      </c>
      <c r="AT501" s="237" t="s">
        <v>181</v>
      </c>
      <c r="AU501" s="237" t="s">
        <v>85</v>
      </c>
      <c r="AY501" s="17" t="s">
        <v>178</v>
      </c>
      <c r="BE501" s="238">
        <f>IF(N501="základní",J501,0)</f>
        <v>0</v>
      </c>
      <c r="BF501" s="238">
        <f>IF(N501="snížená",J501,0)</f>
        <v>0</v>
      </c>
      <c r="BG501" s="238">
        <f>IF(N501="zákl. přenesená",J501,0)</f>
        <v>0</v>
      </c>
      <c r="BH501" s="238">
        <f>IF(N501="sníž. přenesená",J501,0)</f>
        <v>0</v>
      </c>
      <c r="BI501" s="238">
        <f>IF(N501="nulová",J501,0)</f>
        <v>0</v>
      </c>
      <c r="BJ501" s="17" t="s">
        <v>83</v>
      </c>
      <c r="BK501" s="238">
        <f>ROUND(I501*H501,2)</f>
        <v>0</v>
      </c>
      <c r="BL501" s="17" t="s">
        <v>362</v>
      </c>
      <c r="BM501" s="237" t="s">
        <v>3870</v>
      </c>
    </row>
    <row r="502" s="2" customFormat="1">
      <c r="A502" s="38"/>
      <c r="B502" s="39"/>
      <c r="C502" s="40"/>
      <c r="D502" s="239" t="s">
        <v>188</v>
      </c>
      <c r="E502" s="40"/>
      <c r="F502" s="240" t="s">
        <v>3871</v>
      </c>
      <c r="G502" s="40"/>
      <c r="H502" s="40"/>
      <c r="I502" s="241"/>
      <c r="J502" s="40"/>
      <c r="K502" s="40"/>
      <c r="L502" s="44"/>
      <c r="M502" s="242"/>
      <c r="N502" s="243"/>
      <c r="O502" s="91"/>
      <c r="P502" s="91"/>
      <c r="Q502" s="91"/>
      <c r="R502" s="91"/>
      <c r="S502" s="91"/>
      <c r="T502" s="92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T502" s="17" t="s">
        <v>188</v>
      </c>
      <c r="AU502" s="17" t="s">
        <v>85</v>
      </c>
    </row>
    <row r="503" s="14" customFormat="1">
      <c r="A503" s="14"/>
      <c r="B503" s="255"/>
      <c r="C503" s="256"/>
      <c r="D503" s="246" t="s">
        <v>190</v>
      </c>
      <c r="E503" s="257" t="s">
        <v>1</v>
      </c>
      <c r="F503" s="258" t="s">
        <v>3872</v>
      </c>
      <c r="G503" s="256"/>
      <c r="H503" s="259">
        <v>8</v>
      </c>
      <c r="I503" s="260"/>
      <c r="J503" s="256"/>
      <c r="K503" s="256"/>
      <c r="L503" s="261"/>
      <c r="M503" s="262"/>
      <c r="N503" s="263"/>
      <c r="O503" s="263"/>
      <c r="P503" s="263"/>
      <c r="Q503" s="263"/>
      <c r="R503" s="263"/>
      <c r="S503" s="263"/>
      <c r="T503" s="26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5" t="s">
        <v>190</v>
      </c>
      <c r="AU503" s="265" t="s">
        <v>85</v>
      </c>
      <c r="AV503" s="14" t="s">
        <v>85</v>
      </c>
      <c r="AW503" s="14" t="s">
        <v>34</v>
      </c>
      <c r="AX503" s="14" t="s">
        <v>76</v>
      </c>
      <c r="AY503" s="265" t="s">
        <v>178</v>
      </c>
    </row>
    <row r="504" s="14" customFormat="1">
      <c r="A504" s="14"/>
      <c r="B504" s="255"/>
      <c r="C504" s="256"/>
      <c r="D504" s="246" t="s">
        <v>190</v>
      </c>
      <c r="E504" s="257" t="s">
        <v>1</v>
      </c>
      <c r="F504" s="258" t="s">
        <v>3873</v>
      </c>
      <c r="G504" s="256"/>
      <c r="H504" s="259">
        <v>9</v>
      </c>
      <c r="I504" s="260"/>
      <c r="J504" s="256"/>
      <c r="K504" s="256"/>
      <c r="L504" s="261"/>
      <c r="M504" s="262"/>
      <c r="N504" s="263"/>
      <c r="O504" s="263"/>
      <c r="P504" s="263"/>
      <c r="Q504" s="263"/>
      <c r="R504" s="263"/>
      <c r="S504" s="263"/>
      <c r="T504" s="26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5" t="s">
        <v>190</v>
      </c>
      <c r="AU504" s="265" t="s">
        <v>85</v>
      </c>
      <c r="AV504" s="14" t="s">
        <v>85</v>
      </c>
      <c r="AW504" s="14" t="s">
        <v>34</v>
      </c>
      <c r="AX504" s="14" t="s">
        <v>76</v>
      </c>
      <c r="AY504" s="265" t="s">
        <v>178</v>
      </c>
    </row>
    <row r="505" s="14" customFormat="1">
      <c r="A505" s="14"/>
      <c r="B505" s="255"/>
      <c r="C505" s="256"/>
      <c r="D505" s="246" t="s">
        <v>190</v>
      </c>
      <c r="E505" s="257" t="s">
        <v>1</v>
      </c>
      <c r="F505" s="258" t="s">
        <v>3874</v>
      </c>
      <c r="G505" s="256"/>
      <c r="H505" s="259">
        <v>8</v>
      </c>
      <c r="I505" s="260"/>
      <c r="J505" s="256"/>
      <c r="K505" s="256"/>
      <c r="L505" s="261"/>
      <c r="M505" s="262"/>
      <c r="N505" s="263"/>
      <c r="O505" s="263"/>
      <c r="P505" s="263"/>
      <c r="Q505" s="263"/>
      <c r="R505" s="263"/>
      <c r="S505" s="263"/>
      <c r="T505" s="26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65" t="s">
        <v>190</v>
      </c>
      <c r="AU505" s="265" t="s">
        <v>85</v>
      </c>
      <c r="AV505" s="14" t="s">
        <v>85</v>
      </c>
      <c r="AW505" s="14" t="s">
        <v>34</v>
      </c>
      <c r="AX505" s="14" t="s">
        <v>76</v>
      </c>
      <c r="AY505" s="265" t="s">
        <v>178</v>
      </c>
    </row>
    <row r="506" s="14" customFormat="1">
      <c r="A506" s="14"/>
      <c r="B506" s="255"/>
      <c r="C506" s="256"/>
      <c r="D506" s="246" t="s">
        <v>190</v>
      </c>
      <c r="E506" s="257" t="s">
        <v>1</v>
      </c>
      <c r="F506" s="258" t="s">
        <v>3875</v>
      </c>
      <c r="G506" s="256"/>
      <c r="H506" s="259">
        <v>23</v>
      </c>
      <c r="I506" s="260"/>
      <c r="J506" s="256"/>
      <c r="K506" s="256"/>
      <c r="L506" s="261"/>
      <c r="M506" s="262"/>
      <c r="N506" s="263"/>
      <c r="O506" s="263"/>
      <c r="P506" s="263"/>
      <c r="Q506" s="263"/>
      <c r="R506" s="263"/>
      <c r="S506" s="263"/>
      <c r="T506" s="26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65" t="s">
        <v>190</v>
      </c>
      <c r="AU506" s="265" t="s">
        <v>85</v>
      </c>
      <c r="AV506" s="14" t="s">
        <v>85</v>
      </c>
      <c r="AW506" s="14" t="s">
        <v>34</v>
      </c>
      <c r="AX506" s="14" t="s">
        <v>76</v>
      </c>
      <c r="AY506" s="265" t="s">
        <v>178</v>
      </c>
    </row>
    <row r="507" s="14" customFormat="1">
      <c r="A507" s="14"/>
      <c r="B507" s="255"/>
      <c r="C507" s="256"/>
      <c r="D507" s="246" t="s">
        <v>190</v>
      </c>
      <c r="E507" s="257" t="s">
        <v>1</v>
      </c>
      <c r="F507" s="258" t="s">
        <v>3876</v>
      </c>
      <c r="G507" s="256"/>
      <c r="H507" s="259">
        <v>18</v>
      </c>
      <c r="I507" s="260"/>
      <c r="J507" s="256"/>
      <c r="K507" s="256"/>
      <c r="L507" s="261"/>
      <c r="M507" s="294"/>
      <c r="N507" s="295"/>
      <c r="O507" s="295"/>
      <c r="P507" s="295"/>
      <c r="Q507" s="295"/>
      <c r="R507" s="295"/>
      <c r="S507" s="295"/>
      <c r="T507" s="296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65" t="s">
        <v>190</v>
      </c>
      <c r="AU507" s="265" t="s">
        <v>85</v>
      </c>
      <c r="AV507" s="14" t="s">
        <v>85</v>
      </c>
      <c r="AW507" s="14" t="s">
        <v>34</v>
      </c>
      <c r="AX507" s="14" t="s">
        <v>76</v>
      </c>
      <c r="AY507" s="265" t="s">
        <v>178</v>
      </c>
    </row>
    <row r="508" s="2" customFormat="1" ht="6.96" customHeight="1">
      <c r="A508" s="38"/>
      <c r="B508" s="66"/>
      <c r="C508" s="67"/>
      <c r="D508" s="67"/>
      <c r="E508" s="67"/>
      <c r="F508" s="67"/>
      <c r="G508" s="67"/>
      <c r="H508" s="67"/>
      <c r="I508" s="67"/>
      <c r="J508" s="67"/>
      <c r="K508" s="67"/>
      <c r="L508" s="44"/>
      <c r="M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</row>
  </sheetData>
  <sheetProtection sheet="1" autoFilter="0" formatColumns="0" formatRows="0" objects="1" scenarios="1" spinCount="100000" saltValue="TYqwcqhazUu1CYLcy7ZSUVJ9nZmlgXY20PbL1D0T2rVU7Of6qE4KHyw9kHTtpDIraplD7dbaQIXBdST8JboZ2w==" hashValue="GaN885tYkWlphf8RENCByLqq+E2Ui9S8VXDLb0Zh5P86GSt3/1UBiUleShl/WLRooRXDXTVBoqm8YZtmJ1zjAA==" algorithmName="SHA-512" password="C76A"/>
  <autoFilter ref="C126:K50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hyperlinks>
    <hyperlink ref="F150" r:id="rId1" display="https://podminky.urs.cz/item/CS_URS_2025_02/713463211"/>
    <hyperlink ref="F154" r:id="rId2" display="https://podminky.urs.cz/item/CS_URS_2025_02/713463213"/>
    <hyperlink ref="F156" r:id="rId3" display="https://podminky.urs.cz/item/CS_URS_2025_02/998713203"/>
    <hyperlink ref="F159" r:id="rId4" display="https://podminky.urs.cz/item/CS_URS_2025_02/721170972"/>
    <hyperlink ref="F162" r:id="rId5" display="https://podminky.urs.cz/item/CS_URS_2025_02/721170974"/>
    <hyperlink ref="F165" r:id="rId6" display="https://podminky.urs.cz/item/CS_URS_2025_02/721171803"/>
    <hyperlink ref="F168" r:id="rId7" display="https://podminky.urs.cz/item/CS_URS_2025_02/721171808"/>
    <hyperlink ref="F171" r:id="rId8" display="https://podminky.urs.cz/item/CS_URS_2025_02/721171903"/>
    <hyperlink ref="F174" r:id="rId9" display="https://podminky.urs.cz/item/CS_URS_2025_02/721171904"/>
    <hyperlink ref="F177" r:id="rId10" display="https://podminky.urs.cz/item/CS_URS_2025_02/721171905"/>
    <hyperlink ref="F180" r:id="rId11" display="https://podminky.urs.cz/item/CS_URS_2025_02/721171913"/>
    <hyperlink ref="F183" r:id="rId12" display="https://podminky.urs.cz/item/CS_URS_2025_02/721171914"/>
    <hyperlink ref="F186" r:id="rId13" display="https://podminky.urs.cz/item/CS_URS_2025_02/721171915"/>
    <hyperlink ref="F189" r:id="rId14" display="https://podminky.urs.cz/item/CS_URS_2025_02/721174024"/>
    <hyperlink ref="F192" r:id="rId15" display="https://podminky.urs.cz/item/CS_URS_2025_02/721174025"/>
    <hyperlink ref="F195" r:id="rId16" display="https://podminky.urs.cz/item/CS_URS_2025_02/721174041"/>
    <hyperlink ref="F199" r:id="rId17" display="https://podminky.urs.cz/item/CS_URS_2025_02/721174042"/>
    <hyperlink ref="F203" r:id="rId18" display="https://podminky.urs.cz/item/CS_URS_2025_02/721174043"/>
    <hyperlink ref="F207" r:id="rId19" display="https://podminky.urs.cz/item/CS_URS_2025_02/721174045"/>
    <hyperlink ref="F211" r:id="rId20" display="https://podminky.urs.cz/item/CS_URS_2025_02/721175203"/>
    <hyperlink ref="F215" r:id="rId21" display="https://podminky.urs.cz/item/CS_URS_2025_02/721175211"/>
    <hyperlink ref="F219" r:id="rId22" display="https://podminky.urs.cz/item/CS_URS_2025_02/721175212"/>
    <hyperlink ref="F223" r:id="rId23" display="https://podminky.urs.cz/item/CS_URS_2025_02/721194103"/>
    <hyperlink ref="F226" r:id="rId24" display="https://podminky.urs.cz/item/CS_URS_2025_02/721194104"/>
    <hyperlink ref="F229" r:id="rId25" display="https://podminky.urs.cz/item/CS_URS_2025_02/721194105"/>
    <hyperlink ref="F232" r:id="rId26" display="https://podminky.urs.cz/item/CS_URS_2025_02/721194107"/>
    <hyperlink ref="F235" r:id="rId27" display="https://podminky.urs.cz/item/CS_URS_2025_02/721194109"/>
    <hyperlink ref="F240" r:id="rId28" display="https://podminky.urs.cz/item/CS_URS_2025_02/721211912"/>
    <hyperlink ref="F243" r:id="rId29" display="https://podminky.urs.cz/item/CS_URS_2025_02/721274123"/>
    <hyperlink ref="F246" r:id="rId30" display="https://podminky.urs.cz/item/CS_URS_2025_02/725862103"/>
    <hyperlink ref="F257" r:id="rId31" display="https://podminky.urs.cz/item/CS_URS_2025_02/998721203"/>
    <hyperlink ref="F260" r:id="rId32" display="https://podminky.urs.cz/item/CS_URS_2025_02/722160801"/>
    <hyperlink ref="F263" r:id="rId33" display="https://podminky.urs.cz/item/CS_URS_2025_02/722181851"/>
    <hyperlink ref="F266" r:id="rId34" display="https://podminky.urs.cz/item/CS_URS_2025_02/722220861"/>
    <hyperlink ref="F269" r:id="rId35" display="https://podminky.urs.cz/item/CS_URS_2025_02/722220862"/>
    <hyperlink ref="F272" r:id="rId36" display="https://podminky.urs.cz/item/CS_URS_2025_02/722160953"/>
    <hyperlink ref="F275" r:id="rId37" display="https://podminky.urs.cz/item/CS_URS_2025_02/722160954"/>
    <hyperlink ref="F278" r:id="rId38" display="https://podminky.urs.cz/item/CS_URS_2025_02/722160955"/>
    <hyperlink ref="F281" r:id="rId39" display="https://podminky.urs.cz/item/CS_URS_2025_02/722160956"/>
    <hyperlink ref="F284" r:id="rId40" display="https://podminky.urs.cz/item/CS_URS_2025_02/722160973"/>
    <hyperlink ref="F287" r:id="rId41" display="https://podminky.urs.cz/item/CS_URS_2025_02/722160974"/>
    <hyperlink ref="F290" r:id="rId42" display="https://podminky.urs.cz/item/CS_URS_2025_02/722160975"/>
    <hyperlink ref="F293" r:id="rId43" display="https://podminky.urs.cz/item/CS_URS_2025_02/722160976"/>
    <hyperlink ref="F296" r:id="rId44" display="https://podminky.urs.cz/item/CS_URS_2025_02/722160977"/>
    <hyperlink ref="F299" r:id="rId45" display="https://podminky.urs.cz/item/CS_URS_2025_02/722160213"/>
    <hyperlink ref="F304" r:id="rId46" display="https://podminky.urs.cz/item/CS_URS_2025_02/722160214"/>
    <hyperlink ref="F311" r:id="rId47" display="https://podminky.urs.cz/item/CS_URS_2025_02/722160224"/>
    <hyperlink ref="F316" r:id="rId48" display="https://podminky.urs.cz/item/CS_URS_2025_02/722160225"/>
    <hyperlink ref="F321" r:id="rId49" display="https://podminky.urs.cz/item/CS_URS_2025_02/722181211"/>
    <hyperlink ref="F324" r:id="rId50" display="https://podminky.urs.cz/item/CS_URS_2025_02/722190401"/>
    <hyperlink ref="F329" r:id="rId51" display="https://podminky.urs.cz/item/CS_URS_2025_02/722190901"/>
    <hyperlink ref="F332" r:id="rId52" display="https://podminky.urs.cz/item/CS_URS_2025_02/722220111"/>
    <hyperlink ref="F335" r:id="rId53" display="https://podminky.urs.cz/item/CS_URS_2025_02/722220121"/>
    <hyperlink ref="F341" r:id="rId54" display="https://podminky.urs.cz/item/CS_URS_2025_02/722229101"/>
    <hyperlink ref="F345" r:id="rId55" display="https://podminky.urs.cz/item/CS_URS_2025_02/722239101"/>
    <hyperlink ref="F349" r:id="rId56" display="https://podminky.urs.cz/item/CS_URS_2025_02/722239102"/>
    <hyperlink ref="F353" r:id="rId57" display="https://podminky.urs.cz/item/CS_URS_2025_02/722239103"/>
    <hyperlink ref="F356" r:id="rId58" display="https://podminky.urs.cz/item/CS_URS_2025_02/722239104"/>
    <hyperlink ref="F360" r:id="rId59" display="https://podminky.urs.cz/item/CS_URS_2025_02/722290226"/>
    <hyperlink ref="F363" r:id="rId60" display="https://podminky.urs.cz/item/CS_URS_2025_02/722290234"/>
    <hyperlink ref="F368" r:id="rId61" display="https://podminky.urs.cz/item/CS_URS_2025_02/998722203"/>
    <hyperlink ref="F371" r:id="rId62" display="https://podminky.urs.cz/item/CS_URS_2025_02/725110814"/>
    <hyperlink ref="F374" r:id="rId63" display="https://podminky.urs.cz/item/CS_URS_2025_02/725210821"/>
    <hyperlink ref="F377" r:id="rId64" display="https://podminky.urs.cz/item/CS_URS_2025_02/725240811"/>
    <hyperlink ref="F380" r:id="rId65" display="https://podminky.urs.cz/item/CS_URS_2025_02/725240812"/>
    <hyperlink ref="F383" r:id="rId66" display="https://podminky.urs.cz/item/CS_URS_2025_02/725310823"/>
    <hyperlink ref="F386" r:id="rId67" display="https://podminky.urs.cz/item/CS_URS_2025_02/725330820"/>
    <hyperlink ref="F389" r:id="rId68" display="https://podminky.urs.cz/item/CS_URS_2025_02/725820801"/>
    <hyperlink ref="F392" r:id="rId69" display="https://podminky.urs.cz/item/CS_URS_2025_02/725840850"/>
    <hyperlink ref="F395" r:id="rId70" display="https://podminky.urs.cz/item/CS_URS_2025_02/725813112"/>
    <hyperlink ref="F406" r:id="rId71" display="https://podminky.urs.cz/item/CS_URS_2025_02/725119125"/>
    <hyperlink ref="F412" r:id="rId72" display="https://podminky.urs.cz/item/CS_URS_2025_02/725119124"/>
    <hyperlink ref="F416" r:id="rId73" display="https://podminky.urs.cz/item/CS_URS_2025_02/725219102"/>
    <hyperlink ref="F426" r:id="rId74" display="https://podminky.urs.cz/item/CS_URS_2025_02/725319111"/>
    <hyperlink ref="F432" r:id="rId75" display="https://podminky.urs.cz/item/CS_URS_2025_02/725339111"/>
    <hyperlink ref="F434" r:id="rId76" display="https://podminky.urs.cz/item/CS_URS_2025_02/725819402"/>
    <hyperlink ref="F439" r:id="rId77" display="https://podminky.urs.cz/item/CS_URS_2025_02/725829111"/>
    <hyperlink ref="F445" r:id="rId78" display="https://podminky.urs.cz/item/CS_URS_2025_02/725829101"/>
    <hyperlink ref="F451" r:id="rId79" display="https://podminky.urs.cz/item/CS_URS_2025_02/725829121"/>
    <hyperlink ref="F455" r:id="rId80" display="https://podminky.urs.cz/item/CS_URS_2025_02/725829131"/>
    <hyperlink ref="F457" r:id="rId81" display="https://podminky.urs.cz/item/CS_URS_2025_02/725861312"/>
    <hyperlink ref="F470" r:id="rId82" display="https://podminky.urs.cz/item/CS_URS_2025_02/725861102"/>
    <hyperlink ref="F473" r:id="rId83" display="https://podminky.urs.cz/item/CS_URS_2025_02/998725203"/>
    <hyperlink ref="F476" r:id="rId84" display="https://podminky.urs.cz/item/CS_URS_2025_02/726131041"/>
    <hyperlink ref="F479" r:id="rId85" display="https://podminky.urs.cz/item/CS_URS_2025_02/726131043"/>
    <hyperlink ref="F486" r:id="rId86" display="https://podminky.urs.cz/item/CS_URS_2025_02/726131201"/>
    <hyperlink ref="F493" r:id="rId87" display="https://podminky.urs.cz/item/CS_URS_2025_02/726191001"/>
    <hyperlink ref="F496" r:id="rId88" display="https://podminky.urs.cz/item/CS_URS_2025_02/726191011"/>
    <hyperlink ref="F499" r:id="rId89" display="https://podminky.urs.cz/item/CS_URS_2025_02/998726213"/>
    <hyperlink ref="F502" r:id="rId90" display="https://podminky.urs.cz/item/CS_URS_2025_02/HZS2212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9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108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1" customFormat="1" ht="12" customHeight="1">
      <c r="B8" s="20"/>
      <c r="D8" s="150" t="s">
        <v>125</v>
      </c>
      <c r="L8" s="20"/>
    </row>
    <row r="9" s="2" customFormat="1" ht="16.5" customHeight="1">
      <c r="A9" s="38"/>
      <c r="B9" s="44"/>
      <c r="C9" s="38"/>
      <c r="D9" s="38"/>
      <c r="E9" s="151" t="s">
        <v>126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0" t="s">
        <v>127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2" t="s">
        <v>3877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0" t="s">
        <v>18</v>
      </c>
      <c r="E13" s="38"/>
      <c r="F13" s="141" t="s">
        <v>1</v>
      </c>
      <c r="G13" s="38"/>
      <c r="H13" s="38"/>
      <c r="I13" s="150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20</v>
      </c>
      <c r="E14" s="38"/>
      <c r="F14" s="141" t="s">
        <v>21</v>
      </c>
      <c r="G14" s="38"/>
      <c r="H14" s="38"/>
      <c r="I14" s="150" t="s">
        <v>22</v>
      </c>
      <c r="J14" s="153" t="str">
        <f>'Rekapitulace stavby'!AN8</f>
        <v>21. 10. 2025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0" t="s">
        <v>24</v>
      </c>
      <c r="E16" s="38"/>
      <c r="F16" s="38"/>
      <c r="G16" s="38"/>
      <c r="H16" s="38"/>
      <c r="I16" s="150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0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0" t="s">
        <v>28</v>
      </c>
      <c r="E19" s="38"/>
      <c r="F19" s="38"/>
      <c r="G19" s="38"/>
      <c r="H19" s="38"/>
      <c r="I19" s="150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0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0" t="s">
        <v>30</v>
      </c>
      <c r="E22" s="38"/>
      <c r="F22" s="38"/>
      <c r="G22" s="38"/>
      <c r="H22" s="38"/>
      <c r="I22" s="150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0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0" t="s">
        <v>32</v>
      </c>
      <c r="E25" s="38"/>
      <c r="F25" s="38"/>
      <c r="G25" s="38"/>
      <c r="H25" s="38"/>
      <c r="I25" s="150" t="s">
        <v>25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3878</v>
      </c>
      <c r="F26" s="38"/>
      <c r="G26" s="38"/>
      <c r="H26" s="38"/>
      <c r="I26" s="150" t="s">
        <v>27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0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4"/>
      <c r="B29" s="155"/>
      <c r="C29" s="154"/>
      <c r="D29" s="154"/>
      <c r="E29" s="156" t="s">
        <v>1</v>
      </c>
      <c r="F29" s="156"/>
      <c r="G29" s="156"/>
      <c r="H29" s="156"/>
      <c r="I29" s="154"/>
      <c r="J29" s="154"/>
      <c r="K29" s="154"/>
      <c r="L29" s="157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9" t="s">
        <v>36</v>
      </c>
      <c r="E32" s="38"/>
      <c r="F32" s="38"/>
      <c r="G32" s="38"/>
      <c r="H32" s="38"/>
      <c r="I32" s="38"/>
      <c r="J32" s="160">
        <f>ROUND(J141,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8"/>
      <c r="E33" s="158"/>
      <c r="F33" s="158"/>
      <c r="G33" s="158"/>
      <c r="H33" s="158"/>
      <c r="I33" s="158"/>
      <c r="J33" s="158"/>
      <c r="K33" s="15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1" t="s">
        <v>38</v>
      </c>
      <c r="G34" s="38"/>
      <c r="H34" s="38"/>
      <c r="I34" s="161" t="s">
        <v>37</v>
      </c>
      <c r="J34" s="161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2" t="s">
        <v>40</v>
      </c>
      <c r="E35" s="150" t="s">
        <v>41</v>
      </c>
      <c r="F35" s="163">
        <f>ROUND((SUM(BE141:BE1189)),  2)</f>
        <v>0</v>
      </c>
      <c r="G35" s="38"/>
      <c r="H35" s="38"/>
      <c r="I35" s="164">
        <v>0.20999999999999999</v>
      </c>
      <c r="J35" s="163">
        <f>ROUND(((SUM(BE141:BE1189))*I35),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0" t="s">
        <v>42</v>
      </c>
      <c r="F36" s="163">
        <f>ROUND((SUM(BF141:BF1189)),  2)</f>
        <v>0</v>
      </c>
      <c r="G36" s="38"/>
      <c r="H36" s="38"/>
      <c r="I36" s="164">
        <v>0.12</v>
      </c>
      <c r="J36" s="163">
        <f>ROUND(((SUM(BF141:BF1189))*I36),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43</v>
      </c>
      <c r="F37" s="163">
        <f>ROUND((SUM(BG141:BG1189)),  2)</f>
        <v>0</v>
      </c>
      <c r="G37" s="38"/>
      <c r="H37" s="38"/>
      <c r="I37" s="164">
        <v>0.20999999999999999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0" t="s">
        <v>44</v>
      </c>
      <c r="F38" s="163">
        <f>ROUND((SUM(BH141:BH1189)),  2)</f>
        <v>0</v>
      </c>
      <c r="G38" s="38"/>
      <c r="H38" s="38"/>
      <c r="I38" s="164">
        <v>0.12</v>
      </c>
      <c r="J38" s="16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0" t="s">
        <v>45</v>
      </c>
      <c r="F39" s="163">
        <f>ROUND((SUM(BI141:BI1189)),  2)</f>
        <v>0</v>
      </c>
      <c r="G39" s="38"/>
      <c r="H39" s="38"/>
      <c r="I39" s="164">
        <v>0</v>
      </c>
      <c r="J39" s="16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5"/>
      <c r="D41" s="166" t="s">
        <v>46</v>
      </c>
      <c r="E41" s="167"/>
      <c r="F41" s="167"/>
      <c r="G41" s="168" t="s">
        <v>47</v>
      </c>
      <c r="H41" s="169" t="s">
        <v>48</v>
      </c>
      <c r="I41" s="167"/>
      <c r="J41" s="170">
        <f>SUM(J32:J39)</f>
        <v>0</v>
      </c>
      <c r="K41" s="171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125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3" t="s">
        <v>126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127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D1.01.4g1 - Silnoproudé elektrorozvody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Cheb</v>
      </c>
      <c r="G91" s="40"/>
      <c r="H91" s="40"/>
      <c r="I91" s="32" t="s">
        <v>22</v>
      </c>
      <c r="J91" s="79" t="str">
        <f>IF(J14="","",J14)</f>
        <v>21. 10. 2025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40.05" customHeight="1">
      <c r="A93" s="38"/>
      <c r="B93" s="39"/>
      <c r="C93" s="32" t="s">
        <v>24</v>
      </c>
      <c r="D93" s="40"/>
      <c r="E93" s="40"/>
      <c r="F93" s="27" t="str">
        <f>E17</f>
        <v>Karlovarský kraj</v>
      </c>
      <c r="G93" s="40"/>
      <c r="H93" s="40"/>
      <c r="I93" s="32" t="s">
        <v>30</v>
      </c>
      <c r="J93" s="36" t="str">
        <f>E23</f>
        <v>PENTA PROJEKT s.r.o., Mrštíkova 1166/12, Jihlava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32</v>
      </c>
      <c r="J94" s="36" t="str">
        <f>E26</f>
        <v>Ing. Zacha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4" t="s">
        <v>130</v>
      </c>
      <c r="D96" s="185"/>
      <c r="E96" s="185"/>
      <c r="F96" s="185"/>
      <c r="G96" s="185"/>
      <c r="H96" s="185"/>
      <c r="I96" s="185"/>
      <c r="J96" s="186" t="s">
        <v>131</v>
      </c>
      <c r="K96" s="185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7" t="s">
        <v>132</v>
      </c>
      <c r="D98" s="40"/>
      <c r="E98" s="40"/>
      <c r="F98" s="40"/>
      <c r="G98" s="40"/>
      <c r="H98" s="40"/>
      <c r="I98" s="40"/>
      <c r="J98" s="110">
        <f>J141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133</v>
      </c>
    </row>
    <row r="99" s="9" customFormat="1" ht="24.96" customHeight="1">
      <c r="A99" s="9"/>
      <c r="B99" s="188"/>
      <c r="C99" s="189"/>
      <c r="D99" s="190" t="s">
        <v>3877</v>
      </c>
      <c r="E99" s="191"/>
      <c r="F99" s="191"/>
      <c r="G99" s="191"/>
      <c r="H99" s="191"/>
      <c r="I99" s="191"/>
      <c r="J99" s="192">
        <f>J142</f>
        <v>0</v>
      </c>
      <c r="K99" s="189"/>
      <c r="L99" s="19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4"/>
      <c r="C100" s="133"/>
      <c r="D100" s="195" t="s">
        <v>3879</v>
      </c>
      <c r="E100" s="196"/>
      <c r="F100" s="196"/>
      <c r="G100" s="196"/>
      <c r="H100" s="196"/>
      <c r="I100" s="196"/>
      <c r="J100" s="197">
        <f>J143</f>
        <v>0</v>
      </c>
      <c r="K100" s="133"/>
      <c r="L100" s="19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4"/>
      <c r="C101" s="133"/>
      <c r="D101" s="195" t="s">
        <v>3880</v>
      </c>
      <c r="E101" s="196"/>
      <c r="F101" s="196"/>
      <c r="G101" s="196"/>
      <c r="H101" s="196"/>
      <c r="I101" s="196"/>
      <c r="J101" s="197">
        <f>J155</f>
        <v>0</v>
      </c>
      <c r="K101" s="133"/>
      <c r="L101" s="19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4"/>
      <c r="C102" s="133"/>
      <c r="D102" s="195" t="s">
        <v>3881</v>
      </c>
      <c r="E102" s="196"/>
      <c r="F102" s="196"/>
      <c r="G102" s="196"/>
      <c r="H102" s="196"/>
      <c r="I102" s="196"/>
      <c r="J102" s="197">
        <f>J242</f>
        <v>0</v>
      </c>
      <c r="K102" s="133"/>
      <c r="L102" s="19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4"/>
      <c r="C103" s="133"/>
      <c r="D103" s="195" t="s">
        <v>3882</v>
      </c>
      <c r="E103" s="196"/>
      <c r="F103" s="196"/>
      <c r="G103" s="196"/>
      <c r="H103" s="196"/>
      <c r="I103" s="196"/>
      <c r="J103" s="197">
        <f>J266</f>
        <v>0</v>
      </c>
      <c r="K103" s="133"/>
      <c r="L103" s="198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4"/>
      <c r="C104" s="133"/>
      <c r="D104" s="195" t="s">
        <v>3883</v>
      </c>
      <c r="E104" s="196"/>
      <c r="F104" s="196"/>
      <c r="G104" s="196"/>
      <c r="H104" s="196"/>
      <c r="I104" s="196"/>
      <c r="J104" s="197">
        <f>J363</f>
        <v>0</v>
      </c>
      <c r="K104" s="133"/>
      <c r="L104" s="198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4"/>
      <c r="C105" s="133"/>
      <c r="D105" s="195" t="s">
        <v>3884</v>
      </c>
      <c r="E105" s="196"/>
      <c r="F105" s="196"/>
      <c r="G105" s="196"/>
      <c r="H105" s="196"/>
      <c r="I105" s="196"/>
      <c r="J105" s="197">
        <f>J429</f>
        <v>0</v>
      </c>
      <c r="K105" s="133"/>
      <c r="L105" s="198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4"/>
      <c r="C106" s="133"/>
      <c r="D106" s="195" t="s">
        <v>3885</v>
      </c>
      <c r="E106" s="196"/>
      <c r="F106" s="196"/>
      <c r="G106" s="196"/>
      <c r="H106" s="196"/>
      <c r="I106" s="196"/>
      <c r="J106" s="197">
        <f>J491</f>
        <v>0</v>
      </c>
      <c r="K106" s="133"/>
      <c r="L106" s="198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4"/>
      <c r="C107" s="133"/>
      <c r="D107" s="195" t="s">
        <v>3886</v>
      </c>
      <c r="E107" s="196"/>
      <c r="F107" s="196"/>
      <c r="G107" s="196"/>
      <c r="H107" s="196"/>
      <c r="I107" s="196"/>
      <c r="J107" s="197">
        <f>J550</f>
        <v>0</v>
      </c>
      <c r="K107" s="133"/>
      <c r="L107" s="198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4"/>
      <c r="C108" s="133"/>
      <c r="D108" s="195" t="s">
        <v>3887</v>
      </c>
      <c r="E108" s="196"/>
      <c r="F108" s="196"/>
      <c r="G108" s="196"/>
      <c r="H108" s="196"/>
      <c r="I108" s="196"/>
      <c r="J108" s="197">
        <f>J565</f>
        <v>0</v>
      </c>
      <c r="K108" s="133"/>
      <c r="L108" s="198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4"/>
      <c r="C109" s="133"/>
      <c r="D109" s="195" t="s">
        <v>3888</v>
      </c>
      <c r="E109" s="196"/>
      <c r="F109" s="196"/>
      <c r="G109" s="196"/>
      <c r="H109" s="196"/>
      <c r="I109" s="196"/>
      <c r="J109" s="197">
        <f>J573</f>
        <v>0</v>
      </c>
      <c r="K109" s="133"/>
      <c r="L109" s="198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4"/>
      <c r="C110" s="133"/>
      <c r="D110" s="195" t="s">
        <v>3889</v>
      </c>
      <c r="E110" s="196"/>
      <c r="F110" s="196"/>
      <c r="G110" s="196"/>
      <c r="H110" s="196"/>
      <c r="I110" s="196"/>
      <c r="J110" s="197">
        <f>J581</f>
        <v>0</v>
      </c>
      <c r="K110" s="133"/>
      <c r="L110" s="198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4"/>
      <c r="C111" s="133"/>
      <c r="D111" s="195" t="s">
        <v>3890</v>
      </c>
      <c r="E111" s="196"/>
      <c r="F111" s="196"/>
      <c r="G111" s="196"/>
      <c r="H111" s="196"/>
      <c r="I111" s="196"/>
      <c r="J111" s="197">
        <f>J589</f>
        <v>0</v>
      </c>
      <c r="K111" s="133"/>
      <c r="L111" s="198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4"/>
      <c r="C112" s="133"/>
      <c r="D112" s="195" t="s">
        <v>3891</v>
      </c>
      <c r="E112" s="196"/>
      <c r="F112" s="196"/>
      <c r="G112" s="196"/>
      <c r="H112" s="196"/>
      <c r="I112" s="196"/>
      <c r="J112" s="197">
        <f>J621</f>
        <v>0</v>
      </c>
      <c r="K112" s="133"/>
      <c r="L112" s="198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4"/>
      <c r="C113" s="133"/>
      <c r="D113" s="195" t="s">
        <v>3892</v>
      </c>
      <c r="E113" s="196"/>
      <c r="F113" s="196"/>
      <c r="G113" s="196"/>
      <c r="H113" s="196"/>
      <c r="I113" s="196"/>
      <c r="J113" s="197">
        <f>J656</f>
        <v>0</v>
      </c>
      <c r="K113" s="133"/>
      <c r="L113" s="198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4"/>
      <c r="C114" s="133"/>
      <c r="D114" s="195" t="s">
        <v>3893</v>
      </c>
      <c r="E114" s="196"/>
      <c r="F114" s="196"/>
      <c r="G114" s="196"/>
      <c r="H114" s="196"/>
      <c r="I114" s="196"/>
      <c r="J114" s="197">
        <f>J752</f>
        <v>0</v>
      </c>
      <c r="K114" s="133"/>
      <c r="L114" s="198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4"/>
      <c r="C115" s="133"/>
      <c r="D115" s="195" t="s">
        <v>3894</v>
      </c>
      <c r="E115" s="196"/>
      <c r="F115" s="196"/>
      <c r="G115" s="196"/>
      <c r="H115" s="196"/>
      <c r="I115" s="196"/>
      <c r="J115" s="197">
        <f>J836</f>
        <v>0</v>
      </c>
      <c r="K115" s="133"/>
      <c r="L115" s="198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4"/>
      <c r="C116" s="133"/>
      <c r="D116" s="195" t="s">
        <v>3895</v>
      </c>
      <c r="E116" s="196"/>
      <c r="F116" s="196"/>
      <c r="G116" s="196"/>
      <c r="H116" s="196"/>
      <c r="I116" s="196"/>
      <c r="J116" s="197">
        <f>J1021</f>
        <v>0</v>
      </c>
      <c r="K116" s="133"/>
      <c r="L116" s="198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4"/>
      <c r="C117" s="133"/>
      <c r="D117" s="195" t="s">
        <v>3896</v>
      </c>
      <c r="E117" s="196"/>
      <c r="F117" s="196"/>
      <c r="G117" s="196"/>
      <c r="H117" s="196"/>
      <c r="I117" s="196"/>
      <c r="J117" s="197">
        <f>J1096</f>
        <v>0</v>
      </c>
      <c r="K117" s="133"/>
      <c r="L117" s="198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4"/>
      <c r="C118" s="133"/>
      <c r="D118" s="195" t="s">
        <v>3897</v>
      </c>
      <c r="E118" s="196"/>
      <c r="F118" s="196"/>
      <c r="G118" s="196"/>
      <c r="H118" s="196"/>
      <c r="I118" s="196"/>
      <c r="J118" s="197">
        <f>J1115</f>
        <v>0</v>
      </c>
      <c r="K118" s="133"/>
      <c r="L118" s="198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94"/>
      <c r="C119" s="133"/>
      <c r="D119" s="195" t="s">
        <v>3898</v>
      </c>
      <c r="E119" s="196"/>
      <c r="F119" s="196"/>
      <c r="G119" s="196"/>
      <c r="H119" s="196"/>
      <c r="I119" s="196"/>
      <c r="J119" s="197">
        <f>J1154</f>
        <v>0</v>
      </c>
      <c r="K119" s="133"/>
      <c r="L119" s="198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2" customFormat="1" ht="21.84" customHeight="1">
      <c r="A120" s="38"/>
      <c r="B120" s="39"/>
      <c r="C120" s="40"/>
      <c r="D120" s="40"/>
      <c r="E120" s="40"/>
      <c r="F120" s="40"/>
      <c r="G120" s="40"/>
      <c r="H120" s="40"/>
      <c r="I120" s="40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66"/>
      <c r="C121" s="67"/>
      <c r="D121" s="67"/>
      <c r="E121" s="67"/>
      <c r="F121" s="67"/>
      <c r="G121" s="67"/>
      <c r="H121" s="67"/>
      <c r="I121" s="67"/>
      <c r="J121" s="67"/>
      <c r="K121" s="67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5" s="2" customFormat="1" ht="6.96" customHeight="1">
      <c r="A125" s="38"/>
      <c r="B125" s="68"/>
      <c r="C125" s="69"/>
      <c r="D125" s="69"/>
      <c r="E125" s="69"/>
      <c r="F125" s="69"/>
      <c r="G125" s="69"/>
      <c r="H125" s="69"/>
      <c r="I125" s="69"/>
      <c r="J125" s="69"/>
      <c r="K125" s="69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24.96" customHeight="1">
      <c r="A126" s="38"/>
      <c r="B126" s="39"/>
      <c r="C126" s="23" t="s">
        <v>163</v>
      </c>
      <c r="D126" s="40"/>
      <c r="E126" s="40"/>
      <c r="F126" s="40"/>
      <c r="G126" s="40"/>
      <c r="H126" s="40"/>
      <c r="I126" s="40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6.96" customHeight="1">
      <c r="A127" s="38"/>
      <c r="B127" s="39"/>
      <c r="C127" s="40"/>
      <c r="D127" s="40"/>
      <c r="E127" s="40"/>
      <c r="F127" s="40"/>
      <c r="G127" s="40"/>
      <c r="H127" s="40"/>
      <c r="I127" s="40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2" customHeight="1">
      <c r="A128" s="38"/>
      <c r="B128" s="39"/>
      <c r="C128" s="32" t="s">
        <v>16</v>
      </c>
      <c r="D128" s="40"/>
      <c r="E128" s="40"/>
      <c r="F128" s="40"/>
      <c r="G128" s="40"/>
      <c r="H128" s="40"/>
      <c r="I128" s="40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16.5" customHeight="1">
      <c r="A129" s="38"/>
      <c r="B129" s="39"/>
      <c r="C129" s="40"/>
      <c r="D129" s="40"/>
      <c r="E129" s="183" t="str">
        <f>E7</f>
        <v>Přestavba EMR II.typu, Nemocnice Cheb</v>
      </c>
      <c r="F129" s="32"/>
      <c r="G129" s="32"/>
      <c r="H129" s="32"/>
      <c r="I129" s="40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1" customFormat="1" ht="12" customHeight="1">
      <c r="B130" s="21"/>
      <c r="C130" s="32" t="s">
        <v>125</v>
      </c>
      <c r="D130" s="22"/>
      <c r="E130" s="22"/>
      <c r="F130" s="22"/>
      <c r="G130" s="22"/>
      <c r="H130" s="22"/>
      <c r="I130" s="22"/>
      <c r="J130" s="22"/>
      <c r="K130" s="22"/>
      <c r="L130" s="20"/>
    </row>
    <row r="131" s="2" customFormat="1" ht="16.5" customHeight="1">
      <c r="A131" s="38"/>
      <c r="B131" s="39"/>
      <c r="C131" s="40"/>
      <c r="D131" s="40"/>
      <c r="E131" s="183" t="s">
        <v>126</v>
      </c>
      <c r="F131" s="40"/>
      <c r="G131" s="40"/>
      <c r="H131" s="40"/>
      <c r="I131" s="40"/>
      <c r="J131" s="40"/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2" customHeight="1">
      <c r="A132" s="38"/>
      <c r="B132" s="39"/>
      <c r="C132" s="32" t="s">
        <v>127</v>
      </c>
      <c r="D132" s="40"/>
      <c r="E132" s="40"/>
      <c r="F132" s="40"/>
      <c r="G132" s="40"/>
      <c r="H132" s="40"/>
      <c r="I132" s="40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6.5" customHeight="1">
      <c r="A133" s="38"/>
      <c r="B133" s="39"/>
      <c r="C133" s="40"/>
      <c r="D133" s="40"/>
      <c r="E133" s="76" t="str">
        <f>E11</f>
        <v>D1.01.4g1 - Silnoproudé elektrorozvody</v>
      </c>
      <c r="F133" s="40"/>
      <c r="G133" s="40"/>
      <c r="H133" s="40"/>
      <c r="I133" s="40"/>
      <c r="J133" s="40"/>
      <c r="K133" s="40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2" customFormat="1" ht="6.96" customHeight="1">
      <c r="A134" s="38"/>
      <c r="B134" s="39"/>
      <c r="C134" s="40"/>
      <c r="D134" s="40"/>
      <c r="E134" s="40"/>
      <c r="F134" s="40"/>
      <c r="G134" s="40"/>
      <c r="H134" s="40"/>
      <c r="I134" s="40"/>
      <c r="J134" s="40"/>
      <c r="K134" s="40"/>
      <c r="L134" s="63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</row>
    <row r="135" s="2" customFormat="1" ht="12" customHeight="1">
      <c r="A135" s="38"/>
      <c r="B135" s="39"/>
      <c r="C135" s="32" t="s">
        <v>20</v>
      </c>
      <c r="D135" s="40"/>
      <c r="E135" s="40"/>
      <c r="F135" s="27" t="str">
        <f>F14</f>
        <v>Cheb</v>
      </c>
      <c r="G135" s="40"/>
      <c r="H135" s="40"/>
      <c r="I135" s="32" t="s">
        <v>22</v>
      </c>
      <c r="J135" s="79" t="str">
        <f>IF(J14="","",J14)</f>
        <v>21. 10. 2025</v>
      </c>
      <c r="K135" s="40"/>
      <c r="L135" s="63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</row>
    <row r="136" s="2" customFormat="1" ht="6.96" customHeight="1">
      <c r="A136" s="38"/>
      <c r="B136" s="39"/>
      <c r="C136" s="40"/>
      <c r="D136" s="40"/>
      <c r="E136" s="40"/>
      <c r="F136" s="40"/>
      <c r="G136" s="40"/>
      <c r="H136" s="40"/>
      <c r="I136" s="40"/>
      <c r="J136" s="40"/>
      <c r="K136" s="40"/>
      <c r="L136" s="63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</row>
    <row r="137" s="2" customFormat="1" ht="40.05" customHeight="1">
      <c r="A137" s="38"/>
      <c r="B137" s="39"/>
      <c r="C137" s="32" t="s">
        <v>24</v>
      </c>
      <c r="D137" s="40"/>
      <c r="E137" s="40"/>
      <c r="F137" s="27" t="str">
        <f>E17</f>
        <v>Karlovarský kraj</v>
      </c>
      <c r="G137" s="40"/>
      <c r="H137" s="40"/>
      <c r="I137" s="32" t="s">
        <v>30</v>
      </c>
      <c r="J137" s="36" t="str">
        <f>E23</f>
        <v>PENTA PROJEKT s.r.o., Mrštíkova 1166/12, Jihlava</v>
      </c>
      <c r="K137" s="40"/>
      <c r="L137" s="63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</row>
    <row r="138" s="2" customFormat="1" ht="15.15" customHeight="1">
      <c r="A138" s="38"/>
      <c r="B138" s="39"/>
      <c r="C138" s="32" t="s">
        <v>28</v>
      </c>
      <c r="D138" s="40"/>
      <c r="E138" s="40"/>
      <c r="F138" s="27" t="str">
        <f>IF(E20="","",E20)</f>
        <v>Vyplň údaj</v>
      </c>
      <c r="G138" s="40"/>
      <c r="H138" s="40"/>
      <c r="I138" s="32" t="s">
        <v>32</v>
      </c>
      <c r="J138" s="36" t="str">
        <f>E26</f>
        <v>Ing. Zacha</v>
      </c>
      <c r="K138" s="40"/>
      <c r="L138" s="63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</row>
    <row r="139" s="2" customFormat="1" ht="10.32" customHeight="1">
      <c r="A139" s="38"/>
      <c r="B139" s="39"/>
      <c r="C139" s="40"/>
      <c r="D139" s="40"/>
      <c r="E139" s="40"/>
      <c r="F139" s="40"/>
      <c r="G139" s="40"/>
      <c r="H139" s="40"/>
      <c r="I139" s="40"/>
      <c r="J139" s="40"/>
      <c r="K139" s="40"/>
      <c r="L139" s="63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</row>
    <row r="140" s="11" customFormat="1" ht="29.28" customHeight="1">
      <c r="A140" s="199"/>
      <c r="B140" s="200"/>
      <c r="C140" s="201" t="s">
        <v>164</v>
      </c>
      <c r="D140" s="202" t="s">
        <v>61</v>
      </c>
      <c r="E140" s="202" t="s">
        <v>57</v>
      </c>
      <c r="F140" s="202" t="s">
        <v>58</v>
      </c>
      <c r="G140" s="202" t="s">
        <v>165</v>
      </c>
      <c r="H140" s="202" t="s">
        <v>166</v>
      </c>
      <c r="I140" s="202" t="s">
        <v>167</v>
      </c>
      <c r="J140" s="202" t="s">
        <v>131</v>
      </c>
      <c r="K140" s="203" t="s">
        <v>168</v>
      </c>
      <c r="L140" s="204"/>
      <c r="M140" s="100" t="s">
        <v>1</v>
      </c>
      <c r="N140" s="101" t="s">
        <v>40</v>
      </c>
      <c r="O140" s="101" t="s">
        <v>169</v>
      </c>
      <c r="P140" s="101" t="s">
        <v>170</v>
      </c>
      <c r="Q140" s="101" t="s">
        <v>171</v>
      </c>
      <c r="R140" s="101" t="s">
        <v>172</v>
      </c>
      <c r="S140" s="101" t="s">
        <v>173</v>
      </c>
      <c r="T140" s="102" t="s">
        <v>174</v>
      </c>
      <c r="U140" s="199"/>
      <c r="V140" s="199"/>
      <c r="W140" s="199"/>
      <c r="X140" s="199"/>
      <c r="Y140" s="199"/>
      <c r="Z140" s="199"/>
      <c r="AA140" s="199"/>
      <c r="AB140" s="199"/>
      <c r="AC140" s="199"/>
      <c r="AD140" s="199"/>
      <c r="AE140" s="199"/>
    </row>
    <row r="141" s="2" customFormat="1" ht="22.8" customHeight="1">
      <c r="A141" s="38"/>
      <c r="B141" s="39"/>
      <c r="C141" s="107" t="s">
        <v>175</v>
      </c>
      <c r="D141" s="40"/>
      <c r="E141" s="40"/>
      <c r="F141" s="40"/>
      <c r="G141" s="40"/>
      <c r="H141" s="40"/>
      <c r="I141" s="40"/>
      <c r="J141" s="205">
        <f>BK141</f>
        <v>0</v>
      </c>
      <c r="K141" s="40"/>
      <c r="L141" s="44"/>
      <c r="M141" s="103"/>
      <c r="N141" s="206"/>
      <c r="O141" s="104"/>
      <c r="P141" s="207">
        <f>P142</f>
        <v>0</v>
      </c>
      <c r="Q141" s="104"/>
      <c r="R141" s="207">
        <f>R142</f>
        <v>0.2283</v>
      </c>
      <c r="S141" s="104"/>
      <c r="T141" s="208">
        <f>T142</f>
        <v>9.9099599999999999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7" t="s">
        <v>75</v>
      </c>
      <c r="AU141" s="17" t="s">
        <v>133</v>
      </c>
      <c r="BK141" s="209">
        <f>BK142</f>
        <v>0</v>
      </c>
    </row>
    <row r="142" s="12" customFormat="1" ht="25.92" customHeight="1">
      <c r="A142" s="12"/>
      <c r="B142" s="210"/>
      <c r="C142" s="211"/>
      <c r="D142" s="212" t="s">
        <v>75</v>
      </c>
      <c r="E142" s="213" t="s">
        <v>106</v>
      </c>
      <c r="F142" s="213" t="s">
        <v>107</v>
      </c>
      <c r="G142" s="211"/>
      <c r="H142" s="211"/>
      <c r="I142" s="214"/>
      <c r="J142" s="215">
        <f>BK142</f>
        <v>0</v>
      </c>
      <c r="K142" s="211"/>
      <c r="L142" s="216"/>
      <c r="M142" s="217"/>
      <c r="N142" s="218"/>
      <c r="O142" s="218"/>
      <c r="P142" s="219">
        <f>P143+P155+P242+P266+P363+P429+P491+P550+P565+P573+P581+P589+P621+P656+P752+P836+P1021+P1096+P1115+P1154</f>
        <v>0</v>
      </c>
      <c r="Q142" s="218"/>
      <c r="R142" s="219">
        <f>R143+R155+R242+R266+R363+R429+R491+R550+R565+R573+R581+R589+R621+R656+R752+R836+R1021+R1096+R1115+R1154</f>
        <v>0.2283</v>
      </c>
      <c r="S142" s="218"/>
      <c r="T142" s="220">
        <f>T143+T155+T242+T266+T363+T429+T491+T550+T565+T573+T581+T589+T621+T656+T752+T836+T1021+T1096+T1115+T1154</f>
        <v>9.9099599999999999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1" t="s">
        <v>179</v>
      </c>
      <c r="AT142" s="222" t="s">
        <v>75</v>
      </c>
      <c r="AU142" s="222" t="s">
        <v>76</v>
      </c>
      <c r="AY142" s="221" t="s">
        <v>178</v>
      </c>
      <c r="BK142" s="223">
        <f>BK143+BK155+BK242+BK266+BK363+BK429+BK491+BK550+BK565+BK573+BK581+BK589+BK621+BK656+BK752+BK836+BK1021+BK1096+BK1115+BK1154</f>
        <v>0</v>
      </c>
    </row>
    <row r="143" s="12" customFormat="1" ht="22.8" customHeight="1">
      <c r="A143" s="12"/>
      <c r="B143" s="210"/>
      <c r="C143" s="211"/>
      <c r="D143" s="212" t="s">
        <v>75</v>
      </c>
      <c r="E143" s="224" t="s">
        <v>3899</v>
      </c>
      <c r="F143" s="224" t="s">
        <v>3900</v>
      </c>
      <c r="G143" s="211"/>
      <c r="H143" s="211"/>
      <c r="I143" s="214"/>
      <c r="J143" s="225">
        <f>BK143</f>
        <v>0</v>
      </c>
      <c r="K143" s="211"/>
      <c r="L143" s="216"/>
      <c r="M143" s="217"/>
      <c r="N143" s="218"/>
      <c r="O143" s="218"/>
      <c r="P143" s="219">
        <f>SUM(P144:P154)</f>
        <v>0</v>
      </c>
      <c r="Q143" s="218"/>
      <c r="R143" s="219">
        <f>SUM(R144:R154)</f>
        <v>3.0000000000000004E-05</v>
      </c>
      <c r="S143" s="218"/>
      <c r="T143" s="220">
        <f>SUM(T144:T154)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21" t="s">
        <v>179</v>
      </c>
      <c r="AT143" s="222" t="s">
        <v>75</v>
      </c>
      <c r="AU143" s="222" t="s">
        <v>83</v>
      </c>
      <c r="AY143" s="221" t="s">
        <v>178</v>
      </c>
      <c r="BK143" s="223">
        <f>SUM(BK144:BK154)</f>
        <v>0</v>
      </c>
    </row>
    <row r="144" s="2" customFormat="1" ht="24.15" customHeight="1">
      <c r="A144" s="38"/>
      <c r="B144" s="39"/>
      <c r="C144" s="226" t="s">
        <v>83</v>
      </c>
      <c r="D144" s="226" t="s">
        <v>181</v>
      </c>
      <c r="E144" s="227" t="s">
        <v>3901</v>
      </c>
      <c r="F144" s="228" t="s">
        <v>3902</v>
      </c>
      <c r="G144" s="229" t="s">
        <v>203</v>
      </c>
      <c r="H144" s="230">
        <v>1</v>
      </c>
      <c r="I144" s="231"/>
      <c r="J144" s="232">
        <f>ROUND(I144*H144,2)</f>
        <v>0</v>
      </c>
      <c r="K144" s="228" t="s">
        <v>185</v>
      </c>
      <c r="L144" s="44"/>
      <c r="M144" s="233" t="s">
        <v>1</v>
      </c>
      <c r="N144" s="234" t="s">
        <v>41</v>
      </c>
      <c r="O144" s="91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37" t="s">
        <v>362</v>
      </c>
      <c r="AT144" s="237" t="s">
        <v>181</v>
      </c>
      <c r="AU144" s="237" t="s">
        <v>85</v>
      </c>
      <c r="AY144" s="17" t="s">
        <v>178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7" t="s">
        <v>83</v>
      </c>
      <c r="BK144" s="238">
        <f>ROUND(I144*H144,2)</f>
        <v>0</v>
      </c>
      <c r="BL144" s="17" t="s">
        <v>362</v>
      </c>
      <c r="BM144" s="237" t="s">
        <v>3903</v>
      </c>
    </row>
    <row r="145" s="2" customFormat="1">
      <c r="A145" s="38"/>
      <c r="B145" s="39"/>
      <c r="C145" s="40"/>
      <c r="D145" s="239" t="s">
        <v>188</v>
      </c>
      <c r="E145" s="40"/>
      <c r="F145" s="240" t="s">
        <v>3904</v>
      </c>
      <c r="G145" s="40"/>
      <c r="H145" s="40"/>
      <c r="I145" s="241"/>
      <c r="J145" s="40"/>
      <c r="K145" s="40"/>
      <c r="L145" s="44"/>
      <c r="M145" s="242"/>
      <c r="N145" s="243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7" t="s">
        <v>188</v>
      </c>
      <c r="AU145" s="17" t="s">
        <v>85</v>
      </c>
    </row>
    <row r="146" s="14" customFormat="1">
      <c r="A146" s="14"/>
      <c r="B146" s="255"/>
      <c r="C146" s="256"/>
      <c r="D146" s="246" t="s">
        <v>190</v>
      </c>
      <c r="E146" s="257" t="s">
        <v>1</v>
      </c>
      <c r="F146" s="258" t="s">
        <v>83</v>
      </c>
      <c r="G146" s="256"/>
      <c r="H146" s="259">
        <v>1</v>
      </c>
      <c r="I146" s="260"/>
      <c r="J146" s="256"/>
      <c r="K146" s="256"/>
      <c r="L146" s="261"/>
      <c r="M146" s="262"/>
      <c r="N146" s="263"/>
      <c r="O146" s="263"/>
      <c r="P146" s="263"/>
      <c r="Q146" s="263"/>
      <c r="R146" s="263"/>
      <c r="S146" s="263"/>
      <c r="T146" s="26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5" t="s">
        <v>190</v>
      </c>
      <c r="AU146" s="265" t="s">
        <v>85</v>
      </c>
      <c r="AV146" s="14" t="s">
        <v>85</v>
      </c>
      <c r="AW146" s="14" t="s">
        <v>34</v>
      </c>
      <c r="AX146" s="14" t="s">
        <v>76</v>
      </c>
      <c r="AY146" s="265" t="s">
        <v>178</v>
      </c>
    </row>
    <row r="147" s="2" customFormat="1" ht="24.15" customHeight="1">
      <c r="A147" s="38"/>
      <c r="B147" s="39"/>
      <c r="C147" s="267" t="s">
        <v>85</v>
      </c>
      <c r="D147" s="267" t="s">
        <v>406</v>
      </c>
      <c r="E147" s="268" t="s">
        <v>3905</v>
      </c>
      <c r="F147" s="269" t="s">
        <v>3906</v>
      </c>
      <c r="G147" s="270" t="s">
        <v>1341</v>
      </c>
      <c r="H147" s="271">
        <v>3</v>
      </c>
      <c r="I147" s="272"/>
      <c r="J147" s="273">
        <f>ROUND(I147*H147,2)</f>
        <v>0</v>
      </c>
      <c r="K147" s="269" t="s">
        <v>1</v>
      </c>
      <c r="L147" s="274"/>
      <c r="M147" s="275" t="s">
        <v>1</v>
      </c>
      <c r="N147" s="276" t="s">
        <v>41</v>
      </c>
      <c r="O147" s="91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37" t="s">
        <v>1804</v>
      </c>
      <c r="AT147" s="237" t="s">
        <v>406</v>
      </c>
      <c r="AU147" s="237" t="s">
        <v>85</v>
      </c>
      <c r="AY147" s="17" t="s">
        <v>178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7" t="s">
        <v>83</v>
      </c>
      <c r="BK147" s="238">
        <f>ROUND(I147*H147,2)</f>
        <v>0</v>
      </c>
      <c r="BL147" s="17" t="s">
        <v>726</v>
      </c>
      <c r="BM147" s="237" t="s">
        <v>3907</v>
      </c>
    </row>
    <row r="148" s="14" customFormat="1">
      <c r="A148" s="14"/>
      <c r="B148" s="255"/>
      <c r="C148" s="256"/>
      <c r="D148" s="246" t="s">
        <v>190</v>
      </c>
      <c r="E148" s="257" t="s">
        <v>1</v>
      </c>
      <c r="F148" s="258" t="s">
        <v>179</v>
      </c>
      <c r="G148" s="256"/>
      <c r="H148" s="259">
        <v>3</v>
      </c>
      <c r="I148" s="260"/>
      <c r="J148" s="256"/>
      <c r="K148" s="256"/>
      <c r="L148" s="261"/>
      <c r="M148" s="262"/>
      <c r="N148" s="263"/>
      <c r="O148" s="263"/>
      <c r="P148" s="263"/>
      <c r="Q148" s="263"/>
      <c r="R148" s="263"/>
      <c r="S148" s="263"/>
      <c r="T148" s="26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65" t="s">
        <v>190</v>
      </c>
      <c r="AU148" s="265" t="s">
        <v>85</v>
      </c>
      <c r="AV148" s="14" t="s">
        <v>85</v>
      </c>
      <c r="AW148" s="14" t="s">
        <v>34</v>
      </c>
      <c r="AX148" s="14" t="s">
        <v>76</v>
      </c>
      <c r="AY148" s="265" t="s">
        <v>178</v>
      </c>
    </row>
    <row r="149" s="2" customFormat="1" ht="24.15" customHeight="1">
      <c r="A149" s="38"/>
      <c r="B149" s="39"/>
      <c r="C149" s="226" t="s">
        <v>179</v>
      </c>
      <c r="D149" s="226" t="s">
        <v>181</v>
      </c>
      <c r="E149" s="227" t="s">
        <v>3908</v>
      </c>
      <c r="F149" s="228" t="s">
        <v>3909</v>
      </c>
      <c r="G149" s="229" t="s">
        <v>203</v>
      </c>
      <c r="H149" s="230">
        <v>3</v>
      </c>
      <c r="I149" s="231"/>
      <c r="J149" s="232">
        <f>ROUND(I149*H149,2)</f>
        <v>0</v>
      </c>
      <c r="K149" s="228" t="s">
        <v>185</v>
      </c>
      <c r="L149" s="44"/>
      <c r="M149" s="233" t="s">
        <v>1</v>
      </c>
      <c r="N149" s="234" t="s">
        <v>41</v>
      </c>
      <c r="O149" s="91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7" t="s">
        <v>726</v>
      </c>
      <c r="AT149" s="237" t="s">
        <v>181</v>
      </c>
      <c r="AU149" s="237" t="s">
        <v>85</v>
      </c>
      <c r="AY149" s="17" t="s">
        <v>178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7" t="s">
        <v>83</v>
      </c>
      <c r="BK149" s="238">
        <f>ROUND(I149*H149,2)</f>
        <v>0</v>
      </c>
      <c r="BL149" s="17" t="s">
        <v>726</v>
      </c>
      <c r="BM149" s="237" t="s">
        <v>3910</v>
      </c>
    </row>
    <row r="150" s="2" customFormat="1">
      <c r="A150" s="38"/>
      <c r="B150" s="39"/>
      <c r="C150" s="40"/>
      <c r="D150" s="239" t="s">
        <v>188</v>
      </c>
      <c r="E150" s="40"/>
      <c r="F150" s="240" t="s">
        <v>3911</v>
      </c>
      <c r="G150" s="40"/>
      <c r="H150" s="40"/>
      <c r="I150" s="241"/>
      <c r="J150" s="40"/>
      <c r="K150" s="40"/>
      <c r="L150" s="44"/>
      <c r="M150" s="242"/>
      <c r="N150" s="243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7" t="s">
        <v>188</v>
      </c>
      <c r="AU150" s="17" t="s">
        <v>85</v>
      </c>
    </row>
    <row r="151" s="2" customFormat="1" ht="24.15" customHeight="1">
      <c r="A151" s="38"/>
      <c r="B151" s="39"/>
      <c r="C151" s="267" t="s">
        <v>186</v>
      </c>
      <c r="D151" s="267" t="s">
        <v>406</v>
      </c>
      <c r="E151" s="268" t="s">
        <v>3912</v>
      </c>
      <c r="F151" s="269" t="s">
        <v>3913</v>
      </c>
      <c r="G151" s="270" t="s">
        <v>203</v>
      </c>
      <c r="H151" s="271">
        <v>3</v>
      </c>
      <c r="I151" s="272"/>
      <c r="J151" s="273">
        <f>ROUND(I151*H151,2)</f>
        <v>0</v>
      </c>
      <c r="K151" s="269" t="s">
        <v>185</v>
      </c>
      <c r="L151" s="274"/>
      <c r="M151" s="275" t="s">
        <v>1</v>
      </c>
      <c r="N151" s="276" t="s">
        <v>41</v>
      </c>
      <c r="O151" s="91"/>
      <c r="P151" s="235">
        <f>O151*H151</f>
        <v>0</v>
      </c>
      <c r="Q151" s="235">
        <v>1.0000000000000001E-05</v>
      </c>
      <c r="R151" s="235">
        <f>Q151*H151</f>
        <v>3.0000000000000004E-05</v>
      </c>
      <c r="S151" s="235">
        <v>0</v>
      </c>
      <c r="T151" s="23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37" t="s">
        <v>1804</v>
      </c>
      <c r="AT151" s="237" t="s">
        <v>406</v>
      </c>
      <c r="AU151" s="237" t="s">
        <v>85</v>
      </c>
      <c r="AY151" s="17" t="s">
        <v>178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7" t="s">
        <v>83</v>
      </c>
      <c r="BK151" s="238">
        <f>ROUND(I151*H151,2)</f>
        <v>0</v>
      </c>
      <c r="BL151" s="17" t="s">
        <v>726</v>
      </c>
      <c r="BM151" s="237" t="s">
        <v>3914</v>
      </c>
    </row>
    <row r="152" s="14" customFormat="1">
      <c r="A152" s="14"/>
      <c r="B152" s="255"/>
      <c r="C152" s="256"/>
      <c r="D152" s="246" t="s">
        <v>190</v>
      </c>
      <c r="E152" s="257" t="s">
        <v>1</v>
      </c>
      <c r="F152" s="258" t="s">
        <v>179</v>
      </c>
      <c r="G152" s="256"/>
      <c r="H152" s="259">
        <v>3</v>
      </c>
      <c r="I152" s="260"/>
      <c r="J152" s="256"/>
      <c r="K152" s="256"/>
      <c r="L152" s="261"/>
      <c r="M152" s="262"/>
      <c r="N152" s="263"/>
      <c r="O152" s="263"/>
      <c r="P152" s="263"/>
      <c r="Q152" s="263"/>
      <c r="R152" s="263"/>
      <c r="S152" s="263"/>
      <c r="T152" s="26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5" t="s">
        <v>190</v>
      </c>
      <c r="AU152" s="265" t="s">
        <v>85</v>
      </c>
      <c r="AV152" s="14" t="s">
        <v>85</v>
      </c>
      <c r="AW152" s="14" t="s">
        <v>34</v>
      </c>
      <c r="AX152" s="14" t="s">
        <v>76</v>
      </c>
      <c r="AY152" s="265" t="s">
        <v>178</v>
      </c>
    </row>
    <row r="153" s="2" customFormat="1" ht="24.15" customHeight="1">
      <c r="A153" s="38"/>
      <c r="B153" s="39"/>
      <c r="C153" s="226" t="s">
        <v>226</v>
      </c>
      <c r="D153" s="226" t="s">
        <v>181</v>
      </c>
      <c r="E153" s="227" t="s">
        <v>3915</v>
      </c>
      <c r="F153" s="228" t="s">
        <v>3916</v>
      </c>
      <c r="G153" s="229" t="s">
        <v>203</v>
      </c>
      <c r="H153" s="230">
        <v>3</v>
      </c>
      <c r="I153" s="231"/>
      <c r="J153" s="232">
        <f>ROUND(I153*H153,2)</f>
        <v>0</v>
      </c>
      <c r="K153" s="228" t="s">
        <v>185</v>
      </c>
      <c r="L153" s="44"/>
      <c r="M153" s="233" t="s">
        <v>1</v>
      </c>
      <c r="N153" s="234" t="s">
        <v>41</v>
      </c>
      <c r="O153" s="91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7" t="s">
        <v>726</v>
      </c>
      <c r="AT153" s="237" t="s">
        <v>181</v>
      </c>
      <c r="AU153" s="237" t="s">
        <v>85</v>
      </c>
      <c r="AY153" s="17" t="s">
        <v>178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7" t="s">
        <v>83</v>
      </c>
      <c r="BK153" s="238">
        <f>ROUND(I153*H153,2)</f>
        <v>0</v>
      </c>
      <c r="BL153" s="17" t="s">
        <v>726</v>
      </c>
      <c r="BM153" s="237" t="s">
        <v>3917</v>
      </c>
    </row>
    <row r="154" s="2" customFormat="1">
      <c r="A154" s="38"/>
      <c r="B154" s="39"/>
      <c r="C154" s="40"/>
      <c r="D154" s="239" t="s">
        <v>188</v>
      </c>
      <c r="E154" s="40"/>
      <c r="F154" s="240" t="s">
        <v>3918</v>
      </c>
      <c r="G154" s="40"/>
      <c r="H154" s="40"/>
      <c r="I154" s="241"/>
      <c r="J154" s="40"/>
      <c r="K154" s="40"/>
      <c r="L154" s="44"/>
      <c r="M154" s="242"/>
      <c r="N154" s="243"/>
      <c r="O154" s="91"/>
      <c r="P154" s="91"/>
      <c r="Q154" s="91"/>
      <c r="R154" s="91"/>
      <c r="S154" s="91"/>
      <c r="T154" s="92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T154" s="17" t="s">
        <v>188</v>
      </c>
      <c r="AU154" s="17" t="s">
        <v>85</v>
      </c>
    </row>
    <row r="155" s="12" customFormat="1" ht="22.8" customHeight="1">
      <c r="A155" s="12"/>
      <c r="B155" s="210"/>
      <c r="C155" s="211"/>
      <c r="D155" s="212" t="s">
        <v>75</v>
      </c>
      <c r="E155" s="224" t="s">
        <v>3919</v>
      </c>
      <c r="F155" s="224" t="s">
        <v>3920</v>
      </c>
      <c r="G155" s="211"/>
      <c r="H155" s="211"/>
      <c r="I155" s="214"/>
      <c r="J155" s="225">
        <f>BK155</f>
        <v>0</v>
      </c>
      <c r="K155" s="211"/>
      <c r="L155" s="216"/>
      <c r="M155" s="217"/>
      <c r="N155" s="218"/>
      <c r="O155" s="218"/>
      <c r="P155" s="219">
        <f>SUM(P156:P241)</f>
        <v>0</v>
      </c>
      <c r="Q155" s="218"/>
      <c r="R155" s="219">
        <f>SUM(R156:R241)</f>
        <v>0.00164</v>
      </c>
      <c r="S155" s="218"/>
      <c r="T155" s="220">
        <f>SUM(T156:T241)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1" t="s">
        <v>179</v>
      </c>
      <c r="AT155" s="222" t="s">
        <v>75</v>
      </c>
      <c r="AU155" s="222" t="s">
        <v>83</v>
      </c>
      <c r="AY155" s="221" t="s">
        <v>178</v>
      </c>
      <c r="BK155" s="223">
        <f>SUM(BK156:BK241)</f>
        <v>0</v>
      </c>
    </row>
    <row r="156" s="2" customFormat="1" ht="66.75" customHeight="1">
      <c r="A156" s="38"/>
      <c r="B156" s="39"/>
      <c r="C156" s="267" t="s">
        <v>241</v>
      </c>
      <c r="D156" s="267" t="s">
        <v>406</v>
      </c>
      <c r="E156" s="268" t="s">
        <v>3921</v>
      </c>
      <c r="F156" s="269" t="s">
        <v>3922</v>
      </c>
      <c r="G156" s="270" t="s">
        <v>1341</v>
      </c>
      <c r="H156" s="271">
        <v>1</v>
      </c>
      <c r="I156" s="272"/>
      <c r="J156" s="273">
        <f>ROUND(I156*H156,2)</f>
        <v>0</v>
      </c>
      <c r="K156" s="269" t="s">
        <v>1</v>
      </c>
      <c r="L156" s="274"/>
      <c r="M156" s="275" t="s">
        <v>1</v>
      </c>
      <c r="N156" s="276" t="s">
        <v>41</v>
      </c>
      <c r="O156" s="91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37" t="s">
        <v>1183</v>
      </c>
      <c r="AT156" s="237" t="s">
        <v>406</v>
      </c>
      <c r="AU156" s="237" t="s">
        <v>85</v>
      </c>
      <c r="AY156" s="17" t="s">
        <v>178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7" t="s">
        <v>83</v>
      </c>
      <c r="BK156" s="238">
        <f>ROUND(I156*H156,2)</f>
        <v>0</v>
      </c>
      <c r="BL156" s="17" t="s">
        <v>1183</v>
      </c>
      <c r="BM156" s="237" t="s">
        <v>3923</v>
      </c>
    </row>
    <row r="157" s="13" customFormat="1">
      <c r="A157" s="13"/>
      <c r="B157" s="244"/>
      <c r="C157" s="245"/>
      <c r="D157" s="246" t="s">
        <v>190</v>
      </c>
      <c r="E157" s="247" t="s">
        <v>1</v>
      </c>
      <c r="F157" s="248" t="s">
        <v>3924</v>
      </c>
      <c r="G157" s="245"/>
      <c r="H157" s="247" t="s">
        <v>1</v>
      </c>
      <c r="I157" s="249"/>
      <c r="J157" s="245"/>
      <c r="K157" s="245"/>
      <c r="L157" s="250"/>
      <c r="M157" s="251"/>
      <c r="N157" s="252"/>
      <c r="O157" s="252"/>
      <c r="P157" s="252"/>
      <c r="Q157" s="252"/>
      <c r="R157" s="252"/>
      <c r="S157" s="252"/>
      <c r="T157" s="25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54" t="s">
        <v>190</v>
      </c>
      <c r="AU157" s="254" t="s">
        <v>85</v>
      </c>
      <c r="AV157" s="13" t="s">
        <v>83</v>
      </c>
      <c r="AW157" s="13" t="s">
        <v>34</v>
      </c>
      <c r="AX157" s="13" t="s">
        <v>76</v>
      </c>
      <c r="AY157" s="254" t="s">
        <v>178</v>
      </c>
    </row>
    <row r="158" s="14" customFormat="1">
      <c r="A158" s="14"/>
      <c r="B158" s="255"/>
      <c r="C158" s="256"/>
      <c r="D158" s="246" t="s">
        <v>190</v>
      </c>
      <c r="E158" s="257" t="s">
        <v>1</v>
      </c>
      <c r="F158" s="258" t="s">
        <v>83</v>
      </c>
      <c r="G158" s="256"/>
      <c r="H158" s="259">
        <v>1</v>
      </c>
      <c r="I158" s="260"/>
      <c r="J158" s="256"/>
      <c r="K158" s="256"/>
      <c r="L158" s="261"/>
      <c r="M158" s="262"/>
      <c r="N158" s="263"/>
      <c r="O158" s="263"/>
      <c r="P158" s="263"/>
      <c r="Q158" s="263"/>
      <c r="R158" s="263"/>
      <c r="S158" s="263"/>
      <c r="T158" s="26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5" t="s">
        <v>190</v>
      </c>
      <c r="AU158" s="265" t="s">
        <v>85</v>
      </c>
      <c r="AV158" s="14" t="s">
        <v>85</v>
      </c>
      <c r="AW158" s="14" t="s">
        <v>34</v>
      </c>
      <c r="AX158" s="14" t="s">
        <v>76</v>
      </c>
      <c r="AY158" s="265" t="s">
        <v>178</v>
      </c>
    </row>
    <row r="159" s="2" customFormat="1" ht="37.8" customHeight="1">
      <c r="A159" s="38"/>
      <c r="B159" s="39"/>
      <c r="C159" s="267" t="s">
        <v>255</v>
      </c>
      <c r="D159" s="267" t="s">
        <v>406</v>
      </c>
      <c r="E159" s="268" t="s">
        <v>3925</v>
      </c>
      <c r="F159" s="269" t="s">
        <v>3926</v>
      </c>
      <c r="G159" s="270" t="s">
        <v>3579</v>
      </c>
      <c r="H159" s="271">
        <v>1</v>
      </c>
      <c r="I159" s="272"/>
      <c r="J159" s="273">
        <f>ROUND(I159*H159,2)</f>
        <v>0</v>
      </c>
      <c r="K159" s="269" t="s">
        <v>1</v>
      </c>
      <c r="L159" s="274"/>
      <c r="M159" s="275" t="s">
        <v>1</v>
      </c>
      <c r="N159" s="276" t="s">
        <v>41</v>
      </c>
      <c r="O159" s="91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37" t="s">
        <v>1183</v>
      </c>
      <c r="AT159" s="237" t="s">
        <v>406</v>
      </c>
      <c r="AU159" s="237" t="s">
        <v>85</v>
      </c>
      <c r="AY159" s="17" t="s">
        <v>178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7" t="s">
        <v>83</v>
      </c>
      <c r="BK159" s="238">
        <f>ROUND(I159*H159,2)</f>
        <v>0</v>
      </c>
      <c r="BL159" s="17" t="s">
        <v>1183</v>
      </c>
      <c r="BM159" s="237" t="s">
        <v>3927</v>
      </c>
    </row>
    <row r="160" s="13" customFormat="1">
      <c r="A160" s="13"/>
      <c r="B160" s="244"/>
      <c r="C160" s="245"/>
      <c r="D160" s="246" t="s">
        <v>190</v>
      </c>
      <c r="E160" s="247" t="s">
        <v>1</v>
      </c>
      <c r="F160" s="248" t="s">
        <v>3924</v>
      </c>
      <c r="G160" s="245"/>
      <c r="H160" s="247" t="s">
        <v>1</v>
      </c>
      <c r="I160" s="249"/>
      <c r="J160" s="245"/>
      <c r="K160" s="245"/>
      <c r="L160" s="250"/>
      <c r="M160" s="251"/>
      <c r="N160" s="252"/>
      <c r="O160" s="252"/>
      <c r="P160" s="252"/>
      <c r="Q160" s="252"/>
      <c r="R160" s="252"/>
      <c r="S160" s="252"/>
      <c r="T160" s="25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54" t="s">
        <v>190</v>
      </c>
      <c r="AU160" s="254" t="s">
        <v>85</v>
      </c>
      <c r="AV160" s="13" t="s">
        <v>83</v>
      </c>
      <c r="AW160" s="13" t="s">
        <v>34</v>
      </c>
      <c r="AX160" s="13" t="s">
        <v>76</v>
      </c>
      <c r="AY160" s="254" t="s">
        <v>178</v>
      </c>
    </row>
    <row r="161" s="14" customFormat="1">
      <c r="A161" s="14"/>
      <c r="B161" s="255"/>
      <c r="C161" s="256"/>
      <c r="D161" s="246" t="s">
        <v>190</v>
      </c>
      <c r="E161" s="257" t="s">
        <v>1</v>
      </c>
      <c r="F161" s="258" t="s">
        <v>83</v>
      </c>
      <c r="G161" s="256"/>
      <c r="H161" s="259">
        <v>1</v>
      </c>
      <c r="I161" s="260"/>
      <c r="J161" s="256"/>
      <c r="K161" s="256"/>
      <c r="L161" s="261"/>
      <c r="M161" s="262"/>
      <c r="N161" s="263"/>
      <c r="O161" s="263"/>
      <c r="P161" s="263"/>
      <c r="Q161" s="263"/>
      <c r="R161" s="263"/>
      <c r="S161" s="263"/>
      <c r="T161" s="26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65" t="s">
        <v>190</v>
      </c>
      <c r="AU161" s="265" t="s">
        <v>85</v>
      </c>
      <c r="AV161" s="14" t="s">
        <v>85</v>
      </c>
      <c r="AW161" s="14" t="s">
        <v>34</v>
      </c>
      <c r="AX161" s="14" t="s">
        <v>76</v>
      </c>
      <c r="AY161" s="265" t="s">
        <v>178</v>
      </c>
    </row>
    <row r="162" s="2" customFormat="1" ht="24.15" customHeight="1">
      <c r="A162" s="38"/>
      <c r="B162" s="39"/>
      <c r="C162" s="226" t="s">
        <v>264</v>
      </c>
      <c r="D162" s="226" t="s">
        <v>181</v>
      </c>
      <c r="E162" s="227" t="s">
        <v>3928</v>
      </c>
      <c r="F162" s="228" t="s">
        <v>3929</v>
      </c>
      <c r="G162" s="229" t="s">
        <v>203</v>
      </c>
      <c r="H162" s="230">
        <v>1</v>
      </c>
      <c r="I162" s="231"/>
      <c r="J162" s="232">
        <f>ROUND(I162*H162,2)</f>
        <v>0</v>
      </c>
      <c r="K162" s="228" t="s">
        <v>185</v>
      </c>
      <c r="L162" s="44"/>
      <c r="M162" s="233" t="s">
        <v>1</v>
      </c>
      <c r="N162" s="234" t="s">
        <v>41</v>
      </c>
      <c r="O162" s="91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37" t="s">
        <v>362</v>
      </c>
      <c r="AT162" s="237" t="s">
        <v>181</v>
      </c>
      <c r="AU162" s="237" t="s">
        <v>85</v>
      </c>
      <c r="AY162" s="17" t="s">
        <v>178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7" t="s">
        <v>83</v>
      </c>
      <c r="BK162" s="238">
        <f>ROUND(I162*H162,2)</f>
        <v>0</v>
      </c>
      <c r="BL162" s="17" t="s">
        <v>362</v>
      </c>
      <c r="BM162" s="237" t="s">
        <v>3930</v>
      </c>
    </row>
    <row r="163" s="2" customFormat="1">
      <c r="A163" s="38"/>
      <c r="B163" s="39"/>
      <c r="C163" s="40"/>
      <c r="D163" s="239" t="s">
        <v>188</v>
      </c>
      <c r="E163" s="40"/>
      <c r="F163" s="240" t="s">
        <v>3931</v>
      </c>
      <c r="G163" s="40"/>
      <c r="H163" s="40"/>
      <c r="I163" s="241"/>
      <c r="J163" s="40"/>
      <c r="K163" s="40"/>
      <c r="L163" s="44"/>
      <c r="M163" s="242"/>
      <c r="N163" s="243"/>
      <c r="O163" s="91"/>
      <c r="P163" s="91"/>
      <c r="Q163" s="91"/>
      <c r="R163" s="91"/>
      <c r="S163" s="91"/>
      <c r="T163" s="92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T163" s="17" t="s">
        <v>188</v>
      </c>
      <c r="AU163" s="17" t="s">
        <v>85</v>
      </c>
    </row>
    <row r="164" s="2" customFormat="1" ht="37.8" customHeight="1">
      <c r="A164" s="38"/>
      <c r="B164" s="39"/>
      <c r="C164" s="267" t="s">
        <v>270</v>
      </c>
      <c r="D164" s="267" t="s">
        <v>406</v>
      </c>
      <c r="E164" s="268" t="s">
        <v>3932</v>
      </c>
      <c r="F164" s="269" t="s">
        <v>3933</v>
      </c>
      <c r="G164" s="270" t="s">
        <v>1341</v>
      </c>
      <c r="H164" s="271">
        <v>1</v>
      </c>
      <c r="I164" s="272"/>
      <c r="J164" s="273">
        <f>ROUND(I164*H164,2)</f>
        <v>0</v>
      </c>
      <c r="K164" s="269" t="s">
        <v>1</v>
      </c>
      <c r="L164" s="274"/>
      <c r="M164" s="275" t="s">
        <v>1</v>
      </c>
      <c r="N164" s="276" t="s">
        <v>41</v>
      </c>
      <c r="O164" s="91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37" t="s">
        <v>1183</v>
      </c>
      <c r="AT164" s="237" t="s">
        <v>406</v>
      </c>
      <c r="AU164" s="237" t="s">
        <v>85</v>
      </c>
      <c r="AY164" s="17" t="s">
        <v>178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7" t="s">
        <v>83</v>
      </c>
      <c r="BK164" s="238">
        <f>ROUND(I164*H164,2)</f>
        <v>0</v>
      </c>
      <c r="BL164" s="17" t="s">
        <v>1183</v>
      </c>
      <c r="BM164" s="237" t="s">
        <v>3934</v>
      </c>
    </row>
    <row r="165" s="14" customFormat="1">
      <c r="A165" s="14"/>
      <c r="B165" s="255"/>
      <c r="C165" s="256"/>
      <c r="D165" s="246" t="s">
        <v>190</v>
      </c>
      <c r="E165" s="257" t="s">
        <v>1</v>
      </c>
      <c r="F165" s="258" t="s">
        <v>83</v>
      </c>
      <c r="G165" s="256"/>
      <c r="H165" s="259">
        <v>1</v>
      </c>
      <c r="I165" s="260"/>
      <c r="J165" s="256"/>
      <c r="K165" s="256"/>
      <c r="L165" s="261"/>
      <c r="M165" s="262"/>
      <c r="N165" s="263"/>
      <c r="O165" s="263"/>
      <c r="P165" s="263"/>
      <c r="Q165" s="263"/>
      <c r="R165" s="263"/>
      <c r="S165" s="263"/>
      <c r="T165" s="26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5" t="s">
        <v>190</v>
      </c>
      <c r="AU165" s="265" t="s">
        <v>85</v>
      </c>
      <c r="AV165" s="14" t="s">
        <v>85</v>
      </c>
      <c r="AW165" s="14" t="s">
        <v>34</v>
      </c>
      <c r="AX165" s="14" t="s">
        <v>76</v>
      </c>
      <c r="AY165" s="265" t="s">
        <v>178</v>
      </c>
    </row>
    <row r="166" s="2" customFormat="1" ht="24.15" customHeight="1">
      <c r="A166" s="38"/>
      <c r="B166" s="39"/>
      <c r="C166" s="226" t="s">
        <v>276</v>
      </c>
      <c r="D166" s="226" t="s">
        <v>181</v>
      </c>
      <c r="E166" s="227" t="s">
        <v>3935</v>
      </c>
      <c r="F166" s="228" t="s">
        <v>3936</v>
      </c>
      <c r="G166" s="229" t="s">
        <v>203</v>
      </c>
      <c r="H166" s="230">
        <v>1</v>
      </c>
      <c r="I166" s="231"/>
      <c r="J166" s="232">
        <f>ROUND(I166*H166,2)</f>
        <v>0</v>
      </c>
      <c r="K166" s="228" t="s">
        <v>1</v>
      </c>
      <c r="L166" s="44"/>
      <c r="M166" s="233" t="s">
        <v>1</v>
      </c>
      <c r="N166" s="234" t="s">
        <v>41</v>
      </c>
      <c r="O166" s="91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37" t="s">
        <v>362</v>
      </c>
      <c r="AT166" s="237" t="s">
        <v>181</v>
      </c>
      <c r="AU166" s="237" t="s">
        <v>85</v>
      </c>
      <c r="AY166" s="17" t="s">
        <v>178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7" t="s">
        <v>83</v>
      </c>
      <c r="BK166" s="238">
        <f>ROUND(I166*H166,2)</f>
        <v>0</v>
      </c>
      <c r="BL166" s="17" t="s">
        <v>362</v>
      </c>
      <c r="BM166" s="237" t="s">
        <v>3937</v>
      </c>
    </row>
    <row r="167" s="2" customFormat="1" ht="37.8" customHeight="1">
      <c r="A167" s="38"/>
      <c r="B167" s="39"/>
      <c r="C167" s="267" t="s">
        <v>297</v>
      </c>
      <c r="D167" s="267" t="s">
        <v>406</v>
      </c>
      <c r="E167" s="268" t="s">
        <v>3938</v>
      </c>
      <c r="F167" s="269" t="s">
        <v>3939</v>
      </c>
      <c r="G167" s="270" t="s">
        <v>203</v>
      </c>
      <c r="H167" s="271">
        <v>1</v>
      </c>
      <c r="I167" s="272"/>
      <c r="J167" s="273">
        <f>ROUND(I167*H167,2)</f>
        <v>0</v>
      </c>
      <c r="K167" s="269" t="s">
        <v>1</v>
      </c>
      <c r="L167" s="274"/>
      <c r="M167" s="275" t="s">
        <v>1</v>
      </c>
      <c r="N167" s="276" t="s">
        <v>41</v>
      </c>
      <c r="O167" s="91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37" t="s">
        <v>1804</v>
      </c>
      <c r="AT167" s="237" t="s">
        <v>406</v>
      </c>
      <c r="AU167" s="237" t="s">
        <v>85</v>
      </c>
      <c r="AY167" s="17" t="s">
        <v>178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7" t="s">
        <v>83</v>
      </c>
      <c r="BK167" s="238">
        <f>ROUND(I167*H167,2)</f>
        <v>0</v>
      </c>
      <c r="BL167" s="17" t="s">
        <v>726</v>
      </c>
      <c r="BM167" s="237" t="s">
        <v>3940</v>
      </c>
    </row>
    <row r="168" s="14" customFormat="1">
      <c r="A168" s="14"/>
      <c r="B168" s="255"/>
      <c r="C168" s="256"/>
      <c r="D168" s="246" t="s">
        <v>190</v>
      </c>
      <c r="E168" s="257" t="s">
        <v>1</v>
      </c>
      <c r="F168" s="258" t="s">
        <v>83</v>
      </c>
      <c r="G168" s="256"/>
      <c r="H168" s="259">
        <v>1</v>
      </c>
      <c r="I168" s="260"/>
      <c r="J168" s="256"/>
      <c r="K168" s="256"/>
      <c r="L168" s="261"/>
      <c r="M168" s="262"/>
      <c r="N168" s="263"/>
      <c r="O168" s="263"/>
      <c r="P168" s="263"/>
      <c r="Q168" s="263"/>
      <c r="R168" s="263"/>
      <c r="S168" s="263"/>
      <c r="T168" s="26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65" t="s">
        <v>190</v>
      </c>
      <c r="AU168" s="265" t="s">
        <v>85</v>
      </c>
      <c r="AV168" s="14" t="s">
        <v>85</v>
      </c>
      <c r="AW168" s="14" t="s">
        <v>34</v>
      </c>
      <c r="AX168" s="14" t="s">
        <v>76</v>
      </c>
      <c r="AY168" s="265" t="s">
        <v>178</v>
      </c>
    </row>
    <row r="169" s="2" customFormat="1" ht="33" customHeight="1">
      <c r="A169" s="38"/>
      <c r="B169" s="39"/>
      <c r="C169" s="226" t="s">
        <v>8</v>
      </c>
      <c r="D169" s="226" t="s">
        <v>181</v>
      </c>
      <c r="E169" s="227" t="s">
        <v>3941</v>
      </c>
      <c r="F169" s="228" t="s">
        <v>3942</v>
      </c>
      <c r="G169" s="229" t="s">
        <v>203</v>
      </c>
      <c r="H169" s="230">
        <v>1</v>
      </c>
      <c r="I169" s="231"/>
      <c r="J169" s="232">
        <f>ROUND(I169*H169,2)</f>
        <v>0</v>
      </c>
      <c r="K169" s="228" t="s">
        <v>185</v>
      </c>
      <c r="L169" s="44"/>
      <c r="M169" s="233" t="s">
        <v>1</v>
      </c>
      <c r="N169" s="234" t="s">
        <v>41</v>
      </c>
      <c r="O169" s="91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37" t="s">
        <v>362</v>
      </c>
      <c r="AT169" s="237" t="s">
        <v>181</v>
      </c>
      <c r="AU169" s="237" t="s">
        <v>85</v>
      </c>
      <c r="AY169" s="17" t="s">
        <v>178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7" t="s">
        <v>83</v>
      </c>
      <c r="BK169" s="238">
        <f>ROUND(I169*H169,2)</f>
        <v>0</v>
      </c>
      <c r="BL169" s="17" t="s">
        <v>362</v>
      </c>
      <c r="BM169" s="237" t="s">
        <v>3943</v>
      </c>
    </row>
    <row r="170" s="2" customFormat="1">
      <c r="A170" s="38"/>
      <c r="B170" s="39"/>
      <c r="C170" s="40"/>
      <c r="D170" s="239" t="s">
        <v>188</v>
      </c>
      <c r="E170" s="40"/>
      <c r="F170" s="240" t="s">
        <v>3944</v>
      </c>
      <c r="G170" s="40"/>
      <c r="H170" s="40"/>
      <c r="I170" s="241"/>
      <c r="J170" s="40"/>
      <c r="K170" s="40"/>
      <c r="L170" s="44"/>
      <c r="M170" s="242"/>
      <c r="N170" s="243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7" t="s">
        <v>188</v>
      </c>
      <c r="AU170" s="17" t="s">
        <v>85</v>
      </c>
    </row>
    <row r="171" s="2" customFormat="1" ht="37.8" customHeight="1">
      <c r="A171" s="38"/>
      <c r="B171" s="39"/>
      <c r="C171" s="267" t="s">
        <v>311</v>
      </c>
      <c r="D171" s="267" t="s">
        <v>406</v>
      </c>
      <c r="E171" s="268" t="s">
        <v>3945</v>
      </c>
      <c r="F171" s="269" t="s">
        <v>3946</v>
      </c>
      <c r="G171" s="270" t="s">
        <v>1341</v>
      </c>
      <c r="H171" s="271">
        <v>1</v>
      </c>
      <c r="I171" s="272"/>
      <c r="J171" s="273">
        <f>ROUND(I171*H171,2)</f>
        <v>0</v>
      </c>
      <c r="K171" s="269" t="s">
        <v>1</v>
      </c>
      <c r="L171" s="274"/>
      <c r="M171" s="275" t="s">
        <v>1</v>
      </c>
      <c r="N171" s="276" t="s">
        <v>41</v>
      </c>
      <c r="O171" s="91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37" t="s">
        <v>1183</v>
      </c>
      <c r="AT171" s="237" t="s">
        <v>406</v>
      </c>
      <c r="AU171" s="237" t="s">
        <v>85</v>
      </c>
      <c r="AY171" s="17" t="s">
        <v>178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7" t="s">
        <v>83</v>
      </c>
      <c r="BK171" s="238">
        <f>ROUND(I171*H171,2)</f>
        <v>0</v>
      </c>
      <c r="BL171" s="17" t="s">
        <v>1183</v>
      </c>
      <c r="BM171" s="237" t="s">
        <v>3947</v>
      </c>
    </row>
    <row r="172" s="14" customFormat="1">
      <c r="A172" s="14"/>
      <c r="B172" s="255"/>
      <c r="C172" s="256"/>
      <c r="D172" s="246" t="s">
        <v>190</v>
      </c>
      <c r="E172" s="257" t="s">
        <v>1</v>
      </c>
      <c r="F172" s="258" t="s">
        <v>83</v>
      </c>
      <c r="G172" s="256"/>
      <c r="H172" s="259">
        <v>1</v>
      </c>
      <c r="I172" s="260"/>
      <c r="J172" s="256"/>
      <c r="K172" s="256"/>
      <c r="L172" s="261"/>
      <c r="M172" s="262"/>
      <c r="N172" s="263"/>
      <c r="O172" s="263"/>
      <c r="P172" s="263"/>
      <c r="Q172" s="263"/>
      <c r="R172" s="263"/>
      <c r="S172" s="263"/>
      <c r="T172" s="26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65" t="s">
        <v>190</v>
      </c>
      <c r="AU172" s="265" t="s">
        <v>85</v>
      </c>
      <c r="AV172" s="14" t="s">
        <v>85</v>
      </c>
      <c r="AW172" s="14" t="s">
        <v>34</v>
      </c>
      <c r="AX172" s="14" t="s">
        <v>76</v>
      </c>
      <c r="AY172" s="265" t="s">
        <v>178</v>
      </c>
    </row>
    <row r="173" s="2" customFormat="1" ht="24.15" customHeight="1">
      <c r="A173" s="38"/>
      <c r="B173" s="39"/>
      <c r="C173" s="226" t="s">
        <v>319</v>
      </c>
      <c r="D173" s="226" t="s">
        <v>181</v>
      </c>
      <c r="E173" s="227" t="s">
        <v>3948</v>
      </c>
      <c r="F173" s="228" t="s">
        <v>3949</v>
      </c>
      <c r="G173" s="229" t="s">
        <v>203</v>
      </c>
      <c r="H173" s="230">
        <v>1</v>
      </c>
      <c r="I173" s="231"/>
      <c r="J173" s="232">
        <f>ROUND(I173*H173,2)</f>
        <v>0</v>
      </c>
      <c r="K173" s="228" t="s">
        <v>185</v>
      </c>
      <c r="L173" s="44"/>
      <c r="M173" s="233" t="s">
        <v>1</v>
      </c>
      <c r="N173" s="234" t="s">
        <v>41</v>
      </c>
      <c r="O173" s="91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37" t="s">
        <v>362</v>
      </c>
      <c r="AT173" s="237" t="s">
        <v>181</v>
      </c>
      <c r="AU173" s="237" t="s">
        <v>85</v>
      </c>
      <c r="AY173" s="17" t="s">
        <v>178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7" t="s">
        <v>83</v>
      </c>
      <c r="BK173" s="238">
        <f>ROUND(I173*H173,2)</f>
        <v>0</v>
      </c>
      <c r="BL173" s="17" t="s">
        <v>362</v>
      </c>
      <c r="BM173" s="237" t="s">
        <v>3950</v>
      </c>
    </row>
    <row r="174" s="2" customFormat="1">
      <c r="A174" s="38"/>
      <c r="B174" s="39"/>
      <c r="C174" s="40"/>
      <c r="D174" s="239" t="s">
        <v>188</v>
      </c>
      <c r="E174" s="40"/>
      <c r="F174" s="240" t="s">
        <v>3951</v>
      </c>
      <c r="G174" s="40"/>
      <c r="H174" s="40"/>
      <c r="I174" s="241"/>
      <c r="J174" s="40"/>
      <c r="K174" s="40"/>
      <c r="L174" s="44"/>
      <c r="M174" s="242"/>
      <c r="N174" s="243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7" t="s">
        <v>188</v>
      </c>
      <c r="AU174" s="17" t="s">
        <v>85</v>
      </c>
    </row>
    <row r="175" s="2" customFormat="1" ht="37.8" customHeight="1">
      <c r="A175" s="38"/>
      <c r="B175" s="39"/>
      <c r="C175" s="267" t="s">
        <v>324</v>
      </c>
      <c r="D175" s="267" t="s">
        <v>406</v>
      </c>
      <c r="E175" s="268" t="s">
        <v>3952</v>
      </c>
      <c r="F175" s="269" t="s">
        <v>3953</v>
      </c>
      <c r="G175" s="270" t="s">
        <v>1341</v>
      </c>
      <c r="H175" s="271">
        <v>3</v>
      </c>
      <c r="I175" s="272"/>
      <c r="J175" s="273">
        <f>ROUND(I175*H175,2)</f>
        <v>0</v>
      </c>
      <c r="K175" s="269" t="s">
        <v>1</v>
      </c>
      <c r="L175" s="274"/>
      <c r="M175" s="275" t="s">
        <v>1</v>
      </c>
      <c r="N175" s="276" t="s">
        <v>41</v>
      </c>
      <c r="O175" s="91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37" t="s">
        <v>1183</v>
      </c>
      <c r="AT175" s="237" t="s">
        <v>406</v>
      </c>
      <c r="AU175" s="237" t="s">
        <v>85</v>
      </c>
      <c r="AY175" s="17" t="s">
        <v>178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7" t="s">
        <v>83</v>
      </c>
      <c r="BK175" s="238">
        <f>ROUND(I175*H175,2)</f>
        <v>0</v>
      </c>
      <c r="BL175" s="17" t="s">
        <v>1183</v>
      </c>
      <c r="BM175" s="237" t="s">
        <v>3954</v>
      </c>
    </row>
    <row r="176" s="14" customFormat="1">
      <c r="A176" s="14"/>
      <c r="B176" s="255"/>
      <c r="C176" s="256"/>
      <c r="D176" s="246" t="s">
        <v>190</v>
      </c>
      <c r="E176" s="257" t="s">
        <v>1</v>
      </c>
      <c r="F176" s="258" t="s">
        <v>179</v>
      </c>
      <c r="G176" s="256"/>
      <c r="H176" s="259">
        <v>3</v>
      </c>
      <c r="I176" s="260"/>
      <c r="J176" s="256"/>
      <c r="K176" s="256"/>
      <c r="L176" s="261"/>
      <c r="M176" s="262"/>
      <c r="N176" s="263"/>
      <c r="O176" s="263"/>
      <c r="P176" s="263"/>
      <c r="Q176" s="263"/>
      <c r="R176" s="263"/>
      <c r="S176" s="263"/>
      <c r="T176" s="26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65" t="s">
        <v>190</v>
      </c>
      <c r="AU176" s="265" t="s">
        <v>85</v>
      </c>
      <c r="AV176" s="14" t="s">
        <v>85</v>
      </c>
      <c r="AW176" s="14" t="s">
        <v>34</v>
      </c>
      <c r="AX176" s="14" t="s">
        <v>76</v>
      </c>
      <c r="AY176" s="265" t="s">
        <v>178</v>
      </c>
    </row>
    <row r="177" s="2" customFormat="1" ht="24.15" customHeight="1">
      <c r="A177" s="38"/>
      <c r="B177" s="39"/>
      <c r="C177" s="226" t="s">
        <v>362</v>
      </c>
      <c r="D177" s="226" t="s">
        <v>181</v>
      </c>
      <c r="E177" s="227" t="s">
        <v>3955</v>
      </c>
      <c r="F177" s="228" t="s">
        <v>3956</v>
      </c>
      <c r="G177" s="229" t="s">
        <v>203</v>
      </c>
      <c r="H177" s="230">
        <v>3</v>
      </c>
      <c r="I177" s="231"/>
      <c r="J177" s="232">
        <f>ROUND(I177*H177,2)</f>
        <v>0</v>
      </c>
      <c r="K177" s="228" t="s">
        <v>185</v>
      </c>
      <c r="L177" s="44"/>
      <c r="M177" s="233" t="s">
        <v>1</v>
      </c>
      <c r="N177" s="234" t="s">
        <v>41</v>
      </c>
      <c r="O177" s="91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37" t="s">
        <v>726</v>
      </c>
      <c r="AT177" s="237" t="s">
        <v>181</v>
      </c>
      <c r="AU177" s="237" t="s">
        <v>85</v>
      </c>
      <c r="AY177" s="17" t="s">
        <v>178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7" t="s">
        <v>83</v>
      </c>
      <c r="BK177" s="238">
        <f>ROUND(I177*H177,2)</f>
        <v>0</v>
      </c>
      <c r="BL177" s="17" t="s">
        <v>726</v>
      </c>
      <c r="BM177" s="237" t="s">
        <v>3957</v>
      </c>
    </row>
    <row r="178" s="2" customFormat="1">
      <c r="A178" s="38"/>
      <c r="B178" s="39"/>
      <c r="C178" s="40"/>
      <c r="D178" s="239" t="s">
        <v>188</v>
      </c>
      <c r="E178" s="40"/>
      <c r="F178" s="240" t="s">
        <v>3958</v>
      </c>
      <c r="G178" s="40"/>
      <c r="H178" s="40"/>
      <c r="I178" s="241"/>
      <c r="J178" s="40"/>
      <c r="K178" s="40"/>
      <c r="L178" s="44"/>
      <c r="M178" s="242"/>
      <c r="N178" s="243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7" t="s">
        <v>188</v>
      </c>
      <c r="AU178" s="17" t="s">
        <v>85</v>
      </c>
    </row>
    <row r="179" s="2" customFormat="1" ht="21.75" customHeight="1">
      <c r="A179" s="38"/>
      <c r="B179" s="39"/>
      <c r="C179" s="267" t="s">
        <v>367</v>
      </c>
      <c r="D179" s="267" t="s">
        <v>406</v>
      </c>
      <c r="E179" s="268" t="s">
        <v>3959</v>
      </c>
      <c r="F179" s="269" t="s">
        <v>3960</v>
      </c>
      <c r="G179" s="270" t="s">
        <v>1341</v>
      </c>
      <c r="H179" s="271">
        <v>2</v>
      </c>
      <c r="I179" s="272"/>
      <c r="J179" s="273">
        <f>ROUND(I179*H179,2)</f>
        <v>0</v>
      </c>
      <c r="K179" s="269" t="s">
        <v>1</v>
      </c>
      <c r="L179" s="274"/>
      <c r="M179" s="275" t="s">
        <v>1</v>
      </c>
      <c r="N179" s="276" t="s">
        <v>41</v>
      </c>
      <c r="O179" s="91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37" t="s">
        <v>1183</v>
      </c>
      <c r="AT179" s="237" t="s">
        <v>406</v>
      </c>
      <c r="AU179" s="237" t="s">
        <v>85</v>
      </c>
      <c r="AY179" s="17" t="s">
        <v>178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7" t="s">
        <v>83</v>
      </c>
      <c r="BK179" s="238">
        <f>ROUND(I179*H179,2)</f>
        <v>0</v>
      </c>
      <c r="BL179" s="17" t="s">
        <v>1183</v>
      </c>
      <c r="BM179" s="237" t="s">
        <v>3961</v>
      </c>
    </row>
    <row r="180" s="13" customFormat="1">
      <c r="A180" s="13"/>
      <c r="B180" s="244"/>
      <c r="C180" s="245"/>
      <c r="D180" s="246" t="s">
        <v>190</v>
      </c>
      <c r="E180" s="247" t="s">
        <v>1</v>
      </c>
      <c r="F180" s="248" t="s">
        <v>3962</v>
      </c>
      <c r="G180" s="245"/>
      <c r="H180" s="247" t="s">
        <v>1</v>
      </c>
      <c r="I180" s="249"/>
      <c r="J180" s="245"/>
      <c r="K180" s="245"/>
      <c r="L180" s="250"/>
      <c r="M180" s="251"/>
      <c r="N180" s="252"/>
      <c r="O180" s="252"/>
      <c r="P180" s="252"/>
      <c r="Q180" s="252"/>
      <c r="R180" s="252"/>
      <c r="S180" s="252"/>
      <c r="T180" s="25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54" t="s">
        <v>190</v>
      </c>
      <c r="AU180" s="254" t="s">
        <v>85</v>
      </c>
      <c r="AV180" s="13" t="s">
        <v>83</v>
      </c>
      <c r="AW180" s="13" t="s">
        <v>34</v>
      </c>
      <c r="AX180" s="13" t="s">
        <v>76</v>
      </c>
      <c r="AY180" s="254" t="s">
        <v>178</v>
      </c>
    </row>
    <row r="181" s="14" customFormat="1">
      <c r="A181" s="14"/>
      <c r="B181" s="255"/>
      <c r="C181" s="256"/>
      <c r="D181" s="246" t="s">
        <v>190</v>
      </c>
      <c r="E181" s="257" t="s">
        <v>1</v>
      </c>
      <c r="F181" s="258" t="s">
        <v>85</v>
      </c>
      <c r="G181" s="256"/>
      <c r="H181" s="259">
        <v>2</v>
      </c>
      <c r="I181" s="260"/>
      <c r="J181" s="256"/>
      <c r="K181" s="256"/>
      <c r="L181" s="261"/>
      <c r="M181" s="262"/>
      <c r="N181" s="263"/>
      <c r="O181" s="263"/>
      <c r="P181" s="263"/>
      <c r="Q181" s="263"/>
      <c r="R181" s="263"/>
      <c r="S181" s="263"/>
      <c r="T181" s="26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65" t="s">
        <v>190</v>
      </c>
      <c r="AU181" s="265" t="s">
        <v>85</v>
      </c>
      <c r="AV181" s="14" t="s">
        <v>85</v>
      </c>
      <c r="AW181" s="14" t="s">
        <v>34</v>
      </c>
      <c r="AX181" s="14" t="s">
        <v>76</v>
      </c>
      <c r="AY181" s="265" t="s">
        <v>178</v>
      </c>
    </row>
    <row r="182" s="2" customFormat="1" ht="21.75" customHeight="1">
      <c r="A182" s="38"/>
      <c r="B182" s="39"/>
      <c r="C182" s="267" t="s">
        <v>374</v>
      </c>
      <c r="D182" s="267" t="s">
        <v>406</v>
      </c>
      <c r="E182" s="268" t="s">
        <v>3963</v>
      </c>
      <c r="F182" s="269" t="s">
        <v>3964</v>
      </c>
      <c r="G182" s="270" t="s">
        <v>1341</v>
      </c>
      <c r="H182" s="271">
        <v>2</v>
      </c>
      <c r="I182" s="272"/>
      <c r="J182" s="273">
        <f>ROUND(I182*H182,2)</f>
        <v>0</v>
      </c>
      <c r="K182" s="269" t="s">
        <v>1</v>
      </c>
      <c r="L182" s="274"/>
      <c r="M182" s="275" t="s">
        <v>1</v>
      </c>
      <c r="N182" s="276" t="s">
        <v>41</v>
      </c>
      <c r="O182" s="91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37" t="s">
        <v>1183</v>
      </c>
      <c r="AT182" s="237" t="s">
        <v>406</v>
      </c>
      <c r="AU182" s="237" t="s">
        <v>85</v>
      </c>
      <c r="AY182" s="17" t="s">
        <v>178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7" t="s">
        <v>83</v>
      </c>
      <c r="BK182" s="238">
        <f>ROUND(I182*H182,2)</f>
        <v>0</v>
      </c>
      <c r="BL182" s="17" t="s">
        <v>1183</v>
      </c>
      <c r="BM182" s="237" t="s">
        <v>3965</v>
      </c>
    </row>
    <row r="183" s="13" customFormat="1">
      <c r="A183" s="13"/>
      <c r="B183" s="244"/>
      <c r="C183" s="245"/>
      <c r="D183" s="246" t="s">
        <v>190</v>
      </c>
      <c r="E183" s="247" t="s">
        <v>1</v>
      </c>
      <c r="F183" s="248" t="s">
        <v>3962</v>
      </c>
      <c r="G183" s="245"/>
      <c r="H183" s="247" t="s">
        <v>1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54" t="s">
        <v>190</v>
      </c>
      <c r="AU183" s="254" t="s">
        <v>85</v>
      </c>
      <c r="AV183" s="13" t="s">
        <v>83</v>
      </c>
      <c r="AW183" s="13" t="s">
        <v>34</v>
      </c>
      <c r="AX183" s="13" t="s">
        <v>76</v>
      </c>
      <c r="AY183" s="254" t="s">
        <v>178</v>
      </c>
    </row>
    <row r="184" s="14" customFormat="1">
      <c r="A184" s="14"/>
      <c r="B184" s="255"/>
      <c r="C184" s="256"/>
      <c r="D184" s="246" t="s">
        <v>190</v>
      </c>
      <c r="E184" s="257" t="s">
        <v>1</v>
      </c>
      <c r="F184" s="258" t="s">
        <v>85</v>
      </c>
      <c r="G184" s="256"/>
      <c r="H184" s="259">
        <v>2</v>
      </c>
      <c r="I184" s="260"/>
      <c r="J184" s="256"/>
      <c r="K184" s="256"/>
      <c r="L184" s="261"/>
      <c r="M184" s="262"/>
      <c r="N184" s="263"/>
      <c r="O184" s="263"/>
      <c r="P184" s="263"/>
      <c r="Q184" s="263"/>
      <c r="R184" s="263"/>
      <c r="S184" s="263"/>
      <c r="T184" s="26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5" t="s">
        <v>190</v>
      </c>
      <c r="AU184" s="265" t="s">
        <v>85</v>
      </c>
      <c r="AV184" s="14" t="s">
        <v>85</v>
      </c>
      <c r="AW184" s="14" t="s">
        <v>34</v>
      </c>
      <c r="AX184" s="14" t="s">
        <v>76</v>
      </c>
      <c r="AY184" s="265" t="s">
        <v>178</v>
      </c>
    </row>
    <row r="185" s="2" customFormat="1" ht="24.15" customHeight="1">
      <c r="A185" s="38"/>
      <c r="B185" s="39"/>
      <c r="C185" s="267" t="s">
        <v>384</v>
      </c>
      <c r="D185" s="267" t="s">
        <v>406</v>
      </c>
      <c r="E185" s="268" t="s">
        <v>3966</v>
      </c>
      <c r="F185" s="269" t="s">
        <v>3967</v>
      </c>
      <c r="G185" s="270" t="s">
        <v>1341</v>
      </c>
      <c r="H185" s="271">
        <v>1</v>
      </c>
      <c r="I185" s="272"/>
      <c r="J185" s="273">
        <f>ROUND(I185*H185,2)</f>
        <v>0</v>
      </c>
      <c r="K185" s="269" t="s">
        <v>1</v>
      </c>
      <c r="L185" s="274"/>
      <c r="M185" s="275" t="s">
        <v>1</v>
      </c>
      <c r="N185" s="276" t="s">
        <v>41</v>
      </c>
      <c r="O185" s="91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37" t="s">
        <v>1183</v>
      </c>
      <c r="AT185" s="237" t="s">
        <v>406</v>
      </c>
      <c r="AU185" s="237" t="s">
        <v>85</v>
      </c>
      <c r="AY185" s="17" t="s">
        <v>178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7" t="s">
        <v>83</v>
      </c>
      <c r="BK185" s="238">
        <f>ROUND(I185*H185,2)</f>
        <v>0</v>
      </c>
      <c r="BL185" s="17" t="s">
        <v>1183</v>
      </c>
      <c r="BM185" s="237" t="s">
        <v>3968</v>
      </c>
    </row>
    <row r="186" s="14" customFormat="1">
      <c r="A186" s="14"/>
      <c r="B186" s="255"/>
      <c r="C186" s="256"/>
      <c r="D186" s="246" t="s">
        <v>190</v>
      </c>
      <c r="E186" s="257" t="s">
        <v>1</v>
      </c>
      <c r="F186" s="258" t="s">
        <v>83</v>
      </c>
      <c r="G186" s="256"/>
      <c r="H186" s="259">
        <v>1</v>
      </c>
      <c r="I186" s="260"/>
      <c r="J186" s="256"/>
      <c r="K186" s="256"/>
      <c r="L186" s="261"/>
      <c r="M186" s="262"/>
      <c r="N186" s="263"/>
      <c r="O186" s="263"/>
      <c r="P186" s="263"/>
      <c r="Q186" s="263"/>
      <c r="R186" s="263"/>
      <c r="S186" s="263"/>
      <c r="T186" s="26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65" t="s">
        <v>190</v>
      </c>
      <c r="AU186" s="265" t="s">
        <v>85</v>
      </c>
      <c r="AV186" s="14" t="s">
        <v>85</v>
      </c>
      <c r="AW186" s="14" t="s">
        <v>34</v>
      </c>
      <c r="AX186" s="14" t="s">
        <v>76</v>
      </c>
      <c r="AY186" s="265" t="s">
        <v>178</v>
      </c>
    </row>
    <row r="187" s="2" customFormat="1" ht="24.15" customHeight="1">
      <c r="A187" s="38"/>
      <c r="B187" s="39"/>
      <c r="C187" s="226" t="s">
        <v>390</v>
      </c>
      <c r="D187" s="226" t="s">
        <v>181</v>
      </c>
      <c r="E187" s="227" t="s">
        <v>3969</v>
      </c>
      <c r="F187" s="228" t="s">
        <v>3970</v>
      </c>
      <c r="G187" s="229" t="s">
        <v>203</v>
      </c>
      <c r="H187" s="230">
        <v>4</v>
      </c>
      <c r="I187" s="231"/>
      <c r="J187" s="232">
        <f>ROUND(I187*H187,2)</f>
        <v>0</v>
      </c>
      <c r="K187" s="228" t="s">
        <v>185</v>
      </c>
      <c r="L187" s="44"/>
      <c r="M187" s="233" t="s">
        <v>1</v>
      </c>
      <c r="N187" s="234" t="s">
        <v>41</v>
      </c>
      <c r="O187" s="91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37" t="s">
        <v>362</v>
      </c>
      <c r="AT187" s="237" t="s">
        <v>181</v>
      </c>
      <c r="AU187" s="237" t="s">
        <v>85</v>
      </c>
      <c r="AY187" s="17" t="s">
        <v>178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7" t="s">
        <v>83</v>
      </c>
      <c r="BK187" s="238">
        <f>ROUND(I187*H187,2)</f>
        <v>0</v>
      </c>
      <c r="BL187" s="17" t="s">
        <v>362</v>
      </c>
      <c r="BM187" s="237" t="s">
        <v>3971</v>
      </c>
    </row>
    <row r="188" s="2" customFormat="1">
      <c r="A188" s="38"/>
      <c r="B188" s="39"/>
      <c r="C188" s="40"/>
      <c r="D188" s="239" t="s">
        <v>188</v>
      </c>
      <c r="E188" s="40"/>
      <c r="F188" s="240" t="s">
        <v>3972</v>
      </c>
      <c r="G188" s="40"/>
      <c r="H188" s="40"/>
      <c r="I188" s="241"/>
      <c r="J188" s="40"/>
      <c r="K188" s="40"/>
      <c r="L188" s="44"/>
      <c r="M188" s="242"/>
      <c r="N188" s="243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7" t="s">
        <v>188</v>
      </c>
      <c r="AU188" s="17" t="s">
        <v>85</v>
      </c>
    </row>
    <row r="189" s="2" customFormat="1" ht="24.15" customHeight="1">
      <c r="A189" s="38"/>
      <c r="B189" s="39"/>
      <c r="C189" s="267" t="s">
        <v>7</v>
      </c>
      <c r="D189" s="267" t="s">
        <v>406</v>
      </c>
      <c r="E189" s="268" t="s">
        <v>3973</v>
      </c>
      <c r="F189" s="269" t="s">
        <v>3974</v>
      </c>
      <c r="G189" s="270" t="s">
        <v>1341</v>
      </c>
      <c r="H189" s="271">
        <v>2</v>
      </c>
      <c r="I189" s="272"/>
      <c r="J189" s="273">
        <f>ROUND(I189*H189,2)</f>
        <v>0</v>
      </c>
      <c r="K189" s="269" t="s">
        <v>1</v>
      </c>
      <c r="L189" s="274"/>
      <c r="M189" s="275" t="s">
        <v>1</v>
      </c>
      <c r="N189" s="276" t="s">
        <v>41</v>
      </c>
      <c r="O189" s="91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37" t="s">
        <v>1183</v>
      </c>
      <c r="AT189" s="237" t="s">
        <v>406</v>
      </c>
      <c r="AU189" s="237" t="s">
        <v>85</v>
      </c>
      <c r="AY189" s="17" t="s">
        <v>178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7" t="s">
        <v>83</v>
      </c>
      <c r="BK189" s="238">
        <f>ROUND(I189*H189,2)</f>
        <v>0</v>
      </c>
      <c r="BL189" s="17" t="s">
        <v>1183</v>
      </c>
      <c r="BM189" s="237" t="s">
        <v>3975</v>
      </c>
    </row>
    <row r="190" s="13" customFormat="1">
      <c r="A190" s="13"/>
      <c r="B190" s="244"/>
      <c r="C190" s="245"/>
      <c r="D190" s="246" t="s">
        <v>190</v>
      </c>
      <c r="E190" s="247" t="s">
        <v>1</v>
      </c>
      <c r="F190" s="248" t="s">
        <v>3976</v>
      </c>
      <c r="G190" s="245"/>
      <c r="H190" s="247" t="s">
        <v>1</v>
      </c>
      <c r="I190" s="249"/>
      <c r="J190" s="245"/>
      <c r="K190" s="245"/>
      <c r="L190" s="250"/>
      <c r="M190" s="251"/>
      <c r="N190" s="252"/>
      <c r="O190" s="252"/>
      <c r="P190" s="252"/>
      <c r="Q190" s="252"/>
      <c r="R190" s="252"/>
      <c r="S190" s="252"/>
      <c r="T190" s="25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54" t="s">
        <v>190</v>
      </c>
      <c r="AU190" s="254" t="s">
        <v>85</v>
      </c>
      <c r="AV190" s="13" t="s">
        <v>83</v>
      </c>
      <c r="AW190" s="13" t="s">
        <v>34</v>
      </c>
      <c r="AX190" s="13" t="s">
        <v>76</v>
      </c>
      <c r="AY190" s="254" t="s">
        <v>178</v>
      </c>
    </row>
    <row r="191" s="14" customFormat="1">
      <c r="A191" s="14"/>
      <c r="B191" s="255"/>
      <c r="C191" s="256"/>
      <c r="D191" s="246" t="s">
        <v>190</v>
      </c>
      <c r="E191" s="257" t="s">
        <v>1</v>
      </c>
      <c r="F191" s="258" t="s">
        <v>85</v>
      </c>
      <c r="G191" s="256"/>
      <c r="H191" s="259">
        <v>2</v>
      </c>
      <c r="I191" s="260"/>
      <c r="J191" s="256"/>
      <c r="K191" s="256"/>
      <c r="L191" s="261"/>
      <c r="M191" s="262"/>
      <c r="N191" s="263"/>
      <c r="O191" s="263"/>
      <c r="P191" s="263"/>
      <c r="Q191" s="263"/>
      <c r="R191" s="263"/>
      <c r="S191" s="263"/>
      <c r="T191" s="26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5" t="s">
        <v>190</v>
      </c>
      <c r="AU191" s="265" t="s">
        <v>85</v>
      </c>
      <c r="AV191" s="14" t="s">
        <v>85</v>
      </c>
      <c r="AW191" s="14" t="s">
        <v>34</v>
      </c>
      <c r="AX191" s="14" t="s">
        <v>76</v>
      </c>
      <c r="AY191" s="265" t="s">
        <v>178</v>
      </c>
    </row>
    <row r="192" s="2" customFormat="1" ht="33" customHeight="1">
      <c r="A192" s="38"/>
      <c r="B192" s="39"/>
      <c r="C192" s="267" t="s">
        <v>405</v>
      </c>
      <c r="D192" s="267" t="s">
        <v>406</v>
      </c>
      <c r="E192" s="268" t="s">
        <v>3977</v>
      </c>
      <c r="F192" s="269" t="s">
        <v>3978</v>
      </c>
      <c r="G192" s="270" t="s">
        <v>1341</v>
      </c>
      <c r="H192" s="271">
        <v>2</v>
      </c>
      <c r="I192" s="272"/>
      <c r="J192" s="273">
        <f>ROUND(I192*H192,2)</f>
        <v>0</v>
      </c>
      <c r="K192" s="269" t="s">
        <v>1</v>
      </c>
      <c r="L192" s="274"/>
      <c r="M192" s="275" t="s">
        <v>1</v>
      </c>
      <c r="N192" s="276" t="s">
        <v>41</v>
      </c>
      <c r="O192" s="91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37" t="s">
        <v>1183</v>
      </c>
      <c r="AT192" s="237" t="s">
        <v>406</v>
      </c>
      <c r="AU192" s="237" t="s">
        <v>85</v>
      </c>
      <c r="AY192" s="17" t="s">
        <v>178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7" t="s">
        <v>83</v>
      </c>
      <c r="BK192" s="238">
        <f>ROUND(I192*H192,2)</f>
        <v>0</v>
      </c>
      <c r="BL192" s="17" t="s">
        <v>1183</v>
      </c>
      <c r="BM192" s="237" t="s">
        <v>3979</v>
      </c>
    </row>
    <row r="193" s="2" customFormat="1" ht="24.15" customHeight="1">
      <c r="A193" s="38"/>
      <c r="B193" s="39"/>
      <c r="C193" s="226" t="s">
        <v>411</v>
      </c>
      <c r="D193" s="226" t="s">
        <v>181</v>
      </c>
      <c r="E193" s="227" t="s">
        <v>3969</v>
      </c>
      <c r="F193" s="228" t="s">
        <v>3970</v>
      </c>
      <c r="G193" s="229" t="s">
        <v>203</v>
      </c>
      <c r="H193" s="230">
        <v>2</v>
      </c>
      <c r="I193" s="231"/>
      <c r="J193" s="232">
        <f>ROUND(I193*H193,2)</f>
        <v>0</v>
      </c>
      <c r="K193" s="228" t="s">
        <v>185</v>
      </c>
      <c r="L193" s="44"/>
      <c r="M193" s="233" t="s">
        <v>1</v>
      </c>
      <c r="N193" s="234" t="s">
        <v>41</v>
      </c>
      <c r="O193" s="91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37" t="s">
        <v>362</v>
      </c>
      <c r="AT193" s="237" t="s">
        <v>181</v>
      </c>
      <c r="AU193" s="237" t="s">
        <v>85</v>
      </c>
      <c r="AY193" s="17" t="s">
        <v>178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7" t="s">
        <v>83</v>
      </c>
      <c r="BK193" s="238">
        <f>ROUND(I193*H193,2)</f>
        <v>0</v>
      </c>
      <c r="BL193" s="17" t="s">
        <v>362</v>
      </c>
      <c r="BM193" s="237" t="s">
        <v>3980</v>
      </c>
    </row>
    <row r="194" s="2" customFormat="1">
      <c r="A194" s="38"/>
      <c r="B194" s="39"/>
      <c r="C194" s="40"/>
      <c r="D194" s="239" t="s">
        <v>188</v>
      </c>
      <c r="E194" s="40"/>
      <c r="F194" s="240" t="s">
        <v>3972</v>
      </c>
      <c r="G194" s="40"/>
      <c r="H194" s="40"/>
      <c r="I194" s="241"/>
      <c r="J194" s="40"/>
      <c r="K194" s="40"/>
      <c r="L194" s="44"/>
      <c r="M194" s="242"/>
      <c r="N194" s="243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7" t="s">
        <v>188</v>
      </c>
      <c r="AU194" s="17" t="s">
        <v>85</v>
      </c>
    </row>
    <row r="195" s="2" customFormat="1" ht="37.8" customHeight="1">
      <c r="A195" s="38"/>
      <c r="B195" s="39"/>
      <c r="C195" s="267" t="s">
        <v>417</v>
      </c>
      <c r="D195" s="267" t="s">
        <v>406</v>
      </c>
      <c r="E195" s="268" t="s">
        <v>3981</v>
      </c>
      <c r="F195" s="269" t="s">
        <v>3982</v>
      </c>
      <c r="G195" s="270" t="s">
        <v>1341</v>
      </c>
      <c r="H195" s="271">
        <v>12</v>
      </c>
      <c r="I195" s="272"/>
      <c r="J195" s="273">
        <f>ROUND(I195*H195,2)</f>
        <v>0</v>
      </c>
      <c r="K195" s="269" t="s">
        <v>1</v>
      </c>
      <c r="L195" s="274"/>
      <c r="M195" s="275" t="s">
        <v>1</v>
      </c>
      <c r="N195" s="276" t="s">
        <v>41</v>
      </c>
      <c r="O195" s="91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37" t="s">
        <v>1183</v>
      </c>
      <c r="AT195" s="237" t="s">
        <v>406</v>
      </c>
      <c r="AU195" s="237" t="s">
        <v>85</v>
      </c>
      <c r="AY195" s="17" t="s">
        <v>178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7" t="s">
        <v>83</v>
      </c>
      <c r="BK195" s="238">
        <f>ROUND(I195*H195,2)</f>
        <v>0</v>
      </c>
      <c r="BL195" s="17" t="s">
        <v>1183</v>
      </c>
      <c r="BM195" s="237" t="s">
        <v>3983</v>
      </c>
    </row>
    <row r="196" s="14" customFormat="1">
      <c r="A196" s="14"/>
      <c r="B196" s="255"/>
      <c r="C196" s="256"/>
      <c r="D196" s="246" t="s">
        <v>190</v>
      </c>
      <c r="E196" s="257" t="s">
        <v>1</v>
      </c>
      <c r="F196" s="258" t="s">
        <v>8</v>
      </c>
      <c r="G196" s="256"/>
      <c r="H196" s="259">
        <v>12</v>
      </c>
      <c r="I196" s="260"/>
      <c r="J196" s="256"/>
      <c r="K196" s="256"/>
      <c r="L196" s="261"/>
      <c r="M196" s="262"/>
      <c r="N196" s="263"/>
      <c r="O196" s="263"/>
      <c r="P196" s="263"/>
      <c r="Q196" s="263"/>
      <c r="R196" s="263"/>
      <c r="S196" s="263"/>
      <c r="T196" s="26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5" t="s">
        <v>190</v>
      </c>
      <c r="AU196" s="265" t="s">
        <v>85</v>
      </c>
      <c r="AV196" s="14" t="s">
        <v>85</v>
      </c>
      <c r="AW196" s="14" t="s">
        <v>34</v>
      </c>
      <c r="AX196" s="14" t="s">
        <v>76</v>
      </c>
      <c r="AY196" s="265" t="s">
        <v>178</v>
      </c>
    </row>
    <row r="197" s="2" customFormat="1" ht="24.15" customHeight="1">
      <c r="A197" s="38"/>
      <c r="B197" s="39"/>
      <c r="C197" s="226" t="s">
        <v>424</v>
      </c>
      <c r="D197" s="226" t="s">
        <v>181</v>
      </c>
      <c r="E197" s="227" t="s">
        <v>3984</v>
      </c>
      <c r="F197" s="228" t="s">
        <v>3985</v>
      </c>
      <c r="G197" s="229" t="s">
        <v>203</v>
      </c>
      <c r="H197" s="230">
        <v>12</v>
      </c>
      <c r="I197" s="231"/>
      <c r="J197" s="232">
        <f>ROUND(I197*H197,2)</f>
        <v>0</v>
      </c>
      <c r="K197" s="228" t="s">
        <v>185</v>
      </c>
      <c r="L197" s="44"/>
      <c r="M197" s="233" t="s">
        <v>1</v>
      </c>
      <c r="N197" s="234" t="s">
        <v>41</v>
      </c>
      <c r="O197" s="91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37" t="s">
        <v>362</v>
      </c>
      <c r="AT197" s="237" t="s">
        <v>181</v>
      </c>
      <c r="AU197" s="237" t="s">
        <v>85</v>
      </c>
      <c r="AY197" s="17" t="s">
        <v>178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7" t="s">
        <v>83</v>
      </c>
      <c r="BK197" s="238">
        <f>ROUND(I197*H197,2)</f>
        <v>0</v>
      </c>
      <c r="BL197" s="17" t="s">
        <v>362</v>
      </c>
      <c r="BM197" s="237" t="s">
        <v>3986</v>
      </c>
    </row>
    <row r="198" s="2" customFormat="1">
      <c r="A198" s="38"/>
      <c r="B198" s="39"/>
      <c r="C198" s="40"/>
      <c r="D198" s="239" t="s">
        <v>188</v>
      </c>
      <c r="E198" s="40"/>
      <c r="F198" s="240" t="s">
        <v>3987</v>
      </c>
      <c r="G198" s="40"/>
      <c r="H198" s="40"/>
      <c r="I198" s="241"/>
      <c r="J198" s="40"/>
      <c r="K198" s="40"/>
      <c r="L198" s="44"/>
      <c r="M198" s="242"/>
      <c r="N198" s="243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7" t="s">
        <v>188</v>
      </c>
      <c r="AU198" s="17" t="s">
        <v>85</v>
      </c>
    </row>
    <row r="199" s="2" customFormat="1" ht="37.8" customHeight="1">
      <c r="A199" s="38"/>
      <c r="B199" s="39"/>
      <c r="C199" s="267" t="s">
        <v>429</v>
      </c>
      <c r="D199" s="267" t="s">
        <v>406</v>
      </c>
      <c r="E199" s="268" t="s">
        <v>3988</v>
      </c>
      <c r="F199" s="269" t="s">
        <v>3989</v>
      </c>
      <c r="G199" s="270" t="s">
        <v>1341</v>
      </c>
      <c r="H199" s="271">
        <v>14</v>
      </c>
      <c r="I199" s="272"/>
      <c r="J199" s="273">
        <f>ROUND(I199*H199,2)</f>
        <v>0</v>
      </c>
      <c r="K199" s="269" t="s">
        <v>1</v>
      </c>
      <c r="L199" s="274"/>
      <c r="M199" s="275" t="s">
        <v>1</v>
      </c>
      <c r="N199" s="276" t="s">
        <v>41</v>
      </c>
      <c r="O199" s="91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37" t="s">
        <v>1183</v>
      </c>
      <c r="AT199" s="237" t="s">
        <v>406</v>
      </c>
      <c r="AU199" s="237" t="s">
        <v>85</v>
      </c>
      <c r="AY199" s="17" t="s">
        <v>178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7" t="s">
        <v>83</v>
      </c>
      <c r="BK199" s="238">
        <f>ROUND(I199*H199,2)</f>
        <v>0</v>
      </c>
      <c r="BL199" s="17" t="s">
        <v>1183</v>
      </c>
      <c r="BM199" s="237" t="s">
        <v>3990</v>
      </c>
    </row>
    <row r="200" s="14" customFormat="1">
      <c r="A200" s="14"/>
      <c r="B200" s="255"/>
      <c r="C200" s="256"/>
      <c r="D200" s="246" t="s">
        <v>190</v>
      </c>
      <c r="E200" s="257" t="s">
        <v>1</v>
      </c>
      <c r="F200" s="258" t="s">
        <v>3991</v>
      </c>
      <c r="G200" s="256"/>
      <c r="H200" s="259">
        <v>10</v>
      </c>
      <c r="I200" s="260"/>
      <c r="J200" s="256"/>
      <c r="K200" s="256"/>
      <c r="L200" s="261"/>
      <c r="M200" s="262"/>
      <c r="N200" s="263"/>
      <c r="O200" s="263"/>
      <c r="P200" s="263"/>
      <c r="Q200" s="263"/>
      <c r="R200" s="263"/>
      <c r="S200" s="263"/>
      <c r="T200" s="26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5" t="s">
        <v>190</v>
      </c>
      <c r="AU200" s="265" t="s">
        <v>85</v>
      </c>
      <c r="AV200" s="14" t="s">
        <v>85</v>
      </c>
      <c r="AW200" s="14" t="s">
        <v>34</v>
      </c>
      <c r="AX200" s="14" t="s">
        <v>76</v>
      </c>
      <c r="AY200" s="265" t="s">
        <v>178</v>
      </c>
    </row>
    <row r="201" s="14" customFormat="1">
      <c r="A201" s="14"/>
      <c r="B201" s="255"/>
      <c r="C201" s="256"/>
      <c r="D201" s="246" t="s">
        <v>190</v>
      </c>
      <c r="E201" s="257" t="s">
        <v>1</v>
      </c>
      <c r="F201" s="258" t="s">
        <v>186</v>
      </c>
      <c r="G201" s="256"/>
      <c r="H201" s="259">
        <v>4</v>
      </c>
      <c r="I201" s="260"/>
      <c r="J201" s="256"/>
      <c r="K201" s="256"/>
      <c r="L201" s="261"/>
      <c r="M201" s="262"/>
      <c r="N201" s="263"/>
      <c r="O201" s="263"/>
      <c r="P201" s="263"/>
      <c r="Q201" s="263"/>
      <c r="R201" s="263"/>
      <c r="S201" s="263"/>
      <c r="T201" s="26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5" t="s">
        <v>190</v>
      </c>
      <c r="AU201" s="265" t="s">
        <v>85</v>
      </c>
      <c r="AV201" s="14" t="s">
        <v>85</v>
      </c>
      <c r="AW201" s="14" t="s">
        <v>34</v>
      </c>
      <c r="AX201" s="14" t="s">
        <v>76</v>
      </c>
      <c r="AY201" s="265" t="s">
        <v>178</v>
      </c>
    </row>
    <row r="202" s="2" customFormat="1" ht="37.8" customHeight="1">
      <c r="A202" s="38"/>
      <c r="B202" s="39"/>
      <c r="C202" s="267" t="s">
        <v>436</v>
      </c>
      <c r="D202" s="267" t="s">
        <v>406</v>
      </c>
      <c r="E202" s="268" t="s">
        <v>3992</v>
      </c>
      <c r="F202" s="269" t="s">
        <v>3993</v>
      </c>
      <c r="G202" s="270" t="s">
        <v>1341</v>
      </c>
      <c r="H202" s="271">
        <v>12</v>
      </c>
      <c r="I202" s="272"/>
      <c r="J202" s="273">
        <f>ROUND(I202*H202,2)</f>
        <v>0</v>
      </c>
      <c r="K202" s="269" t="s">
        <v>1</v>
      </c>
      <c r="L202" s="274"/>
      <c r="M202" s="275" t="s">
        <v>1</v>
      </c>
      <c r="N202" s="276" t="s">
        <v>41</v>
      </c>
      <c r="O202" s="91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37" t="s">
        <v>1183</v>
      </c>
      <c r="AT202" s="237" t="s">
        <v>406</v>
      </c>
      <c r="AU202" s="237" t="s">
        <v>85</v>
      </c>
      <c r="AY202" s="17" t="s">
        <v>178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7" t="s">
        <v>83</v>
      </c>
      <c r="BK202" s="238">
        <f>ROUND(I202*H202,2)</f>
        <v>0</v>
      </c>
      <c r="BL202" s="17" t="s">
        <v>1183</v>
      </c>
      <c r="BM202" s="237" t="s">
        <v>3994</v>
      </c>
    </row>
    <row r="203" s="14" customFormat="1">
      <c r="A203" s="14"/>
      <c r="B203" s="255"/>
      <c r="C203" s="256"/>
      <c r="D203" s="246" t="s">
        <v>190</v>
      </c>
      <c r="E203" s="257" t="s">
        <v>1</v>
      </c>
      <c r="F203" s="258" t="s">
        <v>3995</v>
      </c>
      <c r="G203" s="256"/>
      <c r="H203" s="259">
        <v>8</v>
      </c>
      <c r="I203" s="260"/>
      <c r="J203" s="256"/>
      <c r="K203" s="256"/>
      <c r="L203" s="261"/>
      <c r="M203" s="262"/>
      <c r="N203" s="263"/>
      <c r="O203" s="263"/>
      <c r="P203" s="263"/>
      <c r="Q203" s="263"/>
      <c r="R203" s="263"/>
      <c r="S203" s="263"/>
      <c r="T203" s="26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5" t="s">
        <v>190</v>
      </c>
      <c r="AU203" s="265" t="s">
        <v>85</v>
      </c>
      <c r="AV203" s="14" t="s">
        <v>85</v>
      </c>
      <c r="AW203" s="14" t="s">
        <v>34</v>
      </c>
      <c r="AX203" s="14" t="s">
        <v>76</v>
      </c>
      <c r="AY203" s="265" t="s">
        <v>178</v>
      </c>
    </row>
    <row r="204" s="14" customFormat="1">
      <c r="A204" s="14"/>
      <c r="B204" s="255"/>
      <c r="C204" s="256"/>
      <c r="D204" s="246" t="s">
        <v>190</v>
      </c>
      <c r="E204" s="257" t="s">
        <v>1</v>
      </c>
      <c r="F204" s="258" t="s">
        <v>186</v>
      </c>
      <c r="G204" s="256"/>
      <c r="H204" s="259">
        <v>4</v>
      </c>
      <c r="I204" s="260"/>
      <c r="J204" s="256"/>
      <c r="K204" s="256"/>
      <c r="L204" s="261"/>
      <c r="M204" s="262"/>
      <c r="N204" s="263"/>
      <c r="O204" s="263"/>
      <c r="P204" s="263"/>
      <c r="Q204" s="263"/>
      <c r="R204" s="263"/>
      <c r="S204" s="263"/>
      <c r="T204" s="26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5" t="s">
        <v>190</v>
      </c>
      <c r="AU204" s="265" t="s">
        <v>85</v>
      </c>
      <c r="AV204" s="14" t="s">
        <v>85</v>
      </c>
      <c r="AW204" s="14" t="s">
        <v>34</v>
      </c>
      <c r="AX204" s="14" t="s">
        <v>76</v>
      </c>
      <c r="AY204" s="265" t="s">
        <v>178</v>
      </c>
    </row>
    <row r="205" s="2" customFormat="1" ht="24.15" customHeight="1">
      <c r="A205" s="38"/>
      <c r="B205" s="39"/>
      <c r="C205" s="226" t="s">
        <v>443</v>
      </c>
      <c r="D205" s="226" t="s">
        <v>181</v>
      </c>
      <c r="E205" s="227" t="s">
        <v>3955</v>
      </c>
      <c r="F205" s="228" t="s">
        <v>3956</v>
      </c>
      <c r="G205" s="229" t="s">
        <v>203</v>
      </c>
      <c r="H205" s="230">
        <v>0</v>
      </c>
      <c r="I205" s="231"/>
      <c r="J205" s="232">
        <f>ROUND(I205*H205,2)</f>
        <v>0</v>
      </c>
      <c r="K205" s="228" t="s">
        <v>185</v>
      </c>
      <c r="L205" s="44"/>
      <c r="M205" s="233" t="s">
        <v>1</v>
      </c>
      <c r="N205" s="234" t="s">
        <v>41</v>
      </c>
      <c r="O205" s="91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37" t="s">
        <v>726</v>
      </c>
      <c r="AT205" s="237" t="s">
        <v>181</v>
      </c>
      <c r="AU205" s="237" t="s">
        <v>85</v>
      </c>
      <c r="AY205" s="17" t="s">
        <v>178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7" t="s">
        <v>83</v>
      </c>
      <c r="BK205" s="238">
        <f>ROUND(I205*H205,2)</f>
        <v>0</v>
      </c>
      <c r="BL205" s="17" t="s">
        <v>726</v>
      </c>
      <c r="BM205" s="237" t="s">
        <v>3996</v>
      </c>
    </row>
    <row r="206" s="2" customFormat="1">
      <c r="A206" s="38"/>
      <c r="B206" s="39"/>
      <c r="C206" s="40"/>
      <c r="D206" s="239" t="s">
        <v>188</v>
      </c>
      <c r="E206" s="40"/>
      <c r="F206" s="240" t="s">
        <v>3958</v>
      </c>
      <c r="G206" s="40"/>
      <c r="H206" s="40"/>
      <c r="I206" s="241"/>
      <c r="J206" s="40"/>
      <c r="K206" s="40"/>
      <c r="L206" s="44"/>
      <c r="M206" s="242"/>
      <c r="N206" s="243"/>
      <c r="O206" s="91"/>
      <c r="P206" s="91"/>
      <c r="Q206" s="91"/>
      <c r="R206" s="91"/>
      <c r="S206" s="91"/>
      <c r="T206" s="92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T206" s="17" t="s">
        <v>188</v>
      </c>
      <c r="AU206" s="17" t="s">
        <v>85</v>
      </c>
    </row>
    <row r="207" s="2" customFormat="1" ht="24.15" customHeight="1">
      <c r="A207" s="38"/>
      <c r="B207" s="39"/>
      <c r="C207" s="267" t="s">
        <v>450</v>
      </c>
      <c r="D207" s="267" t="s">
        <v>406</v>
      </c>
      <c r="E207" s="268" t="s">
        <v>3997</v>
      </c>
      <c r="F207" s="269" t="s">
        <v>3998</v>
      </c>
      <c r="G207" s="270" t="s">
        <v>1341</v>
      </c>
      <c r="H207" s="271">
        <v>1</v>
      </c>
      <c r="I207" s="272"/>
      <c r="J207" s="273">
        <f>ROUND(I207*H207,2)</f>
        <v>0</v>
      </c>
      <c r="K207" s="269" t="s">
        <v>1</v>
      </c>
      <c r="L207" s="274"/>
      <c r="M207" s="275" t="s">
        <v>1</v>
      </c>
      <c r="N207" s="276" t="s">
        <v>41</v>
      </c>
      <c r="O207" s="91"/>
      <c r="P207" s="235">
        <f>O207*H207</f>
        <v>0</v>
      </c>
      <c r="Q207" s="235">
        <v>0</v>
      </c>
      <c r="R207" s="235">
        <f>Q207*H207</f>
        <v>0</v>
      </c>
      <c r="S207" s="235">
        <v>0</v>
      </c>
      <c r="T207" s="23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37" t="s">
        <v>1183</v>
      </c>
      <c r="AT207" s="237" t="s">
        <v>406</v>
      </c>
      <c r="AU207" s="237" t="s">
        <v>85</v>
      </c>
      <c r="AY207" s="17" t="s">
        <v>178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7" t="s">
        <v>83</v>
      </c>
      <c r="BK207" s="238">
        <f>ROUND(I207*H207,2)</f>
        <v>0</v>
      </c>
      <c r="BL207" s="17" t="s">
        <v>1183</v>
      </c>
      <c r="BM207" s="237" t="s">
        <v>3999</v>
      </c>
    </row>
    <row r="208" s="14" customFormat="1">
      <c r="A208" s="14"/>
      <c r="B208" s="255"/>
      <c r="C208" s="256"/>
      <c r="D208" s="246" t="s">
        <v>190</v>
      </c>
      <c r="E208" s="257" t="s">
        <v>1</v>
      </c>
      <c r="F208" s="258" t="s">
        <v>83</v>
      </c>
      <c r="G208" s="256"/>
      <c r="H208" s="259">
        <v>1</v>
      </c>
      <c r="I208" s="260"/>
      <c r="J208" s="256"/>
      <c r="K208" s="256"/>
      <c r="L208" s="261"/>
      <c r="M208" s="262"/>
      <c r="N208" s="263"/>
      <c r="O208" s="263"/>
      <c r="P208" s="263"/>
      <c r="Q208" s="263"/>
      <c r="R208" s="263"/>
      <c r="S208" s="263"/>
      <c r="T208" s="26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5" t="s">
        <v>190</v>
      </c>
      <c r="AU208" s="265" t="s">
        <v>85</v>
      </c>
      <c r="AV208" s="14" t="s">
        <v>85</v>
      </c>
      <c r="AW208" s="14" t="s">
        <v>34</v>
      </c>
      <c r="AX208" s="14" t="s">
        <v>76</v>
      </c>
      <c r="AY208" s="265" t="s">
        <v>178</v>
      </c>
    </row>
    <row r="209" s="2" customFormat="1" ht="24.15" customHeight="1">
      <c r="A209" s="38"/>
      <c r="B209" s="39"/>
      <c r="C209" s="267" t="s">
        <v>458</v>
      </c>
      <c r="D209" s="267" t="s">
        <v>406</v>
      </c>
      <c r="E209" s="268" t="s">
        <v>3905</v>
      </c>
      <c r="F209" s="269" t="s">
        <v>3906</v>
      </c>
      <c r="G209" s="270" t="s">
        <v>1341</v>
      </c>
      <c r="H209" s="271">
        <v>1</v>
      </c>
      <c r="I209" s="272"/>
      <c r="J209" s="273">
        <f>ROUND(I209*H209,2)</f>
        <v>0</v>
      </c>
      <c r="K209" s="269" t="s">
        <v>1</v>
      </c>
      <c r="L209" s="274"/>
      <c r="M209" s="275" t="s">
        <v>1</v>
      </c>
      <c r="N209" s="276" t="s">
        <v>41</v>
      </c>
      <c r="O209" s="91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37" t="s">
        <v>1183</v>
      </c>
      <c r="AT209" s="237" t="s">
        <v>406</v>
      </c>
      <c r="AU209" s="237" t="s">
        <v>85</v>
      </c>
      <c r="AY209" s="17" t="s">
        <v>178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7" t="s">
        <v>83</v>
      </c>
      <c r="BK209" s="238">
        <f>ROUND(I209*H209,2)</f>
        <v>0</v>
      </c>
      <c r="BL209" s="17" t="s">
        <v>1183</v>
      </c>
      <c r="BM209" s="237" t="s">
        <v>4000</v>
      </c>
    </row>
    <row r="210" s="14" customFormat="1">
      <c r="A210" s="14"/>
      <c r="B210" s="255"/>
      <c r="C210" s="256"/>
      <c r="D210" s="246" t="s">
        <v>190</v>
      </c>
      <c r="E210" s="257" t="s">
        <v>1</v>
      </c>
      <c r="F210" s="258" t="s">
        <v>83</v>
      </c>
      <c r="G210" s="256"/>
      <c r="H210" s="259">
        <v>1</v>
      </c>
      <c r="I210" s="260"/>
      <c r="J210" s="256"/>
      <c r="K210" s="256"/>
      <c r="L210" s="261"/>
      <c r="M210" s="262"/>
      <c r="N210" s="263"/>
      <c r="O210" s="263"/>
      <c r="P210" s="263"/>
      <c r="Q210" s="263"/>
      <c r="R210" s="263"/>
      <c r="S210" s="263"/>
      <c r="T210" s="26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5" t="s">
        <v>190</v>
      </c>
      <c r="AU210" s="265" t="s">
        <v>85</v>
      </c>
      <c r="AV210" s="14" t="s">
        <v>85</v>
      </c>
      <c r="AW210" s="14" t="s">
        <v>34</v>
      </c>
      <c r="AX210" s="14" t="s">
        <v>76</v>
      </c>
      <c r="AY210" s="265" t="s">
        <v>178</v>
      </c>
    </row>
    <row r="211" s="2" customFormat="1" ht="24.15" customHeight="1">
      <c r="A211" s="38"/>
      <c r="B211" s="39"/>
      <c r="C211" s="267" t="s">
        <v>466</v>
      </c>
      <c r="D211" s="267" t="s">
        <v>406</v>
      </c>
      <c r="E211" s="268" t="s">
        <v>4001</v>
      </c>
      <c r="F211" s="269" t="s">
        <v>4002</v>
      </c>
      <c r="G211" s="270" t="s">
        <v>1341</v>
      </c>
      <c r="H211" s="271">
        <v>2</v>
      </c>
      <c r="I211" s="272"/>
      <c r="J211" s="273">
        <f>ROUND(I211*H211,2)</f>
        <v>0</v>
      </c>
      <c r="K211" s="269" t="s">
        <v>1</v>
      </c>
      <c r="L211" s="274"/>
      <c r="M211" s="275" t="s">
        <v>1</v>
      </c>
      <c r="N211" s="276" t="s">
        <v>41</v>
      </c>
      <c r="O211" s="91"/>
      <c r="P211" s="235">
        <f>O211*H211</f>
        <v>0</v>
      </c>
      <c r="Q211" s="235">
        <v>0</v>
      </c>
      <c r="R211" s="235">
        <f>Q211*H211</f>
        <v>0</v>
      </c>
      <c r="S211" s="235">
        <v>0</v>
      </c>
      <c r="T211" s="236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37" t="s">
        <v>1183</v>
      </c>
      <c r="AT211" s="237" t="s">
        <v>406</v>
      </c>
      <c r="AU211" s="237" t="s">
        <v>85</v>
      </c>
      <c r="AY211" s="17" t="s">
        <v>178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7" t="s">
        <v>83</v>
      </c>
      <c r="BK211" s="238">
        <f>ROUND(I211*H211,2)</f>
        <v>0</v>
      </c>
      <c r="BL211" s="17" t="s">
        <v>1183</v>
      </c>
      <c r="BM211" s="237" t="s">
        <v>4003</v>
      </c>
    </row>
    <row r="212" s="14" customFormat="1">
      <c r="A212" s="14"/>
      <c r="B212" s="255"/>
      <c r="C212" s="256"/>
      <c r="D212" s="246" t="s">
        <v>190</v>
      </c>
      <c r="E212" s="257" t="s">
        <v>1</v>
      </c>
      <c r="F212" s="258" t="s">
        <v>85</v>
      </c>
      <c r="G212" s="256"/>
      <c r="H212" s="259">
        <v>2</v>
      </c>
      <c r="I212" s="260"/>
      <c r="J212" s="256"/>
      <c r="K212" s="256"/>
      <c r="L212" s="261"/>
      <c r="M212" s="262"/>
      <c r="N212" s="263"/>
      <c r="O212" s="263"/>
      <c r="P212" s="263"/>
      <c r="Q212" s="263"/>
      <c r="R212" s="263"/>
      <c r="S212" s="263"/>
      <c r="T212" s="26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5" t="s">
        <v>190</v>
      </c>
      <c r="AU212" s="265" t="s">
        <v>85</v>
      </c>
      <c r="AV212" s="14" t="s">
        <v>85</v>
      </c>
      <c r="AW212" s="14" t="s">
        <v>34</v>
      </c>
      <c r="AX212" s="14" t="s">
        <v>76</v>
      </c>
      <c r="AY212" s="265" t="s">
        <v>178</v>
      </c>
    </row>
    <row r="213" s="2" customFormat="1" ht="24.15" customHeight="1">
      <c r="A213" s="38"/>
      <c r="B213" s="39"/>
      <c r="C213" s="267" t="s">
        <v>472</v>
      </c>
      <c r="D213" s="267" t="s">
        <v>406</v>
      </c>
      <c r="E213" s="268" t="s">
        <v>4004</v>
      </c>
      <c r="F213" s="269" t="s">
        <v>4005</v>
      </c>
      <c r="G213" s="270" t="s">
        <v>1341</v>
      </c>
      <c r="H213" s="271">
        <v>1</v>
      </c>
      <c r="I213" s="272"/>
      <c r="J213" s="273">
        <f>ROUND(I213*H213,2)</f>
        <v>0</v>
      </c>
      <c r="K213" s="269" t="s">
        <v>1</v>
      </c>
      <c r="L213" s="274"/>
      <c r="M213" s="275" t="s">
        <v>1</v>
      </c>
      <c r="N213" s="276" t="s">
        <v>41</v>
      </c>
      <c r="O213" s="91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37" t="s">
        <v>1183</v>
      </c>
      <c r="AT213" s="237" t="s">
        <v>406</v>
      </c>
      <c r="AU213" s="237" t="s">
        <v>85</v>
      </c>
      <c r="AY213" s="17" t="s">
        <v>178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7" t="s">
        <v>83</v>
      </c>
      <c r="BK213" s="238">
        <f>ROUND(I213*H213,2)</f>
        <v>0</v>
      </c>
      <c r="BL213" s="17" t="s">
        <v>1183</v>
      </c>
      <c r="BM213" s="237" t="s">
        <v>4006</v>
      </c>
    </row>
    <row r="214" s="14" customFormat="1">
      <c r="A214" s="14"/>
      <c r="B214" s="255"/>
      <c r="C214" s="256"/>
      <c r="D214" s="246" t="s">
        <v>190</v>
      </c>
      <c r="E214" s="257" t="s">
        <v>1</v>
      </c>
      <c r="F214" s="258" t="s">
        <v>83</v>
      </c>
      <c r="G214" s="256"/>
      <c r="H214" s="259">
        <v>1</v>
      </c>
      <c r="I214" s="260"/>
      <c r="J214" s="256"/>
      <c r="K214" s="256"/>
      <c r="L214" s="261"/>
      <c r="M214" s="262"/>
      <c r="N214" s="263"/>
      <c r="O214" s="263"/>
      <c r="P214" s="263"/>
      <c r="Q214" s="263"/>
      <c r="R214" s="263"/>
      <c r="S214" s="263"/>
      <c r="T214" s="26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5" t="s">
        <v>190</v>
      </c>
      <c r="AU214" s="265" t="s">
        <v>85</v>
      </c>
      <c r="AV214" s="14" t="s">
        <v>85</v>
      </c>
      <c r="AW214" s="14" t="s">
        <v>34</v>
      </c>
      <c r="AX214" s="14" t="s">
        <v>76</v>
      </c>
      <c r="AY214" s="265" t="s">
        <v>178</v>
      </c>
    </row>
    <row r="215" s="2" customFormat="1" ht="24.15" customHeight="1">
      <c r="A215" s="38"/>
      <c r="B215" s="39"/>
      <c r="C215" s="226" t="s">
        <v>478</v>
      </c>
      <c r="D215" s="226" t="s">
        <v>181</v>
      </c>
      <c r="E215" s="227" t="s">
        <v>3908</v>
      </c>
      <c r="F215" s="228" t="s">
        <v>3909</v>
      </c>
      <c r="G215" s="229" t="s">
        <v>203</v>
      </c>
      <c r="H215" s="230">
        <v>5</v>
      </c>
      <c r="I215" s="231"/>
      <c r="J215" s="232">
        <f>ROUND(I215*H215,2)</f>
        <v>0</v>
      </c>
      <c r="K215" s="228" t="s">
        <v>185</v>
      </c>
      <c r="L215" s="44"/>
      <c r="M215" s="233" t="s">
        <v>1</v>
      </c>
      <c r="N215" s="234" t="s">
        <v>41</v>
      </c>
      <c r="O215" s="91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37" t="s">
        <v>362</v>
      </c>
      <c r="AT215" s="237" t="s">
        <v>181</v>
      </c>
      <c r="AU215" s="237" t="s">
        <v>85</v>
      </c>
      <c r="AY215" s="17" t="s">
        <v>178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7" t="s">
        <v>83</v>
      </c>
      <c r="BK215" s="238">
        <f>ROUND(I215*H215,2)</f>
        <v>0</v>
      </c>
      <c r="BL215" s="17" t="s">
        <v>362</v>
      </c>
      <c r="BM215" s="237" t="s">
        <v>4007</v>
      </c>
    </row>
    <row r="216" s="2" customFormat="1">
      <c r="A216" s="38"/>
      <c r="B216" s="39"/>
      <c r="C216" s="40"/>
      <c r="D216" s="239" t="s">
        <v>188</v>
      </c>
      <c r="E216" s="40"/>
      <c r="F216" s="240" t="s">
        <v>3911</v>
      </c>
      <c r="G216" s="40"/>
      <c r="H216" s="40"/>
      <c r="I216" s="241"/>
      <c r="J216" s="40"/>
      <c r="K216" s="40"/>
      <c r="L216" s="44"/>
      <c r="M216" s="242"/>
      <c r="N216" s="243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7" t="s">
        <v>188</v>
      </c>
      <c r="AU216" s="17" t="s">
        <v>85</v>
      </c>
    </row>
    <row r="217" s="2" customFormat="1" ht="24.15" customHeight="1">
      <c r="A217" s="38"/>
      <c r="B217" s="39"/>
      <c r="C217" s="267" t="s">
        <v>483</v>
      </c>
      <c r="D217" s="267" t="s">
        <v>406</v>
      </c>
      <c r="E217" s="268" t="s">
        <v>4008</v>
      </c>
      <c r="F217" s="269" t="s">
        <v>4009</v>
      </c>
      <c r="G217" s="270" t="s">
        <v>1341</v>
      </c>
      <c r="H217" s="271">
        <v>1</v>
      </c>
      <c r="I217" s="272"/>
      <c r="J217" s="273">
        <f>ROUND(I217*H217,2)</f>
        <v>0</v>
      </c>
      <c r="K217" s="269" t="s">
        <v>1</v>
      </c>
      <c r="L217" s="274"/>
      <c r="M217" s="275" t="s">
        <v>1</v>
      </c>
      <c r="N217" s="276" t="s">
        <v>41</v>
      </c>
      <c r="O217" s="91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37" t="s">
        <v>1183</v>
      </c>
      <c r="AT217" s="237" t="s">
        <v>406</v>
      </c>
      <c r="AU217" s="237" t="s">
        <v>85</v>
      </c>
      <c r="AY217" s="17" t="s">
        <v>178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7" t="s">
        <v>83</v>
      </c>
      <c r="BK217" s="238">
        <f>ROUND(I217*H217,2)</f>
        <v>0</v>
      </c>
      <c r="BL217" s="17" t="s">
        <v>1183</v>
      </c>
      <c r="BM217" s="237" t="s">
        <v>4010</v>
      </c>
    </row>
    <row r="218" s="14" customFormat="1">
      <c r="A218" s="14"/>
      <c r="B218" s="255"/>
      <c r="C218" s="256"/>
      <c r="D218" s="246" t="s">
        <v>190</v>
      </c>
      <c r="E218" s="257" t="s">
        <v>1</v>
      </c>
      <c r="F218" s="258" t="s">
        <v>83</v>
      </c>
      <c r="G218" s="256"/>
      <c r="H218" s="259">
        <v>1</v>
      </c>
      <c r="I218" s="260"/>
      <c r="J218" s="256"/>
      <c r="K218" s="256"/>
      <c r="L218" s="261"/>
      <c r="M218" s="262"/>
      <c r="N218" s="263"/>
      <c r="O218" s="263"/>
      <c r="P218" s="263"/>
      <c r="Q218" s="263"/>
      <c r="R218" s="263"/>
      <c r="S218" s="263"/>
      <c r="T218" s="26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5" t="s">
        <v>190</v>
      </c>
      <c r="AU218" s="265" t="s">
        <v>85</v>
      </c>
      <c r="AV218" s="14" t="s">
        <v>85</v>
      </c>
      <c r="AW218" s="14" t="s">
        <v>34</v>
      </c>
      <c r="AX218" s="14" t="s">
        <v>76</v>
      </c>
      <c r="AY218" s="265" t="s">
        <v>178</v>
      </c>
    </row>
    <row r="219" s="2" customFormat="1" ht="24.15" customHeight="1">
      <c r="A219" s="38"/>
      <c r="B219" s="39"/>
      <c r="C219" s="226" t="s">
        <v>498</v>
      </c>
      <c r="D219" s="226" t="s">
        <v>181</v>
      </c>
      <c r="E219" s="227" t="s">
        <v>4011</v>
      </c>
      <c r="F219" s="228" t="s">
        <v>4012</v>
      </c>
      <c r="G219" s="229" t="s">
        <v>203</v>
      </c>
      <c r="H219" s="230">
        <v>1</v>
      </c>
      <c r="I219" s="231"/>
      <c r="J219" s="232">
        <f>ROUND(I219*H219,2)</f>
        <v>0</v>
      </c>
      <c r="K219" s="228" t="s">
        <v>185</v>
      </c>
      <c r="L219" s="44"/>
      <c r="M219" s="233" t="s">
        <v>1</v>
      </c>
      <c r="N219" s="234" t="s">
        <v>41</v>
      </c>
      <c r="O219" s="91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37" t="s">
        <v>362</v>
      </c>
      <c r="AT219" s="237" t="s">
        <v>181</v>
      </c>
      <c r="AU219" s="237" t="s">
        <v>85</v>
      </c>
      <c r="AY219" s="17" t="s">
        <v>178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7" t="s">
        <v>83</v>
      </c>
      <c r="BK219" s="238">
        <f>ROUND(I219*H219,2)</f>
        <v>0</v>
      </c>
      <c r="BL219" s="17" t="s">
        <v>362</v>
      </c>
      <c r="BM219" s="237" t="s">
        <v>4013</v>
      </c>
    </row>
    <row r="220" s="2" customFormat="1">
      <c r="A220" s="38"/>
      <c r="B220" s="39"/>
      <c r="C220" s="40"/>
      <c r="D220" s="239" t="s">
        <v>188</v>
      </c>
      <c r="E220" s="40"/>
      <c r="F220" s="240" t="s">
        <v>4014</v>
      </c>
      <c r="G220" s="40"/>
      <c r="H220" s="40"/>
      <c r="I220" s="241"/>
      <c r="J220" s="40"/>
      <c r="K220" s="40"/>
      <c r="L220" s="44"/>
      <c r="M220" s="242"/>
      <c r="N220" s="243"/>
      <c r="O220" s="91"/>
      <c r="P220" s="91"/>
      <c r="Q220" s="91"/>
      <c r="R220" s="91"/>
      <c r="S220" s="91"/>
      <c r="T220" s="92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7" t="s">
        <v>188</v>
      </c>
      <c r="AU220" s="17" t="s">
        <v>85</v>
      </c>
    </row>
    <row r="221" s="2" customFormat="1" ht="24.15" customHeight="1">
      <c r="A221" s="38"/>
      <c r="B221" s="39"/>
      <c r="C221" s="267" t="s">
        <v>506</v>
      </c>
      <c r="D221" s="267" t="s">
        <v>406</v>
      </c>
      <c r="E221" s="268" t="s">
        <v>4015</v>
      </c>
      <c r="F221" s="269" t="s">
        <v>4016</v>
      </c>
      <c r="G221" s="270" t="s">
        <v>1341</v>
      </c>
      <c r="H221" s="271">
        <v>3</v>
      </c>
      <c r="I221" s="272"/>
      <c r="J221" s="273">
        <f>ROUND(I221*H221,2)</f>
        <v>0</v>
      </c>
      <c r="K221" s="269" t="s">
        <v>1</v>
      </c>
      <c r="L221" s="274"/>
      <c r="M221" s="275" t="s">
        <v>1</v>
      </c>
      <c r="N221" s="276" t="s">
        <v>41</v>
      </c>
      <c r="O221" s="91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37" t="s">
        <v>1183</v>
      </c>
      <c r="AT221" s="237" t="s">
        <v>406</v>
      </c>
      <c r="AU221" s="237" t="s">
        <v>85</v>
      </c>
      <c r="AY221" s="17" t="s">
        <v>178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7" t="s">
        <v>83</v>
      </c>
      <c r="BK221" s="238">
        <f>ROUND(I221*H221,2)</f>
        <v>0</v>
      </c>
      <c r="BL221" s="17" t="s">
        <v>1183</v>
      </c>
      <c r="BM221" s="237" t="s">
        <v>4017</v>
      </c>
    </row>
    <row r="222" s="14" customFormat="1">
      <c r="A222" s="14"/>
      <c r="B222" s="255"/>
      <c r="C222" s="256"/>
      <c r="D222" s="246" t="s">
        <v>190</v>
      </c>
      <c r="E222" s="257" t="s">
        <v>1</v>
      </c>
      <c r="F222" s="258" t="s">
        <v>179</v>
      </c>
      <c r="G222" s="256"/>
      <c r="H222" s="259">
        <v>3</v>
      </c>
      <c r="I222" s="260"/>
      <c r="J222" s="256"/>
      <c r="K222" s="256"/>
      <c r="L222" s="261"/>
      <c r="M222" s="262"/>
      <c r="N222" s="263"/>
      <c r="O222" s="263"/>
      <c r="P222" s="263"/>
      <c r="Q222" s="263"/>
      <c r="R222" s="263"/>
      <c r="S222" s="263"/>
      <c r="T222" s="26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5" t="s">
        <v>190</v>
      </c>
      <c r="AU222" s="265" t="s">
        <v>85</v>
      </c>
      <c r="AV222" s="14" t="s">
        <v>85</v>
      </c>
      <c r="AW222" s="14" t="s">
        <v>34</v>
      </c>
      <c r="AX222" s="14" t="s">
        <v>76</v>
      </c>
      <c r="AY222" s="265" t="s">
        <v>178</v>
      </c>
    </row>
    <row r="223" s="2" customFormat="1" ht="24.15" customHeight="1">
      <c r="A223" s="38"/>
      <c r="B223" s="39"/>
      <c r="C223" s="226" t="s">
        <v>516</v>
      </c>
      <c r="D223" s="226" t="s">
        <v>181</v>
      </c>
      <c r="E223" s="227" t="s">
        <v>4018</v>
      </c>
      <c r="F223" s="228" t="s">
        <v>4019</v>
      </c>
      <c r="G223" s="229" t="s">
        <v>203</v>
      </c>
      <c r="H223" s="230">
        <v>3</v>
      </c>
      <c r="I223" s="231"/>
      <c r="J223" s="232">
        <f>ROUND(I223*H223,2)</f>
        <v>0</v>
      </c>
      <c r="K223" s="228" t="s">
        <v>185</v>
      </c>
      <c r="L223" s="44"/>
      <c r="M223" s="233" t="s">
        <v>1</v>
      </c>
      <c r="N223" s="234" t="s">
        <v>41</v>
      </c>
      <c r="O223" s="91"/>
      <c r="P223" s="235">
        <f>O223*H223</f>
        <v>0</v>
      </c>
      <c r="Q223" s="235">
        <v>0</v>
      </c>
      <c r="R223" s="235">
        <f>Q223*H223</f>
        <v>0</v>
      </c>
      <c r="S223" s="235">
        <v>0</v>
      </c>
      <c r="T223" s="236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37" t="s">
        <v>362</v>
      </c>
      <c r="AT223" s="237" t="s">
        <v>181</v>
      </c>
      <c r="AU223" s="237" t="s">
        <v>85</v>
      </c>
      <c r="AY223" s="17" t="s">
        <v>178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7" t="s">
        <v>83</v>
      </c>
      <c r="BK223" s="238">
        <f>ROUND(I223*H223,2)</f>
        <v>0</v>
      </c>
      <c r="BL223" s="17" t="s">
        <v>362</v>
      </c>
      <c r="BM223" s="237" t="s">
        <v>4020</v>
      </c>
    </row>
    <row r="224" s="2" customFormat="1">
      <c r="A224" s="38"/>
      <c r="B224" s="39"/>
      <c r="C224" s="40"/>
      <c r="D224" s="239" t="s">
        <v>188</v>
      </c>
      <c r="E224" s="40"/>
      <c r="F224" s="240" t="s">
        <v>4021</v>
      </c>
      <c r="G224" s="40"/>
      <c r="H224" s="40"/>
      <c r="I224" s="241"/>
      <c r="J224" s="40"/>
      <c r="K224" s="40"/>
      <c r="L224" s="44"/>
      <c r="M224" s="242"/>
      <c r="N224" s="243"/>
      <c r="O224" s="91"/>
      <c r="P224" s="91"/>
      <c r="Q224" s="91"/>
      <c r="R224" s="91"/>
      <c r="S224" s="91"/>
      <c r="T224" s="92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7" t="s">
        <v>188</v>
      </c>
      <c r="AU224" s="17" t="s">
        <v>85</v>
      </c>
    </row>
    <row r="225" s="2" customFormat="1" ht="24.15" customHeight="1">
      <c r="A225" s="38"/>
      <c r="B225" s="39"/>
      <c r="C225" s="267" t="s">
        <v>541</v>
      </c>
      <c r="D225" s="267" t="s">
        <v>406</v>
      </c>
      <c r="E225" s="268" t="s">
        <v>4022</v>
      </c>
      <c r="F225" s="269" t="s">
        <v>4023</v>
      </c>
      <c r="G225" s="270" t="s">
        <v>1341</v>
      </c>
      <c r="H225" s="271">
        <v>1</v>
      </c>
      <c r="I225" s="272"/>
      <c r="J225" s="273">
        <f>ROUND(I225*H225,2)</f>
        <v>0</v>
      </c>
      <c r="K225" s="269" t="s">
        <v>1</v>
      </c>
      <c r="L225" s="274"/>
      <c r="M225" s="275" t="s">
        <v>1</v>
      </c>
      <c r="N225" s="276" t="s">
        <v>41</v>
      </c>
      <c r="O225" s="91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37" t="s">
        <v>1183</v>
      </c>
      <c r="AT225" s="237" t="s">
        <v>406</v>
      </c>
      <c r="AU225" s="237" t="s">
        <v>85</v>
      </c>
      <c r="AY225" s="17" t="s">
        <v>178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7" t="s">
        <v>83</v>
      </c>
      <c r="BK225" s="238">
        <f>ROUND(I225*H225,2)</f>
        <v>0</v>
      </c>
      <c r="BL225" s="17" t="s">
        <v>1183</v>
      </c>
      <c r="BM225" s="237" t="s">
        <v>4024</v>
      </c>
    </row>
    <row r="226" s="13" customFormat="1">
      <c r="A226" s="13"/>
      <c r="B226" s="244"/>
      <c r="C226" s="245"/>
      <c r="D226" s="246" t="s">
        <v>190</v>
      </c>
      <c r="E226" s="247" t="s">
        <v>1</v>
      </c>
      <c r="F226" s="248" t="s">
        <v>4025</v>
      </c>
      <c r="G226" s="245"/>
      <c r="H226" s="247" t="s">
        <v>1</v>
      </c>
      <c r="I226" s="249"/>
      <c r="J226" s="245"/>
      <c r="K226" s="245"/>
      <c r="L226" s="250"/>
      <c r="M226" s="251"/>
      <c r="N226" s="252"/>
      <c r="O226" s="252"/>
      <c r="P226" s="252"/>
      <c r="Q226" s="252"/>
      <c r="R226" s="252"/>
      <c r="S226" s="252"/>
      <c r="T226" s="25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4" t="s">
        <v>190</v>
      </c>
      <c r="AU226" s="254" t="s">
        <v>85</v>
      </c>
      <c r="AV226" s="13" t="s">
        <v>83</v>
      </c>
      <c r="AW226" s="13" t="s">
        <v>34</v>
      </c>
      <c r="AX226" s="13" t="s">
        <v>76</v>
      </c>
      <c r="AY226" s="254" t="s">
        <v>178</v>
      </c>
    </row>
    <row r="227" s="14" customFormat="1">
      <c r="A227" s="14"/>
      <c r="B227" s="255"/>
      <c r="C227" s="256"/>
      <c r="D227" s="246" t="s">
        <v>190</v>
      </c>
      <c r="E227" s="257" t="s">
        <v>1</v>
      </c>
      <c r="F227" s="258" t="s">
        <v>83</v>
      </c>
      <c r="G227" s="256"/>
      <c r="H227" s="259">
        <v>1</v>
      </c>
      <c r="I227" s="260"/>
      <c r="J227" s="256"/>
      <c r="K227" s="256"/>
      <c r="L227" s="261"/>
      <c r="M227" s="262"/>
      <c r="N227" s="263"/>
      <c r="O227" s="263"/>
      <c r="P227" s="263"/>
      <c r="Q227" s="263"/>
      <c r="R227" s="263"/>
      <c r="S227" s="263"/>
      <c r="T227" s="26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5" t="s">
        <v>190</v>
      </c>
      <c r="AU227" s="265" t="s">
        <v>85</v>
      </c>
      <c r="AV227" s="14" t="s">
        <v>85</v>
      </c>
      <c r="AW227" s="14" t="s">
        <v>34</v>
      </c>
      <c r="AX227" s="14" t="s">
        <v>76</v>
      </c>
      <c r="AY227" s="265" t="s">
        <v>178</v>
      </c>
    </row>
    <row r="228" s="2" customFormat="1" ht="33" customHeight="1">
      <c r="A228" s="38"/>
      <c r="B228" s="39"/>
      <c r="C228" s="226" t="s">
        <v>546</v>
      </c>
      <c r="D228" s="226" t="s">
        <v>181</v>
      </c>
      <c r="E228" s="227" t="s">
        <v>4026</v>
      </c>
      <c r="F228" s="228" t="s">
        <v>4027</v>
      </c>
      <c r="G228" s="229" t="s">
        <v>203</v>
      </c>
      <c r="H228" s="230">
        <v>1</v>
      </c>
      <c r="I228" s="231"/>
      <c r="J228" s="232">
        <f>ROUND(I228*H228,2)</f>
        <v>0</v>
      </c>
      <c r="K228" s="228" t="s">
        <v>185</v>
      </c>
      <c r="L228" s="44"/>
      <c r="M228" s="233" t="s">
        <v>1</v>
      </c>
      <c r="N228" s="234" t="s">
        <v>41</v>
      </c>
      <c r="O228" s="91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37" t="s">
        <v>362</v>
      </c>
      <c r="AT228" s="237" t="s">
        <v>181</v>
      </c>
      <c r="AU228" s="237" t="s">
        <v>85</v>
      </c>
      <c r="AY228" s="17" t="s">
        <v>178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7" t="s">
        <v>83</v>
      </c>
      <c r="BK228" s="238">
        <f>ROUND(I228*H228,2)</f>
        <v>0</v>
      </c>
      <c r="BL228" s="17" t="s">
        <v>362</v>
      </c>
      <c r="BM228" s="237" t="s">
        <v>4028</v>
      </c>
    </row>
    <row r="229" s="2" customFormat="1">
      <c r="A229" s="38"/>
      <c r="B229" s="39"/>
      <c r="C229" s="40"/>
      <c r="D229" s="239" t="s">
        <v>188</v>
      </c>
      <c r="E229" s="40"/>
      <c r="F229" s="240" t="s">
        <v>4029</v>
      </c>
      <c r="G229" s="40"/>
      <c r="H229" s="40"/>
      <c r="I229" s="241"/>
      <c r="J229" s="40"/>
      <c r="K229" s="40"/>
      <c r="L229" s="44"/>
      <c r="M229" s="242"/>
      <c r="N229" s="243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7" t="s">
        <v>188</v>
      </c>
      <c r="AU229" s="17" t="s">
        <v>85</v>
      </c>
    </row>
    <row r="230" s="2" customFormat="1" ht="24.15" customHeight="1">
      <c r="A230" s="38"/>
      <c r="B230" s="39"/>
      <c r="C230" s="267" t="s">
        <v>553</v>
      </c>
      <c r="D230" s="267" t="s">
        <v>406</v>
      </c>
      <c r="E230" s="268" t="s">
        <v>3912</v>
      </c>
      <c r="F230" s="269" t="s">
        <v>3913</v>
      </c>
      <c r="G230" s="270" t="s">
        <v>203</v>
      </c>
      <c r="H230" s="271">
        <v>30</v>
      </c>
      <c r="I230" s="272"/>
      <c r="J230" s="273">
        <f>ROUND(I230*H230,2)</f>
        <v>0</v>
      </c>
      <c r="K230" s="269" t="s">
        <v>185</v>
      </c>
      <c r="L230" s="274"/>
      <c r="M230" s="275" t="s">
        <v>1</v>
      </c>
      <c r="N230" s="276" t="s">
        <v>41</v>
      </c>
      <c r="O230" s="91"/>
      <c r="P230" s="235">
        <f>O230*H230</f>
        <v>0</v>
      </c>
      <c r="Q230" s="235">
        <v>1.0000000000000001E-05</v>
      </c>
      <c r="R230" s="235">
        <f>Q230*H230</f>
        <v>0.00030000000000000003</v>
      </c>
      <c r="S230" s="235">
        <v>0</v>
      </c>
      <c r="T230" s="23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37" t="s">
        <v>264</v>
      </c>
      <c r="AT230" s="237" t="s">
        <v>406</v>
      </c>
      <c r="AU230" s="237" t="s">
        <v>85</v>
      </c>
      <c r="AY230" s="17" t="s">
        <v>178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7" t="s">
        <v>83</v>
      </c>
      <c r="BK230" s="238">
        <f>ROUND(I230*H230,2)</f>
        <v>0</v>
      </c>
      <c r="BL230" s="17" t="s">
        <v>186</v>
      </c>
      <c r="BM230" s="237" t="s">
        <v>4030</v>
      </c>
    </row>
    <row r="231" s="14" customFormat="1">
      <c r="A231" s="14"/>
      <c r="B231" s="255"/>
      <c r="C231" s="256"/>
      <c r="D231" s="246" t="s">
        <v>190</v>
      </c>
      <c r="E231" s="257" t="s">
        <v>1</v>
      </c>
      <c r="F231" s="258" t="s">
        <v>424</v>
      </c>
      <c r="G231" s="256"/>
      <c r="H231" s="259">
        <v>25</v>
      </c>
      <c r="I231" s="260"/>
      <c r="J231" s="256"/>
      <c r="K231" s="256"/>
      <c r="L231" s="261"/>
      <c r="M231" s="262"/>
      <c r="N231" s="263"/>
      <c r="O231" s="263"/>
      <c r="P231" s="263"/>
      <c r="Q231" s="263"/>
      <c r="R231" s="263"/>
      <c r="S231" s="263"/>
      <c r="T231" s="26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65" t="s">
        <v>190</v>
      </c>
      <c r="AU231" s="265" t="s">
        <v>85</v>
      </c>
      <c r="AV231" s="14" t="s">
        <v>85</v>
      </c>
      <c r="AW231" s="14" t="s">
        <v>34</v>
      </c>
      <c r="AX231" s="14" t="s">
        <v>76</v>
      </c>
      <c r="AY231" s="265" t="s">
        <v>178</v>
      </c>
    </row>
    <row r="232" s="14" customFormat="1">
      <c r="A232" s="14"/>
      <c r="B232" s="255"/>
      <c r="C232" s="256"/>
      <c r="D232" s="246" t="s">
        <v>190</v>
      </c>
      <c r="E232" s="257" t="s">
        <v>1</v>
      </c>
      <c r="F232" s="258" t="s">
        <v>226</v>
      </c>
      <c r="G232" s="256"/>
      <c r="H232" s="259">
        <v>5</v>
      </c>
      <c r="I232" s="260"/>
      <c r="J232" s="256"/>
      <c r="K232" s="256"/>
      <c r="L232" s="261"/>
      <c r="M232" s="262"/>
      <c r="N232" s="263"/>
      <c r="O232" s="263"/>
      <c r="P232" s="263"/>
      <c r="Q232" s="263"/>
      <c r="R232" s="263"/>
      <c r="S232" s="263"/>
      <c r="T232" s="26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5" t="s">
        <v>190</v>
      </c>
      <c r="AU232" s="265" t="s">
        <v>85</v>
      </c>
      <c r="AV232" s="14" t="s">
        <v>85</v>
      </c>
      <c r="AW232" s="14" t="s">
        <v>34</v>
      </c>
      <c r="AX232" s="14" t="s">
        <v>76</v>
      </c>
      <c r="AY232" s="265" t="s">
        <v>178</v>
      </c>
    </row>
    <row r="233" s="2" customFormat="1" ht="24.15" customHeight="1">
      <c r="A233" s="38"/>
      <c r="B233" s="39"/>
      <c r="C233" s="267" t="s">
        <v>558</v>
      </c>
      <c r="D233" s="267" t="s">
        <v>406</v>
      </c>
      <c r="E233" s="268" t="s">
        <v>4031</v>
      </c>
      <c r="F233" s="269" t="s">
        <v>4032</v>
      </c>
      <c r="G233" s="270" t="s">
        <v>203</v>
      </c>
      <c r="H233" s="271">
        <v>14</v>
      </c>
      <c r="I233" s="272"/>
      <c r="J233" s="273">
        <f>ROUND(I233*H233,2)</f>
        <v>0</v>
      </c>
      <c r="K233" s="269" t="s">
        <v>185</v>
      </c>
      <c r="L233" s="274"/>
      <c r="M233" s="275" t="s">
        <v>1</v>
      </c>
      <c r="N233" s="276" t="s">
        <v>41</v>
      </c>
      <c r="O233" s="91"/>
      <c r="P233" s="235">
        <f>O233*H233</f>
        <v>0</v>
      </c>
      <c r="Q233" s="235">
        <v>1.0000000000000001E-05</v>
      </c>
      <c r="R233" s="235">
        <f>Q233*H233</f>
        <v>0.00014000000000000002</v>
      </c>
      <c r="S233" s="235">
        <v>0</v>
      </c>
      <c r="T233" s="236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37" t="s">
        <v>264</v>
      </c>
      <c r="AT233" s="237" t="s">
        <v>406</v>
      </c>
      <c r="AU233" s="237" t="s">
        <v>85</v>
      </c>
      <c r="AY233" s="17" t="s">
        <v>178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7" t="s">
        <v>83</v>
      </c>
      <c r="BK233" s="238">
        <f>ROUND(I233*H233,2)</f>
        <v>0</v>
      </c>
      <c r="BL233" s="17" t="s">
        <v>186</v>
      </c>
      <c r="BM233" s="237" t="s">
        <v>4033</v>
      </c>
    </row>
    <row r="234" s="14" customFormat="1">
      <c r="A234" s="14"/>
      <c r="B234" s="255"/>
      <c r="C234" s="256"/>
      <c r="D234" s="246" t="s">
        <v>190</v>
      </c>
      <c r="E234" s="257" t="s">
        <v>1</v>
      </c>
      <c r="F234" s="258" t="s">
        <v>297</v>
      </c>
      <c r="G234" s="256"/>
      <c r="H234" s="259">
        <v>11</v>
      </c>
      <c r="I234" s="260"/>
      <c r="J234" s="256"/>
      <c r="K234" s="256"/>
      <c r="L234" s="261"/>
      <c r="M234" s="262"/>
      <c r="N234" s="263"/>
      <c r="O234" s="263"/>
      <c r="P234" s="263"/>
      <c r="Q234" s="263"/>
      <c r="R234" s="263"/>
      <c r="S234" s="263"/>
      <c r="T234" s="26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5" t="s">
        <v>190</v>
      </c>
      <c r="AU234" s="265" t="s">
        <v>85</v>
      </c>
      <c r="AV234" s="14" t="s">
        <v>85</v>
      </c>
      <c r="AW234" s="14" t="s">
        <v>34</v>
      </c>
      <c r="AX234" s="14" t="s">
        <v>76</v>
      </c>
      <c r="AY234" s="265" t="s">
        <v>178</v>
      </c>
    </row>
    <row r="235" s="14" customFormat="1">
      <c r="A235" s="14"/>
      <c r="B235" s="255"/>
      <c r="C235" s="256"/>
      <c r="D235" s="246" t="s">
        <v>190</v>
      </c>
      <c r="E235" s="257" t="s">
        <v>1</v>
      </c>
      <c r="F235" s="258" t="s">
        <v>179</v>
      </c>
      <c r="G235" s="256"/>
      <c r="H235" s="259">
        <v>3</v>
      </c>
      <c r="I235" s="260"/>
      <c r="J235" s="256"/>
      <c r="K235" s="256"/>
      <c r="L235" s="261"/>
      <c r="M235" s="262"/>
      <c r="N235" s="263"/>
      <c r="O235" s="263"/>
      <c r="P235" s="263"/>
      <c r="Q235" s="263"/>
      <c r="R235" s="263"/>
      <c r="S235" s="263"/>
      <c r="T235" s="26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5" t="s">
        <v>190</v>
      </c>
      <c r="AU235" s="265" t="s">
        <v>85</v>
      </c>
      <c r="AV235" s="14" t="s">
        <v>85</v>
      </c>
      <c r="AW235" s="14" t="s">
        <v>34</v>
      </c>
      <c r="AX235" s="14" t="s">
        <v>76</v>
      </c>
      <c r="AY235" s="265" t="s">
        <v>178</v>
      </c>
    </row>
    <row r="236" s="2" customFormat="1" ht="24.15" customHeight="1">
      <c r="A236" s="38"/>
      <c r="B236" s="39"/>
      <c r="C236" s="226" t="s">
        <v>563</v>
      </c>
      <c r="D236" s="226" t="s">
        <v>181</v>
      </c>
      <c r="E236" s="227" t="s">
        <v>3915</v>
      </c>
      <c r="F236" s="228" t="s">
        <v>3916</v>
      </c>
      <c r="G236" s="229" t="s">
        <v>203</v>
      </c>
      <c r="H236" s="230">
        <v>44</v>
      </c>
      <c r="I236" s="231"/>
      <c r="J236" s="232">
        <f>ROUND(I236*H236,2)</f>
        <v>0</v>
      </c>
      <c r="K236" s="228" t="s">
        <v>185</v>
      </c>
      <c r="L236" s="44"/>
      <c r="M236" s="233" t="s">
        <v>1</v>
      </c>
      <c r="N236" s="234" t="s">
        <v>41</v>
      </c>
      <c r="O236" s="91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37" t="s">
        <v>362</v>
      </c>
      <c r="AT236" s="237" t="s">
        <v>181</v>
      </c>
      <c r="AU236" s="237" t="s">
        <v>85</v>
      </c>
      <c r="AY236" s="17" t="s">
        <v>178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7" t="s">
        <v>83</v>
      </c>
      <c r="BK236" s="238">
        <f>ROUND(I236*H236,2)</f>
        <v>0</v>
      </c>
      <c r="BL236" s="17" t="s">
        <v>362</v>
      </c>
      <c r="BM236" s="237" t="s">
        <v>4034</v>
      </c>
    </row>
    <row r="237" s="2" customFormat="1">
      <c r="A237" s="38"/>
      <c r="B237" s="39"/>
      <c r="C237" s="40"/>
      <c r="D237" s="239" t="s">
        <v>188</v>
      </c>
      <c r="E237" s="40"/>
      <c r="F237" s="240" t="s">
        <v>3918</v>
      </c>
      <c r="G237" s="40"/>
      <c r="H237" s="40"/>
      <c r="I237" s="241"/>
      <c r="J237" s="40"/>
      <c r="K237" s="40"/>
      <c r="L237" s="44"/>
      <c r="M237" s="242"/>
      <c r="N237" s="243"/>
      <c r="O237" s="91"/>
      <c r="P237" s="91"/>
      <c r="Q237" s="91"/>
      <c r="R237" s="91"/>
      <c r="S237" s="91"/>
      <c r="T237" s="92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7" t="s">
        <v>188</v>
      </c>
      <c r="AU237" s="17" t="s">
        <v>85</v>
      </c>
    </row>
    <row r="238" s="2" customFormat="1" ht="24.15" customHeight="1">
      <c r="A238" s="38"/>
      <c r="B238" s="39"/>
      <c r="C238" s="267" t="s">
        <v>568</v>
      </c>
      <c r="D238" s="267" t="s">
        <v>406</v>
      </c>
      <c r="E238" s="268" t="s">
        <v>4035</v>
      </c>
      <c r="F238" s="269" t="s">
        <v>4036</v>
      </c>
      <c r="G238" s="270" t="s">
        <v>203</v>
      </c>
      <c r="H238" s="271">
        <v>24</v>
      </c>
      <c r="I238" s="272"/>
      <c r="J238" s="273">
        <f>ROUND(I238*H238,2)</f>
        <v>0</v>
      </c>
      <c r="K238" s="269" t="s">
        <v>185</v>
      </c>
      <c r="L238" s="274"/>
      <c r="M238" s="275" t="s">
        <v>1</v>
      </c>
      <c r="N238" s="276" t="s">
        <v>41</v>
      </c>
      <c r="O238" s="91"/>
      <c r="P238" s="235">
        <f>O238*H238</f>
        <v>0</v>
      </c>
      <c r="Q238" s="235">
        <v>5.0000000000000002E-05</v>
      </c>
      <c r="R238" s="235">
        <f>Q238*H238</f>
        <v>0.0012000000000000001</v>
      </c>
      <c r="S238" s="235">
        <v>0</v>
      </c>
      <c r="T238" s="236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37" t="s">
        <v>264</v>
      </c>
      <c r="AT238" s="237" t="s">
        <v>406</v>
      </c>
      <c r="AU238" s="237" t="s">
        <v>85</v>
      </c>
      <c r="AY238" s="17" t="s">
        <v>178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7" t="s">
        <v>83</v>
      </c>
      <c r="BK238" s="238">
        <f>ROUND(I238*H238,2)</f>
        <v>0</v>
      </c>
      <c r="BL238" s="17" t="s">
        <v>186</v>
      </c>
      <c r="BM238" s="237" t="s">
        <v>4037</v>
      </c>
    </row>
    <row r="239" s="14" customFormat="1">
      <c r="A239" s="14"/>
      <c r="B239" s="255"/>
      <c r="C239" s="256"/>
      <c r="D239" s="246" t="s">
        <v>190</v>
      </c>
      <c r="E239" s="257" t="s">
        <v>1</v>
      </c>
      <c r="F239" s="258" t="s">
        <v>417</v>
      </c>
      <c r="G239" s="256"/>
      <c r="H239" s="259">
        <v>24</v>
      </c>
      <c r="I239" s="260"/>
      <c r="J239" s="256"/>
      <c r="K239" s="256"/>
      <c r="L239" s="261"/>
      <c r="M239" s="262"/>
      <c r="N239" s="263"/>
      <c r="O239" s="263"/>
      <c r="P239" s="263"/>
      <c r="Q239" s="263"/>
      <c r="R239" s="263"/>
      <c r="S239" s="263"/>
      <c r="T239" s="26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65" t="s">
        <v>190</v>
      </c>
      <c r="AU239" s="265" t="s">
        <v>85</v>
      </c>
      <c r="AV239" s="14" t="s">
        <v>85</v>
      </c>
      <c r="AW239" s="14" t="s">
        <v>34</v>
      </c>
      <c r="AX239" s="14" t="s">
        <v>76</v>
      </c>
      <c r="AY239" s="265" t="s">
        <v>178</v>
      </c>
    </row>
    <row r="240" s="2" customFormat="1" ht="24.15" customHeight="1">
      <c r="A240" s="38"/>
      <c r="B240" s="39"/>
      <c r="C240" s="226" t="s">
        <v>573</v>
      </c>
      <c r="D240" s="226" t="s">
        <v>181</v>
      </c>
      <c r="E240" s="227" t="s">
        <v>4038</v>
      </c>
      <c r="F240" s="228" t="s">
        <v>4039</v>
      </c>
      <c r="G240" s="229" t="s">
        <v>203</v>
      </c>
      <c r="H240" s="230">
        <v>24</v>
      </c>
      <c r="I240" s="231"/>
      <c r="J240" s="232">
        <f>ROUND(I240*H240,2)</f>
        <v>0</v>
      </c>
      <c r="K240" s="228" t="s">
        <v>185</v>
      </c>
      <c r="L240" s="44"/>
      <c r="M240" s="233" t="s">
        <v>1</v>
      </c>
      <c r="N240" s="234" t="s">
        <v>41</v>
      </c>
      <c r="O240" s="91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37" t="s">
        <v>362</v>
      </c>
      <c r="AT240" s="237" t="s">
        <v>181</v>
      </c>
      <c r="AU240" s="237" t="s">
        <v>85</v>
      </c>
      <c r="AY240" s="17" t="s">
        <v>178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7" t="s">
        <v>83</v>
      </c>
      <c r="BK240" s="238">
        <f>ROUND(I240*H240,2)</f>
        <v>0</v>
      </c>
      <c r="BL240" s="17" t="s">
        <v>362</v>
      </c>
      <c r="BM240" s="237" t="s">
        <v>4040</v>
      </c>
    </row>
    <row r="241" s="2" customFormat="1">
      <c r="A241" s="38"/>
      <c r="B241" s="39"/>
      <c r="C241" s="40"/>
      <c r="D241" s="239" t="s">
        <v>188</v>
      </c>
      <c r="E241" s="40"/>
      <c r="F241" s="240" t="s">
        <v>4041</v>
      </c>
      <c r="G241" s="40"/>
      <c r="H241" s="40"/>
      <c r="I241" s="241"/>
      <c r="J241" s="40"/>
      <c r="K241" s="40"/>
      <c r="L241" s="44"/>
      <c r="M241" s="242"/>
      <c r="N241" s="243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7" t="s">
        <v>188</v>
      </c>
      <c r="AU241" s="17" t="s">
        <v>85</v>
      </c>
    </row>
    <row r="242" s="12" customFormat="1" ht="22.8" customHeight="1">
      <c r="A242" s="12"/>
      <c r="B242" s="210"/>
      <c r="C242" s="211"/>
      <c r="D242" s="212" t="s">
        <v>75</v>
      </c>
      <c r="E242" s="224" t="s">
        <v>4042</v>
      </c>
      <c r="F242" s="224" t="s">
        <v>4043</v>
      </c>
      <c r="G242" s="211"/>
      <c r="H242" s="211"/>
      <c r="I242" s="214"/>
      <c r="J242" s="225">
        <f>BK242</f>
        <v>0</v>
      </c>
      <c r="K242" s="211"/>
      <c r="L242" s="216"/>
      <c r="M242" s="217"/>
      <c r="N242" s="218"/>
      <c r="O242" s="218"/>
      <c r="P242" s="219">
        <f>SUM(P243:P265)</f>
        <v>0</v>
      </c>
      <c r="Q242" s="218"/>
      <c r="R242" s="219">
        <f>SUM(R243:R265)</f>
        <v>0.00014000000000000002</v>
      </c>
      <c r="S242" s="218"/>
      <c r="T242" s="220">
        <f>SUM(T243:T265)</f>
        <v>0.012</v>
      </c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R242" s="221" t="s">
        <v>179</v>
      </c>
      <c r="AT242" s="222" t="s">
        <v>75</v>
      </c>
      <c r="AU242" s="222" t="s">
        <v>83</v>
      </c>
      <c r="AY242" s="221" t="s">
        <v>178</v>
      </c>
      <c r="BK242" s="223">
        <f>SUM(BK243:BK265)</f>
        <v>0</v>
      </c>
    </row>
    <row r="243" s="2" customFormat="1" ht="24.15" customHeight="1">
      <c r="A243" s="38"/>
      <c r="B243" s="39"/>
      <c r="C243" s="226" t="s">
        <v>579</v>
      </c>
      <c r="D243" s="226" t="s">
        <v>181</v>
      </c>
      <c r="E243" s="227" t="s">
        <v>3901</v>
      </c>
      <c r="F243" s="228" t="s">
        <v>3902</v>
      </c>
      <c r="G243" s="229" t="s">
        <v>203</v>
      </c>
      <c r="H243" s="230">
        <v>1</v>
      </c>
      <c r="I243" s="231"/>
      <c r="J243" s="232">
        <f>ROUND(I243*H243,2)</f>
        <v>0</v>
      </c>
      <c r="K243" s="228" t="s">
        <v>185</v>
      </c>
      <c r="L243" s="44"/>
      <c r="M243" s="233" t="s">
        <v>1</v>
      </c>
      <c r="N243" s="234" t="s">
        <v>41</v>
      </c>
      <c r="O243" s="91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37" t="s">
        <v>726</v>
      </c>
      <c r="AT243" s="237" t="s">
        <v>181</v>
      </c>
      <c r="AU243" s="237" t="s">
        <v>85</v>
      </c>
      <c r="AY243" s="17" t="s">
        <v>178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7" t="s">
        <v>83</v>
      </c>
      <c r="BK243" s="238">
        <f>ROUND(I243*H243,2)</f>
        <v>0</v>
      </c>
      <c r="BL243" s="17" t="s">
        <v>726</v>
      </c>
      <c r="BM243" s="237" t="s">
        <v>4044</v>
      </c>
    </row>
    <row r="244" s="2" customFormat="1">
      <c r="A244" s="38"/>
      <c r="B244" s="39"/>
      <c r="C244" s="40"/>
      <c r="D244" s="239" t="s">
        <v>188</v>
      </c>
      <c r="E244" s="40"/>
      <c r="F244" s="240" t="s">
        <v>3904</v>
      </c>
      <c r="G244" s="40"/>
      <c r="H244" s="40"/>
      <c r="I244" s="241"/>
      <c r="J244" s="40"/>
      <c r="K244" s="40"/>
      <c r="L244" s="44"/>
      <c r="M244" s="242"/>
      <c r="N244" s="243"/>
      <c r="O244" s="91"/>
      <c r="P244" s="91"/>
      <c r="Q244" s="91"/>
      <c r="R244" s="91"/>
      <c r="S244" s="91"/>
      <c r="T244" s="92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7" t="s">
        <v>188</v>
      </c>
      <c r="AU244" s="17" t="s">
        <v>85</v>
      </c>
    </row>
    <row r="245" s="14" customFormat="1">
      <c r="A245" s="14"/>
      <c r="B245" s="255"/>
      <c r="C245" s="256"/>
      <c r="D245" s="246" t="s">
        <v>190</v>
      </c>
      <c r="E245" s="257" t="s">
        <v>1</v>
      </c>
      <c r="F245" s="258" t="s">
        <v>83</v>
      </c>
      <c r="G245" s="256"/>
      <c r="H245" s="259">
        <v>1</v>
      </c>
      <c r="I245" s="260"/>
      <c r="J245" s="256"/>
      <c r="K245" s="256"/>
      <c r="L245" s="261"/>
      <c r="M245" s="262"/>
      <c r="N245" s="263"/>
      <c r="O245" s="263"/>
      <c r="P245" s="263"/>
      <c r="Q245" s="263"/>
      <c r="R245" s="263"/>
      <c r="S245" s="263"/>
      <c r="T245" s="26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5" t="s">
        <v>190</v>
      </c>
      <c r="AU245" s="265" t="s">
        <v>85</v>
      </c>
      <c r="AV245" s="14" t="s">
        <v>85</v>
      </c>
      <c r="AW245" s="14" t="s">
        <v>34</v>
      </c>
      <c r="AX245" s="14" t="s">
        <v>76</v>
      </c>
      <c r="AY245" s="265" t="s">
        <v>178</v>
      </c>
    </row>
    <row r="246" s="2" customFormat="1" ht="21.75" customHeight="1">
      <c r="A246" s="38"/>
      <c r="B246" s="39"/>
      <c r="C246" s="226" t="s">
        <v>585</v>
      </c>
      <c r="D246" s="226" t="s">
        <v>181</v>
      </c>
      <c r="E246" s="227" t="s">
        <v>4045</v>
      </c>
      <c r="F246" s="228" t="s">
        <v>4046</v>
      </c>
      <c r="G246" s="229" t="s">
        <v>203</v>
      </c>
      <c r="H246" s="230">
        <v>30</v>
      </c>
      <c r="I246" s="231"/>
      <c r="J246" s="232">
        <f>ROUND(I246*H246,2)</f>
        <v>0</v>
      </c>
      <c r="K246" s="228" t="s">
        <v>185</v>
      </c>
      <c r="L246" s="44"/>
      <c r="M246" s="233" t="s">
        <v>1</v>
      </c>
      <c r="N246" s="234" t="s">
        <v>41</v>
      </c>
      <c r="O246" s="91"/>
      <c r="P246" s="235">
        <f>O246*H246</f>
        <v>0</v>
      </c>
      <c r="Q246" s="235">
        <v>0</v>
      </c>
      <c r="R246" s="235">
        <f>Q246*H246</f>
        <v>0</v>
      </c>
      <c r="S246" s="235">
        <v>0.00040000000000000002</v>
      </c>
      <c r="T246" s="236">
        <f>S246*H246</f>
        <v>0.012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37" t="s">
        <v>362</v>
      </c>
      <c r="AT246" s="237" t="s">
        <v>181</v>
      </c>
      <c r="AU246" s="237" t="s">
        <v>85</v>
      </c>
      <c r="AY246" s="17" t="s">
        <v>178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7" t="s">
        <v>83</v>
      </c>
      <c r="BK246" s="238">
        <f>ROUND(I246*H246,2)</f>
        <v>0</v>
      </c>
      <c r="BL246" s="17" t="s">
        <v>362</v>
      </c>
      <c r="BM246" s="237" t="s">
        <v>4047</v>
      </c>
    </row>
    <row r="247" s="2" customFormat="1">
      <c r="A247" s="38"/>
      <c r="B247" s="39"/>
      <c r="C247" s="40"/>
      <c r="D247" s="239" t="s">
        <v>188</v>
      </c>
      <c r="E247" s="40"/>
      <c r="F247" s="240" t="s">
        <v>4048</v>
      </c>
      <c r="G247" s="40"/>
      <c r="H247" s="40"/>
      <c r="I247" s="241"/>
      <c r="J247" s="40"/>
      <c r="K247" s="40"/>
      <c r="L247" s="44"/>
      <c r="M247" s="242"/>
      <c r="N247" s="243"/>
      <c r="O247" s="91"/>
      <c r="P247" s="91"/>
      <c r="Q247" s="91"/>
      <c r="R247" s="91"/>
      <c r="S247" s="91"/>
      <c r="T247" s="92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7" t="s">
        <v>188</v>
      </c>
      <c r="AU247" s="17" t="s">
        <v>85</v>
      </c>
    </row>
    <row r="248" s="14" customFormat="1">
      <c r="A248" s="14"/>
      <c r="B248" s="255"/>
      <c r="C248" s="256"/>
      <c r="D248" s="246" t="s">
        <v>190</v>
      </c>
      <c r="E248" s="257" t="s">
        <v>1</v>
      </c>
      <c r="F248" s="258" t="s">
        <v>4049</v>
      </c>
      <c r="G248" s="256"/>
      <c r="H248" s="259">
        <v>10</v>
      </c>
      <c r="I248" s="260"/>
      <c r="J248" s="256"/>
      <c r="K248" s="256"/>
      <c r="L248" s="261"/>
      <c r="M248" s="262"/>
      <c r="N248" s="263"/>
      <c r="O248" s="263"/>
      <c r="P248" s="263"/>
      <c r="Q248" s="263"/>
      <c r="R248" s="263"/>
      <c r="S248" s="263"/>
      <c r="T248" s="26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5" t="s">
        <v>190</v>
      </c>
      <c r="AU248" s="265" t="s">
        <v>85</v>
      </c>
      <c r="AV248" s="14" t="s">
        <v>85</v>
      </c>
      <c r="AW248" s="14" t="s">
        <v>34</v>
      </c>
      <c r="AX248" s="14" t="s">
        <v>76</v>
      </c>
      <c r="AY248" s="265" t="s">
        <v>178</v>
      </c>
    </row>
    <row r="249" s="14" customFormat="1">
      <c r="A249" s="14"/>
      <c r="B249" s="255"/>
      <c r="C249" s="256"/>
      <c r="D249" s="246" t="s">
        <v>190</v>
      </c>
      <c r="E249" s="257" t="s">
        <v>1</v>
      </c>
      <c r="F249" s="258" t="s">
        <v>4050</v>
      </c>
      <c r="G249" s="256"/>
      <c r="H249" s="259">
        <v>20</v>
      </c>
      <c r="I249" s="260"/>
      <c r="J249" s="256"/>
      <c r="K249" s="256"/>
      <c r="L249" s="261"/>
      <c r="M249" s="262"/>
      <c r="N249" s="263"/>
      <c r="O249" s="263"/>
      <c r="P249" s="263"/>
      <c r="Q249" s="263"/>
      <c r="R249" s="263"/>
      <c r="S249" s="263"/>
      <c r="T249" s="26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5" t="s">
        <v>190</v>
      </c>
      <c r="AU249" s="265" t="s">
        <v>85</v>
      </c>
      <c r="AV249" s="14" t="s">
        <v>85</v>
      </c>
      <c r="AW249" s="14" t="s">
        <v>34</v>
      </c>
      <c r="AX249" s="14" t="s">
        <v>76</v>
      </c>
      <c r="AY249" s="265" t="s">
        <v>178</v>
      </c>
    </row>
    <row r="250" s="2" customFormat="1" ht="24.15" customHeight="1">
      <c r="A250" s="38"/>
      <c r="B250" s="39"/>
      <c r="C250" s="267" t="s">
        <v>591</v>
      </c>
      <c r="D250" s="267" t="s">
        <v>406</v>
      </c>
      <c r="E250" s="268" t="s">
        <v>3905</v>
      </c>
      <c r="F250" s="269" t="s">
        <v>3906</v>
      </c>
      <c r="G250" s="270" t="s">
        <v>1341</v>
      </c>
      <c r="H250" s="271">
        <v>3</v>
      </c>
      <c r="I250" s="272"/>
      <c r="J250" s="273">
        <f>ROUND(I250*H250,2)</f>
        <v>0</v>
      </c>
      <c r="K250" s="269" t="s">
        <v>1</v>
      </c>
      <c r="L250" s="274"/>
      <c r="M250" s="275" t="s">
        <v>1</v>
      </c>
      <c r="N250" s="276" t="s">
        <v>41</v>
      </c>
      <c r="O250" s="91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37" t="s">
        <v>472</v>
      </c>
      <c r="AT250" s="237" t="s">
        <v>406</v>
      </c>
      <c r="AU250" s="237" t="s">
        <v>85</v>
      </c>
      <c r="AY250" s="17" t="s">
        <v>178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7" t="s">
        <v>83</v>
      </c>
      <c r="BK250" s="238">
        <f>ROUND(I250*H250,2)</f>
        <v>0</v>
      </c>
      <c r="BL250" s="17" t="s">
        <v>362</v>
      </c>
      <c r="BM250" s="237" t="s">
        <v>4051</v>
      </c>
    </row>
    <row r="251" s="14" customFormat="1">
      <c r="A251" s="14"/>
      <c r="B251" s="255"/>
      <c r="C251" s="256"/>
      <c r="D251" s="246" t="s">
        <v>190</v>
      </c>
      <c r="E251" s="257" t="s">
        <v>1</v>
      </c>
      <c r="F251" s="258" t="s">
        <v>179</v>
      </c>
      <c r="G251" s="256"/>
      <c r="H251" s="259">
        <v>3</v>
      </c>
      <c r="I251" s="260"/>
      <c r="J251" s="256"/>
      <c r="K251" s="256"/>
      <c r="L251" s="261"/>
      <c r="M251" s="262"/>
      <c r="N251" s="263"/>
      <c r="O251" s="263"/>
      <c r="P251" s="263"/>
      <c r="Q251" s="263"/>
      <c r="R251" s="263"/>
      <c r="S251" s="263"/>
      <c r="T251" s="26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5" t="s">
        <v>190</v>
      </c>
      <c r="AU251" s="265" t="s">
        <v>85</v>
      </c>
      <c r="AV251" s="14" t="s">
        <v>85</v>
      </c>
      <c r="AW251" s="14" t="s">
        <v>34</v>
      </c>
      <c r="AX251" s="14" t="s">
        <v>76</v>
      </c>
      <c r="AY251" s="265" t="s">
        <v>178</v>
      </c>
    </row>
    <row r="252" s="2" customFormat="1" ht="24.15" customHeight="1">
      <c r="A252" s="38"/>
      <c r="B252" s="39"/>
      <c r="C252" s="226" t="s">
        <v>597</v>
      </c>
      <c r="D252" s="226" t="s">
        <v>181</v>
      </c>
      <c r="E252" s="227" t="s">
        <v>3908</v>
      </c>
      <c r="F252" s="228" t="s">
        <v>3909</v>
      </c>
      <c r="G252" s="229" t="s">
        <v>203</v>
      </c>
      <c r="H252" s="230">
        <v>23</v>
      </c>
      <c r="I252" s="231"/>
      <c r="J252" s="232">
        <f>ROUND(I252*H252,2)</f>
        <v>0</v>
      </c>
      <c r="K252" s="228" t="s">
        <v>185</v>
      </c>
      <c r="L252" s="44"/>
      <c r="M252" s="233" t="s">
        <v>1</v>
      </c>
      <c r="N252" s="234" t="s">
        <v>41</v>
      </c>
      <c r="O252" s="91"/>
      <c r="P252" s="235">
        <f>O252*H252</f>
        <v>0</v>
      </c>
      <c r="Q252" s="235">
        <v>0</v>
      </c>
      <c r="R252" s="235">
        <f>Q252*H252</f>
        <v>0</v>
      </c>
      <c r="S252" s="235">
        <v>0</v>
      </c>
      <c r="T252" s="236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37" t="s">
        <v>362</v>
      </c>
      <c r="AT252" s="237" t="s">
        <v>181</v>
      </c>
      <c r="AU252" s="237" t="s">
        <v>85</v>
      </c>
      <c r="AY252" s="17" t="s">
        <v>178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7" t="s">
        <v>83</v>
      </c>
      <c r="BK252" s="238">
        <f>ROUND(I252*H252,2)</f>
        <v>0</v>
      </c>
      <c r="BL252" s="17" t="s">
        <v>362</v>
      </c>
      <c r="BM252" s="237" t="s">
        <v>4052</v>
      </c>
    </row>
    <row r="253" s="2" customFormat="1">
      <c r="A253" s="38"/>
      <c r="B253" s="39"/>
      <c r="C253" s="40"/>
      <c r="D253" s="239" t="s">
        <v>188</v>
      </c>
      <c r="E253" s="40"/>
      <c r="F253" s="240" t="s">
        <v>3911</v>
      </c>
      <c r="G253" s="40"/>
      <c r="H253" s="40"/>
      <c r="I253" s="241"/>
      <c r="J253" s="40"/>
      <c r="K253" s="40"/>
      <c r="L253" s="44"/>
      <c r="M253" s="242"/>
      <c r="N253" s="243"/>
      <c r="O253" s="91"/>
      <c r="P253" s="91"/>
      <c r="Q253" s="91"/>
      <c r="R253" s="91"/>
      <c r="S253" s="91"/>
      <c r="T253" s="92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T253" s="17" t="s">
        <v>188</v>
      </c>
      <c r="AU253" s="17" t="s">
        <v>85</v>
      </c>
    </row>
    <row r="254" s="14" customFormat="1">
      <c r="A254" s="14"/>
      <c r="B254" s="255"/>
      <c r="C254" s="256"/>
      <c r="D254" s="246" t="s">
        <v>190</v>
      </c>
      <c r="E254" s="257" t="s">
        <v>1</v>
      </c>
      <c r="F254" s="258" t="s">
        <v>4053</v>
      </c>
      <c r="G254" s="256"/>
      <c r="H254" s="259">
        <v>3</v>
      </c>
      <c r="I254" s="260"/>
      <c r="J254" s="256"/>
      <c r="K254" s="256"/>
      <c r="L254" s="261"/>
      <c r="M254" s="262"/>
      <c r="N254" s="263"/>
      <c r="O254" s="263"/>
      <c r="P254" s="263"/>
      <c r="Q254" s="263"/>
      <c r="R254" s="263"/>
      <c r="S254" s="263"/>
      <c r="T254" s="26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5" t="s">
        <v>190</v>
      </c>
      <c r="AU254" s="265" t="s">
        <v>85</v>
      </c>
      <c r="AV254" s="14" t="s">
        <v>85</v>
      </c>
      <c r="AW254" s="14" t="s">
        <v>34</v>
      </c>
      <c r="AX254" s="14" t="s">
        <v>76</v>
      </c>
      <c r="AY254" s="265" t="s">
        <v>178</v>
      </c>
    </row>
    <row r="255" s="14" customFormat="1">
      <c r="A255" s="14"/>
      <c r="B255" s="255"/>
      <c r="C255" s="256"/>
      <c r="D255" s="246" t="s">
        <v>190</v>
      </c>
      <c r="E255" s="257" t="s">
        <v>1</v>
      </c>
      <c r="F255" s="258" t="s">
        <v>4054</v>
      </c>
      <c r="G255" s="256"/>
      <c r="H255" s="259">
        <v>20</v>
      </c>
      <c r="I255" s="260"/>
      <c r="J255" s="256"/>
      <c r="K255" s="256"/>
      <c r="L255" s="261"/>
      <c r="M255" s="262"/>
      <c r="N255" s="263"/>
      <c r="O255" s="263"/>
      <c r="P255" s="263"/>
      <c r="Q255" s="263"/>
      <c r="R255" s="263"/>
      <c r="S255" s="263"/>
      <c r="T255" s="26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65" t="s">
        <v>190</v>
      </c>
      <c r="AU255" s="265" t="s">
        <v>85</v>
      </c>
      <c r="AV255" s="14" t="s">
        <v>85</v>
      </c>
      <c r="AW255" s="14" t="s">
        <v>34</v>
      </c>
      <c r="AX255" s="14" t="s">
        <v>76</v>
      </c>
      <c r="AY255" s="265" t="s">
        <v>178</v>
      </c>
    </row>
    <row r="256" s="2" customFormat="1" ht="37.8" customHeight="1">
      <c r="A256" s="38"/>
      <c r="B256" s="39"/>
      <c r="C256" s="267" t="s">
        <v>602</v>
      </c>
      <c r="D256" s="267" t="s">
        <v>406</v>
      </c>
      <c r="E256" s="268" t="s">
        <v>4055</v>
      </c>
      <c r="F256" s="269" t="s">
        <v>4056</v>
      </c>
      <c r="G256" s="270" t="s">
        <v>1341</v>
      </c>
      <c r="H256" s="271">
        <v>4</v>
      </c>
      <c r="I256" s="272"/>
      <c r="J256" s="273">
        <f>ROUND(I256*H256,2)</f>
        <v>0</v>
      </c>
      <c r="K256" s="269" t="s">
        <v>1</v>
      </c>
      <c r="L256" s="274"/>
      <c r="M256" s="275" t="s">
        <v>1</v>
      </c>
      <c r="N256" s="276" t="s">
        <v>41</v>
      </c>
      <c r="O256" s="91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237" t="s">
        <v>472</v>
      </c>
      <c r="AT256" s="237" t="s">
        <v>406</v>
      </c>
      <c r="AU256" s="237" t="s">
        <v>85</v>
      </c>
      <c r="AY256" s="17" t="s">
        <v>178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7" t="s">
        <v>83</v>
      </c>
      <c r="BK256" s="238">
        <f>ROUND(I256*H256,2)</f>
        <v>0</v>
      </c>
      <c r="BL256" s="17" t="s">
        <v>362</v>
      </c>
      <c r="BM256" s="237" t="s">
        <v>4057</v>
      </c>
    </row>
    <row r="257" s="14" customFormat="1">
      <c r="A257" s="14"/>
      <c r="B257" s="255"/>
      <c r="C257" s="256"/>
      <c r="D257" s="246" t="s">
        <v>190</v>
      </c>
      <c r="E257" s="257" t="s">
        <v>1</v>
      </c>
      <c r="F257" s="258" t="s">
        <v>186</v>
      </c>
      <c r="G257" s="256"/>
      <c r="H257" s="259">
        <v>4</v>
      </c>
      <c r="I257" s="260"/>
      <c r="J257" s="256"/>
      <c r="K257" s="256"/>
      <c r="L257" s="261"/>
      <c r="M257" s="262"/>
      <c r="N257" s="263"/>
      <c r="O257" s="263"/>
      <c r="P257" s="263"/>
      <c r="Q257" s="263"/>
      <c r="R257" s="263"/>
      <c r="S257" s="263"/>
      <c r="T257" s="26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5" t="s">
        <v>190</v>
      </c>
      <c r="AU257" s="265" t="s">
        <v>85</v>
      </c>
      <c r="AV257" s="14" t="s">
        <v>85</v>
      </c>
      <c r="AW257" s="14" t="s">
        <v>34</v>
      </c>
      <c r="AX257" s="14" t="s">
        <v>76</v>
      </c>
      <c r="AY257" s="265" t="s">
        <v>178</v>
      </c>
    </row>
    <row r="258" s="2" customFormat="1" ht="37.8" customHeight="1">
      <c r="A258" s="38"/>
      <c r="B258" s="39"/>
      <c r="C258" s="267" t="s">
        <v>627</v>
      </c>
      <c r="D258" s="267" t="s">
        <v>406</v>
      </c>
      <c r="E258" s="268" t="s">
        <v>4058</v>
      </c>
      <c r="F258" s="269" t="s">
        <v>4059</v>
      </c>
      <c r="G258" s="270" t="s">
        <v>1341</v>
      </c>
      <c r="H258" s="271">
        <v>3</v>
      </c>
      <c r="I258" s="272"/>
      <c r="J258" s="273">
        <f>ROUND(I258*H258,2)</f>
        <v>0</v>
      </c>
      <c r="K258" s="269" t="s">
        <v>1</v>
      </c>
      <c r="L258" s="274"/>
      <c r="M258" s="275" t="s">
        <v>1</v>
      </c>
      <c r="N258" s="276" t="s">
        <v>41</v>
      </c>
      <c r="O258" s="91"/>
      <c r="P258" s="235">
        <f>O258*H258</f>
        <v>0</v>
      </c>
      <c r="Q258" s="235">
        <v>0</v>
      </c>
      <c r="R258" s="235">
        <f>Q258*H258</f>
        <v>0</v>
      </c>
      <c r="S258" s="235">
        <v>0</v>
      </c>
      <c r="T258" s="23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37" t="s">
        <v>472</v>
      </c>
      <c r="AT258" s="237" t="s">
        <v>406</v>
      </c>
      <c r="AU258" s="237" t="s">
        <v>85</v>
      </c>
      <c r="AY258" s="17" t="s">
        <v>178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7" t="s">
        <v>83</v>
      </c>
      <c r="BK258" s="238">
        <f>ROUND(I258*H258,2)</f>
        <v>0</v>
      </c>
      <c r="BL258" s="17" t="s">
        <v>362</v>
      </c>
      <c r="BM258" s="237" t="s">
        <v>4060</v>
      </c>
    </row>
    <row r="259" s="14" customFormat="1">
      <c r="A259" s="14"/>
      <c r="B259" s="255"/>
      <c r="C259" s="256"/>
      <c r="D259" s="246" t="s">
        <v>190</v>
      </c>
      <c r="E259" s="257" t="s">
        <v>1</v>
      </c>
      <c r="F259" s="258" t="s">
        <v>179</v>
      </c>
      <c r="G259" s="256"/>
      <c r="H259" s="259">
        <v>3</v>
      </c>
      <c r="I259" s="260"/>
      <c r="J259" s="256"/>
      <c r="K259" s="256"/>
      <c r="L259" s="261"/>
      <c r="M259" s="262"/>
      <c r="N259" s="263"/>
      <c r="O259" s="263"/>
      <c r="P259" s="263"/>
      <c r="Q259" s="263"/>
      <c r="R259" s="263"/>
      <c r="S259" s="263"/>
      <c r="T259" s="26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5" t="s">
        <v>190</v>
      </c>
      <c r="AU259" s="265" t="s">
        <v>85</v>
      </c>
      <c r="AV259" s="14" t="s">
        <v>85</v>
      </c>
      <c r="AW259" s="14" t="s">
        <v>34</v>
      </c>
      <c r="AX259" s="14" t="s">
        <v>76</v>
      </c>
      <c r="AY259" s="265" t="s">
        <v>178</v>
      </c>
    </row>
    <row r="260" s="2" customFormat="1" ht="24.15" customHeight="1">
      <c r="A260" s="38"/>
      <c r="B260" s="39"/>
      <c r="C260" s="226" t="s">
        <v>633</v>
      </c>
      <c r="D260" s="226" t="s">
        <v>181</v>
      </c>
      <c r="E260" s="227" t="s">
        <v>4061</v>
      </c>
      <c r="F260" s="228" t="s">
        <v>4062</v>
      </c>
      <c r="G260" s="229" t="s">
        <v>203</v>
      </c>
      <c r="H260" s="230">
        <v>7</v>
      </c>
      <c r="I260" s="231"/>
      <c r="J260" s="232">
        <f>ROUND(I260*H260,2)</f>
        <v>0</v>
      </c>
      <c r="K260" s="228" t="s">
        <v>185</v>
      </c>
      <c r="L260" s="44"/>
      <c r="M260" s="233" t="s">
        <v>1</v>
      </c>
      <c r="N260" s="234" t="s">
        <v>41</v>
      </c>
      <c r="O260" s="91"/>
      <c r="P260" s="235">
        <f>O260*H260</f>
        <v>0</v>
      </c>
      <c r="Q260" s="235">
        <v>0</v>
      </c>
      <c r="R260" s="235">
        <f>Q260*H260</f>
        <v>0</v>
      </c>
      <c r="S260" s="235">
        <v>0</v>
      </c>
      <c r="T260" s="236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237" t="s">
        <v>362</v>
      </c>
      <c r="AT260" s="237" t="s">
        <v>181</v>
      </c>
      <c r="AU260" s="237" t="s">
        <v>85</v>
      </c>
      <c r="AY260" s="17" t="s">
        <v>178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7" t="s">
        <v>83</v>
      </c>
      <c r="BK260" s="238">
        <f>ROUND(I260*H260,2)</f>
        <v>0</v>
      </c>
      <c r="BL260" s="17" t="s">
        <v>362</v>
      </c>
      <c r="BM260" s="237" t="s">
        <v>4063</v>
      </c>
    </row>
    <row r="261" s="2" customFormat="1">
      <c r="A261" s="38"/>
      <c r="B261" s="39"/>
      <c r="C261" s="40"/>
      <c r="D261" s="239" t="s">
        <v>188</v>
      </c>
      <c r="E261" s="40"/>
      <c r="F261" s="240" t="s">
        <v>4064</v>
      </c>
      <c r="G261" s="40"/>
      <c r="H261" s="40"/>
      <c r="I261" s="241"/>
      <c r="J261" s="40"/>
      <c r="K261" s="40"/>
      <c r="L261" s="44"/>
      <c r="M261" s="242"/>
      <c r="N261" s="243"/>
      <c r="O261" s="91"/>
      <c r="P261" s="91"/>
      <c r="Q261" s="91"/>
      <c r="R261" s="91"/>
      <c r="S261" s="91"/>
      <c r="T261" s="92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T261" s="17" t="s">
        <v>188</v>
      </c>
      <c r="AU261" s="17" t="s">
        <v>85</v>
      </c>
    </row>
    <row r="262" s="2" customFormat="1" ht="24.15" customHeight="1">
      <c r="A262" s="38"/>
      <c r="B262" s="39"/>
      <c r="C262" s="267" t="s">
        <v>643</v>
      </c>
      <c r="D262" s="267" t="s">
        <v>406</v>
      </c>
      <c r="E262" s="268" t="s">
        <v>3912</v>
      </c>
      <c r="F262" s="269" t="s">
        <v>3913</v>
      </c>
      <c r="G262" s="270" t="s">
        <v>203</v>
      </c>
      <c r="H262" s="271">
        <v>14</v>
      </c>
      <c r="I262" s="272"/>
      <c r="J262" s="273">
        <f>ROUND(I262*H262,2)</f>
        <v>0</v>
      </c>
      <c r="K262" s="269" t="s">
        <v>185</v>
      </c>
      <c r="L262" s="274"/>
      <c r="M262" s="275" t="s">
        <v>1</v>
      </c>
      <c r="N262" s="276" t="s">
        <v>41</v>
      </c>
      <c r="O262" s="91"/>
      <c r="P262" s="235">
        <f>O262*H262</f>
        <v>0</v>
      </c>
      <c r="Q262" s="235">
        <v>1.0000000000000001E-05</v>
      </c>
      <c r="R262" s="235">
        <f>Q262*H262</f>
        <v>0.00014000000000000002</v>
      </c>
      <c r="S262" s="235">
        <v>0</v>
      </c>
      <c r="T262" s="236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237" t="s">
        <v>472</v>
      </c>
      <c r="AT262" s="237" t="s">
        <v>406</v>
      </c>
      <c r="AU262" s="237" t="s">
        <v>85</v>
      </c>
      <c r="AY262" s="17" t="s">
        <v>178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7" t="s">
        <v>83</v>
      </c>
      <c r="BK262" s="238">
        <f>ROUND(I262*H262,2)</f>
        <v>0</v>
      </c>
      <c r="BL262" s="17" t="s">
        <v>362</v>
      </c>
      <c r="BM262" s="237" t="s">
        <v>4065</v>
      </c>
    </row>
    <row r="263" s="14" customFormat="1">
      <c r="A263" s="14"/>
      <c r="B263" s="255"/>
      <c r="C263" s="256"/>
      <c r="D263" s="246" t="s">
        <v>190</v>
      </c>
      <c r="E263" s="257" t="s">
        <v>1</v>
      </c>
      <c r="F263" s="258" t="s">
        <v>319</v>
      </c>
      <c r="G263" s="256"/>
      <c r="H263" s="259">
        <v>14</v>
      </c>
      <c r="I263" s="260"/>
      <c r="J263" s="256"/>
      <c r="K263" s="256"/>
      <c r="L263" s="261"/>
      <c r="M263" s="262"/>
      <c r="N263" s="263"/>
      <c r="O263" s="263"/>
      <c r="P263" s="263"/>
      <c r="Q263" s="263"/>
      <c r="R263" s="263"/>
      <c r="S263" s="263"/>
      <c r="T263" s="26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65" t="s">
        <v>190</v>
      </c>
      <c r="AU263" s="265" t="s">
        <v>85</v>
      </c>
      <c r="AV263" s="14" t="s">
        <v>85</v>
      </c>
      <c r="AW263" s="14" t="s">
        <v>34</v>
      </c>
      <c r="AX263" s="14" t="s">
        <v>76</v>
      </c>
      <c r="AY263" s="265" t="s">
        <v>178</v>
      </c>
    </row>
    <row r="264" s="2" customFormat="1" ht="24.15" customHeight="1">
      <c r="A264" s="38"/>
      <c r="B264" s="39"/>
      <c r="C264" s="226" t="s">
        <v>650</v>
      </c>
      <c r="D264" s="226" t="s">
        <v>181</v>
      </c>
      <c r="E264" s="227" t="s">
        <v>3915</v>
      </c>
      <c r="F264" s="228" t="s">
        <v>3916</v>
      </c>
      <c r="G264" s="229" t="s">
        <v>203</v>
      </c>
      <c r="H264" s="230">
        <v>14</v>
      </c>
      <c r="I264" s="231"/>
      <c r="J264" s="232">
        <f>ROUND(I264*H264,2)</f>
        <v>0</v>
      </c>
      <c r="K264" s="228" t="s">
        <v>185</v>
      </c>
      <c r="L264" s="44"/>
      <c r="M264" s="233" t="s">
        <v>1</v>
      </c>
      <c r="N264" s="234" t="s">
        <v>41</v>
      </c>
      <c r="O264" s="91"/>
      <c r="P264" s="235">
        <f>O264*H264</f>
        <v>0</v>
      </c>
      <c r="Q264" s="235">
        <v>0</v>
      </c>
      <c r="R264" s="235">
        <f>Q264*H264</f>
        <v>0</v>
      </c>
      <c r="S264" s="235">
        <v>0</v>
      </c>
      <c r="T264" s="236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37" t="s">
        <v>362</v>
      </c>
      <c r="AT264" s="237" t="s">
        <v>181</v>
      </c>
      <c r="AU264" s="237" t="s">
        <v>85</v>
      </c>
      <c r="AY264" s="17" t="s">
        <v>178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7" t="s">
        <v>83</v>
      </c>
      <c r="BK264" s="238">
        <f>ROUND(I264*H264,2)</f>
        <v>0</v>
      </c>
      <c r="BL264" s="17" t="s">
        <v>362</v>
      </c>
      <c r="BM264" s="237" t="s">
        <v>4066</v>
      </c>
    </row>
    <row r="265" s="2" customFormat="1">
      <c r="A265" s="38"/>
      <c r="B265" s="39"/>
      <c r="C265" s="40"/>
      <c r="D265" s="239" t="s">
        <v>188</v>
      </c>
      <c r="E265" s="40"/>
      <c r="F265" s="240" t="s">
        <v>3918</v>
      </c>
      <c r="G265" s="40"/>
      <c r="H265" s="40"/>
      <c r="I265" s="241"/>
      <c r="J265" s="40"/>
      <c r="K265" s="40"/>
      <c r="L265" s="44"/>
      <c r="M265" s="242"/>
      <c r="N265" s="243"/>
      <c r="O265" s="91"/>
      <c r="P265" s="91"/>
      <c r="Q265" s="91"/>
      <c r="R265" s="91"/>
      <c r="S265" s="91"/>
      <c r="T265" s="92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7" t="s">
        <v>188</v>
      </c>
      <c r="AU265" s="17" t="s">
        <v>85</v>
      </c>
    </row>
    <row r="266" s="12" customFormat="1" ht="22.8" customHeight="1">
      <c r="A266" s="12"/>
      <c r="B266" s="210"/>
      <c r="C266" s="211"/>
      <c r="D266" s="212" t="s">
        <v>75</v>
      </c>
      <c r="E266" s="224" t="s">
        <v>4067</v>
      </c>
      <c r="F266" s="224" t="s">
        <v>4068</v>
      </c>
      <c r="G266" s="211"/>
      <c r="H266" s="211"/>
      <c r="I266" s="214"/>
      <c r="J266" s="225">
        <f>BK266</f>
        <v>0</v>
      </c>
      <c r="K266" s="211"/>
      <c r="L266" s="216"/>
      <c r="M266" s="217"/>
      <c r="N266" s="218"/>
      <c r="O266" s="218"/>
      <c r="P266" s="219">
        <f>SUM(P267:P362)</f>
        <v>0</v>
      </c>
      <c r="Q266" s="218"/>
      <c r="R266" s="219">
        <f>SUM(R267:R362)</f>
        <v>0.00216</v>
      </c>
      <c r="S266" s="218"/>
      <c r="T266" s="220">
        <f>SUM(T267:T362)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21" t="s">
        <v>179</v>
      </c>
      <c r="AT266" s="222" t="s">
        <v>75</v>
      </c>
      <c r="AU266" s="222" t="s">
        <v>83</v>
      </c>
      <c r="AY266" s="221" t="s">
        <v>178</v>
      </c>
      <c r="BK266" s="223">
        <f>SUM(BK267:BK362)</f>
        <v>0</v>
      </c>
    </row>
    <row r="267" s="2" customFormat="1" ht="55.5" customHeight="1">
      <c r="A267" s="38"/>
      <c r="B267" s="39"/>
      <c r="C267" s="267" t="s">
        <v>656</v>
      </c>
      <c r="D267" s="267" t="s">
        <v>406</v>
      </c>
      <c r="E267" s="268" t="s">
        <v>4069</v>
      </c>
      <c r="F267" s="269" t="s">
        <v>4070</v>
      </c>
      <c r="G267" s="270" t="s">
        <v>1341</v>
      </c>
      <c r="H267" s="271">
        <v>2</v>
      </c>
      <c r="I267" s="272"/>
      <c r="J267" s="273">
        <f>ROUND(I267*H267,2)</f>
        <v>0</v>
      </c>
      <c r="K267" s="269" t="s">
        <v>1</v>
      </c>
      <c r="L267" s="274"/>
      <c r="M267" s="275" t="s">
        <v>1</v>
      </c>
      <c r="N267" s="276" t="s">
        <v>41</v>
      </c>
      <c r="O267" s="91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37" t="s">
        <v>1804</v>
      </c>
      <c r="AT267" s="237" t="s">
        <v>406</v>
      </c>
      <c r="AU267" s="237" t="s">
        <v>85</v>
      </c>
      <c r="AY267" s="17" t="s">
        <v>178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7" t="s">
        <v>83</v>
      </c>
      <c r="BK267" s="238">
        <f>ROUND(I267*H267,2)</f>
        <v>0</v>
      </c>
      <c r="BL267" s="17" t="s">
        <v>726</v>
      </c>
      <c r="BM267" s="237" t="s">
        <v>4071</v>
      </c>
    </row>
    <row r="268" s="14" customFormat="1">
      <c r="A268" s="14"/>
      <c r="B268" s="255"/>
      <c r="C268" s="256"/>
      <c r="D268" s="246" t="s">
        <v>190</v>
      </c>
      <c r="E268" s="257" t="s">
        <v>1</v>
      </c>
      <c r="F268" s="258" t="s">
        <v>85</v>
      </c>
      <c r="G268" s="256"/>
      <c r="H268" s="259">
        <v>2</v>
      </c>
      <c r="I268" s="260"/>
      <c r="J268" s="256"/>
      <c r="K268" s="256"/>
      <c r="L268" s="261"/>
      <c r="M268" s="262"/>
      <c r="N268" s="263"/>
      <c r="O268" s="263"/>
      <c r="P268" s="263"/>
      <c r="Q268" s="263"/>
      <c r="R268" s="263"/>
      <c r="S268" s="263"/>
      <c r="T268" s="26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5" t="s">
        <v>190</v>
      </c>
      <c r="AU268" s="265" t="s">
        <v>85</v>
      </c>
      <c r="AV268" s="14" t="s">
        <v>85</v>
      </c>
      <c r="AW268" s="14" t="s">
        <v>34</v>
      </c>
      <c r="AX268" s="14" t="s">
        <v>76</v>
      </c>
      <c r="AY268" s="265" t="s">
        <v>178</v>
      </c>
    </row>
    <row r="269" s="2" customFormat="1" ht="24.15" customHeight="1">
      <c r="A269" s="38"/>
      <c r="B269" s="39"/>
      <c r="C269" s="226" t="s">
        <v>668</v>
      </c>
      <c r="D269" s="226" t="s">
        <v>181</v>
      </c>
      <c r="E269" s="227" t="s">
        <v>4072</v>
      </c>
      <c r="F269" s="228" t="s">
        <v>4073</v>
      </c>
      <c r="G269" s="229" t="s">
        <v>203</v>
      </c>
      <c r="H269" s="230">
        <v>2</v>
      </c>
      <c r="I269" s="231"/>
      <c r="J269" s="232">
        <f>ROUND(I269*H269,2)</f>
        <v>0</v>
      </c>
      <c r="K269" s="228" t="s">
        <v>185</v>
      </c>
      <c r="L269" s="44"/>
      <c r="M269" s="233" t="s">
        <v>1</v>
      </c>
      <c r="N269" s="234" t="s">
        <v>41</v>
      </c>
      <c r="O269" s="91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237" t="s">
        <v>726</v>
      </c>
      <c r="AT269" s="237" t="s">
        <v>181</v>
      </c>
      <c r="AU269" s="237" t="s">
        <v>85</v>
      </c>
      <c r="AY269" s="17" t="s">
        <v>178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7" t="s">
        <v>83</v>
      </c>
      <c r="BK269" s="238">
        <f>ROUND(I269*H269,2)</f>
        <v>0</v>
      </c>
      <c r="BL269" s="17" t="s">
        <v>726</v>
      </c>
      <c r="BM269" s="237" t="s">
        <v>4074</v>
      </c>
    </row>
    <row r="270" s="2" customFormat="1">
      <c r="A270" s="38"/>
      <c r="B270" s="39"/>
      <c r="C270" s="40"/>
      <c r="D270" s="239" t="s">
        <v>188</v>
      </c>
      <c r="E270" s="40"/>
      <c r="F270" s="240" t="s">
        <v>4075</v>
      </c>
      <c r="G270" s="40"/>
      <c r="H270" s="40"/>
      <c r="I270" s="241"/>
      <c r="J270" s="40"/>
      <c r="K270" s="40"/>
      <c r="L270" s="44"/>
      <c r="M270" s="242"/>
      <c r="N270" s="243"/>
      <c r="O270" s="91"/>
      <c r="P270" s="91"/>
      <c r="Q270" s="91"/>
      <c r="R270" s="91"/>
      <c r="S270" s="91"/>
      <c r="T270" s="92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T270" s="17" t="s">
        <v>188</v>
      </c>
      <c r="AU270" s="17" t="s">
        <v>85</v>
      </c>
    </row>
    <row r="271" s="2" customFormat="1" ht="37.8" customHeight="1">
      <c r="A271" s="38"/>
      <c r="B271" s="39"/>
      <c r="C271" s="267" t="s">
        <v>675</v>
      </c>
      <c r="D271" s="267" t="s">
        <v>406</v>
      </c>
      <c r="E271" s="268" t="s">
        <v>3932</v>
      </c>
      <c r="F271" s="269" t="s">
        <v>3933</v>
      </c>
      <c r="G271" s="270" t="s">
        <v>1341</v>
      </c>
      <c r="H271" s="271">
        <v>1</v>
      </c>
      <c r="I271" s="272"/>
      <c r="J271" s="273">
        <f>ROUND(I271*H271,2)</f>
        <v>0</v>
      </c>
      <c r="K271" s="269" t="s">
        <v>1</v>
      </c>
      <c r="L271" s="274"/>
      <c r="M271" s="275" t="s">
        <v>1</v>
      </c>
      <c r="N271" s="276" t="s">
        <v>41</v>
      </c>
      <c r="O271" s="91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37" t="s">
        <v>1183</v>
      </c>
      <c r="AT271" s="237" t="s">
        <v>406</v>
      </c>
      <c r="AU271" s="237" t="s">
        <v>85</v>
      </c>
      <c r="AY271" s="17" t="s">
        <v>178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7" t="s">
        <v>83</v>
      </c>
      <c r="BK271" s="238">
        <f>ROUND(I271*H271,2)</f>
        <v>0</v>
      </c>
      <c r="BL271" s="17" t="s">
        <v>1183</v>
      </c>
      <c r="BM271" s="237" t="s">
        <v>4076</v>
      </c>
    </row>
    <row r="272" s="14" customFormat="1">
      <c r="A272" s="14"/>
      <c r="B272" s="255"/>
      <c r="C272" s="256"/>
      <c r="D272" s="246" t="s">
        <v>190</v>
      </c>
      <c r="E272" s="257" t="s">
        <v>1</v>
      </c>
      <c r="F272" s="258" t="s">
        <v>83</v>
      </c>
      <c r="G272" s="256"/>
      <c r="H272" s="259">
        <v>1</v>
      </c>
      <c r="I272" s="260"/>
      <c r="J272" s="256"/>
      <c r="K272" s="256"/>
      <c r="L272" s="261"/>
      <c r="M272" s="262"/>
      <c r="N272" s="263"/>
      <c r="O272" s="263"/>
      <c r="P272" s="263"/>
      <c r="Q272" s="263"/>
      <c r="R272" s="263"/>
      <c r="S272" s="263"/>
      <c r="T272" s="26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5" t="s">
        <v>190</v>
      </c>
      <c r="AU272" s="265" t="s">
        <v>85</v>
      </c>
      <c r="AV272" s="14" t="s">
        <v>85</v>
      </c>
      <c r="AW272" s="14" t="s">
        <v>34</v>
      </c>
      <c r="AX272" s="14" t="s">
        <v>76</v>
      </c>
      <c r="AY272" s="265" t="s">
        <v>178</v>
      </c>
    </row>
    <row r="273" s="2" customFormat="1" ht="24.15" customHeight="1">
      <c r="A273" s="38"/>
      <c r="B273" s="39"/>
      <c r="C273" s="226" t="s">
        <v>681</v>
      </c>
      <c r="D273" s="226" t="s">
        <v>181</v>
      </c>
      <c r="E273" s="227" t="s">
        <v>3935</v>
      </c>
      <c r="F273" s="228" t="s">
        <v>3936</v>
      </c>
      <c r="G273" s="229" t="s">
        <v>203</v>
      </c>
      <c r="H273" s="230">
        <v>1</v>
      </c>
      <c r="I273" s="231"/>
      <c r="J273" s="232">
        <f>ROUND(I273*H273,2)</f>
        <v>0</v>
      </c>
      <c r="K273" s="228" t="s">
        <v>1</v>
      </c>
      <c r="L273" s="44"/>
      <c r="M273" s="233" t="s">
        <v>1</v>
      </c>
      <c r="N273" s="234" t="s">
        <v>41</v>
      </c>
      <c r="O273" s="91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R273" s="237" t="s">
        <v>362</v>
      </c>
      <c r="AT273" s="237" t="s">
        <v>181</v>
      </c>
      <c r="AU273" s="237" t="s">
        <v>85</v>
      </c>
      <c r="AY273" s="17" t="s">
        <v>178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7" t="s">
        <v>83</v>
      </c>
      <c r="BK273" s="238">
        <f>ROUND(I273*H273,2)</f>
        <v>0</v>
      </c>
      <c r="BL273" s="17" t="s">
        <v>362</v>
      </c>
      <c r="BM273" s="237" t="s">
        <v>4077</v>
      </c>
    </row>
    <row r="274" s="2" customFormat="1" ht="24.15" customHeight="1">
      <c r="A274" s="38"/>
      <c r="B274" s="39"/>
      <c r="C274" s="267" t="s">
        <v>687</v>
      </c>
      <c r="D274" s="267" t="s">
        <v>406</v>
      </c>
      <c r="E274" s="268" t="s">
        <v>4078</v>
      </c>
      <c r="F274" s="269" t="s">
        <v>4079</v>
      </c>
      <c r="G274" s="270" t="s">
        <v>1341</v>
      </c>
      <c r="H274" s="271">
        <v>3</v>
      </c>
      <c r="I274" s="272"/>
      <c r="J274" s="273">
        <f>ROUND(I274*H274,2)</f>
        <v>0</v>
      </c>
      <c r="K274" s="269" t="s">
        <v>1</v>
      </c>
      <c r="L274" s="274"/>
      <c r="M274" s="275" t="s">
        <v>1</v>
      </c>
      <c r="N274" s="276" t="s">
        <v>41</v>
      </c>
      <c r="O274" s="91"/>
      <c r="P274" s="235">
        <f>O274*H274</f>
        <v>0</v>
      </c>
      <c r="Q274" s="235">
        <v>0</v>
      </c>
      <c r="R274" s="235">
        <f>Q274*H274</f>
        <v>0</v>
      </c>
      <c r="S274" s="235">
        <v>0</v>
      </c>
      <c r="T274" s="236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37" t="s">
        <v>1183</v>
      </c>
      <c r="AT274" s="237" t="s">
        <v>406</v>
      </c>
      <c r="AU274" s="237" t="s">
        <v>85</v>
      </c>
      <c r="AY274" s="17" t="s">
        <v>178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7" t="s">
        <v>83</v>
      </c>
      <c r="BK274" s="238">
        <f>ROUND(I274*H274,2)</f>
        <v>0</v>
      </c>
      <c r="BL274" s="17" t="s">
        <v>1183</v>
      </c>
      <c r="BM274" s="237" t="s">
        <v>4080</v>
      </c>
    </row>
    <row r="275" s="14" customFormat="1">
      <c r="A275" s="14"/>
      <c r="B275" s="255"/>
      <c r="C275" s="256"/>
      <c r="D275" s="246" t="s">
        <v>190</v>
      </c>
      <c r="E275" s="257" t="s">
        <v>1</v>
      </c>
      <c r="F275" s="258" t="s">
        <v>4081</v>
      </c>
      <c r="G275" s="256"/>
      <c r="H275" s="259">
        <v>3</v>
      </c>
      <c r="I275" s="260"/>
      <c r="J275" s="256"/>
      <c r="K275" s="256"/>
      <c r="L275" s="261"/>
      <c r="M275" s="262"/>
      <c r="N275" s="263"/>
      <c r="O275" s="263"/>
      <c r="P275" s="263"/>
      <c r="Q275" s="263"/>
      <c r="R275" s="263"/>
      <c r="S275" s="263"/>
      <c r="T275" s="26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65" t="s">
        <v>190</v>
      </c>
      <c r="AU275" s="265" t="s">
        <v>85</v>
      </c>
      <c r="AV275" s="14" t="s">
        <v>85</v>
      </c>
      <c r="AW275" s="14" t="s">
        <v>34</v>
      </c>
      <c r="AX275" s="14" t="s">
        <v>76</v>
      </c>
      <c r="AY275" s="265" t="s">
        <v>178</v>
      </c>
    </row>
    <row r="276" s="2" customFormat="1" ht="24.15" customHeight="1">
      <c r="A276" s="38"/>
      <c r="B276" s="39"/>
      <c r="C276" s="226" t="s">
        <v>693</v>
      </c>
      <c r="D276" s="226" t="s">
        <v>181</v>
      </c>
      <c r="E276" s="227" t="s">
        <v>4082</v>
      </c>
      <c r="F276" s="228" t="s">
        <v>4083</v>
      </c>
      <c r="G276" s="229" t="s">
        <v>203</v>
      </c>
      <c r="H276" s="230">
        <v>3</v>
      </c>
      <c r="I276" s="231"/>
      <c r="J276" s="232">
        <f>ROUND(I276*H276,2)</f>
        <v>0</v>
      </c>
      <c r="K276" s="228" t="s">
        <v>185</v>
      </c>
      <c r="L276" s="44"/>
      <c r="M276" s="233" t="s">
        <v>1</v>
      </c>
      <c r="N276" s="234" t="s">
        <v>41</v>
      </c>
      <c r="O276" s="91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37" t="s">
        <v>362</v>
      </c>
      <c r="AT276" s="237" t="s">
        <v>181</v>
      </c>
      <c r="AU276" s="237" t="s">
        <v>85</v>
      </c>
      <c r="AY276" s="17" t="s">
        <v>178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7" t="s">
        <v>83</v>
      </c>
      <c r="BK276" s="238">
        <f>ROUND(I276*H276,2)</f>
        <v>0</v>
      </c>
      <c r="BL276" s="17" t="s">
        <v>362</v>
      </c>
      <c r="BM276" s="237" t="s">
        <v>4084</v>
      </c>
    </row>
    <row r="277" s="2" customFormat="1">
      <c r="A277" s="38"/>
      <c r="B277" s="39"/>
      <c r="C277" s="40"/>
      <c r="D277" s="239" t="s">
        <v>188</v>
      </c>
      <c r="E277" s="40"/>
      <c r="F277" s="240" t="s">
        <v>4085</v>
      </c>
      <c r="G277" s="40"/>
      <c r="H277" s="40"/>
      <c r="I277" s="241"/>
      <c r="J277" s="40"/>
      <c r="K277" s="40"/>
      <c r="L277" s="44"/>
      <c r="M277" s="242"/>
      <c r="N277" s="243"/>
      <c r="O277" s="91"/>
      <c r="P277" s="91"/>
      <c r="Q277" s="91"/>
      <c r="R277" s="91"/>
      <c r="S277" s="91"/>
      <c r="T277" s="92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T277" s="17" t="s">
        <v>188</v>
      </c>
      <c r="AU277" s="17" t="s">
        <v>85</v>
      </c>
    </row>
    <row r="278" s="2" customFormat="1" ht="24.15" customHeight="1">
      <c r="A278" s="38"/>
      <c r="B278" s="39"/>
      <c r="C278" s="267" t="s">
        <v>699</v>
      </c>
      <c r="D278" s="267" t="s">
        <v>406</v>
      </c>
      <c r="E278" s="268" t="s">
        <v>4086</v>
      </c>
      <c r="F278" s="269" t="s">
        <v>4087</v>
      </c>
      <c r="G278" s="270" t="s">
        <v>1341</v>
      </c>
      <c r="H278" s="271">
        <v>1</v>
      </c>
      <c r="I278" s="272"/>
      <c r="J278" s="273">
        <f>ROUND(I278*H278,2)</f>
        <v>0</v>
      </c>
      <c r="K278" s="269" t="s">
        <v>1</v>
      </c>
      <c r="L278" s="274"/>
      <c r="M278" s="275" t="s">
        <v>1</v>
      </c>
      <c r="N278" s="276" t="s">
        <v>41</v>
      </c>
      <c r="O278" s="91"/>
      <c r="P278" s="235">
        <f>O278*H278</f>
        <v>0</v>
      </c>
      <c r="Q278" s="235">
        <v>0</v>
      </c>
      <c r="R278" s="235">
        <f>Q278*H278</f>
        <v>0</v>
      </c>
      <c r="S278" s="235">
        <v>0</v>
      </c>
      <c r="T278" s="236">
        <f>S278*H278</f>
        <v>0</v>
      </c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R278" s="237" t="s">
        <v>1183</v>
      </c>
      <c r="AT278" s="237" t="s">
        <v>406</v>
      </c>
      <c r="AU278" s="237" t="s">
        <v>85</v>
      </c>
      <c r="AY278" s="17" t="s">
        <v>178</v>
      </c>
      <c r="BE278" s="238">
        <f>IF(N278="základní",J278,0)</f>
        <v>0</v>
      </c>
      <c r="BF278" s="238">
        <f>IF(N278="snížená",J278,0)</f>
        <v>0</v>
      </c>
      <c r="BG278" s="238">
        <f>IF(N278="zákl. přenesená",J278,0)</f>
        <v>0</v>
      </c>
      <c r="BH278" s="238">
        <f>IF(N278="sníž. přenesená",J278,0)</f>
        <v>0</v>
      </c>
      <c r="BI278" s="238">
        <f>IF(N278="nulová",J278,0)</f>
        <v>0</v>
      </c>
      <c r="BJ278" s="17" t="s">
        <v>83</v>
      </c>
      <c r="BK278" s="238">
        <f>ROUND(I278*H278,2)</f>
        <v>0</v>
      </c>
      <c r="BL278" s="17" t="s">
        <v>1183</v>
      </c>
      <c r="BM278" s="237" t="s">
        <v>4088</v>
      </c>
    </row>
    <row r="279" s="14" customFormat="1">
      <c r="A279" s="14"/>
      <c r="B279" s="255"/>
      <c r="C279" s="256"/>
      <c r="D279" s="246" t="s">
        <v>190</v>
      </c>
      <c r="E279" s="257" t="s">
        <v>1</v>
      </c>
      <c r="F279" s="258" t="s">
        <v>83</v>
      </c>
      <c r="G279" s="256"/>
      <c r="H279" s="259">
        <v>1</v>
      </c>
      <c r="I279" s="260"/>
      <c r="J279" s="256"/>
      <c r="K279" s="256"/>
      <c r="L279" s="261"/>
      <c r="M279" s="262"/>
      <c r="N279" s="263"/>
      <c r="O279" s="263"/>
      <c r="P279" s="263"/>
      <c r="Q279" s="263"/>
      <c r="R279" s="263"/>
      <c r="S279" s="263"/>
      <c r="T279" s="26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5" t="s">
        <v>190</v>
      </c>
      <c r="AU279" s="265" t="s">
        <v>85</v>
      </c>
      <c r="AV279" s="14" t="s">
        <v>85</v>
      </c>
      <c r="AW279" s="14" t="s">
        <v>34</v>
      </c>
      <c r="AX279" s="14" t="s">
        <v>76</v>
      </c>
      <c r="AY279" s="265" t="s">
        <v>178</v>
      </c>
    </row>
    <row r="280" s="2" customFormat="1" ht="24.15" customHeight="1">
      <c r="A280" s="38"/>
      <c r="B280" s="39"/>
      <c r="C280" s="226" t="s">
        <v>304</v>
      </c>
      <c r="D280" s="226" t="s">
        <v>181</v>
      </c>
      <c r="E280" s="227" t="s">
        <v>4089</v>
      </c>
      <c r="F280" s="228" t="s">
        <v>4090</v>
      </c>
      <c r="G280" s="229" t="s">
        <v>203</v>
      </c>
      <c r="H280" s="230">
        <v>1</v>
      </c>
      <c r="I280" s="231"/>
      <c r="J280" s="232">
        <f>ROUND(I280*H280,2)</f>
        <v>0</v>
      </c>
      <c r="K280" s="228" t="s">
        <v>185</v>
      </c>
      <c r="L280" s="44"/>
      <c r="M280" s="233" t="s">
        <v>1</v>
      </c>
      <c r="N280" s="234" t="s">
        <v>41</v>
      </c>
      <c r="O280" s="91"/>
      <c r="P280" s="235">
        <f>O280*H280</f>
        <v>0</v>
      </c>
      <c r="Q280" s="235">
        <v>0</v>
      </c>
      <c r="R280" s="235">
        <f>Q280*H280</f>
        <v>0</v>
      </c>
      <c r="S280" s="235">
        <v>0</v>
      </c>
      <c r="T280" s="236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237" t="s">
        <v>362</v>
      </c>
      <c r="AT280" s="237" t="s">
        <v>181</v>
      </c>
      <c r="AU280" s="237" t="s">
        <v>85</v>
      </c>
      <c r="AY280" s="17" t="s">
        <v>178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7" t="s">
        <v>83</v>
      </c>
      <c r="BK280" s="238">
        <f>ROUND(I280*H280,2)</f>
        <v>0</v>
      </c>
      <c r="BL280" s="17" t="s">
        <v>362</v>
      </c>
      <c r="BM280" s="237" t="s">
        <v>4091</v>
      </c>
    </row>
    <row r="281" s="2" customFormat="1">
      <c r="A281" s="38"/>
      <c r="B281" s="39"/>
      <c r="C281" s="40"/>
      <c r="D281" s="239" t="s">
        <v>188</v>
      </c>
      <c r="E281" s="40"/>
      <c r="F281" s="240" t="s">
        <v>4092</v>
      </c>
      <c r="G281" s="40"/>
      <c r="H281" s="40"/>
      <c r="I281" s="241"/>
      <c r="J281" s="40"/>
      <c r="K281" s="40"/>
      <c r="L281" s="44"/>
      <c r="M281" s="242"/>
      <c r="N281" s="243"/>
      <c r="O281" s="91"/>
      <c r="P281" s="91"/>
      <c r="Q281" s="91"/>
      <c r="R281" s="91"/>
      <c r="S281" s="91"/>
      <c r="T281" s="92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T281" s="17" t="s">
        <v>188</v>
      </c>
      <c r="AU281" s="17" t="s">
        <v>85</v>
      </c>
    </row>
    <row r="282" s="2" customFormat="1" ht="37.8" customHeight="1">
      <c r="A282" s="38"/>
      <c r="B282" s="39"/>
      <c r="C282" s="267" t="s">
        <v>711</v>
      </c>
      <c r="D282" s="267" t="s">
        <v>406</v>
      </c>
      <c r="E282" s="268" t="s">
        <v>3938</v>
      </c>
      <c r="F282" s="269" t="s">
        <v>3939</v>
      </c>
      <c r="G282" s="270" t="s">
        <v>203</v>
      </c>
      <c r="H282" s="271">
        <v>3</v>
      </c>
      <c r="I282" s="272"/>
      <c r="J282" s="273">
        <f>ROUND(I282*H282,2)</f>
        <v>0</v>
      </c>
      <c r="K282" s="269" t="s">
        <v>1</v>
      </c>
      <c r="L282" s="274"/>
      <c r="M282" s="275" t="s">
        <v>1</v>
      </c>
      <c r="N282" s="276" t="s">
        <v>41</v>
      </c>
      <c r="O282" s="91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37" t="s">
        <v>1804</v>
      </c>
      <c r="AT282" s="237" t="s">
        <v>406</v>
      </c>
      <c r="AU282" s="237" t="s">
        <v>85</v>
      </c>
      <c r="AY282" s="17" t="s">
        <v>178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7" t="s">
        <v>83</v>
      </c>
      <c r="BK282" s="238">
        <f>ROUND(I282*H282,2)</f>
        <v>0</v>
      </c>
      <c r="BL282" s="17" t="s">
        <v>726</v>
      </c>
      <c r="BM282" s="237" t="s">
        <v>4093</v>
      </c>
    </row>
    <row r="283" s="14" customFormat="1">
      <c r="A283" s="14"/>
      <c r="B283" s="255"/>
      <c r="C283" s="256"/>
      <c r="D283" s="246" t="s">
        <v>190</v>
      </c>
      <c r="E283" s="257" t="s">
        <v>1</v>
      </c>
      <c r="F283" s="258" t="s">
        <v>4094</v>
      </c>
      <c r="G283" s="256"/>
      <c r="H283" s="259">
        <v>3</v>
      </c>
      <c r="I283" s="260"/>
      <c r="J283" s="256"/>
      <c r="K283" s="256"/>
      <c r="L283" s="261"/>
      <c r="M283" s="262"/>
      <c r="N283" s="263"/>
      <c r="O283" s="263"/>
      <c r="P283" s="263"/>
      <c r="Q283" s="263"/>
      <c r="R283" s="263"/>
      <c r="S283" s="263"/>
      <c r="T283" s="26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5" t="s">
        <v>190</v>
      </c>
      <c r="AU283" s="265" t="s">
        <v>85</v>
      </c>
      <c r="AV283" s="14" t="s">
        <v>85</v>
      </c>
      <c r="AW283" s="14" t="s">
        <v>34</v>
      </c>
      <c r="AX283" s="14" t="s">
        <v>76</v>
      </c>
      <c r="AY283" s="265" t="s">
        <v>178</v>
      </c>
    </row>
    <row r="284" s="2" customFormat="1" ht="33" customHeight="1">
      <c r="A284" s="38"/>
      <c r="B284" s="39"/>
      <c r="C284" s="226" t="s">
        <v>422</v>
      </c>
      <c r="D284" s="226" t="s">
        <v>181</v>
      </c>
      <c r="E284" s="227" t="s">
        <v>3941</v>
      </c>
      <c r="F284" s="228" t="s">
        <v>3942</v>
      </c>
      <c r="G284" s="229" t="s">
        <v>203</v>
      </c>
      <c r="H284" s="230">
        <v>3</v>
      </c>
      <c r="I284" s="231"/>
      <c r="J284" s="232">
        <f>ROUND(I284*H284,2)</f>
        <v>0</v>
      </c>
      <c r="K284" s="228" t="s">
        <v>185</v>
      </c>
      <c r="L284" s="44"/>
      <c r="M284" s="233" t="s">
        <v>1</v>
      </c>
      <c r="N284" s="234" t="s">
        <v>41</v>
      </c>
      <c r="O284" s="91"/>
      <c r="P284" s="235">
        <f>O284*H284</f>
        <v>0</v>
      </c>
      <c r="Q284" s="235">
        <v>0</v>
      </c>
      <c r="R284" s="235">
        <f>Q284*H284</f>
        <v>0</v>
      </c>
      <c r="S284" s="235">
        <v>0</v>
      </c>
      <c r="T284" s="236">
        <f>S284*H284</f>
        <v>0</v>
      </c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R284" s="237" t="s">
        <v>362</v>
      </c>
      <c r="AT284" s="237" t="s">
        <v>181</v>
      </c>
      <c r="AU284" s="237" t="s">
        <v>85</v>
      </c>
      <c r="AY284" s="17" t="s">
        <v>178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7" t="s">
        <v>83</v>
      </c>
      <c r="BK284" s="238">
        <f>ROUND(I284*H284,2)</f>
        <v>0</v>
      </c>
      <c r="BL284" s="17" t="s">
        <v>362</v>
      </c>
      <c r="BM284" s="237" t="s">
        <v>4095</v>
      </c>
    </row>
    <row r="285" s="2" customFormat="1">
      <c r="A285" s="38"/>
      <c r="B285" s="39"/>
      <c r="C285" s="40"/>
      <c r="D285" s="239" t="s">
        <v>188</v>
      </c>
      <c r="E285" s="40"/>
      <c r="F285" s="240" t="s">
        <v>3944</v>
      </c>
      <c r="G285" s="40"/>
      <c r="H285" s="40"/>
      <c r="I285" s="241"/>
      <c r="J285" s="40"/>
      <c r="K285" s="40"/>
      <c r="L285" s="44"/>
      <c r="M285" s="242"/>
      <c r="N285" s="243"/>
      <c r="O285" s="91"/>
      <c r="P285" s="91"/>
      <c r="Q285" s="91"/>
      <c r="R285" s="91"/>
      <c r="S285" s="91"/>
      <c r="T285" s="92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T285" s="17" t="s">
        <v>188</v>
      </c>
      <c r="AU285" s="17" t="s">
        <v>85</v>
      </c>
    </row>
    <row r="286" s="2" customFormat="1" ht="37.8" customHeight="1">
      <c r="A286" s="38"/>
      <c r="B286" s="39"/>
      <c r="C286" s="267" t="s">
        <v>726</v>
      </c>
      <c r="D286" s="267" t="s">
        <v>406</v>
      </c>
      <c r="E286" s="268" t="s">
        <v>3945</v>
      </c>
      <c r="F286" s="269" t="s">
        <v>3946</v>
      </c>
      <c r="G286" s="270" t="s">
        <v>1341</v>
      </c>
      <c r="H286" s="271">
        <v>2</v>
      </c>
      <c r="I286" s="272"/>
      <c r="J286" s="273">
        <f>ROUND(I286*H286,2)</f>
        <v>0</v>
      </c>
      <c r="K286" s="269" t="s">
        <v>1</v>
      </c>
      <c r="L286" s="274"/>
      <c r="M286" s="275" t="s">
        <v>1</v>
      </c>
      <c r="N286" s="276" t="s">
        <v>41</v>
      </c>
      <c r="O286" s="91"/>
      <c r="P286" s="235">
        <f>O286*H286</f>
        <v>0</v>
      </c>
      <c r="Q286" s="235">
        <v>0</v>
      </c>
      <c r="R286" s="235">
        <f>Q286*H286</f>
        <v>0</v>
      </c>
      <c r="S286" s="235">
        <v>0</v>
      </c>
      <c r="T286" s="23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37" t="s">
        <v>1183</v>
      </c>
      <c r="AT286" s="237" t="s">
        <v>406</v>
      </c>
      <c r="AU286" s="237" t="s">
        <v>85</v>
      </c>
      <c r="AY286" s="17" t="s">
        <v>178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7" t="s">
        <v>83</v>
      </c>
      <c r="BK286" s="238">
        <f>ROUND(I286*H286,2)</f>
        <v>0</v>
      </c>
      <c r="BL286" s="17" t="s">
        <v>1183</v>
      </c>
      <c r="BM286" s="237" t="s">
        <v>4096</v>
      </c>
    </row>
    <row r="287" s="14" customFormat="1">
      <c r="A287" s="14"/>
      <c r="B287" s="255"/>
      <c r="C287" s="256"/>
      <c r="D287" s="246" t="s">
        <v>190</v>
      </c>
      <c r="E287" s="257" t="s">
        <v>1</v>
      </c>
      <c r="F287" s="258" t="s">
        <v>4097</v>
      </c>
      <c r="G287" s="256"/>
      <c r="H287" s="259">
        <v>2</v>
      </c>
      <c r="I287" s="260"/>
      <c r="J287" s="256"/>
      <c r="K287" s="256"/>
      <c r="L287" s="261"/>
      <c r="M287" s="262"/>
      <c r="N287" s="263"/>
      <c r="O287" s="263"/>
      <c r="P287" s="263"/>
      <c r="Q287" s="263"/>
      <c r="R287" s="263"/>
      <c r="S287" s="263"/>
      <c r="T287" s="26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5" t="s">
        <v>190</v>
      </c>
      <c r="AU287" s="265" t="s">
        <v>85</v>
      </c>
      <c r="AV287" s="14" t="s">
        <v>85</v>
      </c>
      <c r="AW287" s="14" t="s">
        <v>34</v>
      </c>
      <c r="AX287" s="14" t="s">
        <v>76</v>
      </c>
      <c r="AY287" s="265" t="s">
        <v>178</v>
      </c>
    </row>
    <row r="288" s="2" customFormat="1" ht="24.15" customHeight="1">
      <c r="A288" s="38"/>
      <c r="B288" s="39"/>
      <c r="C288" s="226" t="s">
        <v>732</v>
      </c>
      <c r="D288" s="226" t="s">
        <v>181</v>
      </c>
      <c r="E288" s="227" t="s">
        <v>4098</v>
      </c>
      <c r="F288" s="228" t="s">
        <v>4099</v>
      </c>
      <c r="G288" s="229" t="s">
        <v>203</v>
      </c>
      <c r="H288" s="230">
        <v>2</v>
      </c>
      <c r="I288" s="231"/>
      <c r="J288" s="232">
        <f>ROUND(I288*H288,2)</f>
        <v>0</v>
      </c>
      <c r="K288" s="228" t="s">
        <v>185</v>
      </c>
      <c r="L288" s="44"/>
      <c r="M288" s="233" t="s">
        <v>1</v>
      </c>
      <c r="N288" s="234" t="s">
        <v>41</v>
      </c>
      <c r="O288" s="91"/>
      <c r="P288" s="235">
        <f>O288*H288</f>
        <v>0</v>
      </c>
      <c r="Q288" s="235">
        <v>0</v>
      </c>
      <c r="R288" s="235">
        <f>Q288*H288</f>
        <v>0</v>
      </c>
      <c r="S288" s="235">
        <v>0</v>
      </c>
      <c r="T288" s="236">
        <f>S288*H288</f>
        <v>0</v>
      </c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R288" s="237" t="s">
        <v>362</v>
      </c>
      <c r="AT288" s="237" t="s">
        <v>181</v>
      </c>
      <c r="AU288" s="237" t="s">
        <v>85</v>
      </c>
      <c r="AY288" s="17" t="s">
        <v>178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7" t="s">
        <v>83</v>
      </c>
      <c r="BK288" s="238">
        <f>ROUND(I288*H288,2)</f>
        <v>0</v>
      </c>
      <c r="BL288" s="17" t="s">
        <v>362</v>
      </c>
      <c r="BM288" s="237" t="s">
        <v>4100</v>
      </c>
    </row>
    <row r="289" s="2" customFormat="1">
      <c r="A289" s="38"/>
      <c r="B289" s="39"/>
      <c r="C289" s="40"/>
      <c r="D289" s="239" t="s">
        <v>188</v>
      </c>
      <c r="E289" s="40"/>
      <c r="F289" s="240" t="s">
        <v>4101</v>
      </c>
      <c r="G289" s="40"/>
      <c r="H289" s="40"/>
      <c r="I289" s="241"/>
      <c r="J289" s="40"/>
      <c r="K289" s="40"/>
      <c r="L289" s="44"/>
      <c r="M289" s="242"/>
      <c r="N289" s="243"/>
      <c r="O289" s="91"/>
      <c r="P289" s="91"/>
      <c r="Q289" s="91"/>
      <c r="R289" s="91"/>
      <c r="S289" s="91"/>
      <c r="T289" s="92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T289" s="17" t="s">
        <v>188</v>
      </c>
      <c r="AU289" s="17" t="s">
        <v>85</v>
      </c>
    </row>
    <row r="290" s="2" customFormat="1" ht="37.8" customHeight="1">
      <c r="A290" s="38"/>
      <c r="B290" s="39"/>
      <c r="C290" s="267" t="s">
        <v>739</v>
      </c>
      <c r="D290" s="267" t="s">
        <v>406</v>
      </c>
      <c r="E290" s="268" t="s">
        <v>3952</v>
      </c>
      <c r="F290" s="269" t="s">
        <v>3953</v>
      </c>
      <c r="G290" s="270" t="s">
        <v>1341</v>
      </c>
      <c r="H290" s="271">
        <v>6</v>
      </c>
      <c r="I290" s="272"/>
      <c r="J290" s="273">
        <f>ROUND(I290*H290,2)</f>
        <v>0</v>
      </c>
      <c r="K290" s="269" t="s">
        <v>1</v>
      </c>
      <c r="L290" s="274"/>
      <c r="M290" s="275" t="s">
        <v>1</v>
      </c>
      <c r="N290" s="276" t="s">
        <v>41</v>
      </c>
      <c r="O290" s="91"/>
      <c r="P290" s="235">
        <f>O290*H290</f>
        <v>0</v>
      </c>
      <c r="Q290" s="235">
        <v>0</v>
      </c>
      <c r="R290" s="235">
        <f>Q290*H290</f>
        <v>0</v>
      </c>
      <c r="S290" s="235">
        <v>0</v>
      </c>
      <c r="T290" s="236">
        <f>S290*H290</f>
        <v>0</v>
      </c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R290" s="237" t="s">
        <v>1183</v>
      </c>
      <c r="AT290" s="237" t="s">
        <v>406</v>
      </c>
      <c r="AU290" s="237" t="s">
        <v>85</v>
      </c>
      <c r="AY290" s="17" t="s">
        <v>178</v>
      </c>
      <c r="BE290" s="238">
        <f>IF(N290="základní",J290,0)</f>
        <v>0</v>
      </c>
      <c r="BF290" s="238">
        <f>IF(N290="snížená",J290,0)</f>
        <v>0</v>
      </c>
      <c r="BG290" s="238">
        <f>IF(N290="zákl. přenesená",J290,0)</f>
        <v>0</v>
      </c>
      <c r="BH290" s="238">
        <f>IF(N290="sníž. přenesená",J290,0)</f>
        <v>0</v>
      </c>
      <c r="BI290" s="238">
        <f>IF(N290="nulová",J290,0)</f>
        <v>0</v>
      </c>
      <c r="BJ290" s="17" t="s">
        <v>83</v>
      </c>
      <c r="BK290" s="238">
        <f>ROUND(I290*H290,2)</f>
        <v>0</v>
      </c>
      <c r="BL290" s="17" t="s">
        <v>1183</v>
      </c>
      <c r="BM290" s="237" t="s">
        <v>4102</v>
      </c>
    </row>
    <row r="291" s="14" customFormat="1">
      <c r="A291" s="14"/>
      <c r="B291" s="255"/>
      <c r="C291" s="256"/>
      <c r="D291" s="246" t="s">
        <v>190</v>
      </c>
      <c r="E291" s="257" t="s">
        <v>1</v>
      </c>
      <c r="F291" s="258" t="s">
        <v>241</v>
      </c>
      <c r="G291" s="256"/>
      <c r="H291" s="259">
        <v>6</v>
      </c>
      <c r="I291" s="260"/>
      <c r="J291" s="256"/>
      <c r="K291" s="256"/>
      <c r="L291" s="261"/>
      <c r="M291" s="262"/>
      <c r="N291" s="263"/>
      <c r="O291" s="263"/>
      <c r="P291" s="263"/>
      <c r="Q291" s="263"/>
      <c r="R291" s="263"/>
      <c r="S291" s="263"/>
      <c r="T291" s="26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5" t="s">
        <v>190</v>
      </c>
      <c r="AU291" s="265" t="s">
        <v>85</v>
      </c>
      <c r="AV291" s="14" t="s">
        <v>85</v>
      </c>
      <c r="AW291" s="14" t="s">
        <v>34</v>
      </c>
      <c r="AX291" s="14" t="s">
        <v>76</v>
      </c>
      <c r="AY291" s="265" t="s">
        <v>178</v>
      </c>
    </row>
    <row r="292" s="2" customFormat="1" ht="24.15" customHeight="1">
      <c r="A292" s="38"/>
      <c r="B292" s="39"/>
      <c r="C292" s="226" t="s">
        <v>745</v>
      </c>
      <c r="D292" s="226" t="s">
        <v>181</v>
      </c>
      <c r="E292" s="227" t="s">
        <v>3955</v>
      </c>
      <c r="F292" s="228" t="s">
        <v>3956</v>
      </c>
      <c r="G292" s="229" t="s">
        <v>203</v>
      </c>
      <c r="H292" s="230">
        <v>6</v>
      </c>
      <c r="I292" s="231"/>
      <c r="J292" s="232">
        <f>ROUND(I292*H292,2)</f>
        <v>0</v>
      </c>
      <c r="K292" s="228" t="s">
        <v>185</v>
      </c>
      <c r="L292" s="44"/>
      <c r="M292" s="233" t="s">
        <v>1</v>
      </c>
      <c r="N292" s="234" t="s">
        <v>41</v>
      </c>
      <c r="O292" s="91"/>
      <c r="P292" s="235">
        <f>O292*H292</f>
        <v>0</v>
      </c>
      <c r="Q292" s="235">
        <v>0</v>
      </c>
      <c r="R292" s="235">
        <f>Q292*H292</f>
        <v>0</v>
      </c>
      <c r="S292" s="235">
        <v>0</v>
      </c>
      <c r="T292" s="23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37" t="s">
        <v>726</v>
      </c>
      <c r="AT292" s="237" t="s">
        <v>181</v>
      </c>
      <c r="AU292" s="237" t="s">
        <v>85</v>
      </c>
      <c r="AY292" s="17" t="s">
        <v>178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7" t="s">
        <v>83</v>
      </c>
      <c r="BK292" s="238">
        <f>ROUND(I292*H292,2)</f>
        <v>0</v>
      </c>
      <c r="BL292" s="17" t="s">
        <v>726</v>
      </c>
      <c r="BM292" s="237" t="s">
        <v>4103</v>
      </c>
    </row>
    <row r="293" s="2" customFormat="1">
      <c r="A293" s="38"/>
      <c r="B293" s="39"/>
      <c r="C293" s="40"/>
      <c r="D293" s="239" t="s">
        <v>188</v>
      </c>
      <c r="E293" s="40"/>
      <c r="F293" s="240" t="s">
        <v>3958</v>
      </c>
      <c r="G293" s="40"/>
      <c r="H293" s="40"/>
      <c r="I293" s="241"/>
      <c r="J293" s="40"/>
      <c r="K293" s="40"/>
      <c r="L293" s="44"/>
      <c r="M293" s="242"/>
      <c r="N293" s="243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7" t="s">
        <v>188</v>
      </c>
      <c r="AU293" s="17" t="s">
        <v>85</v>
      </c>
    </row>
    <row r="294" s="2" customFormat="1" ht="37.8" customHeight="1">
      <c r="A294" s="38"/>
      <c r="B294" s="39"/>
      <c r="C294" s="267" t="s">
        <v>751</v>
      </c>
      <c r="D294" s="267" t="s">
        <v>406</v>
      </c>
      <c r="E294" s="268" t="s">
        <v>4104</v>
      </c>
      <c r="F294" s="269" t="s">
        <v>4105</v>
      </c>
      <c r="G294" s="270" t="s">
        <v>1341</v>
      </c>
      <c r="H294" s="271">
        <v>3</v>
      </c>
      <c r="I294" s="272"/>
      <c r="J294" s="273">
        <f>ROUND(I294*H294,2)</f>
        <v>0</v>
      </c>
      <c r="K294" s="269" t="s">
        <v>1</v>
      </c>
      <c r="L294" s="274"/>
      <c r="M294" s="275" t="s">
        <v>1</v>
      </c>
      <c r="N294" s="276" t="s">
        <v>41</v>
      </c>
      <c r="O294" s="91"/>
      <c r="P294" s="235">
        <f>O294*H294</f>
        <v>0</v>
      </c>
      <c r="Q294" s="235">
        <v>0</v>
      </c>
      <c r="R294" s="235">
        <f>Q294*H294</f>
        <v>0</v>
      </c>
      <c r="S294" s="235">
        <v>0</v>
      </c>
      <c r="T294" s="236">
        <f>S294*H294</f>
        <v>0</v>
      </c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R294" s="237" t="s">
        <v>1183</v>
      </c>
      <c r="AT294" s="237" t="s">
        <v>406</v>
      </c>
      <c r="AU294" s="237" t="s">
        <v>85</v>
      </c>
      <c r="AY294" s="17" t="s">
        <v>178</v>
      </c>
      <c r="BE294" s="238">
        <f>IF(N294="základní",J294,0)</f>
        <v>0</v>
      </c>
      <c r="BF294" s="238">
        <f>IF(N294="snížená",J294,0)</f>
        <v>0</v>
      </c>
      <c r="BG294" s="238">
        <f>IF(N294="zákl. přenesená",J294,0)</f>
        <v>0</v>
      </c>
      <c r="BH294" s="238">
        <f>IF(N294="sníž. přenesená",J294,0)</f>
        <v>0</v>
      </c>
      <c r="BI294" s="238">
        <f>IF(N294="nulová",J294,0)</f>
        <v>0</v>
      </c>
      <c r="BJ294" s="17" t="s">
        <v>83</v>
      </c>
      <c r="BK294" s="238">
        <f>ROUND(I294*H294,2)</f>
        <v>0</v>
      </c>
      <c r="BL294" s="17" t="s">
        <v>1183</v>
      </c>
      <c r="BM294" s="237" t="s">
        <v>4106</v>
      </c>
    </row>
    <row r="295" s="14" customFormat="1">
      <c r="A295" s="14"/>
      <c r="B295" s="255"/>
      <c r="C295" s="256"/>
      <c r="D295" s="246" t="s">
        <v>190</v>
      </c>
      <c r="E295" s="257" t="s">
        <v>1</v>
      </c>
      <c r="F295" s="258" t="s">
        <v>4094</v>
      </c>
      <c r="G295" s="256"/>
      <c r="H295" s="259">
        <v>3</v>
      </c>
      <c r="I295" s="260"/>
      <c r="J295" s="256"/>
      <c r="K295" s="256"/>
      <c r="L295" s="261"/>
      <c r="M295" s="262"/>
      <c r="N295" s="263"/>
      <c r="O295" s="263"/>
      <c r="P295" s="263"/>
      <c r="Q295" s="263"/>
      <c r="R295" s="263"/>
      <c r="S295" s="263"/>
      <c r="T295" s="26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5" t="s">
        <v>190</v>
      </c>
      <c r="AU295" s="265" t="s">
        <v>85</v>
      </c>
      <c r="AV295" s="14" t="s">
        <v>85</v>
      </c>
      <c r="AW295" s="14" t="s">
        <v>34</v>
      </c>
      <c r="AX295" s="14" t="s">
        <v>76</v>
      </c>
      <c r="AY295" s="265" t="s">
        <v>178</v>
      </c>
    </row>
    <row r="296" s="2" customFormat="1" ht="24.15" customHeight="1">
      <c r="A296" s="38"/>
      <c r="B296" s="39"/>
      <c r="C296" s="226" t="s">
        <v>760</v>
      </c>
      <c r="D296" s="226" t="s">
        <v>181</v>
      </c>
      <c r="E296" s="227" t="s">
        <v>4098</v>
      </c>
      <c r="F296" s="228" t="s">
        <v>4099</v>
      </c>
      <c r="G296" s="229" t="s">
        <v>203</v>
      </c>
      <c r="H296" s="230">
        <v>3</v>
      </c>
      <c r="I296" s="231"/>
      <c r="J296" s="232">
        <f>ROUND(I296*H296,2)</f>
        <v>0</v>
      </c>
      <c r="K296" s="228" t="s">
        <v>185</v>
      </c>
      <c r="L296" s="44"/>
      <c r="M296" s="233" t="s">
        <v>1</v>
      </c>
      <c r="N296" s="234" t="s">
        <v>41</v>
      </c>
      <c r="O296" s="91"/>
      <c r="P296" s="235">
        <f>O296*H296</f>
        <v>0</v>
      </c>
      <c r="Q296" s="235">
        <v>0</v>
      </c>
      <c r="R296" s="235">
        <f>Q296*H296</f>
        <v>0</v>
      </c>
      <c r="S296" s="235">
        <v>0</v>
      </c>
      <c r="T296" s="236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237" t="s">
        <v>362</v>
      </c>
      <c r="AT296" s="237" t="s">
        <v>181</v>
      </c>
      <c r="AU296" s="237" t="s">
        <v>85</v>
      </c>
      <c r="AY296" s="17" t="s">
        <v>178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7" t="s">
        <v>83</v>
      </c>
      <c r="BK296" s="238">
        <f>ROUND(I296*H296,2)</f>
        <v>0</v>
      </c>
      <c r="BL296" s="17" t="s">
        <v>362</v>
      </c>
      <c r="BM296" s="237" t="s">
        <v>4107</v>
      </c>
    </row>
    <row r="297" s="2" customFormat="1">
      <c r="A297" s="38"/>
      <c r="B297" s="39"/>
      <c r="C297" s="40"/>
      <c r="D297" s="239" t="s">
        <v>188</v>
      </c>
      <c r="E297" s="40"/>
      <c r="F297" s="240" t="s">
        <v>4101</v>
      </c>
      <c r="G297" s="40"/>
      <c r="H297" s="40"/>
      <c r="I297" s="241"/>
      <c r="J297" s="40"/>
      <c r="K297" s="40"/>
      <c r="L297" s="44"/>
      <c r="M297" s="242"/>
      <c r="N297" s="243"/>
      <c r="O297" s="91"/>
      <c r="P297" s="91"/>
      <c r="Q297" s="91"/>
      <c r="R297" s="91"/>
      <c r="S297" s="91"/>
      <c r="T297" s="92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T297" s="17" t="s">
        <v>188</v>
      </c>
      <c r="AU297" s="17" t="s">
        <v>85</v>
      </c>
    </row>
    <row r="298" s="2" customFormat="1" ht="37.8" customHeight="1">
      <c r="A298" s="38"/>
      <c r="B298" s="39"/>
      <c r="C298" s="267" t="s">
        <v>766</v>
      </c>
      <c r="D298" s="267" t="s">
        <v>406</v>
      </c>
      <c r="E298" s="268" t="s">
        <v>4108</v>
      </c>
      <c r="F298" s="269" t="s">
        <v>4109</v>
      </c>
      <c r="G298" s="270" t="s">
        <v>1341</v>
      </c>
      <c r="H298" s="271">
        <v>6</v>
      </c>
      <c r="I298" s="272"/>
      <c r="J298" s="273">
        <f>ROUND(I298*H298,2)</f>
        <v>0</v>
      </c>
      <c r="K298" s="269" t="s">
        <v>1</v>
      </c>
      <c r="L298" s="274"/>
      <c r="M298" s="275" t="s">
        <v>1</v>
      </c>
      <c r="N298" s="276" t="s">
        <v>41</v>
      </c>
      <c r="O298" s="91"/>
      <c r="P298" s="235">
        <f>O298*H298</f>
        <v>0</v>
      </c>
      <c r="Q298" s="235">
        <v>0</v>
      </c>
      <c r="R298" s="235">
        <f>Q298*H298</f>
        <v>0</v>
      </c>
      <c r="S298" s="235">
        <v>0</v>
      </c>
      <c r="T298" s="236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237" t="s">
        <v>1183</v>
      </c>
      <c r="AT298" s="237" t="s">
        <v>406</v>
      </c>
      <c r="AU298" s="237" t="s">
        <v>85</v>
      </c>
      <c r="AY298" s="17" t="s">
        <v>178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7" t="s">
        <v>83</v>
      </c>
      <c r="BK298" s="238">
        <f>ROUND(I298*H298,2)</f>
        <v>0</v>
      </c>
      <c r="BL298" s="17" t="s">
        <v>1183</v>
      </c>
      <c r="BM298" s="237" t="s">
        <v>4110</v>
      </c>
    </row>
    <row r="299" s="14" customFormat="1">
      <c r="A299" s="14"/>
      <c r="B299" s="255"/>
      <c r="C299" s="256"/>
      <c r="D299" s="246" t="s">
        <v>190</v>
      </c>
      <c r="E299" s="257" t="s">
        <v>1</v>
      </c>
      <c r="F299" s="258" t="s">
        <v>4111</v>
      </c>
      <c r="G299" s="256"/>
      <c r="H299" s="259">
        <v>6</v>
      </c>
      <c r="I299" s="260"/>
      <c r="J299" s="256"/>
      <c r="K299" s="256"/>
      <c r="L299" s="261"/>
      <c r="M299" s="262"/>
      <c r="N299" s="263"/>
      <c r="O299" s="263"/>
      <c r="P299" s="263"/>
      <c r="Q299" s="263"/>
      <c r="R299" s="263"/>
      <c r="S299" s="263"/>
      <c r="T299" s="26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65" t="s">
        <v>190</v>
      </c>
      <c r="AU299" s="265" t="s">
        <v>85</v>
      </c>
      <c r="AV299" s="14" t="s">
        <v>85</v>
      </c>
      <c r="AW299" s="14" t="s">
        <v>34</v>
      </c>
      <c r="AX299" s="14" t="s">
        <v>76</v>
      </c>
      <c r="AY299" s="265" t="s">
        <v>178</v>
      </c>
    </row>
    <row r="300" s="2" customFormat="1" ht="24.15" customHeight="1">
      <c r="A300" s="38"/>
      <c r="B300" s="39"/>
      <c r="C300" s="226" t="s">
        <v>771</v>
      </c>
      <c r="D300" s="226" t="s">
        <v>181</v>
      </c>
      <c r="E300" s="227" t="s">
        <v>3955</v>
      </c>
      <c r="F300" s="228" t="s">
        <v>3956</v>
      </c>
      <c r="G300" s="229" t="s">
        <v>203</v>
      </c>
      <c r="H300" s="230">
        <v>6</v>
      </c>
      <c r="I300" s="231"/>
      <c r="J300" s="232">
        <f>ROUND(I300*H300,2)</f>
        <v>0</v>
      </c>
      <c r="K300" s="228" t="s">
        <v>185</v>
      </c>
      <c r="L300" s="44"/>
      <c r="M300" s="233" t="s">
        <v>1</v>
      </c>
      <c r="N300" s="234" t="s">
        <v>41</v>
      </c>
      <c r="O300" s="91"/>
      <c r="P300" s="235">
        <f>O300*H300</f>
        <v>0</v>
      </c>
      <c r="Q300" s="235">
        <v>0</v>
      </c>
      <c r="R300" s="235">
        <f>Q300*H300</f>
        <v>0</v>
      </c>
      <c r="S300" s="235">
        <v>0</v>
      </c>
      <c r="T300" s="236">
        <f>S300*H300</f>
        <v>0</v>
      </c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R300" s="237" t="s">
        <v>726</v>
      </c>
      <c r="AT300" s="237" t="s">
        <v>181</v>
      </c>
      <c r="AU300" s="237" t="s">
        <v>85</v>
      </c>
      <c r="AY300" s="17" t="s">
        <v>178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7" t="s">
        <v>83</v>
      </c>
      <c r="BK300" s="238">
        <f>ROUND(I300*H300,2)</f>
        <v>0</v>
      </c>
      <c r="BL300" s="17" t="s">
        <v>726</v>
      </c>
      <c r="BM300" s="237" t="s">
        <v>4112</v>
      </c>
    </row>
    <row r="301" s="2" customFormat="1">
      <c r="A301" s="38"/>
      <c r="B301" s="39"/>
      <c r="C301" s="40"/>
      <c r="D301" s="239" t="s">
        <v>188</v>
      </c>
      <c r="E301" s="40"/>
      <c r="F301" s="240" t="s">
        <v>3958</v>
      </c>
      <c r="G301" s="40"/>
      <c r="H301" s="40"/>
      <c r="I301" s="241"/>
      <c r="J301" s="40"/>
      <c r="K301" s="40"/>
      <c r="L301" s="44"/>
      <c r="M301" s="242"/>
      <c r="N301" s="243"/>
      <c r="O301" s="91"/>
      <c r="P301" s="91"/>
      <c r="Q301" s="91"/>
      <c r="R301" s="91"/>
      <c r="S301" s="91"/>
      <c r="T301" s="92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T301" s="17" t="s">
        <v>188</v>
      </c>
      <c r="AU301" s="17" t="s">
        <v>85</v>
      </c>
    </row>
    <row r="302" s="2" customFormat="1" ht="37.8" customHeight="1">
      <c r="A302" s="38"/>
      <c r="B302" s="39"/>
      <c r="C302" s="267" t="s">
        <v>776</v>
      </c>
      <c r="D302" s="267" t="s">
        <v>406</v>
      </c>
      <c r="E302" s="268" t="s">
        <v>3981</v>
      </c>
      <c r="F302" s="269" t="s">
        <v>3982</v>
      </c>
      <c r="G302" s="270" t="s">
        <v>1341</v>
      </c>
      <c r="H302" s="271">
        <v>7</v>
      </c>
      <c r="I302" s="272"/>
      <c r="J302" s="273">
        <f>ROUND(I302*H302,2)</f>
        <v>0</v>
      </c>
      <c r="K302" s="269" t="s">
        <v>1</v>
      </c>
      <c r="L302" s="274"/>
      <c r="M302" s="275" t="s">
        <v>1</v>
      </c>
      <c r="N302" s="276" t="s">
        <v>41</v>
      </c>
      <c r="O302" s="91"/>
      <c r="P302" s="235">
        <f>O302*H302</f>
        <v>0</v>
      </c>
      <c r="Q302" s="235">
        <v>0</v>
      </c>
      <c r="R302" s="235">
        <f>Q302*H302</f>
        <v>0</v>
      </c>
      <c r="S302" s="235">
        <v>0</v>
      </c>
      <c r="T302" s="23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37" t="s">
        <v>1183</v>
      </c>
      <c r="AT302" s="237" t="s">
        <v>406</v>
      </c>
      <c r="AU302" s="237" t="s">
        <v>85</v>
      </c>
      <c r="AY302" s="17" t="s">
        <v>178</v>
      </c>
      <c r="BE302" s="238">
        <f>IF(N302="základní",J302,0)</f>
        <v>0</v>
      </c>
      <c r="BF302" s="238">
        <f>IF(N302="snížená",J302,0)</f>
        <v>0</v>
      </c>
      <c r="BG302" s="238">
        <f>IF(N302="zákl. přenesená",J302,0)</f>
        <v>0</v>
      </c>
      <c r="BH302" s="238">
        <f>IF(N302="sníž. přenesená",J302,0)</f>
        <v>0</v>
      </c>
      <c r="BI302" s="238">
        <f>IF(N302="nulová",J302,0)</f>
        <v>0</v>
      </c>
      <c r="BJ302" s="17" t="s">
        <v>83</v>
      </c>
      <c r="BK302" s="238">
        <f>ROUND(I302*H302,2)</f>
        <v>0</v>
      </c>
      <c r="BL302" s="17" t="s">
        <v>1183</v>
      </c>
      <c r="BM302" s="237" t="s">
        <v>4113</v>
      </c>
    </row>
    <row r="303" s="14" customFormat="1">
      <c r="A303" s="14"/>
      <c r="B303" s="255"/>
      <c r="C303" s="256"/>
      <c r="D303" s="246" t="s">
        <v>190</v>
      </c>
      <c r="E303" s="257" t="s">
        <v>1</v>
      </c>
      <c r="F303" s="258" t="s">
        <v>255</v>
      </c>
      <c r="G303" s="256"/>
      <c r="H303" s="259">
        <v>7</v>
      </c>
      <c r="I303" s="260"/>
      <c r="J303" s="256"/>
      <c r="K303" s="256"/>
      <c r="L303" s="261"/>
      <c r="M303" s="262"/>
      <c r="N303" s="263"/>
      <c r="O303" s="263"/>
      <c r="P303" s="263"/>
      <c r="Q303" s="263"/>
      <c r="R303" s="263"/>
      <c r="S303" s="263"/>
      <c r="T303" s="26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65" t="s">
        <v>190</v>
      </c>
      <c r="AU303" s="265" t="s">
        <v>85</v>
      </c>
      <c r="AV303" s="14" t="s">
        <v>85</v>
      </c>
      <c r="AW303" s="14" t="s">
        <v>34</v>
      </c>
      <c r="AX303" s="14" t="s">
        <v>76</v>
      </c>
      <c r="AY303" s="265" t="s">
        <v>178</v>
      </c>
    </row>
    <row r="304" s="2" customFormat="1" ht="24.15" customHeight="1">
      <c r="A304" s="38"/>
      <c r="B304" s="39"/>
      <c r="C304" s="226" t="s">
        <v>781</v>
      </c>
      <c r="D304" s="226" t="s">
        <v>181</v>
      </c>
      <c r="E304" s="227" t="s">
        <v>4098</v>
      </c>
      <c r="F304" s="228" t="s">
        <v>4099</v>
      </c>
      <c r="G304" s="229" t="s">
        <v>203</v>
      </c>
      <c r="H304" s="230">
        <v>7</v>
      </c>
      <c r="I304" s="231"/>
      <c r="J304" s="232">
        <f>ROUND(I304*H304,2)</f>
        <v>0</v>
      </c>
      <c r="K304" s="228" t="s">
        <v>185</v>
      </c>
      <c r="L304" s="44"/>
      <c r="M304" s="233" t="s">
        <v>1</v>
      </c>
      <c r="N304" s="234" t="s">
        <v>41</v>
      </c>
      <c r="O304" s="91"/>
      <c r="P304" s="235">
        <f>O304*H304</f>
        <v>0</v>
      </c>
      <c r="Q304" s="235">
        <v>0</v>
      </c>
      <c r="R304" s="235">
        <f>Q304*H304</f>
        <v>0</v>
      </c>
      <c r="S304" s="235">
        <v>0</v>
      </c>
      <c r="T304" s="236">
        <f>S304*H304</f>
        <v>0</v>
      </c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R304" s="237" t="s">
        <v>362</v>
      </c>
      <c r="AT304" s="237" t="s">
        <v>181</v>
      </c>
      <c r="AU304" s="237" t="s">
        <v>85</v>
      </c>
      <c r="AY304" s="17" t="s">
        <v>178</v>
      </c>
      <c r="BE304" s="238">
        <f>IF(N304="základní",J304,0)</f>
        <v>0</v>
      </c>
      <c r="BF304" s="238">
        <f>IF(N304="snížená",J304,0)</f>
        <v>0</v>
      </c>
      <c r="BG304" s="238">
        <f>IF(N304="zákl. přenesená",J304,0)</f>
        <v>0</v>
      </c>
      <c r="BH304" s="238">
        <f>IF(N304="sníž. přenesená",J304,0)</f>
        <v>0</v>
      </c>
      <c r="BI304" s="238">
        <f>IF(N304="nulová",J304,0)</f>
        <v>0</v>
      </c>
      <c r="BJ304" s="17" t="s">
        <v>83</v>
      </c>
      <c r="BK304" s="238">
        <f>ROUND(I304*H304,2)</f>
        <v>0</v>
      </c>
      <c r="BL304" s="17" t="s">
        <v>362</v>
      </c>
      <c r="BM304" s="237" t="s">
        <v>4114</v>
      </c>
    </row>
    <row r="305" s="2" customFormat="1">
      <c r="A305" s="38"/>
      <c r="B305" s="39"/>
      <c r="C305" s="40"/>
      <c r="D305" s="239" t="s">
        <v>188</v>
      </c>
      <c r="E305" s="40"/>
      <c r="F305" s="240" t="s">
        <v>4101</v>
      </c>
      <c r="G305" s="40"/>
      <c r="H305" s="40"/>
      <c r="I305" s="241"/>
      <c r="J305" s="40"/>
      <c r="K305" s="40"/>
      <c r="L305" s="44"/>
      <c r="M305" s="242"/>
      <c r="N305" s="243"/>
      <c r="O305" s="91"/>
      <c r="P305" s="91"/>
      <c r="Q305" s="91"/>
      <c r="R305" s="91"/>
      <c r="S305" s="91"/>
      <c r="T305" s="92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T305" s="17" t="s">
        <v>188</v>
      </c>
      <c r="AU305" s="17" t="s">
        <v>85</v>
      </c>
    </row>
    <row r="306" s="2" customFormat="1" ht="37.8" customHeight="1">
      <c r="A306" s="38"/>
      <c r="B306" s="39"/>
      <c r="C306" s="267" t="s">
        <v>786</v>
      </c>
      <c r="D306" s="267" t="s">
        <v>406</v>
      </c>
      <c r="E306" s="268" t="s">
        <v>3988</v>
      </c>
      <c r="F306" s="269" t="s">
        <v>3989</v>
      </c>
      <c r="G306" s="270" t="s">
        <v>1341</v>
      </c>
      <c r="H306" s="271">
        <v>6</v>
      </c>
      <c r="I306" s="272"/>
      <c r="J306" s="273">
        <f>ROUND(I306*H306,2)</f>
        <v>0</v>
      </c>
      <c r="K306" s="269" t="s">
        <v>1</v>
      </c>
      <c r="L306" s="274"/>
      <c r="M306" s="275" t="s">
        <v>1</v>
      </c>
      <c r="N306" s="276" t="s">
        <v>41</v>
      </c>
      <c r="O306" s="91"/>
      <c r="P306" s="235">
        <f>O306*H306</f>
        <v>0</v>
      </c>
      <c r="Q306" s="235">
        <v>0</v>
      </c>
      <c r="R306" s="235">
        <f>Q306*H306</f>
        <v>0</v>
      </c>
      <c r="S306" s="235">
        <v>0</v>
      </c>
      <c r="T306" s="236">
        <f>S306*H306</f>
        <v>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R306" s="237" t="s">
        <v>472</v>
      </c>
      <c r="AT306" s="237" t="s">
        <v>406</v>
      </c>
      <c r="AU306" s="237" t="s">
        <v>85</v>
      </c>
      <c r="AY306" s="17" t="s">
        <v>178</v>
      </c>
      <c r="BE306" s="238">
        <f>IF(N306="základní",J306,0)</f>
        <v>0</v>
      </c>
      <c r="BF306" s="238">
        <f>IF(N306="snížená",J306,0)</f>
        <v>0</v>
      </c>
      <c r="BG306" s="238">
        <f>IF(N306="zákl. přenesená",J306,0)</f>
        <v>0</v>
      </c>
      <c r="BH306" s="238">
        <f>IF(N306="sníž. přenesená",J306,0)</f>
        <v>0</v>
      </c>
      <c r="BI306" s="238">
        <f>IF(N306="nulová",J306,0)</f>
        <v>0</v>
      </c>
      <c r="BJ306" s="17" t="s">
        <v>83</v>
      </c>
      <c r="BK306" s="238">
        <f>ROUND(I306*H306,2)</f>
        <v>0</v>
      </c>
      <c r="BL306" s="17" t="s">
        <v>362</v>
      </c>
      <c r="BM306" s="237" t="s">
        <v>4115</v>
      </c>
    </row>
    <row r="307" s="14" customFormat="1">
      <c r="A307" s="14"/>
      <c r="B307" s="255"/>
      <c r="C307" s="256"/>
      <c r="D307" s="246" t="s">
        <v>190</v>
      </c>
      <c r="E307" s="257" t="s">
        <v>1</v>
      </c>
      <c r="F307" s="258" t="s">
        <v>4111</v>
      </c>
      <c r="G307" s="256"/>
      <c r="H307" s="259">
        <v>6</v>
      </c>
      <c r="I307" s="260"/>
      <c r="J307" s="256"/>
      <c r="K307" s="256"/>
      <c r="L307" s="261"/>
      <c r="M307" s="262"/>
      <c r="N307" s="263"/>
      <c r="O307" s="263"/>
      <c r="P307" s="263"/>
      <c r="Q307" s="263"/>
      <c r="R307" s="263"/>
      <c r="S307" s="263"/>
      <c r="T307" s="26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5" t="s">
        <v>190</v>
      </c>
      <c r="AU307" s="265" t="s">
        <v>85</v>
      </c>
      <c r="AV307" s="14" t="s">
        <v>85</v>
      </c>
      <c r="AW307" s="14" t="s">
        <v>34</v>
      </c>
      <c r="AX307" s="14" t="s">
        <v>76</v>
      </c>
      <c r="AY307" s="265" t="s">
        <v>178</v>
      </c>
    </row>
    <row r="308" s="2" customFormat="1" ht="37.8" customHeight="1">
      <c r="A308" s="38"/>
      <c r="B308" s="39"/>
      <c r="C308" s="267" t="s">
        <v>791</v>
      </c>
      <c r="D308" s="267" t="s">
        <v>406</v>
      </c>
      <c r="E308" s="268" t="s">
        <v>3992</v>
      </c>
      <c r="F308" s="269" t="s">
        <v>3993</v>
      </c>
      <c r="G308" s="270" t="s">
        <v>1341</v>
      </c>
      <c r="H308" s="271">
        <v>8</v>
      </c>
      <c r="I308" s="272"/>
      <c r="J308" s="273">
        <f>ROUND(I308*H308,2)</f>
        <v>0</v>
      </c>
      <c r="K308" s="269" t="s">
        <v>1</v>
      </c>
      <c r="L308" s="274"/>
      <c r="M308" s="275" t="s">
        <v>1</v>
      </c>
      <c r="N308" s="276" t="s">
        <v>41</v>
      </c>
      <c r="O308" s="91"/>
      <c r="P308" s="235">
        <f>O308*H308</f>
        <v>0</v>
      </c>
      <c r="Q308" s="235">
        <v>0</v>
      </c>
      <c r="R308" s="235">
        <f>Q308*H308</f>
        <v>0</v>
      </c>
      <c r="S308" s="235">
        <v>0</v>
      </c>
      <c r="T308" s="236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237" t="s">
        <v>1183</v>
      </c>
      <c r="AT308" s="237" t="s">
        <v>406</v>
      </c>
      <c r="AU308" s="237" t="s">
        <v>85</v>
      </c>
      <c r="AY308" s="17" t="s">
        <v>178</v>
      </c>
      <c r="BE308" s="238">
        <f>IF(N308="základní",J308,0)</f>
        <v>0</v>
      </c>
      <c r="BF308" s="238">
        <f>IF(N308="snížená",J308,0)</f>
        <v>0</v>
      </c>
      <c r="BG308" s="238">
        <f>IF(N308="zákl. přenesená",J308,0)</f>
        <v>0</v>
      </c>
      <c r="BH308" s="238">
        <f>IF(N308="sníž. přenesená",J308,0)</f>
        <v>0</v>
      </c>
      <c r="BI308" s="238">
        <f>IF(N308="nulová",J308,0)</f>
        <v>0</v>
      </c>
      <c r="BJ308" s="17" t="s">
        <v>83</v>
      </c>
      <c r="BK308" s="238">
        <f>ROUND(I308*H308,2)</f>
        <v>0</v>
      </c>
      <c r="BL308" s="17" t="s">
        <v>1183</v>
      </c>
      <c r="BM308" s="237" t="s">
        <v>4116</v>
      </c>
    </row>
    <row r="309" s="14" customFormat="1">
      <c r="A309" s="14"/>
      <c r="B309" s="255"/>
      <c r="C309" s="256"/>
      <c r="D309" s="246" t="s">
        <v>190</v>
      </c>
      <c r="E309" s="257" t="s">
        <v>1</v>
      </c>
      <c r="F309" s="258" t="s">
        <v>3995</v>
      </c>
      <c r="G309" s="256"/>
      <c r="H309" s="259">
        <v>8</v>
      </c>
      <c r="I309" s="260"/>
      <c r="J309" s="256"/>
      <c r="K309" s="256"/>
      <c r="L309" s="261"/>
      <c r="M309" s="262"/>
      <c r="N309" s="263"/>
      <c r="O309" s="263"/>
      <c r="P309" s="263"/>
      <c r="Q309" s="263"/>
      <c r="R309" s="263"/>
      <c r="S309" s="263"/>
      <c r="T309" s="26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65" t="s">
        <v>190</v>
      </c>
      <c r="AU309" s="265" t="s">
        <v>85</v>
      </c>
      <c r="AV309" s="14" t="s">
        <v>85</v>
      </c>
      <c r="AW309" s="14" t="s">
        <v>34</v>
      </c>
      <c r="AX309" s="14" t="s">
        <v>76</v>
      </c>
      <c r="AY309" s="265" t="s">
        <v>178</v>
      </c>
    </row>
    <row r="310" s="2" customFormat="1" ht="24.15" customHeight="1">
      <c r="A310" s="38"/>
      <c r="B310" s="39"/>
      <c r="C310" s="226" t="s">
        <v>796</v>
      </c>
      <c r="D310" s="226" t="s">
        <v>181</v>
      </c>
      <c r="E310" s="227" t="s">
        <v>3955</v>
      </c>
      <c r="F310" s="228" t="s">
        <v>3956</v>
      </c>
      <c r="G310" s="229" t="s">
        <v>203</v>
      </c>
      <c r="H310" s="230">
        <v>14</v>
      </c>
      <c r="I310" s="231"/>
      <c r="J310" s="232">
        <f>ROUND(I310*H310,2)</f>
        <v>0</v>
      </c>
      <c r="K310" s="228" t="s">
        <v>185</v>
      </c>
      <c r="L310" s="44"/>
      <c r="M310" s="233" t="s">
        <v>1</v>
      </c>
      <c r="N310" s="234" t="s">
        <v>41</v>
      </c>
      <c r="O310" s="91"/>
      <c r="P310" s="235">
        <f>O310*H310</f>
        <v>0</v>
      </c>
      <c r="Q310" s="235">
        <v>0</v>
      </c>
      <c r="R310" s="235">
        <f>Q310*H310</f>
        <v>0</v>
      </c>
      <c r="S310" s="235">
        <v>0</v>
      </c>
      <c r="T310" s="236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37" t="s">
        <v>726</v>
      </c>
      <c r="AT310" s="237" t="s">
        <v>181</v>
      </c>
      <c r="AU310" s="237" t="s">
        <v>85</v>
      </c>
      <c r="AY310" s="17" t="s">
        <v>178</v>
      </c>
      <c r="BE310" s="238">
        <f>IF(N310="základní",J310,0)</f>
        <v>0</v>
      </c>
      <c r="BF310" s="238">
        <f>IF(N310="snížená",J310,0)</f>
        <v>0</v>
      </c>
      <c r="BG310" s="238">
        <f>IF(N310="zákl. přenesená",J310,0)</f>
        <v>0</v>
      </c>
      <c r="BH310" s="238">
        <f>IF(N310="sníž. přenesená",J310,0)</f>
        <v>0</v>
      </c>
      <c r="BI310" s="238">
        <f>IF(N310="nulová",J310,0)</f>
        <v>0</v>
      </c>
      <c r="BJ310" s="17" t="s">
        <v>83</v>
      </c>
      <c r="BK310" s="238">
        <f>ROUND(I310*H310,2)</f>
        <v>0</v>
      </c>
      <c r="BL310" s="17" t="s">
        <v>726</v>
      </c>
      <c r="BM310" s="237" t="s">
        <v>4117</v>
      </c>
    </row>
    <row r="311" s="2" customFormat="1">
      <c r="A311" s="38"/>
      <c r="B311" s="39"/>
      <c r="C311" s="40"/>
      <c r="D311" s="239" t="s">
        <v>188</v>
      </c>
      <c r="E311" s="40"/>
      <c r="F311" s="240" t="s">
        <v>3958</v>
      </c>
      <c r="G311" s="40"/>
      <c r="H311" s="40"/>
      <c r="I311" s="241"/>
      <c r="J311" s="40"/>
      <c r="K311" s="40"/>
      <c r="L311" s="44"/>
      <c r="M311" s="242"/>
      <c r="N311" s="243"/>
      <c r="O311" s="91"/>
      <c r="P311" s="91"/>
      <c r="Q311" s="91"/>
      <c r="R311" s="91"/>
      <c r="S311" s="91"/>
      <c r="T311" s="92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7" t="s">
        <v>188</v>
      </c>
      <c r="AU311" s="17" t="s">
        <v>85</v>
      </c>
    </row>
    <row r="312" s="2" customFormat="1" ht="24.15" customHeight="1">
      <c r="A312" s="38"/>
      <c r="B312" s="39"/>
      <c r="C312" s="267" t="s">
        <v>801</v>
      </c>
      <c r="D312" s="267" t="s">
        <v>406</v>
      </c>
      <c r="E312" s="268" t="s">
        <v>4118</v>
      </c>
      <c r="F312" s="269" t="s">
        <v>4119</v>
      </c>
      <c r="G312" s="270" t="s">
        <v>1341</v>
      </c>
      <c r="H312" s="271">
        <v>3</v>
      </c>
      <c r="I312" s="272"/>
      <c r="J312" s="273">
        <f>ROUND(I312*H312,2)</f>
        <v>0</v>
      </c>
      <c r="K312" s="269" t="s">
        <v>1</v>
      </c>
      <c r="L312" s="274"/>
      <c r="M312" s="275" t="s">
        <v>1</v>
      </c>
      <c r="N312" s="276" t="s">
        <v>41</v>
      </c>
      <c r="O312" s="91"/>
      <c r="P312" s="235">
        <f>O312*H312</f>
        <v>0</v>
      </c>
      <c r="Q312" s="235">
        <v>0</v>
      </c>
      <c r="R312" s="235">
        <f>Q312*H312</f>
        <v>0</v>
      </c>
      <c r="S312" s="235">
        <v>0</v>
      </c>
      <c r="T312" s="236">
        <f>S312*H312</f>
        <v>0</v>
      </c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R312" s="237" t="s">
        <v>1183</v>
      </c>
      <c r="AT312" s="237" t="s">
        <v>406</v>
      </c>
      <c r="AU312" s="237" t="s">
        <v>85</v>
      </c>
      <c r="AY312" s="17" t="s">
        <v>178</v>
      </c>
      <c r="BE312" s="238">
        <f>IF(N312="základní",J312,0)</f>
        <v>0</v>
      </c>
      <c r="BF312" s="238">
        <f>IF(N312="snížená",J312,0)</f>
        <v>0</v>
      </c>
      <c r="BG312" s="238">
        <f>IF(N312="zákl. přenesená",J312,0)</f>
        <v>0</v>
      </c>
      <c r="BH312" s="238">
        <f>IF(N312="sníž. přenesená",J312,0)</f>
        <v>0</v>
      </c>
      <c r="BI312" s="238">
        <f>IF(N312="nulová",J312,0)</f>
        <v>0</v>
      </c>
      <c r="BJ312" s="17" t="s">
        <v>83</v>
      </c>
      <c r="BK312" s="238">
        <f>ROUND(I312*H312,2)</f>
        <v>0</v>
      </c>
      <c r="BL312" s="17" t="s">
        <v>1183</v>
      </c>
      <c r="BM312" s="237" t="s">
        <v>4120</v>
      </c>
    </row>
    <row r="313" s="14" customFormat="1">
      <c r="A313" s="14"/>
      <c r="B313" s="255"/>
      <c r="C313" s="256"/>
      <c r="D313" s="246" t="s">
        <v>190</v>
      </c>
      <c r="E313" s="257" t="s">
        <v>1</v>
      </c>
      <c r="F313" s="258" t="s">
        <v>4094</v>
      </c>
      <c r="G313" s="256"/>
      <c r="H313" s="259">
        <v>3</v>
      </c>
      <c r="I313" s="260"/>
      <c r="J313" s="256"/>
      <c r="K313" s="256"/>
      <c r="L313" s="261"/>
      <c r="M313" s="262"/>
      <c r="N313" s="263"/>
      <c r="O313" s="263"/>
      <c r="P313" s="263"/>
      <c r="Q313" s="263"/>
      <c r="R313" s="263"/>
      <c r="S313" s="263"/>
      <c r="T313" s="26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5" t="s">
        <v>190</v>
      </c>
      <c r="AU313" s="265" t="s">
        <v>85</v>
      </c>
      <c r="AV313" s="14" t="s">
        <v>85</v>
      </c>
      <c r="AW313" s="14" t="s">
        <v>34</v>
      </c>
      <c r="AX313" s="14" t="s">
        <v>76</v>
      </c>
      <c r="AY313" s="265" t="s">
        <v>178</v>
      </c>
    </row>
    <row r="314" s="2" customFormat="1" ht="21.75" customHeight="1">
      <c r="A314" s="38"/>
      <c r="B314" s="39"/>
      <c r="C314" s="226" t="s">
        <v>807</v>
      </c>
      <c r="D314" s="226" t="s">
        <v>181</v>
      </c>
      <c r="E314" s="227" t="s">
        <v>4121</v>
      </c>
      <c r="F314" s="228" t="s">
        <v>4122</v>
      </c>
      <c r="G314" s="229" t="s">
        <v>203</v>
      </c>
      <c r="H314" s="230">
        <v>3</v>
      </c>
      <c r="I314" s="231"/>
      <c r="J314" s="232">
        <f>ROUND(I314*H314,2)</f>
        <v>0</v>
      </c>
      <c r="K314" s="228" t="s">
        <v>185</v>
      </c>
      <c r="L314" s="44"/>
      <c r="M314" s="233" t="s">
        <v>1</v>
      </c>
      <c r="N314" s="234" t="s">
        <v>41</v>
      </c>
      <c r="O314" s="91"/>
      <c r="P314" s="235">
        <f>O314*H314</f>
        <v>0</v>
      </c>
      <c r="Q314" s="235">
        <v>0</v>
      </c>
      <c r="R314" s="235">
        <f>Q314*H314</f>
        <v>0</v>
      </c>
      <c r="S314" s="235">
        <v>0</v>
      </c>
      <c r="T314" s="236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237" t="s">
        <v>362</v>
      </c>
      <c r="AT314" s="237" t="s">
        <v>181</v>
      </c>
      <c r="AU314" s="237" t="s">
        <v>85</v>
      </c>
      <c r="AY314" s="17" t="s">
        <v>178</v>
      </c>
      <c r="BE314" s="238">
        <f>IF(N314="základní",J314,0)</f>
        <v>0</v>
      </c>
      <c r="BF314" s="238">
        <f>IF(N314="snížená",J314,0)</f>
        <v>0</v>
      </c>
      <c r="BG314" s="238">
        <f>IF(N314="zákl. přenesená",J314,0)</f>
        <v>0</v>
      </c>
      <c r="BH314" s="238">
        <f>IF(N314="sníž. přenesená",J314,0)</f>
        <v>0</v>
      </c>
      <c r="BI314" s="238">
        <f>IF(N314="nulová",J314,0)</f>
        <v>0</v>
      </c>
      <c r="BJ314" s="17" t="s">
        <v>83</v>
      </c>
      <c r="BK314" s="238">
        <f>ROUND(I314*H314,2)</f>
        <v>0</v>
      </c>
      <c r="BL314" s="17" t="s">
        <v>362</v>
      </c>
      <c r="BM314" s="237" t="s">
        <v>4123</v>
      </c>
    </row>
    <row r="315" s="2" customFormat="1">
      <c r="A315" s="38"/>
      <c r="B315" s="39"/>
      <c r="C315" s="40"/>
      <c r="D315" s="239" t="s">
        <v>188</v>
      </c>
      <c r="E315" s="40"/>
      <c r="F315" s="240" t="s">
        <v>4124</v>
      </c>
      <c r="G315" s="40"/>
      <c r="H315" s="40"/>
      <c r="I315" s="241"/>
      <c r="J315" s="40"/>
      <c r="K315" s="40"/>
      <c r="L315" s="44"/>
      <c r="M315" s="242"/>
      <c r="N315" s="243"/>
      <c r="O315" s="91"/>
      <c r="P315" s="91"/>
      <c r="Q315" s="91"/>
      <c r="R315" s="91"/>
      <c r="S315" s="91"/>
      <c r="T315" s="92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T315" s="17" t="s">
        <v>188</v>
      </c>
      <c r="AU315" s="17" t="s">
        <v>85</v>
      </c>
    </row>
    <row r="316" s="2" customFormat="1" ht="24.15" customHeight="1">
      <c r="A316" s="38"/>
      <c r="B316" s="39"/>
      <c r="C316" s="267" t="s">
        <v>813</v>
      </c>
      <c r="D316" s="267" t="s">
        <v>406</v>
      </c>
      <c r="E316" s="268" t="s">
        <v>3997</v>
      </c>
      <c r="F316" s="269" t="s">
        <v>3998</v>
      </c>
      <c r="G316" s="270" t="s">
        <v>1341</v>
      </c>
      <c r="H316" s="271">
        <v>7</v>
      </c>
      <c r="I316" s="272"/>
      <c r="J316" s="273">
        <f>ROUND(I316*H316,2)</f>
        <v>0</v>
      </c>
      <c r="K316" s="269" t="s">
        <v>1</v>
      </c>
      <c r="L316" s="274"/>
      <c r="M316" s="275" t="s">
        <v>1</v>
      </c>
      <c r="N316" s="276" t="s">
        <v>41</v>
      </c>
      <c r="O316" s="91"/>
      <c r="P316" s="235">
        <f>O316*H316</f>
        <v>0</v>
      </c>
      <c r="Q316" s="235">
        <v>0</v>
      </c>
      <c r="R316" s="235">
        <f>Q316*H316</f>
        <v>0</v>
      </c>
      <c r="S316" s="235">
        <v>0</v>
      </c>
      <c r="T316" s="236">
        <f>S316*H316</f>
        <v>0</v>
      </c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R316" s="237" t="s">
        <v>1183</v>
      </c>
      <c r="AT316" s="237" t="s">
        <v>406</v>
      </c>
      <c r="AU316" s="237" t="s">
        <v>85</v>
      </c>
      <c r="AY316" s="17" t="s">
        <v>178</v>
      </c>
      <c r="BE316" s="238">
        <f>IF(N316="základní",J316,0)</f>
        <v>0</v>
      </c>
      <c r="BF316" s="238">
        <f>IF(N316="snížená",J316,0)</f>
        <v>0</v>
      </c>
      <c r="BG316" s="238">
        <f>IF(N316="zákl. přenesená",J316,0)</f>
        <v>0</v>
      </c>
      <c r="BH316" s="238">
        <f>IF(N316="sníž. přenesená",J316,0)</f>
        <v>0</v>
      </c>
      <c r="BI316" s="238">
        <f>IF(N316="nulová",J316,0)</f>
        <v>0</v>
      </c>
      <c r="BJ316" s="17" t="s">
        <v>83</v>
      </c>
      <c r="BK316" s="238">
        <f>ROUND(I316*H316,2)</f>
        <v>0</v>
      </c>
      <c r="BL316" s="17" t="s">
        <v>1183</v>
      </c>
      <c r="BM316" s="237" t="s">
        <v>4125</v>
      </c>
    </row>
    <row r="317" s="14" customFormat="1">
      <c r="A317" s="14"/>
      <c r="B317" s="255"/>
      <c r="C317" s="256"/>
      <c r="D317" s="246" t="s">
        <v>190</v>
      </c>
      <c r="E317" s="257" t="s">
        <v>1</v>
      </c>
      <c r="F317" s="258" t="s">
        <v>4126</v>
      </c>
      <c r="G317" s="256"/>
      <c r="H317" s="259">
        <v>7</v>
      </c>
      <c r="I317" s="260"/>
      <c r="J317" s="256"/>
      <c r="K317" s="256"/>
      <c r="L317" s="261"/>
      <c r="M317" s="262"/>
      <c r="N317" s="263"/>
      <c r="O317" s="263"/>
      <c r="P317" s="263"/>
      <c r="Q317" s="263"/>
      <c r="R317" s="263"/>
      <c r="S317" s="263"/>
      <c r="T317" s="26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5" t="s">
        <v>190</v>
      </c>
      <c r="AU317" s="265" t="s">
        <v>85</v>
      </c>
      <c r="AV317" s="14" t="s">
        <v>85</v>
      </c>
      <c r="AW317" s="14" t="s">
        <v>34</v>
      </c>
      <c r="AX317" s="14" t="s">
        <v>76</v>
      </c>
      <c r="AY317" s="265" t="s">
        <v>178</v>
      </c>
    </row>
    <row r="318" s="2" customFormat="1" ht="24.15" customHeight="1">
      <c r="A318" s="38"/>
      <c r="B318" s="39"/>
      <c r="C318" s="267" t="s">
        <v>820</v>
      </c>
      <c r="D318" s="267" t="s">
        <v>406</v>
      </c>
      <c r="E318" s="268" t="s">
        <v>3905</v>
      </c>
      <c r="F318" s="269" t="s">
        <v>3906</v>
      </c>
      <c r="G318" s="270" t="s">
        <v>1341</v>
      </c>
      <c r="H318" s="271">
        <v>7</v>
      </c>
      <c r="I318" s="272"/>
      <c r="J318" s="273">
        <f>ROUND(I318*H318,2)</f>
        <v>0</v>
      </c>
      <c r="K318" s="269" t="s">
        <v>1</v>
      </c>
      <c r="L318" s="274"/>
      <c r="M318" s="275" t="s">
        <v>1</v>
      </c>
      <c r="N318" s="276" t="s">
        <v>41</v>
      </c>
      <c r="O318" s="91"/>
      <c r="P318" s="235">
        <f>O318*H318</f>
        <v>0</v>
      </c>
      <c r="Q318" s="235">
        <v>0</v>
      </c>
      <c r="R318" s="235">
        <f>Q318*H318</f>
        <v>0</v>
      </c>
      <c r="S318" s="235">
        <v>0</v>
      </c>
      <c r="T318" s="236">
        <f>S318*H318</f>
        <v>0</v>
      </c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R318" s="237" t="s">
        <v>1183</v>
      </c>
      <c r="AT318" s="237" t="s">
        <v>406</v>
      </c>
      <c r="AU318" s="237" t="s">
        <v>85</v>
      </c>
      <c r="AY318" s="17" t="s">
        <v>178</v>
      </c>
      <c r="BE318" s="238">
        <f>IF(N318="základní",J318,0)</f>
        <v>0</v>
      </c>
      <c r="BF318" s="238">
        <f>IF(N318="snížená",J318,0)</f>
        <v>0</v>
      </c>
      <c r="BG318" s="238">
        <f>IF(N318="zákl. přenesená",J318,0)</f>
        <v>0</v>
      </c>
      <c r="BH318" s="238">
        <f>IF(N318="sníž. přenesená",J318,0)</f>
        <v>0</v>
      </c>
      <c r="BI318" s="238">
        <f>IF(N318="nulová",J318,0)</f>
        <v>0</v>
      </c>
      <c r="BJ318" s="17" t="s">
        <v>83</v>
      </c>
      <c r="BK318" s="238">
        <f>ROUND(I318*H318,2)</f>
        <v>0</v>
      </c>
      <c r="BL318" s="17" t="s">
        <v>1183</v>
      </c>
      <c r="BM318" s="237" t="s">
        <v>4127</v>
      </c>
    </row>
    <row r="319" s="14" customFormat="1">
      <c r="A319" s="14"/>
      <c r="B319" s="255"/>
      <c r="C319" s="256"/>
      <c r="D319" s="246" t="s">
        <v>190</v>
      </c>
      <c r="E319" s="257" t="s">
        <v>1</v>
      </c>
      <c r="F319" s="258" t="s">
        <v>4128</v>
      </c>
      <c r="G319" s="256"/>
      <c r="H319" s="259">
        <v>7</v>
      </c>
      <c r="I319" s="260"/>
      <c r="J319" s="256"/>
      <c r="K319" s="256"/>
      <c r="L319" s="261"/>
      <c r="M319" s="262"/>
      <c r="N319" s="263"/>
      <c r="O319" s="263"/>
      <c r="P319" s="263"/>
      <c r="Q319" s="263"/>
      <c r="R319" s="263"/>
      <c r="S319" s="263"/>
      <c r="T319" s="26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5" t="s">
        <v>190</v>
      </c>
      <c r="AU319" s="265" t="s">
        <v>85</v>
      </c>
      <c r="AV319" s="14" t="s">
        <v>85</v>
      </c>
      <c r="AW319" s="14" t="s">
        <v>34</v>
      </c>
      <c r="AX319" s="14" t="s">
        <v>76</v>
      </c>
      <c r="AY319" s="265" t="s">
        <v>178</v>
      </c>
    </row>
    <row r="320" s="2" customFormat="1" ht="24.15" customHeight="1">
      <c r="A320" s="38"/>
      <c r="B320" s="39"/>
      <c r="C320" s="267" t="s">
        <v>826</v>
      </c>
      <c r="D320" s="267" t="s">
        <v>406</v>
      </c>
      <c r="E320" s="268" t="s">
        <v>4001</v>
      </c>
      <c r="F320" s="269" t="s">
        <v>4002</v>
      </c>
      <c r="G320" s="270" t="s">
        <v>1341</v>
      </c>
      <c r="H320" s="271">
        <v>3</v>
      </c>
      <c r="I320" s="272"/>
      <c r="J320" s="273">
        <f>ROUND(I320*H320,2)</f>
        <v>0</v>
      </c>
      <c r="K320" s="269" t="s">
        <v>1</v>
      </c>
      <c r="L320" s="274"/>
      <c r="M320" s="275" t="s">
        <v>1</v>
      </c>
      <c r="N320" s="276" t="s">
        <v>41</v>
      </c>
      <c r="O320" s="91"/>
      <c r="P320" s="235">
        <f>O320*H320</f>
        <v>0</v>
      </c>
      <c r="Q320" s="235">
        <v>0</v>
      </c>
      <c r="R320" s="235">
        <f>Q320*H320</f>
        <v>0</v>
      </c>
      <c r="S320" s="235">
        <v>0</v>
      </c>
      <c r="T320" s="236">
        <f>S320*H320</f>
        <v>0</v>
      </c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R320" s="237" t="s">
        <v>1183</v>
      </c>
      <c r="AT320" s="237" t="s">
        <v>406</v>
      </c>
      <c r="AU320" s="237" t="s">
        <v>85</v>
      </c>
      <c r="AY320" s="17" t="s">
        <v>178</v>
      </c>
      <c r="BE320" s="238">
        <f>IF(N320="základní",J320,0)</f>
        <v>0</v>
      </c>
      <c r="BF320" s="238">
        <f>IF(N320="snížená",J320,0)</f>
        <v>0</v>
      </c>
      <c r="BG320" s="238">
        <f>IF(N320="zákl. přenesená",J320,0)</f>
        <v>0</v>
      </c>
      <c r="BH320" s="238">
        <f>IF(N320="sníž. přenesená",J320,0)</f>
        <v>0</v>
      </c>
      <c r="BI320" s="238">
        <f>IF(N320="nulová",J320,0)</f>
        <v>0</v>
      </c>
      <c r="BJ320" s="17" t="s">
        <v>83</v>
      </c>
      <c r="BK320" s="238">
        <f>ROUND(I320*H320,2)</f>
        <v>0</v>
      </c>
      <c r="BL320" s="17" t="s">
        <v>1183</v>
      </c>
      <c r="BM320" s="237" t="s">
        <v>4129</v>
      </c>
    </row>
    <row r="321" s="14" customFormat="1">
      <c r="A321" s="14"/>
      <c r="B321" s="255"/>
      <c r="C321" s="256"/>
      <c r="D321" s="246" t="s">
        <v>190</v>
      </c>
      <c r="E321" s="257" t="s">
        <v>1</v>
      </c>
      <c r="F321" s="258" t="s">
        <v>4081</v>
      </c>
      <c r="G321" s="256"/>
      <c r="H321" s="259">
        <v>3</v>
      </c>
      <c r="I321" s="260"/>
      <c r="J321" s="256"/>
      <c r="K321" s="256"/>
      <c r="L321" s="261"/>
      <c r="M321" s="262"/>
      <c r="N321" s="263"/>
      <c r="O321" s="263"/>
      <c r="P321" s="263"/>
      <c r="Q321" s="263"/>
      <c r="R321" s="263"/>
      <c r="S321" s="263"/>
      <c r="T321" s="26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65" t="s">
        <v>190</v>
      </c>
      <c r="AU321" s="265" t="s">
        <v>85</v>
      </c>
      <c r="AV321" s="14" t="s">
        <v>85</v>
      </c>
      <c r="AW321" s="14" t="s">
        <v>34</v>
      </c>
      <c r="AX321" s="14" t="s">
        <v>76</v>
      </c>
      <c r="AY321" s="265" t="s">
        <v>178</v>
      </c>
    </row>
    <row r="322" s="2" customFormat="1" ht="24.15" customHeight="1">
      <c r="A322" s="38"/>
      <c r="B322" s="39"/>
      <c r="C322" s="226" t="s">
        <v>832</v>
      </c>
      <c r="D322" s="226" t="s">
        <v>181</v>
      </c>
      <c r="E322" s="227" t="s">
        <v>3908</v>
      </c>
      <c r="F322" s="228" t="s">
        <v>3909</v>
      </c>
      <c r="G322" s="229" t="s">
        <v>203</v>
      </c>
      <c r="H322" s="230">
        <v>17</v>
      </c>
      <c r="I322" s="231"/>
      <c r="J322" s="232">
        <f>ROUND(I322*H322,2)</f>
        <v>0</v>
      </c>
      <c r="K322" s="228" t="s">
        <v>185</v>
      </c>
      <c r="L322" s="44"/>
      <c r="M322" s="233" t="s">
        <v>1</v>
      </c>
      <c r="N322" s="234" t="s">
        <v>41</v>
      </c>
      <c r="O322" s="91"/>
      <c r="P322" s="235">
        <f>O322*H322</f>
        <v>0</v>
      </c>
      <c r="Q322" s="235">
        <v>0</v>
      </c>
      <c r="R322" s="235">
        <f>Q322*H322</f>
        <v>0</v>
      </c>
      <c r="S322" s="235">
        <v>0</v>
      </c>
      <c r="T322" s="236">
        <f>S322*H322</f>
        <v>0</v>
      </c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R322" s="237" t="s">
        <v>362</v>
      </c>
      <c r="AT322" s="237" t="s">
        <v>181</v>
      </c>
      <c r="AU322" s="237" t="s">
        <v>85</v>
      </c>
      <c r="AY322" s="17" t="s">
        <v>178</v>
      </c>
      <c r="BE322" s="238">
        <f>IF(N322="základní",J322,0)</f>
        <v>0</v>
      </c>
      <c r="BF322" s="238">
        <f>IF(N322="snížená",J322,0)</f>
        <v>0</v>
      </c>
      <c r="BG322" s="238">
        <f>IF(N322="zákl. přenesená",J322,0)</f>
        <v>0</v>
      </c>
      <c r="BH322" s="238">
        <f>IF(N322="sníž. přenesená",J322,0)</f>
        <v>0</v>
      </c>
      <c r="BI322" s="238">
        <f>IF(N322="nulová",J322,0)</f>
        <v>0</v>
      </c>
      <c r="BJ322" s="17" t="s">
        <v>83</v>
      </c>
      <c r="BK322" s="238">
        <f>ROUND(I322*H322,2)</f>
        <v>0</v>
      </c>
      <c r="BL322" s="17" t="s">
        <v>362</v>
      </c>
      <c r="BM322" s="237" t="s">
        <v>4130</v>
      </c>
    </row>
    <row r="323" s="2" customFormat="1">
      <c r="A323" s="38"/>
      <c r="B323" s="39"/>
      <c r="C323" s="40"/>
      <c r="D323" s="239" t="s">
        <v>188</v>
      </c>
      <c r="E323" s="40"/>
      <c r="F323" s="240" t="s">
        <v>3911</v>
      </c>
      <c r="G323" s="40"/>
      <c r="H323" s="40"/>
      <c r="I323" s="241"/>
      <c r="J323" s="40"/>
      <c r="K323" s="40"/>
      <c r="L323" s="44"/>
      <c r="M323" s="242"/>
      <c r="N323" s="243"/>
      <c r="O323" s="91"/>
      <c r="P323" s="91"/>
      <c r="Q323" s="91"/>
      <c r="R323" s="91"/>
      <c r="S323" s="91"/>
      <c r="T323" s="92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T323" s="17" t="s">
        <v>188</v>
      </c>
      <c r="AU323" s="17" t="s">
        <v>85</v>
      </c>
    </row>
    <row r="324" s="2" customFormat="1" ht="24.15" customHeight="1">
      <c r="A324" s="38"/>
      <c r="B324" s="39"/>
      <c r="C324" s="267" t="s">
        <v>838</v>
      </c>
      <c r="D324" s="267" t="s">
        <v>406</v>
      </c>
      <c r="E324" s="268" t="s">
        <v>4131</v>
      </c>
      <c r="F324" s="269" t="s">
        <v>4132</v>
      </c>
      <c r="G324" s="270" t="s">
        <v>1341</v>
      </c>
      <c r="H324" s="271">
        <v>1</v>
      </c>
      <c r="I324" s="272"/>
      <c r="J324" s="273">
        <f>ROUND(I324*H324,2)</f>
        <v>0</v>
      </c>
      <c r="K324" s="269" t="s">
        <v>1</v>
      </c>
      <c r="L324" s="274"/>
      <c r="M324" s="275" t="s">
        <v>1</v>
      </c>
      <c r="N324" s="276" t="s">
        <v>41</v>
      </c>
      <c r="O324" s="91"/>
      <c r="P324" s="235">
        <f>O324*H324</f>
        <v>0</v>
      </c>
      <c r="Q324" s="235">
        <v>0</v>
      </c>
      <c r="R324" s="235">
        <f>Q324*H324</f>
        <v>0</v>
      </c>
      <c r="S324" s="235">
        <v>0</v>
      </c>
      <c r="T324" s="236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237" t="s">
        <v>1183</v>
      </c>
      <c r="AT324" s="237" t="s">
        <v>406</v>
      </c>
      <c r="AU324" s="237" t="s">
        <v>85</v>
      </c>
      <c r="AY324" s="17" t="s">
        <v>178</v>
      </c>
      <c r="BE324" s="238">
        <f>IF(N324="základní",J324,0)</f>
        <v>0</v>
      </c>
      <c r="BF324" s="238">
        <f>IF(N324="snížená",J324,0)</f>
        <v>0</v>
      </c>
      <c r="BG324" s="238">
        <f>IF(N324="zákl. přenesená",J324,0)</f>
        <v>0</v>
      </c>
      <c r="BH324" s="238">
        <f>IF(N324="sníž. přenesená",J324,0)</f>
        <v>0</v>
      </c>
      <c r="BI324" s="238">
        <f>IF(N324="nulová",J324,0)</f>
        <v>0</v>
      </c>
      <c r="BJ324" s="17" t="s">
        <v>83</v>
      </c>
      <c r="BK324" s="238">
        <f>ROUND(I324*H324,2)</f>
        <v>0</v>
      </c>
      <c r="BL324" s="17" t="s">
        <v>1183</v>
      </c>
      <c r="BM324" s="237" t="s">
        <v>4133</v>
      </c>
    </row>
    <row r="325" s="14" customFormat="1">
      <c r="A325" s="14"/>
      <c r="B325" s="255"/>
      <c r="C325" s="256"/>
      <c r="D325" s="246" t="s">
        <v>190</v>
      </c>
      <c r="E325" s="257" t="s">
        <v>1</v>
      </c>
      <c r="F325" s="258" t="s">
        <v>4134</v>
      </c>
      <c r="G325" s="256"/>
      <c r="H325" s="259">
        <v>1</v>
      </c>
      <c r="I325" s="260"/>
      <c r="J325" s="256"/>
      <c r="K325" s="256"/>
      <c r="L325" s="261"/>
      <c r="M325" s="262"/>
      <c r="N325" s="263"/>
      <c r="O325" s="263"/>
      <c r="P325" s="263"/>
      <c r="Q325" s="263"/>
      <c r="R325" s="263"/>
      <c r="S325" s="263"/>
      <c r="T325" s="26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5" t="s">
        <v>190</v>
      </c>
      <c r="AU325" s="265" t="s">
        <v>85</v>
      </c>
      <c r="AV325" s="14" t="s">
        <v>85</v>
      </c>
      <c r="AW325" s="14" t="s">
        <v>34</v>
      </c>
      <c r="AX325" s="14" t="s">
        <v>76</v>
      </c>
      <c r="AY325" s="265" t="s">
        <v>178</v>
      </c>
    </row>
    <row r="326" s="2" customFormat="1" ht="24.15" customHeight="1">
      <c r="A326" s="38"/>
      <c r="B326" s="39"/>
      <c r="C326" s="226" t="s">
        <v>844</v>
      </c>
      <c r="D326" s="226" t="s">
        <v>181</v>
      </c>
      <c r="E326" s="227" t="s">
        <v>4018</v>
      </c>
      <c r="F326" s="228" t="s">
        <v>4019</v>
      </c>
      <c r="G326" s="229" t="s">
        <v>203</v>
      </c>
      <c r="H326" s="230">
        <v>1</v>
      </c>
      <c r="I326" s="231"/>
      <c r="J326" s="232">
        <f>ROUND(I326*H326,2)</f>
        <v>0</v>
      </c>
      <c r="K326" s="228" t="s">
        <v>185</v>
      </c>
      <c r="L326" s="44"/>
      <c r="M326" s="233" t="s">
        <v>1</v>
      </c>
      <c r="N326" s="234" t="s">
        <v>41</v>
      </c>
      <c r="O326" s="91"/>
      <c r="P326" s="235">
        <f>O326*H326</f>
        <v>0</v>
      </c>
      <c r="Q326" s="235">
        <v>0</v>
      </c>
      <c r="R326" s="235">
        <f>Q326*H326</f>
        <v>0</v>
      </c>
      <c r="S326" s="235">
        <v>0</v>
      </c>
      <c r="T326" s="236">
        <f>S326*H326</f>
        <v>0</v>
      </c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R326" s="237" t="s">
        <v>726</v>
      </c>
      <c r="AT326" s="237" t="s">
        <v>181</v>
      </c>
      <c r="AU326" s="237" t="s">
        <v>85</v>
      </c>
      <c r="AY326" s="17" t="s">
        <v>178</v>
      </c>
      <c r="BE326" s="238">
        <f>IF(N326="základní",J326,0)</f>
        <v>0</v>
      </c>
      <c r="BF326" s="238">
        <f>IF(N326="snížená",J326,0)</f>
        <v>0</v>
      </c>
      <c r="BG326" s="238">
        <f>IF(N326="zákl. přenesená",J326,0)</f>
        <v>0</v>
      </c>
      <c r="BH326" s="238">
        <f>IF(N326="sníž. přenesená",J326,0)</f>
        <v>0</v>
      </c>
      <c r="BI326" s="238">
        <f>IF(N326="nulová",J326,0)</f>
        <v>0</v>
      </c>
      <c r="BJ326" s="17" t="s">
        <v>83</v>
      </c>
      <c r="BK326" s="238">
        <f>ROUND(I326*H326,2)</f>
        <v>0</v>
      </c>
      <c r="BL326" s="17" t="s">
        <v>726</v>
      </c>
      <c r="BM326" s="237" t="s">
        <v>4135</v>
      </c>
    </row>
    <row r="327" s="2" customFormat="1">
      <c r="A327" s="38"/>
      <c r="B327" s="39"/>
      <c r="C327" s="40"/>
      <c r="D327" s="239" t="s">
        <v>188</v>
      </c>
      <c r="E327" s="40"/>
      <c r="F327" s="240" t="s">
        <v>4021</v>
      </c>
      <c r="G327" s="40"/>
      <c r="H327" s="40"/>
      <c r="I327" s="241"/>
      <c r="J327" s="40"/>
      <c r="K327" s="40"/>
      <c r="L327" s="44"/>
      <c r="M327" s="242"/>
      <c r="N327" s="243"/>
      <c r="O327" s="91"/>
      <c r="P327" s="91"/>
      <c r="Q327" s="91"/>
      <c r="R327" s="91"/>
      <c r="S327" s="91"/>
      <c r="T327" s="92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T327" s="17" t="s">
        <v>188</v>
      </c>
      <c r="AU327" s="17" t="s">
        <v>85</v>
      </c>
    </row>
    <row r="328" s="2" customFormat="1" ht="37.8" customHeight="1">
      <c r="A328" s="38"/>
      <c r="B328" s="39"/>
      <c r="C328" s="267" t="s">
        <v>865</v>
      </c>
      <c r="D328" s="267" t="s">
        <v>406</v>
      </c>
      <c r="E328" s="268" t="s">
        <v>4058</v>
      </c>
      <c r="F328" s="269" t="s">
        <v>4059</v>
      </c>
      <c r="G328" s="270" t="s">
        <v>1341</v>
      </c>
      <c r="H328" s="271">
        <v>20</v>
      </c>
      <c r="I328" s="272"/>
      <c r="J328" s="273">
        <f>ROUND(I328*H328,2)</f>
        <v>0</v>
      </c>
      <c r="K328" s="269" t="s">
        <v>1</v>
      </c>
      <c r="L328" s="274"/>
      <c r="M328" s="275" t="s">
        <v>1</v>
      </c>
      <c r="N328" s="276" t="s">
        <v>41</v>
      </c>
      <c r="O328" s="91"/>
      <c r="P328" s="235">
        <f>O328*H328</f>
        <v>0</v>
      </c>
      <c r="Q328" s="235">
        <v>0</v>
      </c>
      <c r="R328" s="235">
        <f>Q328*H328</f>
        <v>0</v>
      </c>
      <c r="S328" s="235">
        <v>0</v>
      </c>
      <c r="T328" s="236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37" t="s">
        <v>1183</v>
      </c>
      <c r="AT328" s="237" t="s">
        <v>406</v>
      </c>
      <c r="AU328" s="237" t="s">
        <v>85</v>
      </c>
      <c r="AY328" s="17" t="s">
        <v>178</v>
      </c>
      <c r="BE328" s="238">
        <f>IF(N328="základní",J328,0)</f>
        <v>0</v>
      </c>
      <c r="BF328" s="238">
        <f>IF(N328="snížená",J328,0)</f>
        <v>0</v>
      </c>
      <c r="BG328" s="238">
        <f>IF(N328="zákl. přenesená",J328,0)</f>
        <v>0</v>
      </c>
      <c r="BH328" s="238">
        <f>IF(N328="sníž. přenesená",J328,0)</f>
        <v>0</v>
      </c>
      <c r="BI328" s="238">
        <f>IF(N328="nulová",J328,0)</f>
        <v>0</v>
      </c>
      <c r="BJ328" s="17" t="s">
        <v>83</v>
      </c>
      <c r="BK328" s="238">
        <f>ROUND(I328*H328,2)</f>
        <v>0</v>
      </c>
      <c r="BL328" s="17" t="s">
        <v>1183</v>
      </c>
      <c r="BM328" s="237" t="s">
        <v>4136</v>
      </c>
    </row>
    <row r="329" s="14" customFormat="1">
      <c r="A329" s="14"/>
      <c r="B329" s="255"/>
      <c r="C329" s="256"/>
      <c r="D329" s="246" t="s">
        <v>190</v>
      </c>
      <c r="E329" s="257" t="s">
        <v>1</v>
      </c>
      <c r="F329" s="258" t="s">
        <v>4137</v>
      </c>
      <c r="G329" s="256"/>
      <c r="H329" s="259">
        <v>20</v>
      </c>
      <c r="I329" s="260"/>
      <c r="J329" s="256"/>
      <c r="K329" s="256"/>
      <c r="L329" s="261"/>
      <c r="M329" s="262"/>
      <c r="N329" s="263"/>
      <c r="O329" s="263"/>
      <c r="P329" s="263"/>
      <c r="Q329" s="263"/>
      <c r="R329" s="263"/>
      <c r="S329" s="263"/>
      <c r="T329" s="26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5" t="s">
        <v>190</v>
      </c>
      <c r="AU329" s="265" t="s">
        <v>85</v>
      </c>
      <c r="AV329" s="14" t="s">
        <v>85</v>
      </c>
      <c r="AW329" s="14" t="s">
        <v>34</v>
      </c>
      <c r="AX329" s="14" t="s">
        <v>76</v>
      </c>
      <c r="AY329" s="265" t="s">
        <v>178</v>
      </c>
    </row>
    <row r="330" s="2" customFormat="1" ht="37.8" customHeight="1">
      <c r="A330" s="38"/>
      <c r="B330" s="39"/>
      <c r="C330" s="267" t="s">
        <v>871</v>
      </c>
      <c r="D330" s="267" t="s">
        <v>406</v>
      </c>
      <c r="E330" s="268" t="s">
        <v>4138</v>
      </c>
      <c r="F330" s="269" t="s">
        <v>4139</v>
      </c>
      <c r="G330" s="270" t="s">
        <v>1341</v>
      </c>
      <c r="H330" s="271">
        <v>47</v>
      </c>
      <c r="I330" s="272"/>
      <c r="J330" s="273">
        <f>ROUND(I330*H330,2)</f>
        <v>0</v>
      </c>
      <c r="K330" s="269" t="s">
        <v>1</v>
      </c>
      <c r="L330" s="274"/>
      <c r="M330" s="275" t="s">
        <v>1</v>
      </c>
      <c r="N330" s="276" t="s">
        <v>41</v>
      </c>
      <c r="O330" s="91"/>
      <c r="P330" s="235">
        <f>O330*H330</f>
        <v>0</v>
      </c>
      <c r="Q330" s="235">
        <v>0</v>
      </c>
      <c r="R330" s="235">
        <f>Q330*H330</f>
        <v>0</v>
      </c>
      <c r="S330" s="235">
        <v>0</v>
      </c>
      <c r="T330" s="236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237" t="s">
        <v>1183</v>
      </c>
      <c r="AT330" s="237" t="s">
        <v>406</v>
      </c>
      <c r="AU330" s="237" t="s">
        <v>85</v>
      </c>
      <c r="AY330" s="17" t="s">
        <v>178</v>
      </c>
      <c r="BE330" s="238">
        <f>IF(N330="základní",J330,0)</f>
        <v>0</v>
      </c>
      <c r="BF330" s="238">
        <f>IF(N330="snížená",J330,0)</f>
        <v>0</v>
      </c>
      <c r="BG330" s="238">
        <f>IF(N330="zákl. přenesená",J330,0)</f>
        <v>0</v>
      </c>
      <c r="BH330" s="238">
        <f>IF(N330="sníž. přenesená",J330,0)</f>
        <v>0</v>
      </c>
      <c r="BI330" s="238">
        <f>IF(N330="nulová",J330,0)</f>
        <v>0</v>
      </c>
      <c r="BJ330" s="17" t="s">
        <v>83</v>
      </c>
      <c r="BK330" s="238">
        <f>ROUND(I330*H330,2)</f>
        <v>0</v>
      </c>
      <c r="BL330" s="17" t="s">
        <v>1183</v>
      </c>
      <c r="BM330" s="237" t="s">
        <v>4140</v>
      </c>
    </row>
    <row r="331" s="14" customFormat="1">
      <c r="A331" s="14"/>
      <c r="B331" s="255"/>
      <c r="C331" s="256"/>
      <c r="D331" s="246" t="s">
        <v>190</v>
      </c>
      <c r="E331" s="257" t="s">
        <v>1</v>
      </c>
      <c r="F331" s="258" t="s">
        <v>4141</v>
      </c>
      <c r="G331" s="256"/>
      <c r="H331" s="259">
        <v>47</v>
      </c>
      <c r="I331" s="260"/>
      <c r="J331" s="256"/>
      <c r="K331" s="256"/>
      <c r="L331" s="261"/>
      <c r="M331" s="262"/>
      <c r="N331" s="263"/>
      <c r="O331" s="263"/>
      <c r="P331" s="263"/>
      <c r="Q331" s="263"/>
      <c r="R331" s="263"/>
      <c r="S331" s="263"/>
      <c r="T331" s="26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5" t="s">
        <v>190</v>
      </c>
      <c r="AU331" s="265" t="s">
        <v>85</v>
      </c>
      <c r="AV331" s="14" t="s">
        <v>85</v>
      </c>
      <c r="AW331" s="14" t="s">
        <v>34</v>
      </c>
      <c r="AX331" s="14" t="s">
        <v>76</v>
      </c>
      <c r="AY331" s="265" t="s">
        <v>178</v>
      </c>
    </row>
    <row r="332" s="2" customFormat="1" ht="24.15" customHeight="1">
      <c r="A332" s="38"/>
      <c r="B332" s="39"/>
      <c r="C332" s="226" t="s">
        <v>877</v>
      </c>
      <c r="D332" s="226" t="s">
        <v>181</v>
      </c>
      <c r="E332" s="227" t="s">
        <v>4061</v>
      </c>
      <c r="F332" s="228" t="s">
        <v>4062</v>
      </c>
      <c r="G332" s="229" t="s">
        <v>203</v>
      </c>
      <c r="H332" s="230">
        <v>67</v>
      </c>
      <c r="I332" s="231"/>
      <c r="J332" s="232">
        <f>ROUND(I332*H332,2)</f>
        <v>0</v>
      </c>
      <c r="K332" s="228" t="s">
        <v>185</v>
      </c>
      <c r="L332" s="44"/>
      <c r="M332" s="233" t="s">
        <v>1</v>
      </c>
      <c r="N332" s="234" t="s">
        <v>41</v>
      </c>
      <c r="O332" s="91"/>
      <c r="P332" s="235">
        <f>O332*H332</f>
        <v>0</v>
      </c>
      <c r="Q332" s="235">
        <v>0</v>
      </c>
      <c r="R332" s="235">
        <f>Q332*H332</f>
        <v>0</v>
      </c>
      <c r="S332" s="235">
        <v>0</v>
      </c>
      <c r="T332" s="236">
        <f>S332*H332</f>
        <v>0</v>
      </c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R332" s="237" t="s">
        <v>362</v>
      </c>
      <c r="AT332" s="237" t="s">
        <v>181</v>
      </c>
      <c r="AU332" s="237" t="s">
        <v>85</v>
      </c>
      <c r="AY332" s="17" t="s">
        <v>178</v>
      </c>
      <c r="BE332" s="238">
        <f>IF(N332="základní",J332,0)</f>
        <v>0</v>
      </c>
      <c r="BF332" s="238">
        <f>IF(N332="snížená",J332,0)</f>
        <v>0</v>
      </c>
      <c r="BG332" s="238">
        <f>IF(N332="zákl. přenesená",J332,0)</f>
        <v>0</v>
      </c>
      <c r="BH332" s="238">
        <f>IF(N332="sníž. přenesená",J332,0)</f>
        <v>0</v>
      </c>
      <c r="BI332" s="238">
        <f>IF(N332="nulová",J332,0)</f>
        <v>0</v>
      </c>
      <c r="BJ332" s="17" t="s">
        <v>83</v>
      </c>
      <c r="BK332" s="238">
        <f>ROUND(I332*H332,2)</f>
        <v>0</v>
      </c>
      <c r="BL332" s="17" t="s">
        <v>362</v>
      </c>
      <c r="BM332" s="237" t="s">
        <v>4142</v>
      </c>
    </row>
    <row r="333" s="2" customFormat="1">
      <c r="A333" s="38"/>
      <c r="B333" s="39"/>
      <c r="C333" s="40"/>
      <c r="D333" s="239" t="s">
        <v>188</v>
      </c>
      <c r="E333" s="40"/>
      <c r="F333" s="240" t="s">
        <v>4064</v>
      </c>
      <c r="G333" s="40"/>
      <c r="H333" s="40"/>
      <c r="I333" s="241"/>
      <c r="J333" s="40"/>
      <c r="K333" s="40"/>
      <c r="L333" s="44"/>
      <c r="M333" s="242"/>
      <c r="N333" s="243"/>
      <c r="O333" s="91"/>
      <c r="P333" s="91"/>
      <c r="Q333" s="91"/>
      <c r="R333" s="91"/>
      <c r="S333" s="91"/>
      <c r="T333" s="92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T333" s="17" t="s">
        <v>188</v>
      </c>
      <c r="AU333" s="17" t="s">
        <v>85</v>
      </c>
    </row>
    <row r="334" s="2" customFormat="1" ht="24.15" customHeight="1">
      <c r="A334" s="38"/>
      <c r="B334" s="39"/>
      <c r="C334" s="267" t="s">
        <v>884</v>
      </c>
      <c r="D334" s="267" t="s">
        <v>406</v>
      </c>
      <c r="E334" s="268" t="s">
        <v>4143</v>
      </c>
      <c r="F334" s="269" t="s">
        <v>4144</v>
      </c>
      <c r="G334" s="270" t="s">
        <v>1341</v>
      </c>
      <c r="H334" s="271">
        <v>1</v>
      </c>
      <c r="I334" s="272"/>
      <c r="J334" s="273">
        <f>ROUND(I334*H334,2)</f>
        <v>0</v>
      </c>
      <c r="K334" s="269" t="s">
        <v>1</v>
      </c>
      <c r="L334" s="274"/>
      <c r="M334" s="275" t="s">
        <v>1</v>
      </c>
      <c r="N334" s="276" t="s">
        <v>41</v>
      </c>
      <c r="O334" s="91"/>
      <c r="P334" s="235">
        <f>O334*H334</f>
        <v>0</v>
      </c>
      <c r="Q334" s="235">
        <v>0</v>
      </c>
      <c r="R334" s="235">
        <f>Q334*H334</f>
        <v>0</v>
      </c>
      <c r="S334" s="235">
        <v>0</v>
      </c>
      <c r="T334" s="236">
        <f>S334*H334</f>
        <v>0</v>
      </c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R334" s="237" t="s">
        <v>1183</v>
      </c>
      <c r="AT334" s="237" t="s">
        <v>406</v>
      </c>
      <c r="AU334" s="237" t="s">
        <v>85</v>
      </c>
      <c r="AY334" s="17" t="s">
        <v>178</v>
      </c>
      <c r="BE334" s="238">
        <f>IF(N334="základní",J334,0)</f>
        <v>0</v>
      </c>
      <c r="BF334" s="238">
        <f>IF(N334="snížená",J334,0)</f>
        <v>0</v>
      </c>
      <c r="BG334" s="238">
        <f>IF(N334="zákl. přenesená",J334,0)</f>
        <v>0</v>
      </c>
      <c r="BH334" s="238">
        <f>IF(N334="sníž. přenesená",J334,0)</f>
        <v>0</v>
      </c>
      <c r="BI334" s="238">
        <f>IF(N334="nulová",J334,0)</f>
        <v>0</v>
      </c>
      <c r="BJ334" s="17" t="s">
        <v>83</v>
      </c>
      <c r="BK334" s="238">
        <f>ROUND(I334*H334,2)</f>
        <v>0</v>
      </c>
      <c r="BL334" s="17" t="s">
        <v>1183</v>
      </c>
      <c r="BM334" s="237" t="s">
        <v>4145</v>
      </c>
    </row>
    <row r="335" s="14" customFormat="1">
      <c r="A335" s="14"/>
      <c r="B335" s="255"/>
      <c r="C335" s="256"/>
      <c r="D335" s="246" t="s">
        <v>190</v>
      </c>
      <c r="E335" s="257" t="s">
        <v>1</v>
      </c>
      <c r="F335" s="258" t="s">
        <v>83</v>
      </c>
      <c r="G335" s="256"/>
      <c r="H335" s="259">
        <v>1</v>
      </c>
      <c r="I335" s="260"/>
      <c r="J335" s="256"/>
      <c r="K335" s="256"/>
      <c r="L335" s="261"/>
      <c r="M335" s="262"/>
      <c r="N335" s="263"/>
      <c r="O335" s="263"/>
      <c r="P335" s="263"/>
      <c r="Q335" s="263"/>
      <c r="R335" s="263"/>
      <c r="S335" s="263"/>
      <c r="T335" s="26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5" t="s">
        <v>190</v>
      </c>
      <c r="AU335" s="265" t="s">
        <v>85</v>
      </c>
      <c r="AV335" s="14" t="s">
        <v>85</v>
      </c>
      <c r="AW335" s="14" t="s">
        <v>34</v>
      </c>
      <c r="AX335" s="14" t="s">
        <v>76</v>
      </c>
      <c r="AY335" s="265" t="s">
        <v>178</v>
      </c>
    </row>
    <row r="336" s="2" customFormat="1" ht="24.15" customHeight="1">
      <c r="A336" s="38"/>
      <c r="B336" s="39"/>
      <c r="C336" s="226" t="s">
        <v>893</v>
      </c>
      <c r="D336" s="226" t="s">
        <v>181</v>
      </c>
      <c r="E336" s="227" t="s">
        <v>4146</v>
      </c>
      <c r="F336" s="228" t="s">
        <v>4147</v>
      </c>
      <c r="G336" s="229" t="s">
        <v>203</v>
      </c>
      <c r="H336" s="230">
        <v>1</v>
      </c>
      <c r="I336" s="231"/>
      <c r="J336" s="232">
        <f>ROUND(I336*H336,2)</f>
        <v>0</v>
      </c>
      <c r="K336" s="228" t="s">
        <v>185</v>
      </c>
      <c r="L336" s="44"/>
      <c r="M336" s="233" t="s">
        <v>1</v>
      </c>
      <c r="N336" s="234" t="s">
        <v>41</v>
      </c>
      <c r="O336" s="91"/>
      <c r="P336" s="235">
        <f>O336*H336</f>
        <v>0</v>
      </c>
      <c r="Q336" s="235">
        <v>0</v>
      </c>
      <c r="R336" s="235">
        <f>Q336*H336</f>
        <v>0</v>
      </c>
      <c r="S336" s="235">
        <v>0</v>
      </c>
      <c r="T336" s="236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37" t="s">
        <v>362</v>
      </c>
      <c r="AT336" s="237" t="s">
        <v>181</v>
      </c>
      <c r="AU336" s="237" t="s">
        <v>85</v>
      </c>
      <c r="AY336" s="17" t="s">
        <v>178</v>
      </c>
      <c r="BE336" s="238">
        <f>IF(N336="základní",J336,0)</f>
        <v>0</v>
      </c>
      <c r="BF336" s="238">
        <f>IF(N336="snížená",J336,0)</f>
        <v>0</v>
      </c>
      <c r="BG336" s="238">
        <f>IF(N336="zákl. přenesená",J336,0)</f>
        <v>0</v>
      </c>
      <c r="BH336" s="238">
        <f>IF(N336="sníž. přenesená",J336,0)</f>
        <v>0</v>
      </c>
      <c r="BI336" s="238">
        <f>IF(N336="nulová",J336,0)</f>
        <v>0</v>
      </c>
      <c r="BJ336" s="17" t="s">
        <v>83</v>
      </c>
      <c r="BK336" s="238">
        <f>ROUND(I336*H336,2)</f>
        <v>0</v>
      </c>
      <c r="BL336" s="17" t="s">
        <v>362</v>
      </c>
      <c r="BM336" s="237" t="s">
        <v>4148</v>
      </c>
    </row>
    <row r="337" s="2" customFormat="1">
      <c r="A337" s="38"/>
      <c r="B337" s="39"/>
      <c r="C337" s="40"/>
      <c r="D337" s="239" t="s">
        <v>188</v>
      </c>
      <c r="E337" s="40"/>
      <c r="F337" s="240" t="s">
        <v>4149</v>
      </c>
      <c r="G337" s="40"/>
      <c r="H337" s="40"/>
      <c r="I337" s="241"/>
      <c r="J337" s="40"/>
      <c r="K337" s="40"/>
      <c r="L337" s="44"/>
      <c r="M337" s="242"/>
      <c r="N337" s="243"/>
      <c r="O337" s="91"/>
      <c r="P337" s="91"/>
      <c r="Q337" s="91"/>
      <c r="R337" s="91"/>
      <c r="S337" s="91"/>
      <c r="T337" s="92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T337" s="17" t="s">
        <v>188</v>
      </c>
      <c r="AU337" s="17" t="s">
        <v>85</v>
      </c>
    </row>
    <row r="338" s="2" customFormat="1" ht="16.5" customHeight="1">
      <c r="A338" s="38"/>
      <c r="B338" s="39"/>
      <c r="C338" s="267" t="s">
        <v>899</v>
      </c>
      <c r="D338" s="267" t="s">
        <v>406</v>
      </c>
      <c r="E338" s="268" t="s">
        <v>4150</v>
      </c>
      <c r="F338" s="269" t="s">
        <v>4151</v>
      </c>
      <c r="G338" s="270" t="s">
        <v>1341</v>
      </c>
      <c r="H338" s="271">
        <v>2</v>
      </c>
      <c r="I338" s="272"/>
      <c r="J338" s="273">
        <f>ROUND(I338*H338,2)</f>
        <v>0</v>
      </c>
      <c r="K338" s="269" t="s">
        <v>1</v>
      </c>
      <c r="L338" s="274"/>
      <c r="M338" s="275" t="s">
        <v>1</v>
      </c>
      <c r="N338" s="276" t="s">
        <v>41</v>
      </c>
      <c r="O338" s="91"/>
      <c r="P338" s="235">
        <f>O338*H338</f>
        <v>0</v>
      </c>
      <c r="Q338" s="235">
        <v>0</v>
      </c>
      <c r="R338" s="235">
        <f>Q338*H338</f>
        <v>0</v>
      </c>
      <c r="S338" s="235">
        <v>0</v>
      </c>
      <c r="T338" s="236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237" t="s">
        <v>1183</v>
      </c>
      <c r="AT338" s="237" t="s">
        <v>406</v>
      </c>
      <c r="AU338" s="237" t="s">
        <v>85</v>
      </c>
      <c r="AY338" s="17" t="s">
        <v>178</v>
      </c>
      <c r="BE338" s="238">
        <f>IF(N338="základní",J338,0)</f>
        <v>0</v>
      </c>
      <c r="BF338" s="238">
        <f>IF(N338="snížená",J338,0)</f>
        <v>0</v>
      </c>
      <c r="BG338" s="238">
        <f>IF(N338="zákl. přenesená",J338,0)</f>
        <v>0</v>
      </c>
      <c r="BH338" s="238">
        <f>IF(N338="sníž. přenesená",J338,0)</f>
        <v>0</v>
      </c>
      <c r="BI338" s="238">
        <f>IF(N338="nulová",J338,0)</f>
        <v>0</v>
      </c>
      <c r="BJ338" s="17" t="s">
        <v>83</v>
      </c>
      <c r="BK338" s="238">
        <f>ROUND(I338*H338,2)</f>
        <v>0</v>
      </c>
      <c r="BL338" s="17" t="s">
        <v>1183</v>
      </c>
      <c r="BM338" s="237" t="s">
        <v>4152</v>
      </c>
    </row>
    <row r="339" s="14" customFormat="1">
      <c r="A339" s="14"/>
      <c r="B339" s="255"/>
      <c r="C339" s="256"/>
      <c r="D339" s="246" t="s">
        <v>190</v>
      </c>
      <c r="E339" s="257" t="s">
        <v>1</v>
      </c>
      <c r="F339" s="258" t="s">
        <v>85</v>
      </c>
      <c r="G339" s="256"/>
      <c r="H339" s="259">
        <v>2</v>
      </c>
      <c r="I339" s="260"/>
      <c r="J339" s="256"/>
      <c r="K339" s="256"/>
      <c r="L339" s="261"/>
      <c r="M339" s="262"/>
      <c r="N339" s="263"/>
      <c r="O339" s="263"/>
      <c r="P339" s="263"/>
      <c r="Q339" s="263"/>
      <c r="R339" s="263"/>
      <c r="S339" s="263"/>
      <c r="T339" s="26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5" t="s">
        <v>190</v>
      </c>
      <c r="AU339" s="265" t="s">
        <v>85</v>
      </c>
      <c r="AV339" s="14" t="s">
        <v>85</v>
      </c>
      <c r="AW339" s="14" t="s">
        <v>34</v>
      </c>
      <c r="AX339" s="14" t="s">
        <v>76</v>
      </c>
      <c r="AY339" s="265" t="s">
        <v>178</v>
      </c>
    </row>
    <row r="340" s="2" customFormat="1" ht="24.15" customHeight="1">
      <c r="A340" s="38"/>
      <c r="B340" s="39"/>
      <c r="C340" s="226" t="s">
        <v>906</v>
      </c>
      <c r="D340" s="226" t="s">
        <v>181</v>
      </c>
      <c r="E340" s="227" t="s">
        <v>4153</v>
      </c>
      <c r="F340" s="228" t="s">
        <v>4154</v>
      </c>
      <c r="G340" s="229" t="s">
        <v>203</v>
      </c>
      <c r="H340" s="230">
        <v>2</v>
      </c>
      <c r="I340" s="231"/>
      <c r="J340" s="232">
        <f>ROUND(I340*H340,2)</f>
        <v>0</v>
      </c>
      <c r="K340" s="228" t="s">
        <v>185</v>
      </c>
      <c r="L340" s="44"/>
      <c r="M340" s="233" t="s">
        <v>1</v>
      </c>
      <c r="N340" s="234" t="s">
        <v>41</v>
      </c>
      <c r="O340" s="91"/>
      <c r="P340" s="235">
        <f>O340*H340</f>
        <v>0</v>
      </c>
      <c r="Q340" s="235">
        <v>0</v>
      </c>
      <c r="R340" s="235">
        <f>Q340*H340</f>
        <v>0</v>
      </c>
      <c r="S340" s="235">
        <v>0</v>
      </c>
      <c r="T340" s="236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37" t="s">
        <v>362</v>
      </c>
      <c r="AT340" s="237" t="s">
        <v>181</v>
      </c>
      <c r="AU340" s="237" t="s">
        <v>85</v>
      </c>
      <c r="AY340" s="17" t="s">
        <v>178</v>
      </c>
      <c r="BE340" s="238">
        <f>IF(N340="základní",J340,0)</f>
        <v>0</v>
      </c>
      <c r="BF340" s="238">
        <f>IF(N340="snížená",J340,0)</f>
        <v>0</v>
      </c>
      <c r="BG340" s="238">
        <f>IF(N340="zákl. přenesená",J340,0)</f>
        <v>0</v>
      </c>
      <c r="BH340" s="238">
        <f>IF(N340="sníž. přenesená",J340,0)</f>
        <v>0</v>
      </c>
      <c r="BI340" s="238">
        <f>IF(N340="nulová",J340,0)</f>
        <v>0</v>
      </c>
      <c r="BJ340" s="17" t="s">
        <v>83</v>
      </c>
      <c r="BK340" s="238">
        <f>ROUND(I340*H340,2)</f>
        <v>0</v>
      </c>
      <c r="BL340" s="17" t="s">
        <v>362</v>
      </c>
      <c r="BM340" s="237" t="s">
        <v>4155</v>
      </c>
    </row>
    <row r="341" s="2" customFormat="1">
      <c r="A341" s="38"/>
      <c r="B341" s="39"/>
      <c r="C341" s="40"/>
      <c r="D341" s="239" t="s">
        <v>188</v>
      </c>
      <c r="E341" s="40"/>
      <c r="F341" s="240" t="s">
        <v>4156</v>
      </c>
      <c r="G341" s="40"/>
      <c r="H341" s="40"/>
      <c r="I341" s="241"/>
      <c r="J341" s="40"/>
      <c r="K341" s="40"/>
      <c r="L341" s="44"/>
      <c r="M341" s="242"/>
      <c r="N341" s="243"/>
      <c r="O341" s="91"/>
      <c r="P341" s="91"/>
      <c r="Q341" s="91"/>
      <c r="R341" s="91"/>
      <c r="S341" s="91"/>
      <c r="T341" s="92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T341" s="17" t="s">
        <v>188</v>
      </c>
      <c r="AU341" s="17" t="s">
        <v>85</v>
      </c>
    </row>
    <row r="342" s="2" customFormat="1" ht="33" customHeight="1">
      <c r="A342" s="38"/>
      <c r="B342" s="39"/>
      <c r="C342" s="267" t="s">
        <v>912</v>
      </c>
      <c r="D342" s="267" t="s">
        <v>406</v>
      </c>
      <c r="E342" s="268" t="s">
        <v>4157</v>
      </c>
      <c r="F342" s="269" t="s">
        <v>4158</v>
      </c>
      <c r="G342" s="270" t="s">
        <v>203</v>
      </c>
      <c r="H342" s="271">
        <v>1</v>
      </c>
      <c r="I342" s="272"/>
      <c r="J342" s="273">
        <f>ROUND(I342*H342,2)</f>
        <v>0</v>
      </c>
      <c r="K342" s="269" t="s">
        <v>1</v>
      </c>
      <c r="L342" s="274"/>
      <c r="M342" s="275" t="s">
        <v>1</v>
      </c>
      <c r="N342" s="276" t="s">
        <v>41</v>
      </c>
      <c r="O342" s="91"/>
      <c r="P342" s="235">
        <f>O342*H342</f>
        <v>0</v>
      </c>
      <c r="Q342" s="235">
        <v>0</v>
      </c>
      <c r="R342" s="235">
        <f>Q342*H342</f>
        <v>0</v>
      </c>
      <c r="S342" s="235">
        <v>0</v>
      </c>
      <c r="T342" s="236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237" t="s">
        <v>1804</v>
      </c>
      <c r="AT342" s="237" t="s">
        <v>406</v>
      </c>
      <c r="AU342" s="237" t="s">
        <v>85</v>
      </c>
      <c r="AY342" s="17" t="s">
        <v>178</v>
      </c>
      <c r="BE342" s="238">
        <f>IF(N342="základní",J342,0)</f>
        <v>0</v>
      </c>
      <c r="BF342" s="238">
        <f>IF(N342="snížená",J342,0)</f>
        <v>0</v>
      </c>
      <c r="BG342" s="238">
        <f>IF(N342="zákl. přenesená",J342,0)</f>
        <v>0</v>
      </c>
      <c r="BH342" s="238">
        <f>IF(N342="sníž. přenesená",J342,0)</f>
        <v>0</v>
      </c>
      <c r="BI342" s="238">
        <f>IF(N342="nulová",J342,0)</f>
        <v>0</v>
      </c>
      <c r="BJ342" s="17" t="s">
        <v>83</v>
      </c>
      <c r="BK342" s="238">
        <f>ROUND(I342*H342,2)</f>
        <v>0</v>
      </c>
      <c r="BL342" s="17" t="s">
        <v>726</v>
      </c>
      <c r="BM342" s="237" t="s">
        <v>4159</v>
      </c>
    </row>
    <row r="343" s="14" customFormat="1">
      <c r="A343" s="14"/>
      <c r="B343" s="255"/>
      <c r="C343" s="256"/>
      <c r="D343" s="246" t="s">
        <v>190</v>
      </c>
      <c r="E343" s="257" t="s">
        <v>1</v>
      </c>
      <c r="F343" s="258" t="s">
        <v>83</v>
      </c>
      <c r="G343" s="256"/>
      <c r="H343" s="259">
        <v>1</v>
      </c>
      <c r="I343" s="260"/>
      <c r="J343" s="256"/>
      <c r="K343" s="256"/>
      <c r="L343" s="261"/>
      <c r="M343" s="262"/>
      <c r="N343" s="263"/>
      <c r="O343" s="263"/>
      <c r="P343" s="263"/>
      <c r="Q343" s="263"/>
      <c r="R343" s="263"/>
      <c r="S343" s="263"/>
      <c r="T343" s="26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65" t="s">
        <v>190</v>
      </c>
      <c r="AU343" s="265" t="s">
        <v>85</v>
      </c>
      <c r="AV343" s="14" t="s">
        <v>85</v>
      </c>
      <c r="AW343" s="14" t="s">
        <v>34</v>
      </c>
      <c r="AX343" s="14" t="s">
        <v>76</v>
      </c>
      <c r="AY343" s="265" t="s">
        <v>178</v>
      </c>
    </row>
    <row r="344" s="2" customFormat="1" ht="24.15" customHeight="1">
      <c r="A344" s="38"/>
      <c r="B344" s="39"/>
      <c r="C344" s="226" t="s">
        <v>918</v>
      </c>
      <c r="D344" s="226" t="s">
        <v>181</v>
      </c>
      <c r="E344" s="227" t="s">
        <v>4160</v>
      </c>
      <c r="F344" s="228" t="s">
        <v>4161</v>
      </c>
      <c r="G344" s="229" t="s">
        <v>203</v>
      </c>
      <c r="H344" s="230">
        <v>1</v>
      </c>
      <c r="I344" s="231"/>
      <c r="J344" s="232">
        <f>ROUND(I344*H344,2)</f>
        <v>0</v>
      </c>
      <c r="K344" s="228" t="s">
        <v>185</v>
      </c>
      <c r="L344" s="44"/>
      <c r="M344" s="233" t="s">
        <v>1</v>
      </c>
      <c r="N344" s="234" t="s">
        <v>41</v>
      </c>
      <c r="O344" s="91"/>
      <c r="P344" s="235">
        <f>O344*H344</f>
        <v>0</v>
      </c>
      <c r="Q344" s="235">
        <v>0</v>
      </c>
      <c r="R344" s="235">
        <f>Q344*H344</f>
        <v>0</v>
      </c>
      <c r="S344" s="235">
        <v>0</v>
      </c>
      <c r="T344" s="236">
        <f>S344*H344</f>
        <v>0</v>
      </c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R344" s="237" t="s">
        <v>362</v>
      </c>
      <c r="AT344" s="237" t="s">
        <v>181</v>
      </c>
      <c r="AU344" s="237" t="s">
        <v>85</v>
      </c>
      <c r="AY344" s="17" t="s">
        <v>178</v>
      </c>
      <c r="BE344" s="238">
        <f>IF(N344="základní",J344,0)</f>
        <v>0</v>
      </c>
      <c r="BF344" s="238">
        <f>IF(N344="snížená",J344,0)</f>
        <v>0</v>
      </c>
      <c r="BG344" s="238">
        <f>IF(N344="zákl. přenesená",J344,0)</f>
        <v>0</v>
      </c>
      <c r="BH344" s="238">
        <f>IF(N344="sníž. přenesená",J344,0)</f>
        <v>0</v>
      </c>
      <c r="BI344" s="238">
        <f>IF(N344="nulová",J344,0)</f>
        <v>0</v>
      </c>
      <c r="BJ344" s="17" t="s">
        <v>83</v>
      </c>
      <c r="BK344" s="238">
        <f>ROUND(I344*H344,2)</f>
        <v>0</v>
      </c>
      <c r="BL344" s="17" t="s">
        <v>362</v>
      </c>
      <c r="BM344" s="237" t="s">
        <v>4162</v>
      </c>
    </row>
    <row r="345" s="2" customFormat="1">
      <c r="A345" s="38"/>
      <c r="B345" s="39"/>
      <c r="C345" s="40"/>
      <c r="D345" s="239" t="s">
        <v>188</v>
      </c>
      <c r="E345" s="40"/>
      <c r="F345" s="240" t="s">
        <v>4163</v>
      </c>
      <c r="G345" s="40"/>
      <c r="H345" s="40"/>
      <c r="I345" s="241"/>
      <c r="J345" s="40"/>
      <c r="K345" s="40"/>
      <c r="L345" s="44"/>
      <c r="M345" s="242"/>
      <c r="N345" s="243"/>
      <c r="O345" s="91"/>
      <c r="P345" s="91"/>
      <c r="Q345" s="91"/>
      <c r="R345" s="91"/>
      <c r="S345" s="91"/>
      <c r="T345" s="92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T345" s="17" t="s">
        <v>188</v>
      </c>
      <c r="AU345" s="17" t="s">
        <v>85</v>
      </c>
    </row>
    <row r="346" s="2" customFormat="1" ht="21.75" customHeight="1">
      <c r="A346" s="38"/>
      <c r="B346" s="39"/>
      <c r="C346" s="267" t="s">
        <v>464</v>
      </c>
      <c r="D346" s="267" t="s">
        <v>406</v>
      </c>
      <c r="E346" s="268" t="s">
        <v>4164</v>
      </c>
      <c r="F346" s="269" t="s">
        <v>4165</v>
      </c>
      <c r="G346" s="270" t="s">
        <v>203</v>
      </c>
      <c r="H346" s="271">
        <v>1</v>
      </c>
      <c r="I346" s="272"/>
      <c r="J346" s="273">
        <f>ROUND(I346*H346,2)</f>
        <v>0</v>
      </c>
      <c r="K346" s="269" t="s">
        <v>1</v>
      </c>
      <c r="L346" s="274"/>
      <c r="M346" s="275" t="s">
        <v>1</v>
      </c>
      <c r="N346" s="276" t="s">
        <v>41</v>
      </c>
      <c r="O346" s="91"/>
      <c r="P346" s="235">
        <f>O346*H346</f>
        <v>0</v>
      </c>
      <c r="Q346" s="235">
        <v>0.00021000000000000001</v>
      </c>
      <c r="R346" s="235">
        <f>Q346*H346</f>
        <v>0.00021000000000000001</v>
      </c>
      <c r="S346" s="235">
        <v>0</v>
      </c>
      <c r="T346" s="236">
        <f>S346*H346</f>
        <v>0</v>
      </c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R346" s="237" t="s">
        <v>1804</v>
      </c>
      <c r="AT346" s="237" t="s">
        <v>406</v>
      </c>
      <c r="AU346" s="237" t="s">
        <v>85</v>
      </c>
      <c r="AY346" s="17" t="s">
        <v>178</v>
      </c>
      <c r="BE346" s="238">
        <f>IF(N346="základní",J346,0)</f>
        <v>0</v>
      </c>
      <c r="BF346" s="238">
        <f>IF(N346="snížená",J346,0)</f>
        <v>0</v>
      </c>
      <c r="BG346" s="238">
        <f>IF(N346="zákl. přenesená",J346,0)</f>
        <v>0</v>
      </c>
      <c r="BH346" s="238">
        <f>IF(N346="sníž. přenesená",J346,0)</f>
        <v>0</v>
      </c>
      <c r="BI346" s="238">
        <f>IF(N346="nulová",J346,0)</f>
        <v>0</v>
      </c>
      <c r="BJ346" s="17" t="s">
        <v>83</v>
      </c>
      <c r="BK346" s="238">
        <f>ROUND(I346*H346,2)</f>
        <v>0</v>
      </c>
      <c r="BL346" s="17" t="s">
        <v>726</v>
      </c>
      <c r="BM346" s="237" t="s">
        <v>4166</v>
      </c>
    </row>
    <row r="347" s="14" customFormat="1">
      <c r="A347" s="14"/>
      <c r="B347" s="255"/>
      <c r="C347" s="256"/>
      <c r="D347" s="246" t="s">
        <v>190</v>
      </c>
      <c r="E347" s="257" t="s">
        <v>1</v>
      </c>
      <c r="F347" s="258" t="s">
        <v>83</v>
      </c>
      <c r="G347" s="256"/>
      <c r="H347" s="259">
        <v>1</v>
      </c>
      <c r="I347" s="260"/>
      <c r="J347" s="256"/>
      <c r="K347" s="256"/>
      <c r="L347" s="261"/>
      <c r="M347" s="262"/>
      <c r="N347" s="263"/>
      <c r="O347" s="263"/>
      <c r="P347" s="263"/>
      <c r="Q347" s="263"/>
      <c r="R347" s="263"/>
      <c r="S347" s="263"/>
      <c r="T347" s="26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5" t="s">
        <v>190</v>
      </c>
      <c r="AU347" s="265" t="s">
        <v>85</v>
      </c>
      <c r="AV347" s="14" t="s">
        <v>85</v>
      </c>
      <c r="AW347" s="14" t="s">
        <v>34</v>
      </c>
      <c r="AX347" s="14" t="s">
        <v>76</v>
      </c>
      <c r="AY347" s="265" t="s">
        <v>178</v>
      </c>
    </row>
    <row r="348" s="2" customFormat="1" ht="33" customHeight="1">
      <c r="A348" s="38"/>
      <c r="B348" s="39"/>
      <c r="C348" s="226" t="s">
        <v>496</v>
      </c>
      <c r="D348" s="226" t="s">
        <v>181</v>
      </c>
      <c r="E348" s="227" t="s">
        <v>4167</v>
      </c>
      <c r="F348" s="228" t="s">
        <v>4168</v>
      </c>
      <c r="G348" s="229" t="s">
        <v>203</v>
      </c>
      <c r="H348" s="230">
        <v>1</v>
      </c>
      <c r="I348" s="231"/>
      <c r="J348" s="232">
        <f>ROUND(I348*H348,2)</f>
        <v>0</v>
      </c>
      <c r="K348" s="228" t="s">
        <v>185</v>
      </c>
      <c r="L348" s="44"/>
      <c r="M348" s="233" t="s">
        <v>1</v>
      </c>
      <c r="N348" s="234" t="s">
        <v>41</v>
      </c>
      <c r="O348" s="91"/>
      <c r="P348" s="235">
        <f>O348*H348</f>
        <v>0</v>
      </c>
      <c r="Q348" s="235">
        <v>0</v>
      </c>
      <c r="R348" s="235">
        <f>Q348*H348</f>
        <v>0</v>
      </c>
      <c r="S348" s="235">
        <v>0</v>
      </c>
      <c r="T348" s="236">
        <f>S348*H348</f>
        <v>0</v>
      </c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R348" s="237" t="s">
        <v>726</v>
      </c>
      <c r="AT348" s="237" t="s">
        <v>181</v>
      </c>
      <c r="AU348" s="237" t="s">
        <v>85</v>
      </c>
      <c r="AY348" s="17" t="s">
        <v>178</v>
      </c>
      <c r="BE348" s="238">
        <f>IF(N348="základní",J348,0)</f>
        <v>0</v>
      </c>
      <c r="BF348" s="238">
        <f>IF(N348="snížená",J348,0)</f>
        <v>0</v>
      </c>
      <c r="BG348" s="238">
        <f>IF(N348="zákl. přenesená",J348,0)</f>
        <v>0</v>
      </c>
      <c r="BH348" s="238">
        <f>IF(N348="sníž. přenesená",J348,0)</f>
        <v>0</v>
      </c>
      <c r="BI348" s="238">
        <f>IF(N348="nulová",J348,0)</f>
        <v>0</v>
      </c>
      <c r="BJ348" s="17" t="s">
        <v>83</v>
      </c>
      <c r="BK348" s="238">
        <f>ROUND(I348*H348,2)</f>
        <v>0</v>
      </c>
      <c r="BL348" s="17" t="s">
        <v>726</v>
      </c>
      <c r="BM348" s="237" t="s">
        <v>4169</v>
      </c>
    </row>
    <row r="349" s="2" customFormat="1">
      <c r="A349" s="38"/>
      <c r="B349" s="39"/>
      <c r="C349" s="40"/>
      <c r="D349" s="239" t="s">
        <v>188</v>
      </c>
      <c r="E349" s="40"/>
      <c r="F349" s="240" t="s">
        <v>4170</v>
      </c>
      <c r="G349" s="40"/>
      <c r="H349" s="40"/>
      <c r="I349" s="241"/>
      <c r="J349" s="40"/>
      <c r="K349" s="40"/>
      <c r="L349" s="44"/>
      <c r="M349" s="242"/>
      <c r="N349" s="243"/>
      <c r="O349" s="91"/>
      <c r="P349" s="91"/>
      <c r="Q349" s="91"/>
      <c r="R349" s="91"/>
      <c r="S349" s="91"/>
      <c r="T349" s="92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T349" s="17" t="s">
        <v>188</v>
      </c>
      <c r="AU349" s="17" t="s">
        <v>85</v>
      </c>
    </row>
    <row r="350" s="2" customFormat="1" ht="37.8" customHeight="1">
      <c r="A350" s="38"/>
      <c r="B350" s="39"/>
      <c r="C350" s="267" t="s">
        <v>504</v>
      </c>
      <c r="D350" s="267" t="s">
        <v>406</v>
      </c>
      <c r="E350" s="268" t="s">
        <v>4171</v>
      </c>
      <c r="F350" s="269" t="s">
        <v>4172</v>
      </c>
      <c r="G350" s="270" t="s">
        <v>1341</v>
      </c>
      <c r="H350" s="271">
        <v>1</v>
      </c>
      <c r="I350" s="272"/>
      <c r="J350" s="273">
        <f>ROUND(I350*H350,2)</f>
        <v>0</v>
      </c>
      <c r="K350" s="269" t="s">
        <v>1</v>
      </c>
      <c r="L350" s="274"/>
      <c r="M350" s="275" t="s">
        <v>1</v>
      </c>
      <c r="N350" s="276" t="s">
        <v>41</v>
      </c>
      <c r="O350" s="91"/>
      <c r="P350" s="235">
        <f>O350*H350</f>
        <v>0</v>
      </c>
      <c r="Q350" s="235">
        <v>0</v>
      </c>
      <c r="R350" s="235">
        <f>Q350*H350</f>
        <v>0</v>
      </c>
      <c r="S350" s="235">
        <v>0</v>
      </c>
      <c r="T350" s="236">
        <f>S350*H350</f>
        <v>0</v>
      </c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R350" s="237" t="s">
        <v>1183</v>
      </c>
      <c r="AT350" s="237" t="s">
        <v>406</v>
      </c>
      <c r="AU350" s="237" t="s">
        <v>85</v>
      </c>
      <c r="AY350" s="17" t="s">
        <v>178</v>
      </c>
      <c r="BE350" s="238">
        <f>IF(N350="základní",J350,0)</f>
        <v>0</v>
      </c>
      <c r="BF350" s="238">
        <f>IF(N350="snížená",J350,0)</f>
        <v>0</v>
      </c>
      <c r="BG350" s="238">
        <f>IF(N350="zákl. přenesená",J350,0)</f>
        <v>0</v>
      </c>
      <c r="BH350" s="238">
        <f>IF(N350="sníž. přenesená",J350,0)</f>
        <v>0</v>
      </c>
      <c r="BI350" s="238">
        <f>IF(N350="nulová",J350,0)</f>
        <v>0</v>
      </c>
      <c r="BJ350" s="17" t="s">
        <v>83</v>
      </c>
      <c r="BK350" s="238">
        <f>ROUND(I350*H350,2)</f>
        <v>0</v>
      </c>
      <c r="BL350" s="17" t="s">
        <v>1183</v>
      </c>
      <c r="BM350" s="237" t="s">
        <v>4173</v>
      </c>
    </row>
    <row r="351" s="14" customFormat="1">
      <c r="A351" s="14"/>
      <c r="B351" s="255"/>
      <c r="C351" s="256"/>
      <c r="D351" s="246" t="s">
        <v>190</v>
      </c>
      <c r="E351" s="257" t="s">
        <v>1</v>
      </c>
      <c r="F351" s="258" t="s">
        <v>83</v>
      </c>
      <c r="G351" s="256"/>
      <c r="H351" s="259">
        <v>1</v>
      </c>
      <c r="I351" s="260"/>
      <c r="J351" s="256"/>
      <c r="K351" s="256"/>
      <c r="L351" s="261"/>
      <c r="M351" s="262"/>
      <c r="N351" s="263"/>
      <c r="O351" s="263"/>
      <c r="P351" s="263"/>
      <c r="Q351" s="263"/>
      <c r="R351" s="263"/>
      <c r="S351" s="263"/>
      <c r="T351" s="26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5" t="s">
        <v>190</v>
      </c>
      <c r="AU351" s="265" t="s">
        <v>85</v>
      </c>
      <c r="AV351" s="14" t="s">
        <v>85</v>
      </c>
      <c r="AW351" s="14" t="s">
        <v>34</v>
      </c>
      <c r="AX351" s="14" t="s">
        <v>76</v>
      </c>
      <c r="AY351" s="265" t="s">
        <v>178</v>
      </c>
    </row>
    <row r="352" s="2" customFormat="1" ht="33" customHeight="1">
      <c r="A352" s="38"/>
      <c r="B352" s="39"/>
      <c r="C352" s="226" t="s">
        <v>940</v>
      </c>
      <c r="D352" s="226" t="s">
        <v>181</v>
      </c>
      <c r="E352" s="227" t="s">
        <v>4174</v>
      </c>
      <c r="F352" s="228" t="s">
        <v>4175</v>
      </c>
      <c r="G352" s="229" t="s">
        <v>203</v>
      </c>
      <c r="H352" s="230">
        <v>1</v>
      </c>
      <c r="I352" s="231"/>
      <c r="J352" s="232">
        <f>ROUND(I352*H352,2)</f>
        <v>0</v>
      </c>
      <c r="K352" s="228" t="s">
        <v>185</v>
      </c>
      <c r="L352" s="44"/>
      <c r="M352" s="233" t="s">
        <v>1</v>
      </c>
      <c r="N352" s="234" t="s">
        <v>41</v>
      </c>
      <c r="O352" s="91"/>
      <c r="P352" s="235">
        <f>O352*H352</f>
        <v>0</v>
      </c>
      <c r="Q352" s="235">
        <v>0</v>
      </c>
      <c r="R352" s="235">
        <f>Q352*H352</f>
        <v>0</v>
      </c>
      <c r="S352" s="235">
        <v>0</v>
      </c>
      <c r="T352" s="236">
        <f>S352*H352</f>
        <v>0</v>
      </c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R352" s="237" t="s">
        <v>362</v>
      </c>
      <c r="AT352" s="237" t="s">
        <v>181</v>
      </c>
      <c r="AU352" s="237" t="s">
        <v>85</v>
      </c>
      <c r="AY352" s="17" t="s">
        <v>178</v>
      </c>
      <c r="BE352" s="238">
        <f>IF(N352="základní",J352,0)</f>
        <v>0</v>
      </c>
      <c r="BF352" s="238">
        <f>IF(N352="snížená",J352,0)</f>
        <v>0</v>
      </c>
      <c r="BG352" s="238">
        <f>IF(N352="zákl. přenesená",J352,0)</f>
        <v>0</v>
      </c>
      <c r="BH352" s="238">
        <f>IF(N352="sníž. přenesená",J352,0)</f>
        <v>0</v>
      </c>
      <c r="BI352" s="238">
        <f>IF(N352="nulová",J352,0)</f>
        <v>0</v>
      </c>
      <c r="BJ352" s="17" t="s">
        <v>83</v>
      </c>
      <c r="BK352" s="238">
        <f>ROUND(I352*H352,2)</f>
        <v>0</v>
      </c>
      <c r="BL352" s="17" t="s">
        <v>362</v>
      </c>
      <c r="BM352" s="237" t="s">
        <v>4176</v>
      </c>
    </row>
    <row r="353" s="2" customFormat="1">
      <c r="A353" s="38"/>
      <c r="B353" s="39"/>
      <c r="C353" s="40"/>
      <c r="D353" s="239" t="s">
        <v>188</v>
      </c>
      <c r="E353" s="40"/>
      <c r="F353" s="240" t="s">
        <v>4177</v>
      </c>
      <c r="G353" s="40"/>
      <c r="H353" s="40"/>
      <c r="I353" s="241"/>
      <c r="J353" s="40"/>
      <c r="K353" s="40"/>
      <c r="L353" s="44"/>
      <c r="M353" s="242"/>
      <c r="N353" s="243"/>
      <c r="O353" s="91"/>
      <c r="P353" s="91"/>
      <c r="Q353" s="91"/>
      <c r="R353" s="91"/>
      <c r="S353" s="91"/>
      <c r="T353" s="92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T353" s="17" t="s">
        <v>188</v>
      </c>
      <c r="AU353" s="17" t="s">
        <v>85</v>
      </c>
    </row>
    <row r="354" s="2" customFormat="1" ht="24.15" customHeight="1">
      <c r="A354" s="38"/>
      <c r="B354" s="39"/>
      <c r="C354" s="267" t="s">
        <v>945</v>
      </c>
      <c r="D354" s="267" t="s">
        <v>406</v>
      </c>
      <c r="E354" s="268" t="s">
        <v>3912</v>
      </c>
      <c r="F354" s="269" t="s">
        <v>3913</v>
      </c>
      <c r="G354" s="270" t="s">
        <v>203</v>
      </c>
      <c r="H354" s="271">
        <v>167</v>
      </c>
      <c r="I354" s="272"/>
      <c r="J354" s="273">
        <f>ROUND(I354*H354,2)</f>
        <v>0</v>
      </c>
      <c r="K354" s="269" t="s">
        <v>185</v>
      </c>
      <c r="L354" s="274"/>
      <c r="M354" s="275" t="s">
        <v>1</v>
      </c>
      <c r="N354" s="276" t="s">
        <v>41</v>
      </c>
      <c r="O354" s="91"/>
      <c r="P354" s="235">
        <f>O354*H354</f>
        <v>0</v>
      </c>
      <c r="Q354" s="235">
        <v>1.0000000000000001E-05</v>
      </c>
      <c r="R354" s="235">
        <f>Q354*H354</f>
        <v>0.00167</v>
      </c>
      <c r="S354" s="235">
        <v>0</v>
      </c>
      <c r="T354" s="236">
        <f>S354*H354</f>
        <v>0</v>
      </c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R354" s="237" t="s">
        <v>264</v>
      </c>
      <c r="AT354" s="237" t="s">
        <v>406</v>
      </c>
      <c r="AU354" s="237" t="s">
        <v>85</v>
      </c>
      <c r="AY354" s="17" t="s">
        <v>178</v>
      </c>
      <c r="BE354" s="238">
        <f>IF(N354="základní",J354,0)</f>
        <v>0</v>
      </c>
      <c r="BF354" s="238">
        <f>IF(N354="snížená",J354,0)</f>
        <v>0</v>
      </c>
      <c r="BG354" s="238">
        <f>IF(N354="zákl. přenesená",J354,0)</f>
        <v>0</v>
      </c>
      <c r="BH354" s="238">
        <f>IF(N354="sníž. přenesená",J354,0)</f>
        <v>0</v>
      </c>
      <c r="BI354" s="238">
        <f>IF(N354="nulová",J354,0)</f>
        <v>0</v>
      </c>
      <c r="BJ354" s="17" t="s">
        <v>83</v>
      </c>
      <c r="BK354" s="238">
        <f>ROUND(I354*H354,2)</f>
        <v>0</v>
      </c>
      <c r="BL354" s="17" t="s">
        <v>186</v>
      </c>
      <c r="BM354" s="237" t="s">
        <v>4178</v>
      </c>
    </row>
    <row r="355" s="14" customFormat="1">
      <c r="A355" s="14"/>
      <c r="B355" s="255"/>
      <c r="C355" s="256"/>
      <c r="D355" s="246" t="s">
        <v>190</v>
      </c>
      <c r="E355" s="257" t="s">
        <v>1</v>
      </c>
      <c r="F355" s="258" t="s">
        <v>4179</v>
      </c>
      <c r="G355" s="256"/>
      <c r="H355" s="259">
        <v>151</v>
      </c>
      <c r="I355" s="260"/>
      <c r="J355" s="256"/>
      <c r="K355" s="256"/>
      <c r="L355" s="261"/>
      <c r="M355" s="262"/>
      <c r="N355" s="263"/>
      <c r="O355" s="263"/>
      <c r="P355" s="263"/>
      <c r="Q355" s="263"/>
      <c r="R355" s="263"/>
      <c r="S355" s="263"/>
      <c r="T355" s="26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5" t="s">
        <v>190</v>
      </c>
      <c r="AU355" s="265" t="s">
        <v>85</v>
      </c>
      <c r="AV355" s="14" t="s">
        <v>85</v>
      </c>
      <c r="AW355" s="14" t="s">
        <v>34</v>
      </c>
      <c r="AX355" s="14" t="s">
        <v>76</v>
      </c>
      <c r="AY355" s="265" t="s">
        <v>178</v>
      </c>
    </row>
    <row r="356" s="14" customFormat="1">
      <c r="A356" s="14"/>
      <c r="B356" s="255"/>
      <c r="C356" s="256"/>
      <c r="D356" s="246" t="s">
        <v>190</v>
      </c>
      <c r="E356" s="257" t="s">
        <v>1</v>
      </c>
      <c r="F356" s="258" t="s">
        <v>362</v>
      </c>
      <c r="G356" s="256"/>
      <c r="H356" s="259">
        <v>16</v>
      </c>
      <c r="I356" s="260"/>
      <c r="J356" s="256"/>
      <c r="K356" s="256"/>
      <c r="L356" s="261"/>
      <c r="M356" s="262"/>
      <c r="N356" s="263"/>
      <c r="O356" s="263"/>
      <c r="P356" s="263"/>
      <c r="Q356" s="263"/>
      <c r="R356" s="263"/>
      <c r="S356" s="263"/>
      <c r="T356" s="26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5" t="s">
        <v>190</v>
      </c>
      <c r="AU356" s="265" t="s">
        <v>85</v>
      </c>
      <c r="AV356" s="14" t="s">
        <v>85</v>
      </c>
      <c r="AW356" s="14" t="s">
        <v>34</v>
      </c>
      <c r="AX356" s="14" t="s">
        <v>76</v>
      </c>
      <c r="AY356" s="265" t="s">
        <v>178</v>
      </c>
    </row>
    <row r="357" s="2" customFormat="1" ht="24.15" customHeight="1">
      <c r="A357" s="38"/>
      <c r="B357" s="39"/>
      <c r="C357" s="226" t="s">
        <v>974</v>
      </c>
      <c r="D357" s="226" t="s">
        <v>181</v>
      </c>
      <c r="E357" s="227" t="s">
        <v>3915</v>
      </c>
      <c r="F357" s="228" t="s">
        <v>3916</v>
      </c>
      <c r="G357" s="229" t="s">
        <v>203</v>
      </c>
      <c r="H357" s="230">
        <v>167</v>
      </c>
      <c r="I357" s="231"/>
      <c r="J357" s="232">
        <f>ROUND(I357*H357,2)</f>
        <v>0</v>
      </c>
      <c r="K357" s="228" t="s">
        <v>185</v>
      </c>
      <c r="L357" s="44"/>
      <c r="M357" s="233" t="s">
        <v>1</v>
      </c>
      <c r="N357" s="234" t="s">
        <v>41</v>
      </c>
      <c r="O357" s="91"/>
      <c r="P357" s="235">
        <f>O357*H357</f>
        <v>0</v>
      </c>
      <c r="Q357" s="235">
        <v>0</v>
      </c>
      <c r="R357" s="235">
        <f>Q357*H357</f>
        <v>0</v>
      </c>
      <c r="S357" s="235">
        <v>0</v>
      </c>
      <c r="T357" s="236">
        <f>S357*H357</f>
        <v>0</v>
      </c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R357" s="237" t="s">
        <v>362</v>
      </c>
      <c r="AT357" s="237" t="s">
        <v>181</v>
      </c>
      <c r="AU357" s="237" t="s">
        <v>85</v>
      </c>
      <c r="AY357" s="17" t="s">
        <v>178</v>
      </c>
      <c r="BE357" s="238">
        <f>IF(N357="základní",J357,0)</f>
        <v>0</v>
      </c>
      <c r="BF357" s="238">
        <f>IF(N357="snížená",J357,0)</f>
        <v>0</v>
      </c>
      <c r="BG357" s="238">
        <f>IF(N357="zákl. přenesená",J357,0)</f>
        <v>0</v>
      </c>
      <c r="BH357" s="238">
        <f>IF(N357="sníž. přenesená",J357,0)</f>
        <v>0</v>
      </c>
      <c r="BI357" s="238">
        <f>IF(N357="nulová",J357,0)</f>
        <v>0</v>
      </c>
      <c r="BJ357" s="17" t="s">
        <v>83</v>
      </c>
      <c r="BK357" s="238">
        <f>ROUND(I357*H357,2)</f>
        <v>0</v>
      </c>
      <c r="BL357" s="17" t="s">
        <v>362</v>
      </c>
      <c r="BM357" s="237" t="s">
        <v>4180</v>
      </c>
    </row>
    <row r="358" s="2" customFormat="1">
      <c r="A358" s="38"/>
      <c r="B358" s="39"/>
      <c r="C358" s="40"/>
      <c r="D358" s="239" t="s">
        <v>188</v>
      </c>
      <c r="E358" s="40"/>
      <c r="F358" s="240" t="s">
        <v>3918</v>
      </c>
      <c r="G358" s="40"/>
      <c r="H358" s="40"/>
      <c r="I358" s="241"/>
      <c r="J358" s="40"/>
      <c r="K358" s="40"/>
      <c r="L358" s="44"/>
      <c r="M358" s="242"/>
      <c r="N358" s="243"/>
      <c r="O358" s="91"/>
      <c r="P358" s="91"/>
      <c r="Q358" s="91"/>
      <c r="R358" s="91"/>
      <c r="S358" s="91"/>
      <c r="T358" s="92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T358" s="17" t="s">
        <v>188</v>
      </c>
      <c r="AU358" s="17" t="s">
        <v>85</v>
      </c>
    </row>
    <row r="359" s="2" customFormat="1" ht="24.15" customHeight="1">
      <c r="A359" s="38"/>
      <c r="B359" s="39"/>
      <c r="C359" s="267" t="s">
        <v>996</v>
      </c>
      <c r="D359" s="267" t="s">
        <v>406</v>
      </c>
      <c r="E359" s="268" t="s">
        <v>4181</v>
      </c>
      <c r="F359" s="269" t="s">
        <v>4182</v>
      </c>
      <c r="G359" s="270" t="s">
        <v>203</v>
      </c>
      <c r="H359" s="271">
        <v>14</v>
      </c>
      <c r="I359" s="272"/>
      <c r="J359" s="273">
        <f>ROUND(I359*H359,2)</f>
        <v>0</v>
      </c>
      <c r="K359" s="269" t="s">
        <v>185</v>
      </c>
      <c r="L359" s="274"/>
      <c r="M359" s="275" t="s">
        <v>1</v>
      </c>
      <c r="N359" s="276" t="s">
        <v>41</v>
      </c>
      <c r="O359" s="91"/>
      <c r="P359" s="235">
        <f>O359*H359</f>
        <v>0</v>
      </c>
      <c r="Q359" s="235">
        <v>2.0000000000000002E-05</v>
      </c>
      <c r="R359" s="235">
        <f>Q359*H359</f>
        <v>0.00028000000000000003</v>
      </c>
      <c r="S359" s="235">
        <v>0</v>
      </c>
      <c r="T359" s="236">
        <f>S359*H359</f>
        <v>0</v>
      </c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R359" s="237" t="s">
        <v>472</v>
      </c>
      <c r="AT359" s="237" t="s">
        <v>406</v>
      </c>
      <c r="AU359" s="237" t="s">
        <v>85</v>
      </c>
      <c r="AY359" s="17" t="s">
        <v>178</v>
      </c>
      <c r="BE359" s="238">
        <f>IF(N359="základní",J359,0)</f>
        <v>0</v>
      </c>
      <c r="BF359" s="238">
        <f>IF(N359="snížená",J359,0)</f>
        <v>0</v>
      </c>
      <c r="BG359" s="238">
        <f>IF(N359="zákl. přenesená",J359,0)</f>
        <v>0</v>
      </c>
      <c r="BH359" s="238">
        <f>IF(N359="sníž. přenesená",J359,0)</f>
        <v>0</v>
      </c>
      <c r="BI359" s="238">
        <f>IF(N359="nulová",J359,0)</f>
        <v>0</v>
      </c>
      <c r="BJ359" s="17" t="s">
        <v>83</v>
      </c>
      <c r="BK359" s="238">
        <f>ROUND(I359*H359,2)</f>
        <v>0</v>
      </c>
      <c r="BL359" s="17" t="s">
        <v>362</v>
      </c>
      <c r="BM359" s="237" t="s">
        <v>4183</v>
      </c>
    </row>
    <row r="360" s="14" customFormat="1">
      <c r="A360" s="14"/>
      <c r="B360" s="255"/>
      <c r="C360" s="256"/>
      <c r="D360" s="246" t="s">
        <v>190</v>
      </c>
      <c r="E360" s="257" t="s">
        <v>1</v>
      </c>
      <c r="F360" s="258" t="s">
        <v>4184</v>
      </c>
      <c r="G360" s="256"/>
      <c r="H360" s="259">
        <v>14</v>
      </c>
      <c r="I360" s="260"/>
      <c r="J360" s="256"/>
      <c r="K360" s="256"/>
      <c r="L360" s="261"/>
      <c r="M360" s="262"/>
      <c r="N360" s="263"/>
      <c r="O360" s="263"/>
      <c r="P360" s="263"/>
      <c r="Q360" s="263"/>
      <c r="R360" s="263"/>
      <c r="S360" s="263"/>
      <c r="T360" s="26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5" t="s">
        <v>190</v>
      </c>
      <c r="AU360" s="265" t="s">
        <v>85</v>
      </c>
      <c r="AV360" s="14" t="s">
        <v>85</v>
      </c>
      <c r="AW360" s="14" t="s">
        <v>34</v>
      </c>
      <c r="AX360" s="14" t="s">
        <v>76</v>
      </c>
      <c r="AY360" s="265" t="s">
        <v>178</v>
      </c>
    </row>
    <row r="361" s="2" customFormat="1" ht="24.15" customHeight="1">
      <c r="A361" s="38"/>
      <c r="B361" s="39"/>
      <c r="C361" s="226" t="s">
        <v>1001</v>
      </c>
      <c r="D361" s="226" t="s">
        <v>181</v>
      </c>
      <c r="E361" s="227" t="s">
        <v>4185</v>
      </c>
      <c r="F361" s="228" t="s">
        <v>4186</v>
      </c>
      <c r="G361" s="229" t="s">
        <v>203</v>
      </c>
      <c r="H361" s="230">
        <v>14</v>
      </c>
      <c r="I361" s="231"/>
      <c r="J361" s="232">
        <f>ROUND(I361*H361,2)</f>
        <v>0</v>
      </c>
      <c r="K361" s="228" t="s">
        <v>185</v>
      </c>
      <c r="L361" s="44"/>
      <c r="M361" s="233" t="s">
        <v>1</v>
      </c>
      <c r="N361" s="234" t="s">
        <v>41</v>
      </c>
      <c r="O361" s="91"/>
      <c r="P361" s="235">
        <f>O361*H361</f>
        <v>0</v>
      </c>
      <c r="Q361" s="235">
        <v>0</v>
      </c>
      <c r="R361" s="235">
        <f>Q361*H361</f>
        <v>0</v>
      </c>
      <c r="S361" s="235">
        <v>0</v>
      </c>
      <c r="T361" s="236">
        <f>S361*H361</f>
        <v>0</v>
      </c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R361" s="237" t="s">
        <v>726</v>
      </c>
      <c r="AT361" s="237" t="s">
        <v>181</v>
      </c>
      <c r="AU361" s="237" t="s">
        <v>85</v>
      </c>
      <c r="AY361" s="17" t="s">
        <v>178</v>
      </c>
      <c r="BE361" s="238">
        <f>IF(N361="základní",J361,0)</f>
        <v>0</v>
      </c>
      <c r="BF361" s="238">
        <f>IF(N361="snížená",J361,0)</f>
        <v>0</v>
      </c>
      <c r="BG361" s="238">
        <f>IF(N361="zákl. přenesená",J361,0)</f>
        <v>0</v>
      </c>
      <c r="BH361" s="238">
        <f>IF(N361="sníž. přenesená",J361,0)</f>
        <v>0</v>
      </c>
      <c r="BI361" s="238">
        <f>IF(N361="nulová",J361,0)</f>
        <v>0</v>
      </c>
      <c r="BJ361" s="17" t="s">
        <v>83</v>
      </c>
      <c r="BK361" s="238">
        <f>ROUND(I361*H361,2)</f>
        <v>0</v>
      </c>
      <c r="BL361" s="17" t="s">
        <v>726</v>
      </c>
      <c r="BM361" s="237" t="s">
        <v>4187</v>
      </c>
    </row>
    <row r="362" s="2" customFormat="1">
      <c r="A362" s="38"/>
      <c r="B362" s="39"/>
      <c r="C362" s="40"/>
      <c r="D362" s="239" t="s">
        <v>188</v>
      </c>
      <c r="E362" s="40"/>
      <c r="F362" s="240" t="s">
        <v>4188</v>
      </c>
      <c r="G362" s="40"/>
      <c r="H362" s="40"/>
      <c r="I362" s="241"/>
      <c r="J362" s="40"/>
      <c r="K362" s="40"/>
      <c r="L362" s="44"/>
      <c r="M362" s="242"/>
      <c r="N362" s="243"/>
      <c r="O362" s="91"/>
      <c r="P362" s="91"/>
      <c r="Q362" s="91"/>
      <c r="R362" s="91"/>
      <c r="S362" s="91"/>
      <c r="T362" s="92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T362" s="17" t="s">
        <v>188</v>
      </c>
      <c r="AU362" s="17" t="s">
        <v>85</v>
      </c>
    </row>
    <row r="363" s="12" customFormat="1" ht="22.8" customHeight="1">
      <c r="A363" s="12"/>
      <c r="B363" s="210"/>
      <c r="C363" s="211"/>
      <c r="D363" s="212" t="s">
        <v>75</v>
      </c>
      <c r="E363" s="224" t="s">
        <v>4189</v>
      </c>
      <c r="F363" s="224" t="s">
        <v>4190</v>
      </c>
      <c r="G363" s="211"/>
      <c r="H363" s="211"/>
      <c r="I363" s="214"/>
      <c r="J363" s="225">
        <f>BK363</f>
        <v>0</v>
      </c>
      <c r="K363" s="211"/>
      <c r="L363" s="216"/>
      <c r="M363" s="217"/>
      <c r="N363" s="218"/>
      <c r="O363" s="218"/>
      <c r="P363" s="219">
        <f>SUM(P364:P428)</f>
        <v>0</v>
      </c>
      <c r="Q363" s="218"/>
      <c r="R363" s="219">
        <f>SUM(R364:R428)</f>
        <v>0.00060000000000000006</v>
      </c>
      <c r="S363" s="218"/>
      <c r="T363" s="220">
        <f>SUM(T364:T428)</f>
        <v>0</v>
      </c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R363" s="221" t="s">
        <v>179</v>
      </c>
      <c r="AT363" s="222" t="s">
        <v>75</v>
      </c>
      <c r="AU363" s="222" t="s">
        <v>83</v>
      </c>
      <c r="AY363" s="221" t="s">
        <v>178</v>
      </c>
      <c r="BK363" s="223">
        <f>SUM(BK364:BK428)</f>
        <v>0</v>
      </c>
    </row>
    <row r="364" s="2" customFormat="1" ht="66.75" customHeight="1">
      <c r="A364" s="38"/>
      <c r="B364" s="39"/>
      <c r="C364" s="267" t="s">
        <v>1007</v>
      </c>
      <c r="D364" s="267" t="s">
        <v>406</v>
      </c>
      <c r="E364" s="268" t="s">
        <v>4191</v>
      </c>
      <c r="F364" s="269" t="s">
        <v>4192</v>
      </c>
      <c r="G364" s="270" t="s">
        <v>1341</v>
      </c>
      <c r="H364" s="271">
        <v>1</v>
      </c>
      <c r="I364" s="272"/>
      <c r="J364" s="273">
        <f>ROUND(I364*H364,2)</f>
        <v>0</v>
      </c>
      <c r="K364" s="269" t="s">
        <v>1</v>
      </c>
      <c r="L364" s="274"/>
      <c r="M364" s="275" t="s">
        <v>1</v>
      </c>
      <c r="N364" s="276" t="s">
        <v>41</v>
      </c>
      <c r="O364" s="91"/>
      <c r="P364" s="235">
        <f>O364*H364</f>
        <v>0</v>
      </c>
      <c r="Q364" s="235">
        <v>0</v>
      </c>
      <c r="R364" s="235">
        <f>Q364*H364</f>
        <v>0</v>
      </c>
      <c r="S364" s="235">
        <v>0</v>
      </c>
      <c r="T364" s="236">
        <f>S364*H364</f>
        <v>0</v>
      </c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R364" s="237" t="s">
        <v>1804</v>
      </c>
      <c r="AT364" s="237" t="s">
        <v>406</v>
      </c>
      <c r="AU364" s="237" t="s">
        <v>85</v>
      </c>
      <c r="AY364" s="17" t="s">
        <v>178</v>
      </c>
      <c r="BE364" s="238">
        <f>IF(N364="základní",J364,0)</f>
        <v>0</v>
      </c>
      <c r="BF364" s="238">
        <f>IF(N364="snížená",J364,0)</f>
        <v>0</v>
      </c>
      <c r="BG364" s="238">
        <f>IF(N364="zákl. přenesená",J364,0)</f>
        <v>0</v>
      </c>
      <c r="BH364" s="238">
        <f>IF(N364="sníž. přenesená",J364,0)</f>
        <v>0</v>
      </c>
      <c r="BI364" s="238">
        <f>IF(N364="nulová",J364,0)</f>
        <v>0</v>
      </c>
      <c r="BJ364" s="17" t="s">
        <v>83</v>
      </c>
      <c r="BK364" s="238">
        <f>ROUND(I364*H364,2)</f>
        <v>0</v>
      </c>
      <c r="BL364" s="17" t="s">
        <v>726</v>
      </c>
      <c r="BM364" s="237" t="s">
        <v>4193</v>
      </c>
    </row>
    <row r="365" s="14" customFormat="1">
      <c r="A365" s="14"/>
      <c r="B365" s="255"/>
      <c r="C365" s="256"/>
      <c r="D365" s="246" t="s">
        <v>190</v>
      </c>
      <c r="E365" s="257" t="s">
        <v>1</v>
      </c>
      <c r="F365" s="258" t="s">
        <v>83</v>
      </c>
      <c r="G365" s="256"/>
      <c r="H365" s="259">
        <v>1</v>
      </c>
      <c r="I365" s="260"/>
      <c r="J365" s="256"/>
      <c r="K365" s="256"/>
      <c r="L365" s="261"/>
      <c r="M365" s="262"/>
      <c r="N365" s="263"/>
      <c r="O365" s="263"/>
      <c r="P365" s="263"/>
      <c r="Q365" s="263"/>
      <c r="R365" s="263"/>
      <c r="S365" s="263"/>
      <c r="T365" s="26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65" t="s">
        <v>190</v>
      </c>
      <c r="AU365" s="265" t="s">
        <v>85</v>
      </c>
      <c r="AV365" s="14" t="s">
        <v>85</v>
      </c>
      <c r="AW365" s="14" t="s">
        <v>34</v>
      </c>
      <c r="AX365" s="14" t="s">
        <v>76</v>
      </c>
      <c r="AY365" s="265" t="s">
        <v>178</v>
      </c>
    </row>
    <row r="366" s="2" customFormat="1" ht="24.15" customHeight="1">
      <c r="A366" s="38"/>
      <c r="B366" s="39"/>
      <c r="C366" s="226" t="s">
        <v>1013</v>
      </c>
      <c r="D366" s="226" t="s">
        <v>181</v>
      </c>
      <c r="E366" s="227" t="s">
        <v>4072</v>
      </c>
      <c r="F366" s="228" t="s">
        <v>4073</v>
      </c>
      <c r="G366" s="229" t="s">
        <v>203</v>
      </c>
      <c r="H366" s="230">
        <v>1</v>
      </c>
      <c r="I366" s="231"/>
      <c r="J366" s="232">
        <f>ROUND(I366*H366,2)</f>
        <v>0</v>
      </c>
      <c r="K366" s="228" t="s">
        <v>185</v>
      </c>
      <c r="L366" s="44"/>
      <c r="M366" s="233" t="s">
        <v>1</v>
      </c>
      <c r="N366" s="234" t="s">
        <v>41</v>
      </c>
      <c r="O366" s="91"/>
      <c r="P366" s="235">
        <f>O366*H366</f>
        <v>0</v>
      </c>
      <c r="Q366" s="235">
        <v>0</v>
      </c>
      <c r="R366" s="235">
        <f>Q366*H366</f>
        <v>0</v>
      </c>
      <c r="S366" s="235">
        <v>0</v>
      </c>
      <c r="T366" s="236">
        <f>S366*H366</f>
        <v>0</v>
      </c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R366" s="237" t="s">
        <v>726</v>
      </c>
      <c r="AT366" s="237" t="s">
        <v>181</v>
      </c>
      <c r="AU366" s="237" t="s">
        <v>85</v>
      </c>
      <c r="AY366" s="17" t="s">
        <v>178</v>
      </c>
      <c r="BE366" s="238">
        <f>IF(N366="základní",J366,0)</f>
        <v>0</v>
      </c>
      <c r="BF366" s="238">
        <f>IF(N366="snížená",J366,0)</f>
        <v>0</v>
      </c>
      <c r="BG366" s="238">
        <f>IF(N366="zákl. přenesená",J366,0)</f>
        <v>0</v>
      </c>
      <c r="BH366" s="238">
        <f>IF(N366="sníž. přenesená",J366,0)</f>
        <v>0</v>
      </c>
      <c r="BI366" s="238">
        <f>IF(N366="nulová",J366,0)</f>
        <v>0</v>
      </c>
      <c r="BJ366" s="17" t="s">
        <v>83</v>
      </c>
      <c r="BK366" s="238">
        <f>ROUND(I366*H366,2)</f>
        <v>0</v>
      </c>
      <c r="BL366" s="17" t="s">
        <v>726</v>
      </c>
      <c r="BM366" s="237" t="s">
        <v>4194</v>
      </c>
    </row>
    <row r="367" s="2" customFormat="1">
      <c r="A367" s="38"/>
      <c r="B367" s="39"/>
      <c r="C367" s="40"/>
      <c r="D367" s="239" t="s">
        <v>188</v>
      </c>
      <c r="E367" s="40"/>
      <c r="F367" s="240" t="s">
        <v>4075</v>
      </c>
      <c r="G367" s="40"/>
      <c r="H367" s="40"/>
      <c r="I367" s="241"/>
      <c r="J367" s="40"/>
      <c r="K367" s="40"/>
      <c r="L367" s="44"/>
      <c r="M367" s="242"/>
      <c r="N367" s="243"/>
      <c r="O367" s="91"/>
      <c r="P367" s="91"/>
      <c r="Q367" s="91"/>
      <c r="R367" s="91"/>
      <c r="S367" s="91"/>
      <c r="T367" s="92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T367" s="17" t="s">
        <v>188</v>
      </c>
      <c r="AU367" s="17" t="s">
        <v>85</v>
      </c>
    </row>
    <row r="368" s="2" customFormat="1" ht="16.5" customHeight="1">
      <c r="A368" s="38"/>
      <c r="B368" s="39"/>
      <c r="C368" s="267" t="s">
        <v>1020</v>
      </c>
      <c r="D368" s="267" t="s">
        <v>406</v>
      </c>
      <c r="E368" s="268" t="s">
        <v>4195</v>
      </c>
      <c r="F368" s="269" t="s">
        <v>4196</v>
      </c>
      <c r="G368" s="270" t="s">
        <v>1341</v>
      </c>
      <c r="H368" s="271">
        <v>3</v>
      </c>
      <c r="I368" s="272"/>
      <c r="J368" s="273">
        <f>ROUND(I368*H368,2)</f>
        <v>0</v>
      </c>
      <c r="K368" s="269" t="s">
        <v>1</v>
      </c>
      <c r="L368" s="274"/>
      <c r="M368" s="275" t="s">
        <v>1</v>
      </c>
      <c r="N368" s="276" t="s">
        <v>41</v>
      </c>
      <c r="O368" s="91"/>
      <c r="P368" s="235">
        <f>O368*H368</f>
        <v>0</v>
      </c>
      <c r="Q368" s="235">
        <v>0</v>
      </c>
      <c r="R368" s="235">
        <f>Q368*H368</f>
        <v>0</v>
      </c>
      <c r="S368" s="235">
        <v>0</v>
      </c>
      <c r="T368" s="236">
        <f>S368*H368</f>
        <v>0</v>
      </c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R368" s="237" t="s">
        <v>1804</v>
      </c>
      <c r="AT368" s="237" t="s">
        <v>406</v>
      </c>
      <c r="AU368" s="237" t="s">
        <v>85</v>
      </c>
      <c r="AY368" s="17" t="s">
        <v>178</v>
      </c>
      <c r="BE368" s="238">
        <f>IF(N368="základní",J368,0)</f>
        <v>0</v>
      </c>
      <c r="BF368" s="238">
        <f>IF(N368="snížená",J368,0)</f>
        <v>0</v>
      </c>
      <c r="BG368" s="238">
        <f>IF(N368="zákl. přenesená",J368,0)</f>
        <v>0</v>
      </c>
      <c r="BH368" s="238">
        <f>IF(N368="sníž. přenesená",J368,0)</f>
        <v>0</v>
      </c>
      <c r="BI368" s="238">
        <f>IF(N368="nulová",J368,0)</f>
        <v>0</v>
      </c>
      <c r="BJ368" s="17" t="s">
        <v>83</v>
      </c>
      <c r="BK368" s="238">
        <f>ROUND(I368*H368,2)</f>
        <v>0</v>
      </c>
      <c r="BL368" s="17" t="s">
        <v>726</v>
      </c>
      <c r="BM368" s="237" t="s">
        <v>4197</v>
      </c>
    </row>
    <row r="369" s="14" customFormat="1">
      <c r="A369" s="14"/>
      <c r="B369" s="255"/>
      <c r="C369" s="256"/>
      <c r="D369" s="246" t="s">
        <v>190</v>
      </c>
      <c r="E369" s="257" t="s">
        <v>1</v>
      </c>
      <c r="F369" s="258" t="s">
        <v>4198</v>
      </c>
      <c r="G369" s="256"/>
      <c r="H369" s="259">
        <v>3</v>
      </c>
      <c r="I369" s="260"/>
      <c r="J369" s="256"/>
      <c r="K369" s="256"/>
      <c r="L369" s="261"/>
      <c r="M369" s="262"/>
      <c r="N369" s="263"/>
      <c r="O369" s="263"/>
      <c r="P369" s="263"/>
      <c r="Q369" s="263"/>
      <c r="R369" s="263"/>
      <c r="S369" s="263"/>
      <c r="T369" s="26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5" t="s">
        <v>190</v>
      </c>
      <c r="AU369" s="265" t="s">
        <v>85</v>
      </c>
      <c r="AV369" s="14" t="s">
        <v>85</v>
      </c>
      <c r="AW369" s="14" t="s">
        <v>34</v>
      </c>
      <c r="AX369" s="14" t="s">
        <v>76</v>
      </c>
      <c r="AY369" s="265" t="s">
        <v>178</v>
      </c>
    </row>
    <row r="370" s="2" customFormat="1" ht="24.15" customHeight="1">
      <c r="A370" s="38"/>
      <c r="B370" s="39"/>
      <c r="C370" s="226" t="s">
        <v>1026</v>
      </c>
      <c r="D370" s="226" t="s">
        <v>181</v>
      </c>
      <c r="E370" s="227" t="s">
        <v>4199</v>
      </c>
      <c r="F370" s="228" t="s">
        <v>4200</v>
      </c>
      <c r="G370" s="229" t="s">
        <v>203</v>
      </c>
      <c r="H370" s="230">
        <v>3</v>
      </c>
      <c r="I370" s="231"/>
      <c r="J370" s="232">
        <f>ROUND(I370*H370,2)</f>
        <v>0</v>
      </c>
      <c r="K370" s="228" t="s">
        <v>185</v>
      </c>
      <c r="L370" s="44"/>
      <c r="M370" s="233" t="s">
        <v>1</v>
      </c>
      <c r="N370" s="234" t="s">
        <v>41</v>
      </c>
      <c r="O370" s="91"/>
      <c r="P370" s="235">
        <f>O370*H370</f>
        <v>0</v>
      </c>
      <c r="Q370" s="235">
        <v>0</v>
      </c>
      <c r="R370" s="235">
        <f>Q370*H370</f>
        <v>0</v>
      </c>
      <c r="S370" s="235">
        <v>0</v>
      </c>
      <c r="T370" s="236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37" t="s">
        <v>726</v>
      </c>
      <c r="AT370" s="237" t="s">
        <v>181</v>
      </c>
      <c r="AU370" s="237" t="s">
        <v>85</v>
      </c>
      <c r="AY370" s="17" t="s">
        <v>178</v>
      </c>
      <c r="BE370" s="238">
        <f>IF(N370="základní",J370,0)</f>
        <v>0</v>
      </c>
      <c r="BF370" s="238">
        <f>IF(N370="snížená",J370,0)</f>
        <v>0</v>
      </c>
      <c r="BG370" s="238">
        <f>IF(N370="zákl. přenesená",J370,0)</f>
        <v>0</v>
      </c>
      <c r="BH370" s="238">
        <f>IF(N370="sníž. přenesená",J370,0)</f>
        <v>0</v>
      </c>
      <c r="BI370" s="238">
        <f>IF(N370="nulová",J370,0)</f>
        <v>0</v>
      </c>
      <c r="BJ370" s="17" t="s">
        <v>83</v>
      </c>
      <c r="BK370" s="238">
        <f>ROUND(I370*H370,2)</f>
        <v>0</v>
      </c>
      <c r="BL370" s="17" t="s">
        <v>726</v>
      </c>
      <c r="BM370" s="237" t="s">
        <v>4201</v>
      </c>
    </row>
    <row r="371" s="2" customFormat="1">
      <c r="A371" s="38"/>
      <c r="B371" s="39"/>
      <c r="C371" s="40"/>
      <c r="D371" s="239" t="s">
        <v>188</v>
      </c>
      <c r="E371" s="40"/>
      <c r="F371" s="240" t="s">
        <v>4202</v>
      </c>
      <c r="G371" s="40"/>
      <c r="H371" s="40"/>
      <c r="I371" s="241"/>
      <c r="J371" s="40"/>
      <c r="K371" s="40"/>
      <c r="L371" s="44"/>
      <c r="M371" s="242"/>
      <c r="N371" s="243"/>
      <c r="O371" s="91"/>
      <c r="P371" s="91"/>
      <c r="Q371" s="91"/>
      <c r="R371" s="91"/>
      <c r="S371" s="91"/>
      <c r="T371" s="92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7" t="s">
        <v>188</v>
      </c>
      <c r="AU371" s="17" t="s">
        <v>85</v>
      </c>
    </row>
    <row r="372" s="2" customFormat="1" ht="37.8" customHeight="1">
      <c r="A372" s="38"/>
      <c r="B372" s="39"/>
      <c r="C372" s="267" t="s">
        <v>1032</v>
      </c>
      <c r="D372" s="267" t="s">
        <v>406</v>
      </c>
      <c r="E372" s="268" t="s">
        <v>4203</v>
      </c>
      <c r="F372" s="269" t="s">
        <v>4204</v>
      </c>
      <c r="G372" s="270" t="s">
        <v>1341</v>
      </c>
      <c r="H372" s="271">
        <v>1</v>
      </c>
      <c r="I372" s="272"/>
      <c r="J372" s="273">
        <f>ROUND(I372*H372,2)</f>
        <v>0</v>
      </c>
      <c r="K372" s="269" t="s">
        <v>1</v>
      </c>
      <c r="L372" s="274"/>
      <c r="M372" s="275" t="s">
        <v>1</v>
      </c>
      <c r="N372" s="276" t="s">
        <v>41</v>
      </c>
      <c r="O372" s="91"/>
      <c r="P372" s="235">
        <f>O372*H372</f>
        <v>0</v>
      </c>
      <c r="Q372" s="235">
        <v>0</v>
      </c>
      <c r="R372" s="235">
        <f>Q372*H372</f>
        <v>0</v>
      </c>
      <c r="S372" s="235">
        <v>0</v>
      </c>
      <c r="T372" s="236">
        <f>S372*H372</f>
        <v>0</v>
      </c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R372" s="237" t="s">
        <v>1804</v>
      </c>
      <c r="AT372" s="237" t="s">
        <v>406</v>
      </c>
      <c r="AU372" s="237" t="s">
        <v>85</v>
      </c>
      <c r="AY372" s="17" t="s">
        <v>178</v>
      </c>
      <c r="BE372" s="238">
        <f>IF(N372="základní",J372,0)</f>
        <v>0</v>
      </c>
      <c r="BF372" s="238">
        <f>IF(N372="snížená",J372,0)</f>
        <v>0</v>
      </c>
      <c r="BG372" s="238">
        <f>IF(N372="zákl. přenesená",J372,0)</f>
        <v>0</v>
      </c>
      <c r="BH372" s="238">
        <f>IF(N372="sníž. přenesená",J372,0)</f>
        <v>0</v>
      </c>
      <c r="BI372" s="238">
        <f>IF(N372="nulová",J372,0)</f>
        <v>0</v>
      </c>
      <c r="BJ372" s="17" t="s">
        <v>83</v>
      </c>
      <c r="BK372" s="238">
        <f>ROUND(I372*H372,2)</f>
        <v>0</v>
      </c>
      <c r="BL372" s="17" t="s">
        <v>726</v>
      </c>
      <c r="BM372" s="237" t="s">
        <v>4205</v>
      </c>
    </row>
    <row r="373" s="14" customFormat="1">
      <c r="A373" s="14"/>
      <c r="B373" s="255"/>
      <c r="C373" s="256"/>
      <c r="D373" s="246" t="s">
        <v>190</v>
      </c>
      <c r="E373" s="257" t="s">
        <v>1</v>
      </c>
      <c r="F373" s="258" t="s">
        <v>83</v>
      </c>
      <c r="G373" s="256"/>
      <c r="H373" s="259">
        <v>1</v>
      </c>
      <c r="I373" s="260"/>
      <c r="J373" s="256"/>
      <c r="K373" s="256"/>
      <c r="L373" s="261"/>
      <c r="M373" s="262"/>
      <c r="N373" s="263"/>
      <c r="O373" s="263"/>
      <c r="P373" s="263"/>
      <c r="Q373" s="263"/>
      <c r="R373" s="263"/>
      <c r="S373" s="263"/>
      <c r="T373" s="26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65" t="s">
        <v>190</v>
      </c>
      <c r="AU373" s="265" t="s">
        <v>85</v>
      </c>
      <c r="AV373" s="14" t="s">
        <v>85</v>
      </c>
      <c r="AW373" s="14" t="s">
        <v>34</v>
      </c>
      <c r="AX373" s="14" t="s">
        <v>76</v>
      </c>
      <c r="AY373" s="265" t="s">
        <v>178</v>
      </c>
    </row>
    <row r="374" s="2" customFormat="1" ht="24.15" customHeight="1">
      <c r="A374" s="38"/>
      <c r="B374" s="39"/>
      <c r="C374" s="226" t="s">
        <v>1038</v>
      </c>
      <c r="D374" s="226" t="s">
        <v>181</v>
      </c>
      <c r="E374" s="227" t="s">
        <v>4206</v>
      </c>
      <c r="F374" s="228" t="s">
        <v>4207</v>
      </c>
      <c r="G374" s="229" t="s">
        <v>203</v>
      </c>
      <c r="H374" s="230">
        <v>1</v>
      </c>
      <c r="I374" s="231"/>
      <c r="J374" s="232">
        <f>ROUND(I374*H374,2)</f>
        <v>0</v>
      </c>
      <c r="K374" s="228" t="s">
        <v>185</v>
      </c>
      <c r="L374" s="44"/>
      <c r="M374" s="233" t="s">
        <v>1</v>
      </c>
      <c r="N374" s="234" t="s">
        <v>41</v>
      </c>
      <c r="O374" s="91"/>
      <c r="P374" s="235">
        <f>O374*H374</f>
        <v>0</v>
      </c>
      <c r="Q374" s="235">
        <v>0</v>
      </c>
      <c r="R374" s="235">
        <f>Q374*H374</f>
        <v>0</v>
      </c>
      <c r="S374" s="235">
        <v>0</v>
      </c>
      <c r="T374" s="236">
        <f>S374*H374</f>
        <v>0</v>
      </c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R374" s="237" t="s">
        <v>726</v>
      </c>
      <c r="AT374" s="237" t="s">
        <v>181</v>
      </c>
      <c r="AU374" s="237" t="s">
        <v>85</v>
      </c>
      <c r="AY374" s="17" t="s">
        <v>178</v>
      </c>
      <c r="BE374" s="238">
        <f>IF(N374="základní",J374,0)</f>
        <v>0</v>
      </c>
      <c r="BF374" s="238">
        <f>IF(N374="snížená",J374,0)</f>
        <v>0</v>
      </c>
      <c r="BG374" s="238">
        <f>IF(N374="zákl. přenesená",J374,0)</f>
        <v>0</v>
      </c>
      <c r="BH374" s="238">
        <f>IF(N374="sníž. přenesená",J374,0)</f>
        <v>0</v>
      </c>
      <c r="BI374" s="238">
        <f>IF(N374="nulová",J374,0)</f>
        <v>0</v>
      </c>
      <c r="BJ374" s="17" t="s">
        <v>83</v>
      </c>
      <c r="BK374" s="238">
        <f>ROUND(I374*H374,2)</f>
        <v>0</v>
      </c>
      <c r="BL374" s="17" t="s">
        <v>726</v>
      </c>
      <c r="BM374" s="237" t="s">
        <v>4208</v>
      </c>
    </row>
    <row r="375" s="2" customFormat="1">
      <c r="A375" s="38"/>
      <c r="B375" s="39"/>
      <c r="C375" s="40"/>
      <c r="D375" s="239" t="s">
        <v>188</v>
      </c>
      <c r="E375" s="40"/>
      <c r="F375" s="240" t="s">
        <v>4209</v>
      </c>
      <c r="G375" s="40"/>
      <c r="H375" s="40"/>
      <c r="I375" s="241"/>
      <c r="J375" s="40"/>
      <c r="K375" s="40"/>
      <c r="L375" s="44"/>
      <c r="M375" s="242"/>
      <c r="N375" s="243"/>
      <c r="O375" s="91"/>
      <c r="P375" s="91"/>
      <c r="Q375" s="91"/>
      <c r="R375" s="91"/>
      <c r="S375" s="91"/>
      <c r="T375" s="92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T375" s="17" t="s">
        <v>188</v>
      </c>
      <c r="AU375" s="17" t="s">
        <v>85</v>
      </c>
    </row>
    <row r="376" s="2" customFormat="1" ht="37.8" customHeight="1">
      <c r="A376" s="38"/>
      <c r="B376" s="39"/>
      <c r="C376" s="267" t="s">
        <v>1043</v>
      </c>
      <c r="D376" s="267" t="s">
        <v>406</v>
      </c>
      <c r="E376" s="268" t="s">
        <v>4210</v>
      </c>
      <c r="F376" s="269" t="s">
        <v>4211</v>
      </c>
      <c r="G376" s="270" t="s">
        <v>1341</v>
      </c>
      <c r="H376" s="271">
        <v>1</v>
      </c>
      <c r="I376" s="272"/>
      <c r="J376" s="273">
        <f>ROUND(I376*H376,2)</f>
        <v>0</v>
      </c>
      <c r="K376" s="269" t="s">
        <v>1</v>
      </c>
      <c r="L376" s="274"/>
      <c r="M376" s="275" t="s">
        <v>1</v>
      </c>
      <c r="N376" s="276" t="s">
        <v>41</v>
      </c>
      <c r="O376" s="91"/>
      <c r="P376" s="235">
        <f>O376*H376</f>
        <v>0</v>
      </c>
      <c r="Q376" s="235">
        <v>0</v>
      </c>
      <c r="R376" s="235">
        <f>Q376*H376</f>
        <v>0</v>
      </c>
      <c r="S376" s="235">
        <v>0</v>
      </c>
      <c r="T376" s="236">
        <f>S376*H376</f>
        <v>0</v>
      </c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R376" s="237" t="s">
        <v>1183</v>
      </c>
      <c r="AT376" s="237" t="s">
        <v>406</v>
      </c>
      <c r="AU376" s="237" t="s">
        <v>85</v>
      </c>
      <c r="AY376" s="17" t="s">
        <v>178</v>
      </c>
      <c r="BE376" s="238">
        <f>IF(N376="základní",J376,0)</f>
        <v>0</v>
      </c>
      <c r="BF376" s="238">
        <f>IF(N376="snížená",J376,0)</f>
        <v>0</v>
      </c>
      <c r="BG376" s="238">
        <f>IF(N376="zákl. přenesená",J376,0)</f>
        <v>0</v>
      </c>
      <c r="BH376" s="238">
        <f>IF(N376="sníž. přenesená",J376,0)</f>
        <v>0</v>
      </c>
      <c r="BI376" s="238">
        <f>IF(N376="nulová",J376,0)</f>
        <v>0</v>
      </c>
      <c r="BJ376" s="17" t="s">
        <v>83</v>
      </c>
      <c r="BK376" s="238">
        <f>ROUND(I376*H376,2)</f>
        <v>0</v>
      </c>
      <c r="BL376" s="17" t="s">
        <v>1183</v>
      </c>
      <c r="BM376" s="237" t="s">
        <v>4212</v>
      </c>
    </row>
    <row r="377" s="14" customFormat="1">
      <c r="A377" s="14"/>
      <c r="B377" s="255"/>
      <c r="C377" s="256"/>
      <c r="D377" s="246" t="s">
        <v>190</v>
      </c>
      <c r="E377" s="257" t="s">
        <v>1</v>
      </c>
      <c r="F377" s="258" t="s">
        <v>83</v>
      </c>
      <c r="G377" s="256"/>
      <c r="H377" s="259">
        <v>1</v>
      </c>
      <c r="I377" s="260"/>
      <c r="J377" s="256"/>
      <c r="K377" s="256"/>
      <c r="L377" s="261"/>
      <c r="M377" s="262"/>
      <c r="N377" s="263"/>
      <c r="O377" s="263"/>
      <c r="P377" s="263"/>
      <c r="Q377" s="263"/>
      <c r="R377" s="263"/>
      <c r="S377" s="263"/>
      <c r="T377" s="26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65" t="s">
        <v>190</v>
      </c>
      <c r="AU377" s="265" t="s">
        <v>85</v>
      </c>
      <c r="AV377" s="14" t="s">
        <v>85</v>
      </c>
      <c r="AW377" s="14" t="s">
        <v>34</v>
      </c>
      <c r="AX377" s="14" t="s">
        <v>76</v>
      </c>
      <c r="AY377" s="265" t="s">
        <v>178</v>
      </c>
    </row>
    <row r="378" s="2" customFormat="1" ht="21.75" customHeight="1">
      <c r="A378" s="38"/>
      <c r="B378" s="39"/>
      <c r="C378" s="226" t="s">
        <v>1049</v>
      </c>
      <c r="D378" s="226" t="s">
        <v>181</v>
      </c>
      <c r="E378" s="227" t="s">
        <v>4213</v>
      </c>
      <c r="F378" s="228" t="s">
        <v>4214</v>
      </c>
      <c r="G378" s="229" t="s">
        <v>203</v>
      </c>
      <c r="H378" s="230">
        <v>1</v>
      </c>
      <c r="I378" s="231"/>
      <c r="J378" s="232">
        <f>ROUND(I378*H378,2)</f>
        <v>0</v>
      </c>
      <c r="K378" s="228" t="s">
        <v>1</v>
      </c>
      <c r="L378" s="44"/>
      <c r="M378" s="233" t="s">
        <v>1</v>
      </c>
      <c r="N378" s="234" t="s">
        <v>41</v>
      </c>
      <c r="O378" s="91"/>
      <c r="P378" s="235">
        <f>O378*H378</f>
        <v>0</v>
      </c>
      <c r="Q378" s="235">
        <v>0</v>
      </c>
      <c r="R378" s="235">
        <f>Q378*H378</f>
        <v>0</v>
      </c>
      <c r="S378" s="235">
        <v>0</v>
      </c>
      <c r="T378" s="236">
        <f>S378*H378</f>
        <v>0</v>
      </c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R378" s="237" t="s">
        <v>362</v>
      </c>
      <c r="AT378" s="237" t="s">
        <v>181</v>
      </c>
      <c r="AU378" s="237" t="s">
        <v>85</v>
      </c>
      <c r="AY378" s="17" t="s">
        <v>178</v>
      </c>
      <c r="BE378" s="238">
        <f>IF(N378="základní",J378,0)</f>
        <v>0</v>
      </c>
      <c r="BF378" s="238">
        <f>IF(N378="snížená",J378,0)</f>
        <v>0</v>
      </c>
      <c r="BG378" s="238">
        <f>IF(N378="zákl. přenesená",J378,0)</f>
        <v>0</v>
      </c>
      <c r="BH378" s="238">
        <f>IF(N378="sníž. přenesená",J378,0)</f>
        <v>0</v>
      </c>
      <c r="BI378" s="238">
        <f>IF(N378="nulová",J378,0)</f>
        <v>0</v>
      </c>
      <c r="BJ378" s="17" t="s">
        <v>83</v>
      </c>
      <c r="BK378" s="238">
        <f>ROUND(I378*H378,2)</f>
        <v>0</v>
      </c>
      <c r="BL378" s="17" t="s">
        <v>362</v>
      </c>
      <c r="BM378" s="237" t="s">
        <v>4215</v>
      </c>
    </row>
    <row r="379" s="2" customFormat="1" ht="44.25" customHeight="1">
      <c r="A379" s="38"/>
      <c r="B379" s="39"/>
      <c r="C379" s="267" t="s">
        <v>1058</v>
      </c>
      <c r="D379" s="267" t="s">
        <v>406</v>
      </c>
      <c r="E379" s="268" t="s">
        <v>4216</v>
      </c>
      <c r="F379" s="269" t="s">
        <v>4217</v>
      </c>
      <c r="G379" s="270" t="s">
        <v>1341</v>
      </c>
      <c r="H379" s="271">
        <v>3</v>
      </c>
      <c r="I379" s="272"/>
      <c r="J379" s="273">
        <f>ROUND(I379*H379,2)</f>
        <v>0</v>
      </c>
      <c r="K379" s="269" t="s">
        <v>1</v>
      </c>
      <c r="L379" s="274"/>
      <c r="M379" s="275" t="s">
        <v>1</v>
      </c>
      <c r="N379" s="276" t="s">
        <v>41</v>
      </c>
      <c r="O379" s="91"/>
      <c r="P379" s="235">
        <f>O379*H379</f>
        <v>0</v>
      </c>
      <c r="Q379" s="235">
        <v>0</v>
      </c>
      <c r="R379" s="235">
        <f>Q379*H379</f>
        <v>0</v>
      </c>
      <c r="S379" s="235">
        <v>0</v>
      </c>
      <c r="T379" s="236">
        <f>S379*H379</f>
        <v>0</v>
      </c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R379" s="237" t="s">
        <v>1804</v>
      </c>
      <c r="AT379" s="237" t="s">
        <v>406</v>
      </c>
      <c r="AU379" s="237" t="s">
        <v>85</v>
      </c>
      <c r="AY379" s="17" t="s">
        <v>178</v>
      </c>
      <c r="BE379" s="238">
        <f>IF(N379="základní",J379,0)</f>
        <v>0</v>
      </c>
      <c r="BF379" s="238">
        <f>IF(N379="snížená",J379,0)</f>
        <v>0</v>
      </c>
      <c r="BG379" s="238">
        <f>IF(N379="zákl. přenesená",J379,0)</f>
        <v>0</v>
      </c>
      <c r="BH379" s="238">
        <f>IF(N379="sníž. přenesená",J379,0)</f>
        <v>0</v>
      </c>
      <c r="BI379" s="238">
        <f>IF(N379="nulová",J379,0)</f>
        <v>0</v>
      </c>
      <c r="BJ379" s="17" t="s">
        <v>83</v>
      </c>
      <c r="BK379" s="238">
        <f>ROUND(I379*H379,2)</f>
        <v>0</v>
      </c>
      <c r="BL379" s="17" t="s">
        <v>726</v>
      </c>
      <c r="BM379" s="237" t="s">
        <v>4218</v>
      </c>
    </row>
    <row r="380" s="14" customFormat="1">
      <c r="A380" s="14"/>
      <c r="B380" s="255"/>
      <c r="C380" s="256"/>
      <c r="D380" s="246" t="s">
        <v>190</v>
      </c>
      <c r="E380" s="257" t="s">
        <v>1</v>
      </c>
      <c r="F380" s="258" t="s">
        <v>4094</v>
      </c>
      <c r="G380" s="256"/>
      <c r="H380" s="259">
        <v>3</v>
      </c>
      <c r="I380" s="260"/>
      <c r="J380" s="256"/>
      <c r="K380" s="256"/>
      <c r="L380" s="261"/>
      <c r="M380" s="262"/>
      <c r="N380" s="263"/>
      <c r="O380" s="263"/>
      <c r="P380" s="263"/>
      <c r="Q380" s="263"/>
      <c r="R380" s="263"/>
      <c r="S380" s="263"/>
      <c r="T380" s="26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65" t="s">
        <v>190</v>
      </c>
      <c r="AU380" s="265" t="s">
        <v>85</v>
      </c>
      <c r="AV380" s="14" t="s">
        <v>85</v>
      </c>
      <c r="AW380" s="14" t="s">
        <v>34</v>
      </c>
      <c r="AX380" s="14" t="s">
        <v>76</v>
      </c>
      <c r="AY380" s="265" t="s">
        <v>178</v>
      </c>
    </row>
    <row r="381" s="2" customFormat="1" ht="24.15" customHeight="1">
      <c r="A381" s="38"/>
      <c r="B381" s="39"/>
      <c r="C381" s="226" t="s">
        <v>1065</v>
      </c>
      <c r="D381" s="226" t="s">
        <v>181</v>
      </c>
      <c r="E381" s="227" t="s">
        <v>4219</v>
      </c>
      <c r="F381" s="228" t="s">
        <v>4220</v>
      </c>
      <c r="G381" s="229" t="s">
        <v>203</v>
      </c>
      <c r="H381" s="230">
        <v>3</v>
      </c>
      <c r="I381" s="231"/>
      <c r="J381" s="232">
        <f>ROUND(I381*H381,2)</f>
        <v>0</v>
      </c>
      <c r="K381" s="228" t="s">
        <v>185</v>
      </c>
      <c r="L381" s="44"/>
      <c r="M381" s="233" t="s">
        <v>1</v>
      </c>
      <c r="N381" s="234" t="s">
        <v>41</v>
      </c>
      <c r="O381" s="91"/>
      <c r="P381" s="235">
        <f>O381*H381</f>
        <v>0</v>
      </c>
      <c r="Q381" s="235">
        <v>0</v>
      </c>
      <c r="R381" s="235">
        <f>Q381*H381</f>
        <v>0</v>
      </c>
      <c r="S381" s="235">
        <v>0</v>
      </c>
      <c r="T381" s="236">
        <f>S381*H381</f>
        <v>0</v>
      </c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R381" s="237" t="s">
        <v>726</v>
      </c>
      <c r="AT381" s="237" t="s">
        <v>181</v>
      </c>
      <c r="AU381" s="237" t="s">
        <v>85</v>
      </c>
      <c r="AY381" s="17" t="s">
        <v>178</v>
      </c>
      <c r="BE381" s="238">
        <f>IF(N381="základní",J381,0)</f>
        <v>0</v>
      </c>
      <c r="BF381" s="238">
        <f>IF(N381="snížená",J381,0)</f>
        <v>0</v>
      </c>
      <c r="BG381" s="238">
        <f>IF(N381="zákl. přenesená",J381,0)</f>
        <v>0</v>
      </c>
      <c r="BH381" s="238">
        <f>IF(N381="sníž. přenesená",J381,0)</f>
        <v>0</v>
      </c>
      <c r="BI381" s="238">
        <f>IF(N381="nulová",J381,0)</f>
        <v>0</v>
      </c>
      <c r="BJ381" s="17" t="s">
        <v>83</v>
      </c>
      <c r="BK381" s="238">
        <f>ROUND(I381*H381,2)</f>
        <v>0</v>
      </c>
      <c r="BL381" s="17" t="s">
        <v>726</v>
      </c>
      <c r="BM381" s="237" t="s">
        <v>4221</v>
      </c>
    </row>
    <row r="382" s="2" customFormat="1">
      <c r="A382" s="38"/>
      <c r="B382" s="39"/>
      <c r="C382" s="40"/>
      <c r="D382" s="239" t="s">
        <v>188</v>
      </c>
      <c r="E382" s="40"/>
      <c r="F382" s="240" t="s">
        <v>4222</v>
      </c>
      <c r="G382" s="40"/>
      <c r="H382" s="40"/>
      <c r="I382" s="241"/>
      <c r="J382" s="40"/>
      <c r="K382" s="40"/>
      <c r="L382" s="44"/>
      <c r="M382" s="242"/>
      <c r="N382" s="243"/>
      <c r="O382" s="91"/>
      <c r="P382" s="91"/>
      <c r="Q382" s="91"/>
      <c r="R382" s="91"/>
      <c r="S382" s="91"/>
      <c r="T382" s="92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T382" s="17" t="s">
        <v>188</v>
      </c>
      <c r="AU382" s="17" t="s">
        <v>85</v>
      </c>
    </row>
    <row r="383" s="2" customFormat="1" ht="24.15" customHeight="1">
      <c r="A383" s="38"/>
      <c r="B383" s="39"/>
      <c r="C383" s="267" t="s">
        <v>1072</v>
      </c>
      <c r="D383" s="267" t="s">
        <v>406</v>
      </c>
      <c r="E383" s="268" t="s">
        <v>4223</v>
      </c>
      <c r="F383" s="269" t="s">
        <v>4224</v>
      </c>
      <c r="G383" s="270" t="s">
        <v>1341</v>
      </c>
      <c r="H383" s="271">
        <v>2</v>
      </c>
      <c r="I383" s="272"/>
      <c r="J383" s="273">
        <f>ROUND(I383*H383,2)</f>
        <v>0</v>
      </c>
      <c r="K383" s="269" t="s">
        <v>1</v>
      </c>
      <c r="L383" s="274"/>
      <c r="M383" s="275" t="s">
        <v>1</v>
      </c>
      <c r="N383" s="276" t="s">
        <v>41</v>
      </c>
      <c r="O383" s="91"/>
      <c r="P383" s="235">
        <f>O383*H383</f>
        <v>0</v>
      </c>
      <c r="Q383" s="235">
        <v>0</v>
      </c>
      <c r="R383" s="235">
        <f>Q383*H383</f>
        <v>0</v>
      </c>
      <c r="S383" s="235">
        <v>0</v>
      </c>
      <c r="T383" s="236">
        <f>S383*H383</f>
        <v>0</v>
      </c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R383" s="237" t="s">
        <v>1804</v>
      </c>
      <c r="AT383" s="237" t="s">
        <v>406</v>
      </c>
      <c r="AU383" s="237" t="s">
        <v>85</v>
      </c>
      <c r="AY383" s="17" t="s">
        <v>178</v>
      </c>
      <c r="BE383" s="238">
        <f>IF(N383="základní",J383,0)</f>
        <v>0</v>
      </c>
      <c r="BF383" s="238">
        <f>IF(N383="snížená",J383,0)</f>
        <v>0</v>
      </c>
      <c r="BG383" s="238">
        <f>IF(N383="zákl. přenesená",J383,0)</f>
        <v>0</v>
      </c>
      <c r="BH383" s="238">
        <f>IF(N383="sníž. přenesená",J383,0)</f>
        <v>0</v>
      </c>
      <c r="BI383" s="238">
        <f>IF(N383="nulová",J383,0)</f>
        <v>0</v>
      </c>
      <c r="BJ383" s="17" t="s">
        <v>83</v>
      </c>
      <c r="BK383" s="238">
        <f>ROUND(I383*H383,2)</f>
        <v>0</v>
      </c>
      <c r="BL383" s="17" t="s">
        <v>726</v>
      </c>
      <c r="BM383" s="237" t="s">
        <v>4225</v>
      </c>
    </row>
    <row r="384" s="14" customFormat="1">
      <c r="A384" s="14"/>
      <c r="B384" s="255"/>
      <c r="C384" s="256"/>
      <c r="D384" s="246" t="s">
        <v>190</v>
      </c>
      <c r="E384" s="257" t="s">
        <v>1</v>
      </c>
      <c r="F384" s="258" t="s">
        <v>2844</v>
      </c>
      <c r="G384" s="256"/>
      <c r="H384" s="259">
        <v>2</v>
      </c>
      <c r="I384" s="260"/>
      <c r="J384" s="256"/>
      <c r="K384" s="256"/>
      <c r="L384" s="261"/>
      <c r="M384" s="262"/>
      <c r="N384" s="263"/>
      <c r="O384" s="263"/>
      <c r="P384" s="263"/>
      <c r="Q384" s="263"/>
      <c r="R384" s="263"/>
      <c r="S384" s="263"/>
      <c r="T384" s="26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5" t="s">
        <v>190</v>
      </c>
      <c r="AU384" s="265" t="s">
        <v>85</v>
      </c>
      <c r="AV384" s="14" t="s">
        <v>85</v>
      </c>
      <c r="AW384" s="14" t="s">
        <v>34</v>
      </c>
      <c r="AX384" s="14" t="s">
        <v>76</v>
      </c>
      <c r="AY384" s="265" t="s">
        <v>178</v>
      </c>
    </row>
    <row r="385" s="2" customFormat="1" ht="24.15" customHeight="1">
      <c r="A385" s="38"/>
      <c r="B385" s="39"/>
      <c r="C385" s="267" t="s">
        <v>1077</v>
      </c>
      <c r="D385" s="267" t="s">
        <v>406</v>
      </c>
      <c r="E385" s="268" t="s">
        <v>4226</v>
      </c>
      <c r="F385" s="269" t="s">
        <v>4227</v>
      </c>
      <c r="G385" s="270" t="s">
        <v>1341</v>
      </c>
      <c r="H385" s="271">
        <v>1</v>
      </c>
      <c r="I385" s="272"/>
      <c r="J385" s="273">
        <f>ROUND(I385*H385,2)</f>
        <v>0</v>
      </c>
      <c r="K385" s="269" t="s">
        <v>1</v>
      </c>
      <c r="L385" s="274"/>
      <c r="M385" s="275" t="s">
        <v>1</v>
      </c>
      <c r="N385" s="276" t="s">
        <v>41</v>
      </c>
      <c r="O385" s="91"/>
      <c r="P385" s="235">
        <f>O385*H385</f>
        <v>0</v>
      </c>
      <c r="Q385" s="235">
        <v>0</v>
      </c>
      <c r="R385" s="235">
        <f>Q385*H385</f>
        <v>0</v>
      </c>
      <c r="S385" s="235">
        <v>0</v>
      </c>
      <c r="T385" s="236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37" t="s">
        <v>1183</v>
      </c>
      <c r="AT385" s="237" t="s">
        <v>406</v>
      </c>
      <c r="AU385" s="237" t="s">
        <v>85</v>
      </c>
      <c r="AY385" s="17" t="s">
        <v>178</v>
      </c>
      <c r="BE385" s="238">
        <f>IF(N385="základní",J385,0)</f>
        <v>0</v>
      </c>
      <c r="BF385" s="238">
        <f>IF(N385="snížená",J385,0)</f>
        <v>0</v>
      </c>
      <c r="BG385" s="238">
        <f>IF(N385="zákl. přenesená",J385,0)</f>
        <v>0</v>
      </c>
      <c r="BH385" s="238">
        <f>IF(N385="sníž. přenesená",J385,0)</f>
        <v>0</v>
      </c>
      <c r="BI385" s="238">
        <f>IF(N385="nulová",J385,0)</f>
        <v>0</v>
      </c>
      <c r="BJ385" s="17" t="s">
        <v>83</v>
      </c>
      <c r="BK385" s="238">
        <f>ROUND(I385*H385,2)</f>
        <v>0</v>
      </c>
      <c r="BL385" s="17" t="s">
        <v>1183</v>
      </c>
      <c r="BM385" s="237" t="s">
        <v>4228</v>
      </c>
    </row>
    <row r="386" s="14" customFormat="1">
      <c r="A386" s="14"/>
      <c r="B386" s="255"/>
      <c r="C386" s="256"/>
      <c r="D386" s="246" t="s">
        <v>190</v>
      </c>
      <c r="E386" s="257" t="s">
        <v>1</v>
      </c>
      <c r="F386" s="258" t="s">
        <v>4229</v>
      </c>
      <c r="G386" s="256"/>
      <c r="H386" s="259">
        <v>1</v>
      </c>
      <c r="I386" s="260"/>
      <c r="J386" s="256"/>
      <c r="K386" s="256"/>
      <c r="L386" s="261"/>
      <c r="M386" s="262"/>
      <c r="N386" s="263"/>
      <c r="O386" s="263"/>
      <c r="P386" s="263"/>
      <c r="Q386" s="263"/>
      <c r="R386" s="263"/>
      <c r="S386" s="263"/>
      <c r="T386" s="26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65" t="s">
        <v>190</v>
      </c>
      <c r="AU386" s="265" t="s">
        <v>85</v>
      </c>
      <c r="AV386" s="14" t="s">
        <v>85</v>
      </c>
      <c r="AW386" s="14" t="s">
        <v>34</v>
      </c>
      <c r="AX386" s="14" t="s">
        <v>76</v>
      </c>
      <c r="AY386" s="265" t="s">
        <v>178</v>
      </c>
    </row>
    <row r="387" s="2" customFormat="1" ht="24.15" customHeight="1">
      <c r="A387" s="38"/>
      <c r="B387" s="39"/>
      <c r="C387" s="226" t="s">
        <v>1082</v>
      </c>
      <c r="D387" s="226" t="s">
        <v>181</v>
      </c>
      <c r="E387" s="227" t="s">
        <v>4230</v>
      </c>
      <c r="F387" s="228" t="s">
        <v>4231</v>
      </c>
      <c r="G387" s="229" t="s">
        <v>203</v>
      </c>
      <c r="H387" s="230">
        <v>3</v>
      </c>
      <c r="I387" s="231"/>
      <c r="J387" s="232">
        <f>ROUND(I387*H387,2)</f>
        <v>0</v>
      </c>
      <c r="K387" s="228" t="s">
        <v>185</v>
      </c>
      <c r="L387" s="44"/>
      <c r="M387" s="233" t="s">
        <v>1</v>
      </c>
      <c r="N387" s="234" t="s">
        <v>41</v>
      </c>
      <c r="O387" s="91"/>
      <c r="P387" s="235">
        <f>O387*H387</f>
        <v>0</v>
      </c>
      <c r="Q387" s="235">
        <v>0</v>
      </c>
      <c r="R387" s="235">
        <f>Q387*H387</f>
        <v>0</v>
      </c>
      <c r="S387" s="235">
        <v>0</v>
      </c>
      <c r="T387" s="236">
        <f>S387*H387</f>
        <v>0</v>
      </c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R387" s="237" t="s">
        <v>726</v>
      </c>
      <c r="AT387" s="237" t="s">
        <v>181</v>
      </c>
      <c r="AU387" s="237" t="s">
        <v>85</v>
      </c>
      <c r="AY387" s="17" t="s">
        <v>178</v>
      </c>
      <c r="BE387" s="238">
        <f>IF(N387="základní",J387,0)</f>
        <v>0</v>
      </c>
      <c r="BF387" s="238">
        <f>IF(N387="snížená",J387,0)</f>
        <v>0</v>
      </c>
      <c r="BG387" s="238">
        <f>IF(N387="zákl. přenesená",J387,0)</f>
        <v>0</v>
      </c>
      <c r="BH387" s="238">
        <f>IF(N387="sníž. přenesená",J387,0)</f>
        <v>0</v>
      </c>
      <c r="BI387" s="238">
        <f>IF(N387="nulová",J387,0)</f>
        <v>0</v>
      </c>
      <c r="BJ387" s="17" t="s">
        <v>83</v>
      </c>
      <c r="BK387" s="238">
        <f>ROUND(I387*H387,2)</f>
        <v>0</v>
      </c>
      <c r="BL387" s="17" t="s">
        <v>726</v>
      </c>
      <c r="BM387" s="237" t="s">
        <v>4232</v>
      </c>
    </row>
    <row r="388" s="2" customFormat="1">
      <c r="A388" s="38"/>
      <c r="B388" s="39"/>
      <c r="C388" s="40"/>
      <c r="D388" s="239" t="s">
        <v>188</v>
      </c>
      <c r="E388" s="40"/>
      <c r="F388" s="240" t="s">
        <v>4233</v>
      </c>
      <c r="G388" s="40"/>
      <c r="H388" s="40"/>
      <c r="I388" s="241"/>
      <c r="J388" s="40"/>
      <c r="K388" s="40"/>
      <c r="L388" s="44"/>
      <c r="M388" s="242"/>
      <c r="N388" s="243"/>
      <c r="O388" s="91"/>
      <c r="P388" s="91"/>
      <c r="Q388" s="91"/>
      <c r="R388" s="91"/>
      <c r="S388" s="91"/>
      <c r="T388" s="92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T388" s="17" t="s">
        <v>188</v>
      </c>
      <c r="AU388" s="17" t="s">
        <v>85</v>
      </c>
    </row>
    <row r="389" s="2" customFormat="1" ht="37.8" customHeight="1">
      <c r="A389" s="38"/>
      <c r="B389" s="39"/>
      <c r="C389" s="267" t="s">
        <v>1089</v>
      </c>
      <c r="D389" s="267" t="s">
        <v>406</v>
      </c>
      <c r="E389" s="268" t="s">
        <v>4234</v>
      </c>
      <c r="F389" s="269" t="s">
        <v>4235</v>
      </c>
      <c r="G389" s="270" t="s">
        <v>1341</v>
      </c>
      <c r="H389" s="271">
        <v>5</v>
      </c>
      <c r="I389" s="272"/>
      <c r="J389" s="273">
        <f>ROUND(I389*H389,2)</f>
        <v>0</v>
      </c>
      <c r="K389" s="269" t="s">
        <v>1</v>
      </c>
      <c r="L389" s="274"/>
      <c r="M389" s="275" t="s">
        <v>1</v>
      </c>
      <c r="N389" s="276" t="s">
        <v>41</v>
      </c>
      <c r="O389" s="91"/>
      <c r="P389" s="235">
        <f>O389*H389</f>
        <v>0</v>
      </c>
      <c r="Q389" s="235">
        <v>0</v>
      </c>
      <c r="R389" s="235">
        <f>Q389*H389</f>
        <v>0</v>
      </c>
      <c r="S389" s="235">
        <v>0</v>
      </c>
      <c r="T389" s="236">
        <f>S389*H389</f>
        <v>0</v>
      </c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R389" s="237" t="s">
        <v>1804</v>
      </c>
      <c r="AT389" s="237" t="s">
        <v>406</v>
      </c>
      <c r="AU389" s="237" t="s">
        <v>85</v>
      </c>
      <c r="AY389" s="17" t="s">
        <v>178</v>
      </c>
      <c r="BE389" s="238">
        <f>IF(N389="základní",J389,0)</f>
        <v>0</v>
      </c>
      <c r="BF389" s="238">
        <f>IF(N389="snížená",J389,0)</f>
        <v>0</v>
      </c>
      <c r="BG389" s="238">
        <f>IF(N389="zákl. přenesená",J389,0)</f>
        <v>0</v>
      </c>
      <c r="BH389" s="238">
        <f>IF(N389="sníž. přenesená",J389,0)</f>
        <v>0</v>
      </c>
      <c r="BI389" s="238">
        <f>IF(N389="nulová",J389,0)</f>
        <v>0</v>
      </c>
      <c r="BJ389" s="17" t="s">
        <v>83</v>
      </c>
      <c r="BK389" s="238">
        <f>ROUND(I389*H389,2)</f>
        <v>0</v>
      </c>
      <c r="BL389" s="17" t="s">
        <v>726</v>
      </c>
      <c r="BM389" s="237" t="s">
        <v>4236</v>
      </c>
    </row>
    <row r="390" s="14" customFormat="1">
      <c r="A390" s="14"/>
      <c r="B390" s="255"/>
      <c r="C390" s="256"/>
      <c r="D390" s="246" t="s">
        <v>190</v>
      </c>
      <c r="E390" s="257" t="s">
        <v>1</v>
      </c>
      <c r="F390" s="258" t="s">
        <v>4237</v>
      </c>
      <c r="G390" s="256"/>
      <c r="H390" s="259">
        <v>5</v>
      </c>
      <c r="I390" s="260"/>
      <c r="J390" s="256"/>
      <c r="K390" s="256"/>
      <c r="L390" s="261"/>
      <c r="M390" s="262"/>
      <c r="N390" s="263"/>
      <c r="O390" s="263"/>
      <c r="P390" s="263"/>
      <c r="Q390" s="263"/>
      <c r="R390" s="263"/>
      <c r="S390" s="263"/>
      <c r="T390" s="26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65" t="s">
        <v>190</v>
      </c>
      <c r="AU390" s="265" t="s">
        <v>85</v>
      </c>
      <c r="AV390" s="14" t="s">
        <v>85</v>
      </c>
      <c r="AW390" s="14" t="s">
        <v>34</v>
      </c>
      <c r="AX390" s="14" t="s">
        <v>76</v>
      </c>
      <c r="AY390" s="265" t="s">
        <v>178</v>
      </c>
    </row>
    <row r="391" s="2" customFormat="1" ht="24.15" customHeight="1">
      <c r="A391" s="38"/>
      <c r="B391" s="39"/>
      <c r="C391" s="226" t="s">
        <v>1094</v>
      </c>
      <c r="D391" s="226" t="s">
        <v>181</v>
      </c>
      <c r="E391" s="227" t="s">
        <v>3984</v>
      </c>
      <c r="F391" s="228" t="s">
        <v>3985</v>
      </c>
      <c r="G391" s="229" t="s">
        <v>203</v>
      </c>
      <c r="H391" s="230">
        <v>5</v>
      </c>
      <c r="I391" s="231"/>
      <c r="J391" s="232">
        <f>ROUND(I391*H391,2)</f>
        <v>0</v>
      </c>
      <c r="K391" s="228" t="s">
        <v>185</v>
      </c>
      <c r="L391" s="44"/>
      <c r="M391" s="233" t="s">
        <v>1</v>
      </c>
      <c r="N391" s="234" t="s">
        <v>41</v>
      </c>
      <c r="O391" s="91"/>
      <c r="P391" s="235">
        <f>O391*H391</f>
        <v>0</v>
      </c>
      <c r="Q391" s="235">
        <v>0</v>
      </c>
      <c r="R391" s="235">
        <f>Q391*H391</f>
        <v>0</v>
      </c>
      <c r="S391" s="235">
        <v>0</v>
      </c>
      <c r="T391" s="236">
        <f>S391*H391</f>
        <v>0</v>
      </c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R391" s="237" t="s">
        <v>726</v>
      </c>
      <c r="AT391" s="237" t="s">
        <v>181</v>
      </c>
      <c r="AU391" s="237" t="s">
        <v>85</v>
      </c>
      <c r="AY391" s="17" t="s">
        <v>178</v>
      </c>
      <c r="BE391" s="238">
        <f>IF(N391="základní",J391,0)</f>
        <v>0</v>
      </c>
      <c r="BF391" s="238">
        <f>IF(N391="snížená",J391,0)</f>
        <v>0</v>
      </c>
      <c r="BG391" s="238">
        <f>IF(N391="zákl. přenesená",J391,0)</f>
        <v>0</v>
      </c>
      <c r="BH391" s="238">
        <f>IF(N391="sníž. přenesená",J391,0)</f>
        <v>0</v>
      </c>
      <c r="BI391" s="238">
        <f>IF(N391="nulová",J391,0)</f>
        <v>0</v>
      </c>
      <c r="BJ391" s="17" t="s">
        <v>83</v>
      </c>
      <c r="BK391" s="238">
        <f>ROUND(I391*H391,2)</f>
        <v>0</v>
      </c>
      <c r="BL391" s="17" t="s">
        <v>726</v>
      </c>
      <c r="BM391" s="237" t="s">
        <v>4238</v>
      </c>
    </row>
    <row r="392" s="2" customFormat="1">
      <c r="A392" s="38"/>
      <c r="B392" s="39"/>
      <c r="C392" s="40"/>
      <c r="D392" s="239" t="s">
        <v>188</v>
      </c>
      <c r="E392" s="40"/>
      <c r="F392" s="240" t="s">
        <v>3987</v>
      </c>
      <c r="G392" s="40"/>
      <c r="H392" s="40"/>
      <c r="I392" s="241"/>
      <c r="J392" s="40"/>
      <c r="K392" s="40"/>
      <c r="L392" s="44"/>
      <c r="M392" s="242"/>
      <c r="N392" s="243"/>
      <c r="O392" s="91"/>
      <c r="P392" s="91"/>
      <c r="Q392" s="91"/>
      <c r="R392" s="91"/>
      <c r="S392" s="91"/>
      <c r="T392" s="92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T392" s="17" t="s">
        <v>188</v>
      </c>
      <c r="AU392" s="17" t="s">
        <v>85</v>
      </c>
    </row>
    <row r="393" s="2" customFormat="1" ht="37.8" customHeight="1">
      <c r="A393" s="38"/>
      <c r="B393" s="39"/>
      <c r="C393" s="267" t="s">
        <v>1099</v>
      </c>
      <c r="D393" s="267" t="s">
        <v>406</v>
      </c>
      <c r="E393" s="268" t="s">
        <v>4239</v>
      </c>
      <c r="F393" s="269" t="s">
        <v>4240</v>
      </c>
      <c r="G393" s="270" t="s">
        <v>1341</v>
      </c>
      <c r="H393" s="271">
        <v>8</v>
      </c>
      <c r="I393" s="272"/>
      <c r="J393" s="273">
        <f>ROUND(I393*H393,2)</f>
        <v>0</v>
      </c>
      <c r="K393" s="269" t="s">
        <v>1</v>
      </c>
      <c r="L393" s="274"/>
      <c r="M393" s="275" t="s">
        <v>1</v>
      </c>
      <c r="N393" s="276" t="s">
        <v>41</v>
      </c>
      <c r="O393" s="91"/>
      <c r="P393" s="235">
        <f>O393*H393</f>
        <v>0</v>
      </c>
      <c r="Q393" s="235">
        <v>0</v>
      </c>
      <c r="R393" s="235">
        <f>Q393*H393</f>
        <v>0</v>
      </c>
      <c r="S393" s="235">
        <v>0</v>
      </c>
      <c r="T393" s="236">
        <f>S393*H393</f>
        <v>0</v>
      </c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R393" s="237" t="s">
        <v>1804</v>
      </c>
      <c r="AT393" s="237" t="s">
        <v>406</v>
      </c>
      <c r="AU393" s="237" t="s">
        <v>85</v>
      </c>
      <c r="AY393" s="17" t="s">
        <v>178</v>
      </c>
      <c r="BE393" s="238">
        <f>IF(N393="základní",J393,0)</f>
        <v>0</v>
      </c>
      <c r="BF393" s="238">
        <f>IF(N393="snížená",J393,0)</f>
        <v>0</v>
      </c>
      <c r="BG393" s="238">
        <f>IF(N393="zákl. přenesená",J393,0)</f>
        <v>0</v>
      </c>
      <c r="BH393" s="238">
        <f>IF(N393="sníž. přenesená",J393,0)</f>
        <v>0</v>
      </c>
      <c r="BI393" s="238">
        <f>IF(N393="nulová",J393,0)</f>
        <v>0</v>
      </c>
      <c r="BJ393" s="17" t="s">
        <v>83</v>
      </c>
      <c r="BK393" s="238">
        <f>ROUND(I393*H393,2)</f>
        <v>0</v>
      </c>
      <c r="BL393" s="17" t="s">
        <v>726</v>
      </c>
      <c r="BM393" s="237" t="s">
        <v>4241</v>
      </c>
    </row>
    <row r="394" s="14" customFormat="1">
      <c r="A394" s="14"/>
      <c r="B394" s="255"/>
      <c r="C394" s="256"/>
      <c r="D394" s="246" t="s">
        <v>190</v>
      </c>
      <c r="E394" s="257" t="s">
        <v>1</v>
      </c>
      <c r="F394" s="258" t="s">
        <v>4242</v>
      </c>
      <c r="G394" s="256"/>
      <c r="H394" s="259">
        <v>8</v>
      </c>
      <c r="I394" s="260"/>
      <c r="J394" s="256"/>
      <c r="K394" s="256"/>
      <c r="L394" s="261"/>
      <c r="M394" s="262"/>
      <c r="N394" s="263"/>
      <c r="O394" s="263"/>
      <c r="P394" s="263"/>
      <c r="Q394" s="263"/>
      <c r="R394" s="263"/>
      <c r="S394" s="263"/>
      <c r="T394" s="26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5" t="s">
        <v>190</v>
      </c>
      <c r="AU394" s="265" t="s">
        <v>85</v>
      </c>
      <c r="AV394" s="14" t="s">
        <v>85</v>
      </c>
      <c r="AW394" s="14" t="s">
        <v>34</v>
      </c>
      <c r="AX394" s="14" t="s">
        <v>76</v>
      </c>
      <c r="AY394" s="265" t="s">
        <v>178</v>
      </c>
    </row>
    <row r="395" s="2" customFormat="1" ht="37.8" customHeight="1">
      <c r="A395" s="38"/>
      <c r="B395" s="39"/>
      <c r="C395" s="267" t="s">
        <v>1104</v>
      </c>
      <c r="D395" s="267" t="s">
        <v>406</v>
      </c>
      <c r="E395" s="268" t="s">
        <v>4243</v>
      </c>
      <c r="F395" s="269" t="s">
        <v>4244</v>
      </c>
      <c r="G395" s="270" t="s">
        <v>1341</v>
      </c>
      <c r="H395" s="271">
        <v>2</v>
      </c>
      <c r="I395" s="272"/>
      <c r="J395" s="273">
        <f>ROUND(I395*H395,2)</f>
        <v>0</v>
      </c>
      <c r="K395" s="269" t="s">
        <v>1</v>
      </c>
      <c r="L395" s="274"/>
      <c r="M395" s="275" t="s">
        <v>1</v>
      </c>
      <c r="N395" s="276" t="s">
        <v>41</v>
      </c>
      <c r="O395" s="91"/>
      <c r="P395" s="235">
        <f>O395*H395</f>
        <v>0</v>
      </c>
      <c r="Q395" s="235">
        <v>0</v>
      </c>
      <c r="R395" s="235">
        <f>Q395*H395</f>
        <v>0</v>
      </c>
      <c r="S395" s="235">
        <v>0</v>
      </c>
      <c r="T395" s="236">
        <f>S395*H395</f>
        <v>0</v>
      </c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R395" s="237" t="s">
        <v>1804</v>
      </c>
      <c r="AT395" s="237" t="s">
        <v>406</v>
      </c>
      <c r="AU395" s="237" t="s">
        <v>85</v>
      </c>
      <c r="AY395" s="17" t="s">
        <v>178</v>
      </c>
      <c r="BE395" s="238">
        <f>IF(N395="základní",J395,0)</f>
        <v>0</v>
      </c>
      <c r="BF395" s="238">
        <f>IF(N395="snížená",J395,0)</f>
        <v>0</v>
      </c>
      <c r="BG395" s="238">
        <f>IF(N395="zákl. přenesená",J395,0)</f>
        <v>0</v>
      </c>
      <c r="BH395" s="238">
        <f>IF(N395="sníž. přenesená",J395,0)</f>
        <v>0</v>
      </c>
      <c r="BI395" s="238">
        <f>IF(N395="nulová",J395,0)</f>
        <v>0</v>
      </c>
      <c r="BJ395" s="17" t="s">
        <v>83</v>
      </c>
      <c r="BK395" s="238">
        <f>ROUND(I395*H395,2)</f>
        <v>0</v>
      </c>
      <c r="BL395" s="17" t="s">
        <v>726</v>
      </c>
      <c r="BM395" s="237" t="s">
        <v>4245</v>
      </c>
    </row>
    <row r="396" s="14" customFormat="1">
      <c r="A396" s="14"/>
      <c r="B396" s="255"/>
      <c r="C396" s="256"/>
      <c r="D396" s="246" t="s">
        <v>190</v>
      </c>
      <c r="E396" s="257" t="s">
        <v>1</v>
      </c>
      <c r="F396" s="258" t="s">
        <v>4246</v>
      </c>
      <c r="G396" s="256"/>
      <c r="H396" s="259">
        <v>2</v>
      </c>
      <c r="I396" s="260"/>
      <c r="J396" s="256"/>
      <c r="K396" s="256"/>
      <c r="L396" s="261"/>
      <c r="M396" s="262"/>
      <c r="N396" s="263"/>
      <c r="O396" s="263"/>
      <c r="P396" s="263"/>
      <c r="Q396" s="263"/>
      <c r="R396" s="263"/>
      <c r="S396" s="263"/>
      <c r="T396" s="26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65" t="s">
        <v>190</v>
      </c>
      <c r="AU396" s="265" t="s">
        <v>85</v>
      </c>
      <c r="AV396" s="14" t="s">
        <v>85</v>
      </c>
      <c r="AW396" s="14" t="s">
        <v>34</v>
      </c>
      <c r="AX396" s="14" t="s">
        <v>76</v>
      </c>
      <c r="AY396" s="265" t="s">
        <v>178</v>
      </c>
    </row>
    <row r="397" s="2" customFormat="1" ht="24.15" customHeight="1">
      <c r="A397" s="38"/>
      <c r="B397" s="39"/>
      <c r="C397" s="226" t="s">
        <v>1111</v>
      </c>
      <c r="D397" s="226" t="s">
        <v>181</v>
      </c>
      <c r="E397" s="227" t="s">
        <v>3955</v>
      </c>
      <c r="F397" s="228" t="s">
        <v>3956</v>
      </c>
      <c r="G397" s="229" t="s">
        <v>203</v>
      </c>
      <c r="H397" s="230">
        <v>8</v>
      </c>
      <c r="I397" s="231"/>
      <c r="J397" s="232">
        <f>ROUND(I397*H397,2)</f>
        <v>0</v>
      </c>
      <c r="K397" s="228" t="s">
        <v>185</v>
      </c>
      <c r="L397" s="44"/>
      <c r="M397" s="233" t="s">
        <v>1</v>
      </c>
      <c r="N397" s="234" t="s">
        <v>41</v>
      </c>
      <c r="O397" s="91"/>
      <c r="P397" s="235">
        <f>O397*H397</f>
        <v>0</v>
      </c>
      <c r="Q397" s="235">
        <v>0</v>
      </c>
      <c r="R397" s="235">
        <f>Q397*H397</f>
        <v>0</v>
      </c>
      <c r="S397" s="235">
        <v>0</v>
      </c>
      <c r="T397" s="236">
        <f>S397*H397</f>
        <v>0</v>
      </c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R397" s="237" t="s">
        <v>726</v>
      </c>
      <c r="AT397" s="237" t="s">
        <v>181</v>
      </c>
      <c r="AU397" s="237" t="s">
        <v>85</v>
      </c>
      <c r="AY397" s="17" t="s">
        <v>178</v>
      </c>
      <c r="BE397" s="238">
        <f>IF(N397="základní",J397,0)</f>
        <v>0</v>
      </c>
      <c r="BF397" s="238">
        <f>IF(N397="snížená",J397,0)</f>
        <v>0</v>
      </c>
      <c r="BG397" s="238">
        <f>IF(N397="zákl. přenesená",J397,0)</f>
        <v>0</v>
      </c>
      <c r="BH397" s="238">
        <f>IF(N397="sníž. přenesená",J397,0)</f>
        <v>0</v>
      </c>
      <c r="BI397" s="238">
        <f>IF(N397="nulová",J397,0)</f>
        <v>0</v>
      </c>
      <c r="BJ397" s="17" t="s">
        <v>83</v>
      </c>
      <c r="BK397" s="238">
        <f>ROUND(I397*H397,2)</f>
        <v>0</v>
      </c>
      <c r="BL397" s="17" t="s">
        <v>726</v>
      </c>
      <c r="BM397" s="237" t="s">
        <v>4247</v>
      </c>
    </row>
    <row r="398" s="2" customFormat="1">
      <c r="A398" s="38"/>
      <c r="B398" s="39"/>
      <c r="C398" s="40"/>
      <c r="D398" s="239" t="s">
        <v>188</v>
      </c>
      <c r="E398" s="40"/>
      <c r="F398" s="240" t="s">
        <v>3958</v>
      </c>
      <c r="G398" s="40"/>
      <c r="H398" s="40"/>
      <c r="I398" s="241"/>
      <c r="J398" s="40"/>
      <c r="K398" s="40"/>
      <c r="L398" s="44"/>
      <c r="M398" s="242"/>
      <c r="N398" s="243"/>
      <c r="O398" s="91"/>
      <c r="P398" s="91"/>
      <c r="Q398" s="91"/>
      <c r="R398" s="91"/>
      <c r="S398" s="91"/>
      <c r="T398" s="92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T398" s="17" t="s">
        <v>188</v>
      </c>
      <c r="AU398" s="17" t="s">
        <v>85</v>
      </c>
    </row>
    <row r="399" s="2" customFormat="1" ht="24.15" customHeight="1">
      <c r="A399" s="38"/>
      <c r="B399" s="39"/>
      <c r="C399" s="267" t="s">
        <v>1117</v>
      </c>
      <c r="D399" s="267" t="s">
        <v>406</v>
      </c>
      <c r="E399" s="268" t="s">
        <v>4248</v>
      </c>
      <c r="F399" s="269" t="s">
        <v>4249</v>
      </c>
      <c r="G399" s="270" t="s">
        <v>1341</v>
      </c>
      <c r="H399" s="271">
        <v>2</v>
      </c>
      <c r="I399" s="272"/>
      <c r="J399" s="273">
        <f>ROUND(I399*H399,2)</f>
        <v>0</v>
      </c>
      <c r="K399" s="269" t="s">
        <v>1</v>
      </c>
      <c r="L399" s="274"/>
      <c r="M399" s="275" t="s">
        <v>1</v>
      </c>
      <c r="N399" s="276" t="s">
        <v>41</v>
      </c>
      <c r="O399" s="91"/>
      <c r="P399" s="235">
        <f>O399*H399</f>
        <v>0</v>
      </c>
      <c r="Q399" s="235">
        <v>0</v>
      </c>
      <c r="R399" s="235">
        <f>Q399*H399</f>
        <v>0</v>
      </c>
      <c r="S399" s="235">
        <v>0</v>
      </c>
      <c r="T399" s="236">
        <f>S399*H399</f>
        <v>0</v>
      </c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R399" s="237" t="s">
        <v>1183</v>
      </c>
      <c r="AT399" s="237" t="s">
        <v>406</v>
      </c>
      <c r="AU399" s="237" t="s">
        <v>85</v>
      </c>
      <c r="AY399" s="17" t="s">
        <v>178</v>
      </c>
      <c r="BE399" s="238">
        <f>IF(N399="základní",J399,0)</f>
        <v>0</v>
      </c>
      <c r="BF399" s="238">
        <f>IF(N399="snížená",J399,0)</f>
        <v>0</v>
      </c>
      <c r="BG399" s="238">
        <f>IF(N399="zákl. přenesená",J399,0)</f>
        <v>0</v>
      </c>
      <c r="BH399" s="238">
        <f>IF(N399="sníž. přenesená",J399,0)</f>
        <v>0</v>
      </c>
      <c r="BI399" s="238">
        <f>IF(N399="nulová",J399,0)</f>
        <v>0</v>
      </c>
      <c r="BJ399" s="17" t="s">
        <v>83</v>
      </c>
      <c r="BK399" s="238">
        <f>ROUND(I399*H399,2)</f>
        <v>0</v>
      </c>
      <c r="BL399" s="17" t="s">
        <v>1183</v>
      </c>
      <c r="BM399" s="237" t="s">
        <v>4250</v>
      </c>
    </row>
    <row r="400" s="14" customFormat="1">
      <c r="A400" s="14"/>
      <c r="B400" s="255"/>
      <c r="C400" s="256"/>
      <c r="D400" s="246" t="s">
        <v>190</v>
      </c>
      <c r="E400" s="257" t="s">
        <v>1</v>
      </c>
      <c r="F400" s="258" t="s">
        <v>2844</v>
      </c>
      <c r="G400" s="256"/>
      <c r="H400" s="259">
        <v>2</v>
      </c>
      <c r="I400" s="260"/>
      <c r="J400" s="256"/>
      <c r="K400" s="256"/>
      <c r="L400" s="261"/>
      <c r="M400" s="262"/>
      <c r="N400" s="263"/>
      <c r="O400" s="263"/>
      <c r="P400" s="263"/>
      <c r="Q400" s="263"/>
      <c r="R400" s="263"/>
      <c r="S400" s="263"/>
      <c r="T400" s="26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5" t="s">
        <v>190</v>
      </c>
      <c r="AU400" s="265" t="s">
        <v>85</v>
      </c>
      <c r="AV400" s="14" t="s">
        <v>85</v>
      </c>
      <c r="AW400" s="14" t="s">
        <v>34</v>
      </c>
      <c r="AX400" s="14" t="s">
        <v>76</v>
      </c>
      <c r="AY400" s="265" t="s">
        <v>178</v>
      </c>
    </row>
    <row r="401" s="2" customFormat="1" ht="21.75" customHeight="1">
      <c r="A401" s="38"/>
      <c r="B401" s="39"/>
      <c r="C401" s="226" t="s">
        <v>1123</v>
      </c>
      <c r="D401" s="226" t="s">
        <v>181</v>
      </c>
      <c r="E401" s="227" t="s">
        <v>4251</v>
      </c>
      <c r="F401" s="228" t="s">
        <v>4252</v>
      </c>
      <c r="G401" s="229" t="s">
        <v>203</v>
      </c>
      <c r="H401" s="230">
        <v>2</v>
      </c>
      <c r="I401" s="231"/>
      <c r="J401" s="232">
        <f>ROUND(I401*H401,2)</f>
        <v>0</v>
      </c>
      <c r="K401" s="228" t="s">
        <v>185</v>
      </c>
      <c r="L401" s="44"/>
      <c r="M401" s="233" t="s">
        <v>1</v>
      </c>
      <c r="N401" s="234" t="s">
        <v>41</v>
      </c>
      <c r="O401" s="91"/>
      <c r="P401" s="235">
        <f>O401*H401</f>
        <v>0</v>
      </c>
      <c r="Q401" s="235">
        <v>0</v>
      </c>
      <c r="R401" s="235">
        <f>Q401*H401</f>
        <v>0</v>
      </c>
      <c r="S401" s="235">
        <v>0</v>
      </c>
      <c r="T401" s="236">
        <f>S401*H401</f>
        <v>0</v>
      </c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R401" s="237" t="s">
        <v>362</v>
      </c>
      <c r="AT401" s="237" t="s">
        <v>181</v>
      </c>
      <c r="AU401" s="237" t="s">
        <v>85</v>
      </c>
      <c r="AY401" s="17" t="s">
        <v>178</v>
      </c>
      <c r="BE401" s="238">
        <f>IF(N401="základní",J401,0)</f>
        <v>0</v>
      </c>
      <c r="BF401" s="238">
        <f>IF(N401="snížená",J401,0)</f>
        <v>0</v>
      </c>
      <c r="BG401" s="238">
        <f>IF(N401="zákl. přenesená",J401,0)</f>
        <v>0</v>
      </c>
      <c r="BH401" s="238">
        <f>IF(N401="sníž. přenesená",J401,0)</f>
        <v>0</v>
      </c>
      <c r="BI401" s="238">
        <f>IF(N401="nulová",J401,0)</f>
        <v>0</v>
      </c>
      <c r="BJ401" s="17" t="s">
        <v>83</v>
      </c>
      <c r="BK401" s="238">
        <f>ROUND(I401*H401,2)</f>
        <v>0</v>
      </c>
      <c r="BL401" s="17" t="s">
        <v>362</v>
      </c>
      <c r="BM401" s="237" t="s">
        <v>4253</v>
      </c>
    </row>
    <row r="402" s="2" customFormat="1">
      <c r="A402" s="38"/>
      <c r="B402" s="39"/>
      <c r="C402" s="40"/>
      <c r="D402" s="239" t="s">
        <v>188</v>
      </c>
      <c r="E402" s="40"/>
      <c r="F402" s="240" t="s">
        <v>4254</v>
      </c>
      <c r="G402" s="40"/>
      <c r="H402" s="40"/>
      <c r="I402" s="241"/>
      <c r="J402" s="40"/>
      <c r="K402" s="40"/>
      <c r="L402" s="44"/>
      <c r="M402" s="242"/>
      <c r="N402" s="243"/>
      <c r="O402" s="91"/>
      <c r="P402" s="91"/>
      <c r="Q402" s="91"/>
      <c r="R402" s="91"/>
      <c r="S402" s="91"/>
      <c r="T402" s="92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T402" s="17" t="s">
        <v>188</v>
      </c>
      <c r="AU402" s="17" t="s">
        <v>85</v>
      </c>
    </row>
    <row r="403" s="2" customFormat="1" ht="24.15" customHeight="1">
      <c r="A403" s="38"/>
      <c r="B403" s="39"/>
      <c r="C403" s="267" t="s">
        <v>1146</v>
      </c>
      <c r="D403" s="267" t="s">
        <v>406</v>
      </c>
      <c r="E403" s="268" t="s">
        <v>4255</v>
      </c>
      <c r="F403" s="269" t="s">
        <v>4256</v>
      </c>
      <c r="G403" s="270" t="s">
        <v>1341</v>
      </c>
      <c r="H403" s="271">
        <v>2</v>
      </c>
      <c r="I403" s="272"/>
      <c r="J403" s="273">
        <f>ROUND(I403*H403,2)</f>
        <v>0</v>
      </c>
      <c r="K403" s="269" t="s">
        <v>1</v>
      </c>
      <c r="L403" s="274"/>
      <c r="M403" s="275" t="s">
        <v>1</v>
      </c>
      <c r="N403" s="276" t="s">
        <v>41</v>
      </c>
      <c r="O403" s="91"/>
      <c r="P403" s="235">
        <f>O403*H403</f>
        <v>0</v>
      </c>
      <c r="Q403" s="235">
        <v>0</v>
      </c>
      <c r="R403" s="235">
        <f>Q403*H403</f>
        <v>0</v>
      </c>
      <c r="S403" s="235">
        <v>0</v>
      </c>
      <c r="T403" s="236">
        <f>S403*H403</f>
        <v>0</v>
      </c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R403" s="237" t="s">
        <v>1804</v>
      </c>
      <c r="AT403" s="237" t="s">
        <v>406</v>
      </c>
      <c r="AU403" s="237" t="s">
        <v>85</v>
      </c>
      <c r="AY403" s="17" t="s">
        <v>178</v>
      </c>
      <c r="BE403" s="238">
        <f>IF(N403="základní",J403,0)</f>
        <v>0</v>
      </c>
      <c r="BF403" s="238">
        <f>IF(N403="snížená",J403,0)</f>
        <v>0</v>
      </c>
      <c r="BG403" s="238">
        <f>IF(N403="zákl. přenesená",J403,0)</f>
        <v>0</v>
      </c>
      <c r="BH403" s="238">
        <f>IF(N403="sníž. přenesená",J403,0)</f>
        <v>0</v>
      </c>
      <c r="BI403" s="238">
        <f>IF(N403="nulová",J403,0)</f>
        <v>0</v>
      </c>
      <c r="BJ403" s="17" t="s">
        <v>83</v>
      </c>
      <c r="BK403" s="238">
        <f>ROUND(I403*H403,2)</f>
        <v>0</v>
      </c>
      <c r="BL403" s="17" t="s">
        <v>726</v>
      </c>
      <c r="BM403" s="237" t="s">
        <v>4257</v>
      </c>
    </row>
    <row r="404" s="14" customFormat="1">
      <c r="A404" s="14"/>
      <c r="B404" s="255"/>
      <c r="C404" s="256"/>
      <c r="D404" s="246" t="s">
        <v>190</v>
      </c>
      <c r="E404" s="257" t="s">
        <v>1</v>
      </c>
      <c r="F404" s="258" t="s">
        <v>2844</v>
      </c>
      <c r="G404" s="256"/>
      <c r="H404" s="259">
        <v>2</v>
      </c>
      <c r="I404" s="260"/>
      <c r="J404" s="256"/>
      <c r="K404" s="256"/>
      <c r="L404" s="261"/>
      <c r="M404" s="262"/>
      <c r="N404" s="263"/>
      <c r="O404" s="263"/>
      <c r="P404" s="263"/>
      <c r="Q404" s="263"/>
      <c r="R404" s="263"/>
      <c r="S404" s="263"/>
      <c r="T404" s="26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5" t="s">
        <v>190</v>
      </c>
      <c r="AU404" s="265" t="s">
        <v>85</v>
      </c>
      <c r="AV404" s="14" t="s">
        <v>85</v>
      </c>
      <c r="AW404" s="14" t="s">
        <v>34</v>
      </c>
      <c r="AX404" s="14" t="s">
        <v>76</v>
      </c>
      <c r="AY404" s="265" t="s">
        <v>178</v>
      </c>
    </row>
    <row r="405" s="2" customFormat="1" ht="24.15" customHeight="1">
      <c r="A405" s="38"/>
      <c r="B405" s="39"/>
      <c r="C405" s="267" t="s">
        <v>1153</v>
      </c>
      <c r="D405" s="267" t="s">
        <v>406</v>
      </c>
      <c r="E405" s="268" t="s">
        <v>4258</v>
      </c>
      <c r="F405" s="269" t="s">
        <v>4259</v>
      </c>
      <c r="G405" s="270" t="s">
        <v>1341</v>
      </c>
      <c r="H405" s="271">
        <v>12</v>
      </c>
      <c r="I405" s="272"/>
      <c r="J405" s="273">
        <f>ROUND(I405*H405,2)</f>
        <v>0</v>
      </c>
      <c r="K405" s="269" t="s">
        <v>1</v>
      </c>
      <c r="L405" s="274"/>
      <c r="M405" s="275" t="s">
        <v>1</v>
      </c>
      <c r="N405" s="276" t="s">
        <v>41</v>
      </c>
      <c r="O405" s="91"/>
      <c r="P405" s="235">
        <f>O405*H405</f>
        <v>0</v>
      </c>
      <c r="Q405" s="235">
        <v>0</v>
      </c>
      <c r="R405" s="235">
        <f>Q405*H405</f>
        <v>0</v>
      </c>
      <c r="S405" s="235">
        <v>0</v>
      </c>
      <c r="T405" s="236">
        <f>S405*H405</f>
        <v>0</v>
      </c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R405" s="237" t="s">
        <v>1804</v>
      </c>
      <c r="AT405" s="237" t="s">
        <v>406</v>
      </c>
      <c r="AU405" s="237" t="s">
        <v>85</v>
      </c>
      <c r="AY405" s="17" t="s">
        <v>178</v>
      </c>
      <c r="BE405" s="238">
        <f>IF(N405="základní",J405,0)</f>
        <v>0</v>
      </c>
      <c r="BF405" s="238">
        <f>IF(N405="snížená",J405,0)</f>
        <v>0</v>
      </c>
      <c r="BG405" s="238">
        <f>IF(N405="zákl. přenesená",J405,0)</f>
        <v>0</v>
      </c>
      <c r="BH405" s="238">
        <f>IF(N405="sníž. přenesená",J405,0)</f>
        <v>0</v>
      </c>
      <c r="BI405" s="238">
        <f>IF(N405="nulová",J405,0)</f>
        <v>0</v>
      </c>
      <c r="BJ405" s="17" t="s">
        <v>83</v>
      </c>
      <c r="BK405" s="238">
        <f>ROUND(I405*H405,2)</f>
        <v>0</v>
      </c>
      <c r="BL405" s="17" t="s">
        <v>726</v>
      </c>
      <c r="BM405" s="237" t="s">
        <v>4260</v>
      </c>
    </row>
    <row r="406" s="14" customFormat="1">
      <c r="A406" s="14"/>
      <c r="B406" s="255"/>
      <c r="C406" s="256"/>
      <c r="D406" s="246" t="s">
        <v>190</v>
      </c>
      <c r="E406" s="257" t="s">
        <v>1</v>
      </c>
      <c r="F406" s="258" t="s">
        <v>4261</v>
      </c>
      <c r="G406" s="256"/>
      <c r="H406" s="259">
        <v>12</v>
      </c>
      <c r="I406" s="260"/>
      <c r="J406" s="256"/>
      <c r="K406" s="256"/>
      <c r="L406" s="261"/>
      <c r="M406" s="262"/>
      <c r="N406" s="263"/>
      <c r="O406" s="263"/>
      <c r="P406" s="263"/>
      <c r="Q406" s="263"/>
      <c r="R406" s="263"/>
      <c r="S406" s="263"/>
      <c r="T406" s="26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65" t="s">
        <v>190</v>
      </c>
      <c r="AU406" s="265" t="s">
        <v>85</v>
      </c>
      <c r="AV406" s="14" t="s">
        <v>85</v>
      </c>
      <c r="AW406" s="14" t="s">
        <v>34</v>
      </c>
      <c r="AX406" s="14" t="s">
        <v>76</v>
      </c>
      <c r="AY406" s="265" t="s">
        <v>178</v>
      </c>
    </row>
    <row r="407" s="2" customFormat="1" ht="24.15" customHeight="1">
      <c r="A407" s="38"/>
      <c r="B407" s="39"/>
      <c r="C407" s="226" t="s">
        <v>1160</v>
      </c>
      <c r="D407" s="226" t="s">
        <v>181</v>
      </c>
      <c r="E407" s="227" t="s">
        <v>4262</v>
      </c>
      <c r="F407" s="228" t="s">
        <v>4263</v>
      </c>
      <c r="G407" s="229" t="s">
        <v>203</v>
      </c>
      <c r="H407" s="230">
        <v>14</v>
      </c>
      <c r="I407" s="231"/>
      <c r="J407" s="232">
        <f>ROUND(I407*H407,2)</f>
        <v>0</v>
      </c>
      <c r="K407" s="228" t="s">
        <v>185</v>
      </c>
      <c r="L407" s="44"/>
      <c r="M407" s="233" t="s">
        <v>1</v>
      </c>
      <c r="N407" s="234" t="s">
        <v>41</v>
      </c>
      <c r="O407" s="91"/>
      <c r="P407" s="235">
        <f>O407*H407</f>
        <v>0</v>
      </c>
      <c r="Q407" s="235">
        <v>0</v>
      </c>
      <c r="R407" s="235">
        <f>Q407*H407</f>
        <v>0</v>
      </c>
      <c r="S407" s="235">
        <v>0</v>
      </c>
      <c r="T407" s="236">
        <f>S407*H407</f>
        <v>0</v>
      </c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R407" s="237" t="s">
        <v>726</v>
      </c>
      <c r="AT407" s="237" t="s">
        <v>181</v>
      </c>
      <c r="AU407" s="237" t="s">
        <v>85</v>
      </c>
      <c r="AY407" s="17" t="s">
        <v>178</v>
      </c>
      <c r="BE407" s="238">
        <f>IF(N407="základní",J407,0)</f>
        <v>0</v>
      </c>
      <c r="BF407" s="238">
        <f>IF(N407="snížená",J407,0)</f>
        <v>0</v>
      </c>
      <c r="BG407" s="238">
        <f>IF(N407="zákl. přenesená",J407,0)</f>
        <v>0</v>
      </c>
      <c r="BH407" s="238">
        <f>IF(N407="sníž. přenesená",J407,0)</f>
        <v>0</v>
      </c>
      <c r="BI407" s="238">
        <f>IF(N407="nulová",J407,0)</f>
        <v>0</v>
      </c>
      <c r="BJ407" s="17" t="s">
        <v>83</v>
      </c>
      <c r="BK407" s="238">
        <f>ROUND(I407*H407,2)</f>
        <v>0</v>
      </c>
      <c r="BL407" s="17" t="s">
        <v>726</v>
      </c>
      <c r="BM407" s="237" t="s">
        <v>4264</v>
      </c>
    </row>
    <row r="408" s="2" customFormat="1">
      <c r="A408" s="38"/>
      <c r="B408" s="39"/>
      <c r="C408" s="40"/>
      <c r="D408" s="239" t="s">
        <v>188</v>
      </c>
      <c r="E408" s="40"/>
      <c r="F408" s="240" t="s">
        <v>4265</v>
      </c>
      <c r="G408" s="40"/>
      <c r="H408" s="40"/>
      <c r="I408" s="241"/>
      <c r="J408" s="40"/>
      <c r="K408" s="40"/>
      <c r="L408" s="44"/>
      <c r="M408" s="242"/>
      <c r="N408" s="243"/>
      <c r="O408" s="91"/>
      <c r="P408" s="91"/>
      <c r="Q408" s="91"/>
      <c r="R408" s="91"/>
      <c r="S408" s="91"/>
      <c r="T408" s="92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T408" s="17" t="s">
        <v>188</v>
      </c>
      <c r="AU408" s="17" t="s">
        <v>85</v>
      </c>
    </row>
    <row r="409" s="2" customFormat="1" ht="24.15" customHeight="1">
      <c r="A409" s="38"/>
      <c r="B409" s="39"/>
      <c r="C409" s="267" t="s">
        <v>1166</v>
      </c>
      <c r="D409" s="267" t="s">
        <v>406</v>
      </c>
      <c r="E409" s="268" t="s">
        <v>4266</v>
      </c>
      <c r="F409" s="269" t="s">
        <v>4267</v>
      </c>
      <c r="G409" s="270" t="s">
        <v>1341</v>
      </c>
      <c r="H409" s="271">
        <v>2</v>
      </c>
      <c r="I409" s="272"/>
      <c r="J409" s="273">
        <f>ROUND(I409*H409,2)</f>
        <v>0</v>
      </c>
      <c r="K409" s="269" t="s">
        <v>1</v>
      </c>
      <c r="L409" s="274"/>
      <c r="M409" s="275" t="s">
        <v>1</v>
      </c>
      <c r="N409" s="276" t="s">
        <v>41</v>
      </c>
      <c r="O409" s="91"/>
      <c r="P409" s="235">
        <f>O409*H409</f>
        <v>0</v>
      </c>
      <c r="Q409" s="235">
        <v>0</v>
      </c>
      <c r="R409" s="235">
        <f>Q409*H409</f>
        <v>0</v>
      </c>
      <c r="S409" s="235">
        <v>0</v>
      </c>
      <c r="T409" s="236">
        <f>S409*H409</f>
        <v>0</v>
      </c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R409" s="237" t="s">
        <v>1183</v>
      </c>
      <c r="AT409" s="237" t="s">
        <v>406</v>
      </c>
      <c r="AU409" s="237" t="s">
        <v>85</v>
      </c>
      <c r="AY409" s="17" t="s">
        <v>178</v>
      </c>
      <c r="BE409" s="238">
        <f>IF(N409="základní",J409,0)</f>
        <v>0</v>
      </c>
      <c r="BF409" s="238">
        <f>IF(N409="snížená",J409,0)</f>
        <v>0</v>
      </c>
      <c r="BG409" s="238">
        <f>IF(N409="zákl. přenesená",J409,0)</f>
        <v>0</v>
      </c>
      <c r="BH409" s="238">
        <f>IF(N409="sníž. přenesená",J409,0)</f>
        <v>0</v>
      </c>
      <c r="BI409" s="238">
        <f>IF(N409="nulová",J409,0)</f>
        <v>0</v>
      </c>
      <c r="BJ409" s="17" t="s">
        <v>83</v>
      </c>
      <c r="BK409" s="238">
        <f>ROUND(I409*H409,2)</f>
        <v>0</v>
      </c>
      <c r="BL409" s="17" t="s">
        <v>1183</v>
      </c>
      <c r="BM409" s="237" t="s">
        <v>4268</v>
      </c>
    </row>
    <row r="410" s="13" customFormat="1">
      <c r="A410" s="13"/>
      <c r="B410" s="244"/>
      <c r="C410" s="245"/>
      <c r="D410" s="246" t="s">
        <v>190</v>
      </c>
      <c r="E410" s="247" t="s">
        <v>1</v>
      </c>
      <c r="F410" s="248" t="s">
        <v>4025</v>
      </c>
      <c r="G410" s="245"/>
      <c r="H410" s="247" t="s">
        <v>1</v>
      </c>
      <c r="I410" s="249"/>
      <c r="J410" s="245"/>
      <c r="K410" s="245"/>
      <c r="L410" s="250"/>
      <c r="M410" s="251"/>
      <c r="N410" s="252"/>
      <c r="O410" s="252"/>
      <c r="P410" s="252"/>
      <c r="Q410" s="252"/>
      <c r="R410" s="252"/>
      <c r="S410" s="252"/>
      <c r="T410" s="25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54" t="s">
        <v>190</v>
      </c>
      <c r="AU410" s="254" t="s">
        <v>85</v>
      </c>
      <c r="AV410" s="13" t="s">
        <v>83</v>
      </c>
      <c r="AW410" s="13" t="s">
        <v>34</v>
      </c>
      <c r="AX410" s="13" t="s">
        <v>76</v>
      </c>
      <c r="AY410" s="254" t="s">
        <v>178</v>
      </c>
    </row>
    <row r="411" s="14" customFormat="1">
      <c r="A411" s="14"/>
      <c r="B411" s="255"/>
      <c r="C411" s="256"/>
      <c r="D411" s="246" t="s">
        <v>190</v>
      </c>
      <c r="E411" s="257" t="s">
        <v>1</v>
      </c>
      <c r="F411" s="258" t="s">
        <v>2844</v>
      </c>
      <c r="G411" s="256"/>
      <c r="H411" s="259">
        <v>2</v>
      </c>
      <c r="I411" s="260"/>
      <c r="J411" s="256"/>
      <c r="K411" s="256"/>
      <c r="L411" s="261"/>
      <c r="M411" s="262"/>
      <c r="N411" s="263"/>
      <c r="O411" s="263"/>
      <c r="P411" s="263"/>
      <c r="Q411" s="263"/>
      <c r="R411" s="263"/>
      <c r="S411" s="263"/>
      <c r="T411" s="26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5" t="s">
        <v>190</v>
      </c>
      <c r="AU411" s="265" t="s">
        <v>85</v>
      </c>
      <c r="AV411" s="14" t="s">
        <v>85</v>
      </c>
      <c r="AW411" s="14" t="s">
        <v>34</v>
      </c>
      <c r="AX411" s="14" t="s">
        <v>76</v>
      </c>
      <c r="AY411" s="265" t="s">
        <v>178</v>
      </c>
    </row>
    <row r="412" s="2" customFormat="1" ht="24.15" customHeight="1">
      <c r="A412" s="38"/>
      <c r="B412" s="39"/>
      <c r="C412" s="267" t="s">
        <v>1172</v>
      </c>
      <c r="D412" s="267" t="s">
        <v>406</v>
      </c>
      <c r="E412" s="268" t="s">
        <v>4269</v>
      </c>
      <c r="F412" s="269" t="s">
        <v>4270</v>
      </c>
      <c r="G412" s="270" t="s">
        <v>1341</v>
      </c>
      <c r="H412" s="271">
        <v>1</v>
      </c>
      <c r="I412" s="272"/>
      <c r="J412" s="273">
        <f>ROUND(I412*H412,2)</f>
        <v>0</v>
      </c>
      <c r="K412" s="269" t="s">
        <v>1</v>
      </c>
      <c r="L412" s="274"/>
      <c r="M412" s="275" t="s">
        <v>1</v>
      </c>
      <c r="N412" s="276" t="s">
        <v>41</v>
      </c>
      <c r="O412" s="91"/>
      <c r="P412" s="235">
        <f>O412*H412</f>
        <v>0</v>
      </c>
      <c r="Q412" s="235">
        <v>0</v>
      </c>
      <c r="R412" s="235">
        <f>Q412*H412</f>
        <v>0</v>
      </c>
      <c r="S412" s="235">
        <v>0</v>
      </c>
      <c r="T412" s="236">
        <f>S412*H412</f>
        <v>0</v>
      </c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R412" s="237" t="s">
        <v>1183</v>
      </c>
      <c r="AT412" s="237" t="s">
        <v>406</v>
      </c>
      <c r="AU412" s="237" t="s">
        <v>85</v>
      </c>
      <c r="AY412" s="17" t="s">
        <v>178</v>
      </c>
      <c r="BE412" s="238">
        <f>IF(N412="základní",J412,0)</f>
        <v>0</v>
      </c>
      <c r="BF412" s="238">
        <f>IF(N412="snížená",J412,0)</f>
        <v>0</v>
      </c>
      <c r="BG412" s="238">
        <f>IF(N412="zákl. přenesená",J412,0)</f>
        <v>0</v>
      </c>
      <c r="BH412" s="238">
        <f>IF(N412="sníž. přenesená",J412,0)</f>
        <v>0</v>
      </c>
      <c r="BI412" s="238">
        <f>IF(N412="nulová",J412,0)</f>
        <v>0</v>
      </c>
      <c r="BJ412" s="17" t="s">
        <v>83</v>
      </c>
      <c r="BK412" s="238">
        <f>ROUND(I412*H412,2)</f>
        <v>0</v>
      </c>
      <c r="BL412" s="17" t="s">
        <v>1183</v>
      </c>
      <c r="BM412" s="237" t="s">
        <v>4271</v>
      </c>
    </row>
    <row r="413" s="14" customFormat="1">
      <c r="A413" s="14"/>
      <c r="B413" s="255"/>
      <c r="C413" s="256"/>
      <c r="D413" s="246" t="s">
        <v>190</v>
      </c>
      <c r="E413" s="257" t="s">
        <v>1</v>
      </c>
      <c r="F413" s="258" t="s">
        <v>83</v>
      </c>
      <c r="G413" s="256"/>
      <c r="H413" s="259">
        <v>1</v>
      </c>
      <c r="I413" s="260"/>
      <c r="J413" s="256"/>
      <c r="K413" s="256"/>
      <c r="L413" s="261"/>
      <c r="M413" s="262"/>
      <c r="N413" s="263"/>
      <c r="O413" s="263"/>
      <c r="P413" s="263"/>
      <c r="Q413" s="263"/>
      <c r="R413" s="263"/>
      <c r="S413" s="263"/>
      <c r="T413" s="26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5" t="s">
        <v>190</v>
      </c>
      <c r="AU413" s="265" t="s">
        <v>85</v>
      </c>
      <c r="AV413" s="14" t="s">
        <v>85</v>
      </c>
      <c r="AW413" s="14" t="s">
        <v>34</v>
      </c>
      <c r="AX413" s="14" t="s">
        <v>76</v>
      </c>
      <c r="AY413" s="265" t="s">
        <v>178</v>
      </c>
    </row>
    <row r="414" s="2" customFormat="1" ht="33" customHeight="1">
      <c r="A414" s="38"/>
      <c r="B414" s="39"/>
      <c r="C414" s="226" t="s">
        <v>1176</v>
      </c>
      <c r="D414" s="226" t="s">
        <v>181</v>
      </c>
      <c r="E414" s="227" t="s">
        <v>4026</v>
      </c>
      <c r="F414" s="228" t="s">
        <v>4027</v>
      </c>
      <c r="G414" s="229" t="s">
        <v>203</v>
      </c>
      <c r="H414" s="230">
        <v>3</v>
      </c>
      <c r="I414" s="231"/>
      <c r="J414" s="232">
        <f>ROUND(I414*H414,2)</f>
        <v>0</v>
      </c>
      <c r="K414" s="228" t="s">
        <v>185</v>
      </c>
      <c r="L414" s="44"/>
      <c r="M414" s="233" t="s">
        <v>1</v>
      </c>
      <c r="N414" s="234" t="s">
        <v>41</v>
      </c>
      <c r="O414" s="91"/>
      <c r="P414" s="235">
        <f>O414*H414</f>
        <v>0</v>
      </c>
      <c r="Q414" s="235">
        <v>0</v>
      </c>
      <c r="R414" s="235">
        <f>Q414*H414</f>
        <v>0</v>
      </c>
      <c r="S414" s="235">
        <v>0</v>
      </c>
      <c r="T414" s="236">
        <f>S414*H414</f>
        <v>0</v>
      </c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R414" s="237" t="s">
        <v>726</v>
      </c>
      <c r="AT414" s="237" t="s">
        <v>181</v>
      </c>
      <c r="AU414" s="237" t="s">
        <v>85</v>
      </c>
      <c r="AY414" s="17" t="s">
        <v>178</v>
      </c>
      <c r="BE414" s="238">
        <f>IF(N414="základní",J414,0)</f>
        <v>0</v>
      </c>
      <c r="BF414" s="238">
        <f>IF(N414="snížená",J414,0)</f>
        <v>0</v>
      </c>
      <c r="BG414" s="238">
        <f>IF(N414="zákl. přenesená",J414,0)</f>
        <v>0</v>
      </c>
      <c r="BH414" s="238">
        <f>IF(N414="sníž. přenesená",J414,0)</f>
        <v>0</v>
      </c>
      <c r="BI414" s="238">
        <f>IF(N414="nulová",J414,0)</f>
        <v>0</v>
      </c>
      <c r="BJ414" s="17" t="s">
        <v>83</v>
      </c>
      <c r="BK414" s="238">
        <f>ROUND(I414*H414,2)</f>
        <v>0</v>
      </c>
      <c r="BL414" s="17" t="s">
        <v>726</v>
      </c>
      <c r="BM414" s="237" t="s">
        <v>4272</v>
      </c>
    </row>
    <row r="415" s="2" customFormat="1">
      <c r="A415" s="38"/>
      <c r="B415" s="39"/>
      <c r="C415" s="40"/>
      <c r="D415" s="239" t="s">
        <v>188</v>
      </c>
      <c r="E415" s="40"/>
      <c r="F415" s="240" t="s">
        <v>4029</v>
      </c>
      <c r="G415" s="40"/>
      <c r="H415" s="40"/>
      <c r="I415" s="241"/>
      <c r="J415" s="40"/>
      <c r="K415" s="40"/>
      <c r="L415" s="44"/>
      <c r="M415" s="242"/>
      <c r="N415" s="243"/>
      <c r="O415" s="91"/>
      <c r="P415" s="91"/>
      <c r="Q415" s="91"/>
      <c r="R415" s="91"/>
      <c r="S415" s="91"/>
      <c r="T415" s="92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T415" s="17" t="s">
        <v>188</v>
      </c>
      <c r="AU415" s="17" t="s">
        <v>85</v>
      </c>
    </row>
    <row r="416" s="2" customFormat="1" ht="37.8" customHeight="1">
      <c r="A416" s="38"/>
      <c r="B416" s="39"/>
      <c r="C416" s="267" t="s">
        <v>1183</v>
      </c>
      <c r="D416" s="267" t="s">
        <v>406</v>
      </c>
      <c r="E416" s="268" t="s">
        <v>4273</v>
      </c>
      <c r="F416" s="269" t="s">
        <v>4274</v>
      </c>
      <c r="G416" s="270" t="s">
        <v>1341</v>
      </c>
      <c r="H416" s="271">
        <v>2</v>
      </c>
      <c r="I416" s="272"/>
      <c r="J416" s="273">
        <f>ROUND(I416*H416,2)</f>
        <v>0</v>
      </c>
      <c r="K416" s="269" t="s">
        <v>1</v>
      </c>
      <c r="L416" s="274"/>
      <c r="M416" s="275" t="s">
        <v>1</v>
      </c>
      <c r="N416" s="276" t="s">
        <v>41</v>
      </c>
      <c r="O416" s="91"/>
      <c r="P416" s="235">
        <f>O416*H416</f>
        <v>0</v>
      </c>
      <c r="Q416" s="235">
        <v>0</v>
      </c>
      <c r="R416" s="235">
        <f>Q416*H416</f>
        <v>0</v>
      </c>
      <c r="S416" s="235">
        <v>0</v>
      </c>
      <c r="T416" s="236">
        <f>S416*H416</f>
        <v>0</v>
      </c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R416" s="237" t="s">
        <v>1804</v>
      </c>
      <c r="AT416" s="237" t="s">
        <v>406</v>
      </c>
      <c r="AU416" s="237" t="s">
        <v>85</v>
      </c>
      <c r="AY416" s="17" t="s">
        <v>178</v>
      </c>
      <c r="BE416" s="238">
        <f>IF(N416="základní",J416,0)</f>
        <v>0</v>
      </c>
      <c r="BF416" s="238">
        <f>IF(N416="snížená",J416,0)</f>
        <v>0</v>
      </c>
      <c r="BG416" s="238">
        <f>IF(N416="zákl. přenesená",J416,0)</f>
        <v>0</v>
      </c>
      <c r="BH416" s="238">
        <f>IF(N416="sníž. přenesená",J416,0)</f>
        <v>0</v>
      </c>
      <c r="BI416" s="238">
        <f>IF(N416="nulová",J416,0)</f>
        <v>0</v>
      </c>
      <c r="BJ416" s="17" t="s">
        <v>83</v>
      </c>
      <c r="BK416" s="238">
        <f>ROUND(I416*H416,2)</f>
        <v>0</v>
      </c>
      <c r="BL416" s="17" t="s">
        <v>726</v>
      </c>
      <c r="BM416" s="237" t="s">
        <v>4275</v>
      </c>
    </row>
    <row r="417" s="14" customFormat="1">
      <c r="A417" s="14"/>
      <c r="B417" s="255"/>
      <c r="C417" s="256"/>
      <c r="D417" s="246" t="s">
        <v>190</v>
      </c>
      <c r="E417" s="257" t="s">
        <v>1</v>
      </c>
      <c r="F417" s="258" t="s">
        <v>4276</v>
      </c>
      <c r="G417" s="256"/>
      <c r="H417" s="259">
        <v>1</v>
      </c>
      <c r="I417" s="260"/>
      <c r="J417" s="256"/>
      <c r="K417" s="256"/>
      <c r="L417" s="261"/>
      <c r="M417" s="262"/>
      <c r="N417" s="263"/>
      <c r="O417" s="263"/>
      <c r="P417" s="263"/>
      <c r="Q417" s="263"/>
      <c r="R417" s="263"/>
      <c r="S417" s="263"/>
      <c r="T417" s="26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5" t="s">
        <v>190</v>
      </c>
      <c r="AU417" s="265" t="s">
        <v>85</v>
      </c>
      <c r="AV417" s="14" t="s">
        <v>85</v>
      </c>
      <c r="AW417" s="14" t="s">
        <v>34</v>
      </c>
      <c r="AX417" s="14" t="s">
        <v>76</v>
      </c>
      <c r="AY417" s="265" t="s">
        <v>178</v>
      </c>
    </row>
    <row r="418" s="14" customFormat="1">
      <c r="A418" s="14"/>
      <c r="B418" s="255"/>
      <c r="C418" s="256"/>
      <c r="D418" s="246" t="s">
        <v>190</v>
      </c>
      <c r="E418" s="257" t="s">
        <v>1</v>
      </c>
      <c r="F418" s="258" t="s">
        <v>4277</v>
      </c>
      <c r="G418" s="256"/>
      <c r="H418" s="259">
        <v>1</v>
      </c>
      <c r="I418" s="260"/>
      <c r="J418" s="256"/>
      <c r="K418" s="256"/>
      <c r="L418" s="261"/>
      <c r="M418" s="262"/>
      <c r="N418" s="263"/>
      <c r="O418" s="263"/>
      <c r="P418" s="263"/>
      <c r="Q418" s="263"/>
      <c r="R418" s="263"/>
      <c r="S418" s="263"/>
      <c r="T418" s="26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65" t="s">
        <v>190</v>
      </c>
      <c r="AU418" s="265" t="s">
        <v>85</v>
      </c>
      <c r="AV418" s="14" t="s">
        <v>85</v>
      </c>
      <c r="AW418" s="14" t="s">
        <v>34</v>
      </c>
      <c r="AX418" s="14" t="s">
        <v>76</v>
      </c>
      <c r="AY418" s="265" t="s">
        <v>178</v>
      </c>
    </row>
    <row r="419" s="2" customFormat="1" ht="24.15" customHeight="1">
      <c r="A419" s="38"/>
      <c r="B419" s="39"/>
      <c r="C419" s="226" t="s">
        <v>1189</v>
      </c>
      <c r="D419" s="226" t="s">
        <v>181</v>
      </c>
      <c r="E419" s="227" t="s">
        <v>4230</v>
      </c>
      <c r="F419" s="228" t="s">
        <v>4231</v>
      </c>
      <c r="G419" s="229" t="s">
        <v>203</v>
      </c>
      <c r="H419" s="230">
        <v>2</v>
      </c>
      <c r="I419" s="231"/>
      <c r="J419" s="232">
        <f>ROUND(I419*H419,2)</f>
        <v>0</v>
      </c>
      <c r="K419" s="228" t="s">
        <v>185</v>
      </c>
      <c r="L419" s="44"/>
      <c r="M419" s="233" t="s">
        <v>1</v>
      </c>
      <c r="N419" s="234" t="s">
        <v>41</v>
      </c>
      <c r="O419" s="91"/>
      <c r="P419" s="235">
        <f>O419*H419</f>
        <v>0</v>
      </c>
      <c r="Q419" s="235">
        <v>0</v>
      </c>
      <c r="R419" s="235">
        <f>Q419*H419</f>
        <v>0</v>
      </c>
      <c r="S419" s="235">
        <v>0</v>
      </c>
      <c r="T419" s="236">
        <f>S419*H419</f>
        <v>0</v>
      </c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R419" s="237" t="s">
        <v>726</v>
      </c>
      <c r="AT419" s="237" t="s">
        <v>181</v>
      </c>
      <c r="AU419" s="237" t="s">
        <v>85</v>
      </c>
      <c r="AY419" s="17" t="s">
        <v>178</v>
      </c>
      <c r="BE419" s="238">
        <f>IF(N419="základní",J419,0)</f>
        <v>0</v>
      </c>
      <c r="BF419" s="238">
        <f>IF(N419="snížená",J419,0)</f>
        <v>0</v>
      </c>
      <c r="BG419" s="238">
        <f>IF(N419="zákl. přenesená",J419,0)</f>
        <v>0</v>
      </c>
      <c r="BH419" s="238">
        <f>IF(N419="sníž. přenesená",J419,0)</f>
        <v>0</v>
      </c>
      <c r="BI419" s="238">
        <f>IF(N419="nulová",J419,0)</f>
        <v>0</v>
      </c>
      <c r="BJ419" s="17" t="s">
        <v>83</v>
      </c>
      <c r="BK419" s="238">
        <f>ROUND(I419*H419,2)</f>
        <v>0</v>
      </c>
      <c r="BL419" s="17" t="s">
        <v>726</v>
      </c>
      <c r="BM419" s="237" t="s">
        <v>4278</v>
      </c>
    </row>
    <row r="420" s="2" customFormat="1">
      <c r="A420" s="38"/>
      <c r="B420" s="39"/>
      <c r="C420" s="40"/>
      <c r="D420" s="239" t="s">
        <v>188</v>
      </c>
      <c r="E420" s="40"/>
      <c r="F420" s="240" t="s">
        <v>4233</v>
      </c>
      <c r="G420" s="40"/>
      <c r="H420" s="40"/>
      <c r="I420" s="241"/>
      <c r="J420" s="40"/>
      <c r="K420" s="40"/>
      <c r="L420" s="44"/>
      <c r="M420" s="242"/>
      <c r="N420" s="243"/>
      <c r="O420" s="91"/>
      <c r="P420" s="91"/>
      <c r="Q420" s="91"/>
      <c r="R420" s="91"/>
      <c r="S420" s="91"/>
      <c r="T420" s="92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T420" s="17" t="s">
        <v>188</v>
      </c>
      <c r="AU420" s="17" t="s">
        <v>85</v>
      </c>
    </row>
    <row r="421" s="2" customFormat="1" ht="24.15" customHeight="1">
      <c r="A421" s="38"/>
      <c r="B421" s="39"/>
      <c r="C421" s="267" t="s">
        <v>1194</v>
      </c>
      <c r="D421" s="267" t="s">
        <v>406</v>
      </c>
      <c r="E421" s="268" t="s">
        <v>3912</v>
      </c>
      <c r="F421" s="269" t="s">
        <v>3913</v>
      </c>
      <c r="G421" s="270" t="s">
        <v>203</v>
      </c>
      <c r="H421" s="271">
        <v>30</v>
      </c>
      <c r="I421" s="272"/>
      <c r="J421" s="273">
        <f>ROUND(I421*H421,2)</f>
        <v>0</v>
      </c>
      <c r="K421" s="269" t="s">
        <v>185</v>
      </c>
      <c r="L421" s="274"/>
      <c r="M421" s="275" t="s">
        <v>1</v>
      </c>
      <c r="N421" s="276" t="s">
        <v>41</v>
      </c>
      <c r="O421" s="91"/>
      <c r="P421" s="235">
        <f>O421*H421</f>
        <v>0</v>
      </c>
      <c r="Q421" s="235">
        <v>1.0000000000000001E-05</v>
      </c>
      <c r="R421" s="235">
        <f>Q421*H421</f>
        <v>0.00030000000000000003</v>
      </c>
      <c r="S421" s="235">
        <v>0</v>
      </c>
      <c r="T421" s="236">
        <f>S421*H421</f>
        <v>0</v>
      </c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R421" s="237" t="s">
        <v>1804</v>
      </c>
      <c r="AT421" s="237" t="s">
        <v>406</v>
      </c>
      <c r="AU421" s="237" t="s">
        <v>85</v>
      </c>
      <c r="AY421" s="17" t="s">
        <v>178</v>
      </c>
      <c r="BE421" s="238">
        <f>IF(N421="základní",J421,0)</f>
        <v>0</v>
      </c>
      <c r="BF421" s="238">
        <f>IF(N421="snížená",J421,0)</f>
        <v>0</v>
      </c>
      <c r="BG421" s="238">
        <f>IF(N421="zákl. přenesená",J421,0)</f>
        <v>0</v>
      </c>
      <c r="BH421" s="238">
        <f>IF(N421="sníž. přenesená",J421,0)</f>
        <v>0</v>
      </c>
      <c r="BI421" s="238">
        <f>IF(N421="nulová",J421,0)</f>
        <v>0</v>
      </c>
      <c r="BJ421" s="17" t="s">
        <v>83</v>
      </c>
      <c r="BK421" s="238">
        <f>ROUND(I421*H421,2)</f>
        <v>0</v>
      </c>
      <c r="BL421" s="17" t="s">
        <v>726</v>
      </c>
      <c r="BM421" s="237" t="s">
        <v>4279</v>
      </c>
    </row>
    <row r="422" s="14" customFormat="1">
      <c r="A422" s="14"/>
      <c r="B422" s="255"/>
      <c r="C422" s="256"/>
      <c r="D422" s="246" t="s">
        <v>190</v>
      </c>
      <c r="E422" s="257" t="s">
        <v>1</v>
      </c>
      <c r="F422" s="258" t="s">
        <v>4280</v>
      </c>
      <c r="G422" s="256"/>
      <c r="H422" s="259">
        <v>30</v>
      </c>
      <c r="I422" s="260"/>
      <c r="J422" s="256"/>
      <c r="K422" s="256"/>
      <c r="L422" s="261"/>
      <c r="M422" s="262"/>
      <c r="N422" s="263"/>
      <c r="O422" s="263"/>
      <c r="P422" s="263"/>
      <c r="Q422" s="263"/>
      <c r="R422" s="263"/>
      <c r="S422" s="263"/>
      <c r="T422" s="26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65" t="s">
        <v>190</v>
      </c>
      <c r="AU422" s="265" t="s">
        <v>85</v>
      </c>
      <c r="AV422" s="14" t="s">
        <v>85</v>
      </c>
      <c r="AW422" s="14" t="s">
        <v>34</v>
      </c>
      <c r="AX422" s="14" t="s">
        <v>76</v>
      </c>
      <c r="AY422" s="265" t="s">
        <v>178</v>
      </c>
    </row>
    <row r="423" s="2" customFormat="1" ht="24.15" customHeight="1">
      <c r="A423" s="38"/>
      <c r="B423" s="39"/>
      <c r="C423" s="226" t="s">
        <v>1202</v>
      </c>
      <c r="D423" s="226" t="s">
        <v>181</v>
      </c>
      <c r="E423" s="227" t="s">
        <v>3915</v>
      </c>
      <c r="F423" s="228" t="s">
        <v>3916</v>
      </c>
      <c r="G423" s="229" t="s">
        <v>203</v>
      </c>
      <c r="H423" s="230">
        <v>30</v>
      </c>
      <c r="I423" s="231"/>
      <c r="J423" s="232">
        <f>ROUND(I423*H423,2)</f>
        <v>0</v>
      </c>
      <c r="K423" s="228" t="s">
        <v>185</v>
      </c>
      <c r="L423" s="44"/>
      <c r="M423" s="233" t="s">
        <v>1</v>
      </c>
      <c r="N423" s="234" t="s">
        <v>41</v>
      </c>
      <c r="O423" s="91"/>
      <c r="P423" s="235">
        <f>O423*H423</f>
        <v>0</v>
      </c>
      <c r="Q423" s="235">
        <v>0</v>
      </c>
      <c r="R423" s="235">
        <f>Q423*H423</f>
        <v>0</v>
      </c>
      <c r="S423" s="235">
        <v>0</v>
      </c>
      <c r="T423" s="236">
        <f>S423*H423</f>
        <v>0</v>
      </c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R423" s="237" t="s">
        <v>726</v>
      </c>
      <c r="AT423" s="237" t="s">
        <v>181</v>
      </c>
      <c r="AU423" s="237" t="s">
        <v>85</v>
      </c>
      <c r="AY423" s="17" t="s">
        <v>178</v>
      </c>
      <c r="BE423" s="238">
        <f>IF(N423="základní",J423,0)</f>
        <v>0</v>
      </c>
      <c r="BF423" s="238">
        <f>IF(N423="snížená",J423,0)</f>
        <v>0</v>
      </c>
      <c r="BG423" s="238">
        <f>IF(N423="zákl. přenesená",J423,0)</f>
        <v>0</v>
      </c>
      <c r="BH423" s="238">
        <f>IF(N423="sníž. přenesená",J423,0)</f>
        <v>0</v>
      </c>
      <c r="BI423" s="238">
        <f>IF(N423="nulová",J423,0)</f>
        <v>0</v>
      </c>
      <c r="BJ423" s="17" t="s">
        <v>83</v>
      </c>
      <c r="BK423" s="238">
        <f>ROUND(I423*H423,2)</f>
        <v>0</v>
      </c>
      <c r="BL423" s="17" t="s">
        <v>726</v>
      </c>
      <c r="BM423" s="237" t="s">
        <v>4281</v>
      </c>
    </row>
    <row r="424" s="2" customFormat="1">
      <c r="A424" s="38"/>
      <c r="B424" s="39"/>
      <c r="C424" s="40"/>
      <c r="D424" s="239" t="s">
        <v>188</v>
      </c>
      <c r="E424" s="40"/>
      <c r="F424" s="240" t="s">
        <v>3918</v>
      </c>
      <c r="G424" s="40"/>
      <c r="H424" s="40"/>
      <c r="I424" s="241"/>
      <c r="J424" s="40"/>
      <c r="K424" s="40"/>
      <c r="L424" s="44"/>
      <c r="M424" s="242"/>
      <c r="N424" s="243"/>
      <c r="O424" s="91"/>
      <c r="P424" s="91"/>
      <c r="Q424" s="91"/>
      <c r="R424" s="91"/>
      <c r="S424" s="91"/>
      <c r="T424" s="92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T424" s="17" t="s">
        <v>188</v>
      </c>
      <c r="AU424" s="17" t="s">
        <v>85</v>
      </c>
    </row>
    <row r="425" s="2" customFormat="1" ht="24.15" customHeight="1">
      <c r="A425" s="38"/>
      <c r="B425" s="39"/>
      <c r="C425" s="267" t="s">
        <v>1212</v>
      </c>
      <c r="D425" s="267" t="s">
        <v>406</v>
      </c>
      <c r="E425" s="268" t="s">
        <v>4035</v>
      </c>
      <c r="F425" s="269" t="s">
        <v>4036</v>
      </c>
      <c r="G425" s="270" t="s">
        <v>203</v>
      </c>
      <c r="H425" s="271">
        <v>6</v>
      </c>
      <c r="I425" s="272"/>
      <c r="J425" s="273">
        <f>ROUND(I425*H425,2)</f>
        <v>0</v>
      </c>
      <c r="K425" s="269" t="s">
        <v>185</v>
      </c>
      <c r="L425" s="274"/>
      <c r="M425" s="275" t="s">
        <v>1</v>
      </c>
      <c r="N425" s="276" t="s">
        <v>41</v>
      </c>
      <c r="O425" s="91"/>
      <c r="P425" s="235">
        <f>O425*H425</f>
        <v>0</v>
      </c>
      <c r="Q425" s="235">
        <v>5.0000000000000002E-05</v>
      </c>
      <c r="R425" s="235">
        <f>Q425*H425</f>
        <v>0.00030000000000000003</v>
      </c>
      <c r="S425" s="235">
        <v>0</v>
      </c>
      <c r="T425" s="236">
        <f>S425*H425</f>
        <v>0</v>
      </c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R425" s="237" t="s">
        <v>1804</v>
      </c>
      <c r="AT425" s="237" t="s">
        <v>406</v>
      </c>
      <c r="AU425" s="237" t="s">
        <v>85</v>
      </c>
      <c r="AY425" s="17" t="s">
        <v>178</v>
      </c>
      <c r="BE425" s="238">
        <f>IF(N425="základní",J425,0)</f>
        <v>0</v>
      </c>
      <c r="BF425" s="238">
        <f>IF(N425="snížená",J425,0)</f>
        <v>0</v>
      </c>
      <c r="BG425" s="238">
        <f>IF(N425="zákl. přenesená",J425,0)</f>
        <v>0</v>
      </c>
      <c r="BH425" s="238">
        <f>IF(N425="sníž. přenesená",J425,0)</f>
        <v>0</v>
      </c>
      <c r="BI425" s="238">
        <f>IF(N425="nulová",J425,0)</f>
        <v>0</v>
      </c>
      <c r="BJ425" s="17" t="s">
        <v>83</v>
      </c>
      <c r="BK425" s="238">
        <f>ROUND(I425*H425,2)</f>
        <v>0</v>
      </c>
      <c r="BL425" s="17" t="s">
        <v>726</v>
      </c>
      <c r="BM425" s="237" t="s">
        <v>4282</v>
      </c>
    </row>
    <row r="426" s="14" customFormat="1">
      <c r="A426" s="14"/>
      <c r="B426" s="255"/>
      <c r="C426" s="256"/>
      <c r="D426" s="246" t="s">
        <v>190</v>
      </c>
      <c r="E426" s="257" t="s">
        <v>1</v>
      </c>
      <c r="F426" s="258" t="s">
        <v>4283</v>
      </c>
      <c r="G426" s="256"/>
      <c r="H426" s="259">
        <v>6</v>
      </c>
      <c r="I426" s="260"/>
      <c r="J426" s="256"/>
      <c r="K426" s="256"/>
      <c r="L426" s="261"/>
      <c r="M426" s="262"/>
      <c r="N426" s="263"/>
      <c r="O426" s="263"/>
      <c r="P426" s="263"/>
      <c r="Q426" s="263"/>
      <c r="R426" s="263"/>
      <c r="S426" s="263"/>
      <c r="T426" s="26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65" t="s">
        <v>190</v>
      </c>
      <c r="AU426" s="265" t="s">
        <v>85</v>
      </c>
      <c r="AV426" s="14" t="s">
        <v>85</v>
      </c>
      <c r="AW426" s="14" t="s">
        <v>34</v>
      </c>
      <c r="AX426" s="14" t="s">
        <v>76</v>
      </c>
      <c r="AY426" s="265" t="s">
        <v>178</v>
      </c>
    </row>
    <row r="427" s="2" customFormat="1" ht="24.15" customHeight="1">
      <c r="A427" s="38"/>
      <c r="B427" s="39"/>
      <c r="C427" s="226" t="s">
        <v>1219</v>
      </c>
      <c r="D427" s="226" t="s">
        <v>181</v>
      </c>
      <c r="E427" s="227" t="s">
        <v>4038</v>
      </c>
      <c r="F427" s="228" t="s">
        <v>4039</v>
      </c>
      <c r="G427" s="229" t="s">
        <v>203</v>
      </c>
      <c r="H427" s="230">
        <v>6</v>
      </c>
      <c r="I427" s="231"/>
      <c r="J427" s="232">
        <f>ROUND(I427*H427,2)</f>
        <v>0</v>
      </c>
      <c r="K427" s="228" t="s">
        <v>185</v>
      </c>
      <c r="L427" s="44"/>
      <c r="M427" s="233" t="s">
        <v>1</v>
      </c>
      <c r="N427" s="234" t="s">
        <v>41</v>
      </c>
      <c r="O427" s="91"/>
      <c r="P427" s="235">
        <f>O427*H427</f>
        <v>0</v>
      </c>
      <c r="Q427" s="235">
        <v>0</v>
      </c>
      <c r="R427" s="235">
        <f>Q427*H427</f>
        <v>0</v>
      </c>
      <c r="S427" s="235">
        <v>0</v>
      </c>
      <c r="T427" s="236">
        <f>S427*H427</f>
        <v>0</v>
      </c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R427" s="237" t="s">
        <v>726</v>
      </c>
      <c r="AT427" s="237" t="s">
        <v>181</v>
      </c>
      <c r="AU427" s="237" t="s">
        <v>85</v>
      </c>
      <c r="AY427" s="17" t="s">
        <v>178</v>
      </c>
      <c r="BE427" s="238">
        <f>IF(N427="základní",J427,0)</f>
        <v>0</v>
      </c>
      <c r="BF427" s="238">
        <f>IF(N427="snížená",J427,0)</f>
        <v>0</v>
      </c>
      <c r="BG427" s="238">
        <f>IF(N427="zákl. přenesená",J427,0)</f>
        <v>0</v>
      </c>
      <c r="BH427" s="238">
        <f>IF(N427="sníž. přenesená",J427,0)</f>
        <v>0</v>
      </c>
      <c r="BI427" s="238">
        <f>IF(N427="nulová",J427,0)</f>
        <v>0</v>
      </c>
      <c r="BJ427" s="17" t="s">
        <v>83</v>
      </c>
      <c r="BK427" s="238">
        <f>ROUND(I427*H427,2)</f>
        <v>0</v>
      </c>
      <c r="BL427" s="17" t="s">
        <v>726</v>
      </c>
      <c r="BM427" s="237" t="s">
        <v>4284</v>
      </c>
    </row>
    <row r="428" s="2" customFormat="1">
      <c r="A428" s="38"/>
      <c r="B428" s="39"/>
      <c r="C428" s="40"/>
      <c r="D428" s="239" t="s">
        <v>188</v>
      </c>
      <c r="E428" s="40"/>
      <c r="F428" s="240" t="s">
        <v>4041</v>
      </c>
      <c r="G428" s="40"/>
      <c r="H428" s="40"/>
      <c r="I428" s="241"/>
      <c r="J428" s="40"/>
      <c r="K428" s="40"/>
      <c r="L428" s="44"/>
      <c r="M428" s="242"/>
      <c r="N428" s="243"/>
      <c r="O428" s="91"/>
      <c r="P428" s="91"/>
      <c r="Q428" s="91"/>
      <c r="R428" s="91"/>
      <c r="S428" s="91"/>
      <c r="T428" s="92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T428" s="17" t="s">
        <v>188</v>
      </c>
      <c r="AU428" s="17" t="s">
        <v>85</v>
      </c>
    </row>
    <row r="429" s="12" customFormat="1" ht="22.8" customHeight="1">
      <c r="A429" s="12"/>
      <c r="B429" s="210"/>
      <c r="C429" s="211"/>
      <c r="D429" s="212" t="s">
        <v>75</v>
      </c>
      <c r="E429" s="224" t="s">
        <v>4285</v>
      </c>
      <c r="F429" s="224" t="s">
        <v>4286</v>
      </c>
      <c r="G429" s="211"/>
      <c r="H429" s="211"/>
      <c r="I429" s="214"/>
      <c r="J429" s="225">
        <f>BK429</f>
        <v>0</v>
      </c>
      <c r="K429" s="211"/>
      <c r="L429" s="216"/>
      <c r="M429" s="217"/>
      <c r="N429" s="218"/>
      <c r="O429" s="218"/>
      <c r="P429" s="219">
        <f>SUM(P430:P490)</f>
        <v>0</v>
      </c>
      <c r="Q429" s="218"/>
      <c r="R429" s="219">
        <f>SUM(R430:R490)</f>
        <v>0.00073999999999999999</v>
      </c>
      <c r="S429" s="218"/>
      <c r="T429" s="220">
        <f>SUM(T430:T490)</f>
        <v>0</v>
      </c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R429" s="221" t="s">
        <v>179</v>
      </c>
      <c r="AT429" s="222" t="s">
        <v>75</v>
      </c>
      <c r="AU429" s="222" t="s">
        <v>83</v>
      </c>
      <c r="AY429" s="221" t="s">
        <v>178</v>
      </c>
      <c r="BK429" s="223">
        <f>SUM(BK430:BK490)</f>
        <v>0</v>
      </c>
    </row>
    <row r="430" s="2" customFormat="1" ht="66.75" customHeight="1">
      <c r="A430" s="38"/>
      <c r="B430" s="39"/>
      <c r="C430" s="267" t="s">
        <v>1223</v>
      </c>
      <c r="D430" s="267" t="s">
        <v>406</v>
      </c>
      <c r="E430" s="268" t="s">
        <v>4191</v>
      </c>
      <c r="F430" s="269" t="s">
        <v>4192</v>
      </c>
      <c r="G430" s="270" t="s">
        <v>1341</v>
      </c>
      <c r="H430" s="271">
        <v>1</v>
      </c>
      <c r="I430" s="272"/>
      <c r="J430" s="273">
        <f>ROUND(I430*H430,2)</f>
        <v>0</v>
      </c>
      <c r="K430" s="269" t="s">
        <v>1</v>
      </c>
      <c r="L430" s="274"/>
      <c r="M430" s="275" t="s">
        <v>1</v>
      </c>
      <c r="N430" s="276" t="s">
        <v>41</v>
      </c>
      <c r="O430" s="91"/>
      <c r="P430" s="235">
        <f>O430*H430</f>
        <v>0</v>
      </c>
      <c r="Q430" s="235">
        <v>0</v>
      </c>
      <c r="R430" s="235">
        <f>Q430*H430</f>
        <v>0</v>
      </c>
      <c r="S430" s="235">
        <v>0</v>
      </c>
      <c r="T430" s="236">
        <f>S430*H430</f>
        <v>0</v>
      </c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R430" s="237" t="s">
        <v>1804</v>
      </c>
      <c r="AT430" s="237" t="s">
        <v>406</v>
      </c>
      <c r="AU430" s="237" t="s">
        <v>85</v>
      </c>
      <c r="AY430" s="17" t="s">
        <v>178</v>
      </c>
      <c r="BE430" s="238">
        <f>IF(N430="základní",J430,0)</f>
        <v>0</v>
      </c>
      <c r="BF430" s="238">
        <f>IF(N430="snížená",J430,0)</f>
        <v>0</v>
      </c>
      <c r="BG430" s="238">
        <f>IF(N430="zákl. přenesená",J430,0)</f>
        <v>0</v>
      </c>
      <c r="BH430" s="238">
        <f>IF(N430="sníž. přenesená",J430,0)</f>
        <v>0</v>
      </c>
      <c r="BI430" s="238">
        <f>IF(N430="nulová",J430,0)</f>
        <v>0</v>
      </c>
      <c r="BJ430" s="17" t="s">
        <v>83</v>
      </c>
      <c r="BK430" s="238">
        <f>ROUND(I430*H430,2)</f>
        <v>0</v>
      </c>
      <c r="BL430" s="17" t="s">
        <v>726</v>
      </c>
      <c r="BM430" s="237" t="s">
        <v>4287</v>
      </c>
    </row>
    <row r="431" s="14" customFormat="1">
      <c r="A431" s="14"/>
      <c r="B431" s="255"/>
      <c r="C431" s="256"/>
      <c r="D431" s="246" t="s">
        <v>190</v>
      </c>
      <c r="E431" s="257" t="s">
        <v>1</v>
      </c>
      <c r="F431" s="258" t="s">
        <v>83</v>
      </c>
      <c r="G431" s="256"/>
      <c r="H431" s="259">
        <v>1</v>
      </c>
      <c r="I431" s="260"/>
      <c r="J431" s="256"/>
      <c r="K431" s="256"/>
      <c r="L431" s="261"/>
      <c r="M431" s="262"/>
      <c r="N431" s="263"/>
      <c r="O431" s="263"/>
      <c r="P431" s="263"/>
      <c r="Q431" s="263"/>
      <c r="R431" s="263"/>
      <c r="S431" s="263"/>
      <c r="T431" s="26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65" t="s">
        <v>190</v>
      </c>
      <c r="AU431" s="265" t="s">
        <v>85</v>
      </c>
      <c r="AV431" s="14" t="s">
        <v>85</v>
      </c>
      <c r="AW431" s="14" t="s">
        <v>34</v>
      </c>
      <c r="AX431" s="14" t="s">
        <v>76</v>
      </c>
      <c r="AY431" s="265" t="s">
        <v>178</v>
      </c>
    </row>
    <row r="432" s="2" customFormat="1" ht="24.15" customHeight="1">
      <c r="A432" s="38"/>
      <c r="B432" s="39"/>
      <c r="C432" s="226" t="s">
        <v>1228</v>
      </c>
      <c r="D432" s="226" t="s">
        <v>181</v>
      </c>
      <c r="E432" s="227" t="s">
        <v>4072</v>
      </c>
      <c r="F432" s="228" t="s">
        <v>4073</v>
      </c>
      <c r="G432" s="229" t="s">
        <v>203</v>
      </c>
      <c r="H432" s="230">
        <v>1</v>
      </c>
      <c r="I432" s="231"/>
      <c r="J432" s="232">
        <f>ROUND(I432*H432,2)</f>
        <v>0</v>
      </c>
      <c r="K432" s="228" t="s">
        <v>185</v>
      </c>
      <c r="L432" s="44"/>
      <c r="M432" s="233" t="s">
        <v>1</v>
      </c>
      <c r="N432" s="234" t="s">
        <v>41</v>
      </c>
      <c r="O432" s="91"/>
      <c r="P432" s="235">
        <f>O432*H432</f>
        <v>0</v>
      </c>
      <c r="Q432" s="235">
        <v>0</v>
      </c>
      <c r="R432" s="235">
        <f>Q432*H432</f>
        <v>0</v>
      </c>
      <c r="S432" s="235">
        <v>0</v>
      </c>
      <c r="T432" s="236">
        <f>S432*H432</f>
        <v>0</v>
      </c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R432" s="237" t="s">
        <v>726</v>
      </c>
      <c r="AT432" s="237" t="s">
        <v>181</v>
      </c>
      <c r="AU432" s="237" t="s">
        <v>85</v>
      </c>
      <c r="AY432" s="17" t="s">
        <v>178</v>
      </c>
      <c r="BE432" s="238">
        <f>IF(N432="základní",J432,0)</f>
        <v>0</v>
      </c>
      <c r="BF432" s="238">
        <f>IF(N432="snížená",J432,0)</f>
        <v>0</v>
      </c>
      <c r="BG432" s="238">
        <f>IF(N432="zákl. přenesená",J432,0)</f>
        <v>0</v>
      </c>
      <c r="BH432" s="238">
        <f>IF(N432="sníž. přenesená",J432,0)</f>
        <v>0</v>
      </c>
      <c r="BI432" s="238">
        <f>IF(N432="nulová",J432,0)</f>
        <v>0</v>
      </c>
      <c r="BJ432" s="17" t="s">
        <v>83</v>
      </c>
      <c r="BK432" s="238">
        <f>ROUND(I432*H432,2)</f>
        <v>0</v>
      </c>
      <c r="BL432" s="17" t="s">
        <v>726</v>
      </c>
      <c r="BM432" s="237" t="s">
        <v>4288</v>
      </c>
    </row>
    <row r="433" s="2" customFormat="1">
      <c r="A433" s="38"/>
      <c r="B433" s="39"/>
      <c r="C433" s="40"/>
      <c r="D433" s="239" t="s">
        <v>188</v>
      </c>
      <c r="E433" s="40"/>
      <c r="F433" s="240" t="s">
        <v>4075</v>
      </c>
      <c r="G433" s="40"/>
      <c r="H433" s="40"/>
      <c r="I433" s="241"/>
      <c r="J433" s="40"/>
      <c r="K433" s="40"/>
      <c r="L433" s="44"/>
      <c r="M433" s="242"/>
      <c r="N433" s="243"/>
      <c r="O433" s="91"/>
      <c r="P433" s="91"/>
      <c r="Q433" s="91"/>
      <c r="R433" s="91"/>
      <c r="S433" s="91"/>
      <c r="T433" s="92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T433" s="17" t="s">
        <v>188</v>
      </c>
      <c r="AU433" s="17" t="s">
        <v>85</v>
      </c>
    </row>
    <row r="434" s="2" customFormat="1" ht="16.5" customHeight="1">
      <c r="A434" s="38"/>
      <c r="B434" s="39"/>
      <c r="C434" s="267" t="s">
        <v>1233</v>
      </c>
      <c r="D434" s="267" t="s">
        <v>406</v>
      </c>
      <c r="E434" s="268" t="s">
        <v>4195</v>
      </c>
      <c r="F434" s="269" t="s">
        <v>4196</v>
      </c>
      <c r="G434" s="270" t="s">
        <v>1341</v>
      </c>
      <c r="H434" s="271">
        <v>4</v>
      </c>
      <c r="I434" s="272"/>
      <c r="J434" s="273">
        <f>ROUND(I434*H434,2)</f>
        <v>0</v>
      </c>
      <c r="K434" s="269" t="s">
        <v>1</v>
      </c>
      <c r="L434" s="274"/>
      <c r="M434" s="275" t="s">
        <v>1</v>
      </c>
      <c r="N434" s="276" t="s">
        <v>41</v>
      </c>
      <c r="O434" s="91"/>
      <c r="P434" s="235">
        <f>O434*H434</f>
        <v>0</v>
      </c>
      <c r="Q434" s="235">
        <v>0</v>
      </c>
      <c r="R434" s="235">
        <f>Q434*H434</f>
        <v>0</v>
      </c>
      <c r="S434" s="235">
        <v>0</v>
      </c>
      <c r="T434" s="236">
        <f>S434*H434</f>
        <v>0</v>
      </c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R434" s="237" t="s">
        <v>1804</v>
      </c>
      <c r="AT434" s="237" t="s">
        <v>406</v>
      </c>
      <c r="AU434" s="237" t="s">
        <v>85</v>
      </c>
      <c r="AY434" s="17" t="s">
        <v>178</v>
      </c>
      <c r="BE434" s="238">
        <f>IF(N434="základní",J434,0)</f>
        <v>0</v>
      </c>
      <c r="BF434" s="238">
        <f>IF(N434="snížená",J434,0)</f>
        <v>0</v>
      </c>
      <c r="BG434" s="238">
        <f>IF(N434="zákl. přenesená",J434,0)</f>
        <v>0</v>
      </c>
      <c r="BH434" s="238">
        <f>IF(N434="sníž. přenesená",J434,0)</f>
        <v>0</v>
      </c>
      <c r="BI434" s="238">
        <f>IF(N434="nulová",J434,0)</f>
        <v>0</v>
      </c>
      <c r="BJ434" s="17" t="s">
        <v>83</v>
      </c>
      <c r="BK434" s="238">
        <f>ROUND(I434*H434,2)</f>
        <v>0</v>
      </c>
      <c r="BL434" s="17" t="s">
        <v>726</v>
      </c>
      <c r="BM434" s="237" t="s">
        <v>4289</v>
      </c>
    </row>
    <row r="435" s="14" customFormat="1">
      <c r="A435" s="14"/>
      <c r="B435" s="255"/>
      <c r="C435" s="256"/>
      <c r="D435" s="246" t="s">
        <v>190</v>
      </c>
      <c r="E435" s="257" t="s">
        <v>1</v>
      </c>
      <c r="F435" s="258" t="s">
        <v>2635</v>
      </c>
      <c r="G435" s="256"/>
      <c r="H435" s="259">
        <v>4</v>
      </c>
      <c r="I435" s="260"/>
      <c r="J435" s="256"/>
      <c r="K435" s="256"/>
      <c r="L435" s="261"/>
      <c r="M435" s="262"/>
      <c r="N435" s="263"/>
      <c r="O435" s="263"/>
      <c r="P435" s="263"/>
      <c r="Q435" s="263"/>
      <c r="R435" s="263"/>
      <c r="S435" s="263"/>
      <c r="T435" s="26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65" t="s">
        <v>190</v>
      </c>
      <c r="AU435" s="265" t="s">
        <v>85</v>
      </c>
      <c r="AV435" s="14" t="s">
        <v>85</v>
      </c>
      <c r="AW435" s="14" t="s">
        <v>34</v>
      </c>
      <c r="AX435" s="14" t="s">
        <v>76</v>
      </c>
      <c r="AY435" s="265" t="s">
        <v>178</v>
      </c>
    </row>
    <row r="436" s="2" customFormat="1" ht="24.15" customHeight="1">
      <c r="A436" s="38"/>
      <c r="B436" s="39"/>
      <c r="C436" s="226" t="s">
        <v>1237</v>
      </c>
      <c r="D436" s="226" t="s">
        <v>181</v>
      </c>
      <c r="E436" s="227" t="s">
        <v>4199</v>
      </c>
      <c r="F436" s="228" t="s">
        <v>4200</v>
      </c>
      <c r="G436" s="229" t="s">
        <v>203</v>
      </c>
      <c r="H436" s="230">
        <v>4</v>
      </c>
      <c r="I436" s="231"/>
      <c r="J436" s="232">
        <f>ROUND(I436*H436,2)</f>
        <v>0</v>
      </c>
      <c r="K436" s="228" t="s">
        <v>185</v>
      </c>
      <c r="L436" s="44"/>
      <c r="M436" s="233" t="s">
        <v>1</v>
      </c>
      <c r="N436" s="234" t="s">
        <v>41</v>
      </c>
      <c r="O436" s="91"/>
      <c r="P436" s="235">
        <f>O436*H436</f>
        <v>0</v>
      </c>
      <c r="Q436" s="235">
        <v>0</v>
      </c>
      <c r="R436" s="235">
        <f>Q436*H436</f>
        <v>0</v>
      </c>
      <c r="S436" s="235">
        <v>0</v>
      </c>
      <c r="T436" s="236">
        <f>S436*H436</f>
        <v>0</v>
      </c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R436" s="237" t="s">
        <v>726</v>
      </c>
      <c r="AT436" s="237" t="s">
        <v>181</v>
      </c>
      <c r="AU436" s="237" t="s">
        <v>85</v>
      </c>
      <c r="AY436" s="17" t="s">
        <v>178</v>
      </c>
      <c r="BE436" s="238">
        <f>IF(N436="základní",J436,0)</f>
        <v>0</v>
      </c>
      <c r="BF436" s="238">
        <f>IF(N436="snížená",J436,0)</f>
        <v>0</v>
      </c>
      <c r="BG436" s="238">
        <f>IF(N436="zákl. přenesená",J436,0)</f>
        <v>0</v>
      </c>
      <c r="BH436" s="238">
        <f>IF(N436="sníž. přenesená",J436,0)</f>
        <v>0</v>
      </c>
      <c r="BI436" s="238">
        <f>IF(N436="nulová",J436,0)</f>
        <v>0</v>
      </c>
      <c r="BJ436" s="17" t="s">
        <v>83</v>
      </c>
      <c r="BK436" s="238">
        <f>ROUND(I436*H436,2)</f>
        <v>0</v>
      </c>
      <c r="BL436" s="17" t="s">
        <v>726</v>
      </c>
      <c r="BM436" s="237" t="s">
        <v>4290</v>
      </c>
    </row>
    <row r="437" s="2" customFormat="1">
      <c r="A437" s="38"/>
      <c r="B437" s="39"/>
      <c r="C437" s="40"/>
      <c r="D437" s="239" t="s">
        <v>188</v>
      </c>
      <c r="E437" s="40"/>
      <c r="F437" s="240" t="s">
        <v>4202</v>
      </c>
      <c r="G437" s="40"/>
      <c r="H437" s="40"/>
      <c r="I437" s="241"/>
      <c r="J437" s="40"/>
      <c r="K437" s="40"/>
      <c r="L437" s="44"/>
      <c r="M437" s="242"/>
      <c r="N437" s="243"/>
      <c r="O437" s="91"/>
      <c r="P437" s="91"/>
      <c r="Q437" s="91"/>
      <c r="R437" s="91"/>
      <c r="S437" s="91"/>
      <c r="T437" s="92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T437" s="17" t="s">
        <v>188</v>
      </c>
      <c r="AU437" s="17" t="s">
        <v>85</v>
      </c>
    </row>
    <row r="438" s="2" customFormat="1" ht="37.8" customHeight="1">
      <c r="A438" s="38"/>
      <c r="B438" s="39"/>
      <c r="C438" s="267" t="s">
        <v>1242</v>
      </c>
      <c r="D438" s="267" t="s">
        <v>406</v>
      </c>
      <c r="E438" s="268" t="s">
        <v>4210</v>
      </c>
      <c r="F438" s="269" t="s">
        <v>4211</v>
      </c>
      <c r="G438" s="270" t="s">
        <v>1341</v>
      </c>
      <c r="H438" s="271">
        <v>2</v>
      </c>
      <c r="I438" s="272"/>
      <c r="J438" s="273">
        <f>ROUND(I438*H438,2)</f>
        <v>0</v>
      </c>
      <c r="K438" s="269" t="s">
        <v>1</v>
      </c>
      <c r="L438" s="274"/>
      <c r="M438" s="275" t="s">
        <v>1</v>
      </c>
      <c r="N438" s="276" t="s">
        <v>41</v>
      </c>
      <c r="O438" s="91"/>
      <c r="P438" s="235">
        <f>O438*H438</f>
        <v>0</v>
      </c>
      <c r="Q438" s="235">
        <v>0</v>
      </c>
      <c r="R438" s="235">
        <f>Q438*H438</f>
        <v>0</v>
      </c>
      <c r="S438" s="235">
        <v>0</v>
      </c>
      <c r="T438" s="236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237" t="s">
        <v>1804</v>
      </c>
      <c r="AT438" s="237" t="s">
        <v>406</v>
      </c>
      <c r="AU438" s="237" t="s">
        <v>85</v>
      </c>
      <c r="AY438" s="17" t="s">
        <v>178</v>
      </c>
      <c r="BE438" s="238">
        <f>IF(N438="základní",J438,0)</f>
        <v>0</v>
      </c>
      <c r="BF438" s="238">
        <f>IF(N438="snížená",J438,0)</f>
        <v>0</v>
      </c>
      <c r="BG438" s="238">
        <f>IF(N438="zákl. přenesená",J438,0)</f>
        <v>0</v>
      </c>
      <c r="BH438" s="238">
        <f>IF(N438="sníž. přenesená",J438,0)</f>
        <v>0</v>
      </c>
      <c r="BI438" s="238">
        <f>IF(N438="nulová",J438,0)</f>
        <v>0</v>
      </c>
      <c r="BJ438" s="17" t="s">
        <v>83</v>
      </c>
      <c r="BK438" s="238">
        <f>ROUND(I438*H438,2)</f>
        <v>0</v>
      </c>
      <c r="BL438" s="17" t="s">
        <v>726</v>
      </c>
      <c r="BM438" s="237" t="s">
        <v>4291</v>
      </c>
    </row>
    <row r="439" s="14" customFormat="1">
      <c r="A439" s="14"/>
      <c r="B439" s="255"/>
      <c r="C439" s="256"/>
      <c r="D439" s="246" t="s">
        <v>190</v>
      </c>
      <c r="E439" s="257" t="s">
        <v>1</v>
      </c>
      <c r="F439" s="258" t="s">
        <v>2844</v>
      </c>
      <c r="G439" s="256"/>
      <c r="H439" s="259">
        <v>2</v>
      </c>
      <c r="I439" s="260"/>
      <c r="J439" s="256"/>
      <c r="K439" s="256"/>
      <c r="L439" s="261"/>
      <c r="M439" s="262"/>
      <c r="N439" s="263"/>
      <c r="O439" s="263"/>
      <c r="P439" s="263"/>
      <c r="Q439" s="263"/>
      <c r="R439" s="263"/>
      <c r="S439" s="263"/>
      <c r="T439" s="26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65" t="s">
        <v>190</v>
      </c>
      <c r="AU439" s="265" t="s">
        <v>85</v>
      </c>
      <c r="AV439" s="14" t="s">
        <v>85</v>
      </c>
      <c r="AW439" s="14" t="s">
        <v>34</v>
      </c>
      <c r="AX439" s="14" t="s">
        <v>76</v>
      </c>
      <c r="AY439" s="265" t="s">
        <v>178</v>
      </c>
    </row>
    <row r="440" s="2" customFormat="1" ht="21.75" customHeight="1">
      <c r="A440" s="38"/>
      <c r="B440" s="39"/>
      <c r="C440" s="226" t="s">
        <v>1251</v>
      </c>
      <c r="D440" s="226" t="s">
        <v>181</v>
      </c>
      <c r="E440" s="227" t="s">
        <v>4213</v>
      </c>
      <c r="F440" s="228" t="s">
        <v>4214</v>
      </c>
      <c r="G440" s="229" t="s">
        <v>203</v>
      </c>
      <c r="H440" s="230">
        <v>2</v>
      </c>
      <c r="I440" s="231"/>
      <c r="J440" s="232">
        <f>ROUND(I440*H440,2)</f>
        <v>0</v>
      </c>
      <c r="K440" s="228" t="s">
        <v>1</v>
      </c>
      <c r="L440" s="44"/>
      <c r="M440" s="233" t="s">
        <v>1</v>
      </c>
      <c r="N440" s="234" t="s">
        <v>41</v>
      </c>
      <c r="O440" s="91"/>
      <c r="P440" s="235">
        <f>O440*H440</f>
        <v>0</v>
      </c>
      <c r="Q440" s="235">
        <v>0</v>
      </c>
      <c r="R440" s="235">
        <f>Q440*H440</f>
        <v>0</v>
      </c>
      <c r="S440" s="235">
        <v>0</v>
      </c>
      <c r="T440" s="236">
        <f>S440*H440</f>
        <v>0</v>
      </c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R440" s="237" t="s">
        <v>726</v>
      </c>
      <c r="AT440" s="237" t="s">
        <v>181</v>
      </c>
      <c r="AU440" s="237" t="s">
        <v>85</v>
      </c>
      <c r="AY440" s="17" t="s">
        <v>178</v>
      </c>
      <c r="BE440" s="238">
        <f>IF(N440="základní",J440,0)</f>
        <v>0</v>
      </c>
      <c r="BF440" s="238">
        <f>IF(N440="snížená",J440,0)</f>
        <v>0</v>
      </c>
      <c r="BG440" s="238">
        <f>IF(N440="zákl. přenesená",J440,0)</f>
        <v>0</v>
      </c>
      <c r="BH440" s="238">
        <f>IF(N440="sníž. přenesená",J440,0)</f>
        <v>0</v>
      </c>
      <c r="BI440" s="238">
        <f>IF(N440="nulová",J440,0)</f>
        <v>0</v>
      </c>
      <c r="BJ440" s="17" t="s">
        <v>83</v>
      </c>
      <c r="BK440" s="238">
        <f>ROUND(I440*H440,2)</f>
        <v>0</v>
      </c>
      <c r="BL440" s="17" t="s">
        <v>726</v>
      </c>
      <c r="BM440" s="237" t="s">
        <v>4292</v>
      </c>
    </row>
    <row r="441" s="2" customFormat="1" ht="44.25" customHeight="1">
      <c r="A441" s="38"/>
      <c r="B441" s="39"/>
      <c r="C441" s="267" t="s">
        <v>1253</v>
      </c>
      <c r="D441" s="267" t="s">
        <v>406</v>
      </c>
      <c r="E441" s="268" t="s">
        <v>4216</v>
      </c>
      <c r="F441" s="269" t="s">
        <v>4217</v>
      </c>
      <c r="G441" s="270" t="s">
        <v>1341</v>
      </c>
      <c r="H441" s="271">
        <v>3</v>
      </c>
      <c r="I441" s="272"/>
      <c r="J441" s="273">
        <f>ROUND(I441*H441,2)</f>
        <v>0</v>
      </c>
      <c r="K441" s="269" t="s">
        <v>1</v>
      </c>
      <c r="L441" s="274"/>
      <c r="M441" s="275" t="s">
        <v>1</v>
      </c>
      <c r="N441" s="276" t="s">
        <v>41</v>
      </c>
      <c r="O441" s="91"/>
      <c r="P441" s="235">
        <f>O441*H441</f>
        <v>0</v>
      </c>
      <c r="Q441" s="235">
        <v>0</v>
      </c>
      <c r="R441" s="235">
        <f>Q441*H441</f>
        <v>0</v>
      </c>
      <c r="S441" s="235">
        <v>0</v>
      </c>
      <c r="T441" s="236">
        <f>S441*H441</f>
        <v>0</v>
      </c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R441" s="237" t="s">
        <v>1804</v>
      </c>
      <c r="AT441" s="237" t="s">
        <v>406</v>
      </c>
      <c r="AU441" s="237" t="s">
        <v>85</v>
      </c>
      <c r="AY441" s="17" t="s">
        <v>178</v>
      </c>
      <c r="BE441" s="238">
        <f>IF(N441="základní",J441,0)</f>
        <v>0</v>
      </c>
      <c r="BF441" s="238">
        <f>IF(N441="snížená",J441,0)</f>
        <v>0</v>
      </c>
      <c r="BG441" s="238">
        <f>IF(N441="zákl. přenesená",J441,0)</f>
        <v>0</v>
      </c>
      <c r="BH441" s="238">
        <f>IF(N441="sníž. přenesená",J441,0)</f>
        <v>0</v>
      </c>
      <c r="BI441" s="238">
        <f>IF(N441="nulová",J441,0)</f>
        <v>0</v>
      </c>
      <c r="BJ441" s="17" t="s">
        <v>83</v>
      </c>
      <c r="BK441" s="238">
        <f>ROUND(I441*H441,2)</f>
        <v>0</v>
      </c>
      <c r="BL441" s="17" t="s">
        <v>726</v>
      </c>
      <c r="BM441" s="237" t="s">
        <v>4293</v>
      </c>
    </row>
    <row r="442" s="14" customFormat="1">
      <c r="A442" s="14"/>
      <c r="B442" s="255"/>
      <c r="C442" s="256"/>
      <c r="D442" s="246" t="s">
        <v>190</v>
      </c>
      <c r="E442" s="257" t="s">
        <v>1</v>
      </c>
      <c r="F442" s="258" t="s">
        <v>4094</v>
      </c>
      <c r="G442" s="256"/>
      <c r="H442" s="259">
        <v>3</v>
      </c>
      <c r="I442" s="260"/>
      <c r="J442" s="256"/>
      <c r="K442" s="256"/>
      <c r="L442" s="261"/>
      <c r="M442" s="262"/>
      <c r="N442" s="263"/>
      <c r="O442" s="263"/>
      <c r="P442" s="263"/>
      <c r="Q442" s="263"/>
      <c r="R442" s="263"/>
      <c r="S442" s="263"/>
      <c r="T442" s="26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65" t="s">
        <v>190</v>
      </c>
      <c r="AU442" s="265" t="s">
        <v>85</v>
      </c>
      <c r="AV442" s="14" t="s">
        <v>85</v>
      </c>
      <c r="AW442" s="14" t="s">
        <v>34</v>
      </c>
      <c r="AX442" s="14" t="s">
        <v>76</v>
      </c>
      <c r="AY442" s="265" t="s">
        <v>178</v>
      </c>
    </row>
    <row r="443" s="2" customFormat="1" ht="24.15" customHeight="1">
      <c r="A443" s="38"/>
      <c r="B443" s="39"/>
      <c r="C443" s="226" t="s">
        <v>1277</v>
      </c>
      <c r="D443" s="226" t="s">
        <v>181</v>
      </c>
      <c r="E443" s="227" t="s">
        <v>4219</v>
      </c>
      <c r="F443" s="228" t="s">
        <v>4220</v>
      </c>
      <c r="G443" s="229" t="s">
        <v>203</v>
      </c>
      <c r="H443" s="230">
        <v>3</v>
      </c>
      <c r="I443" s="231"/>
      <c r="J443" s="232">
        <f>ROUND(I443*H443,2)</f>
        <v>0</v>
      </c>
      <c r="K443" s="228" t="s">
        <v>185</v>
      </c>
      <c r="L443" s="44"/>
      <c r="M443" s="233" t="s">
        <v>1</v>
      </c>
      <c r="N443" s="234" t="s">
        <v>41</v>
      </c>
      <c r="O443" s="91"/>
      <c r="P443" s="235">
        <f>O443*H443</f>
        <v>0</v>
      </c>
      <c r="Q443" s="235">
        <v>0</v>
      </c>
      <c r="R443" s="235">
        <f>Q443*H443</f>
        <v>0</v>
      </c>
      <c r="S443" s="235">
        <v>0</v>
      </c>
      <c r="T443" s="236">
        <f>S443*H443</f>
        <v>0</v>
      </c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R443" s="237" t="s">
        <v>726</v>
      </c>
      <c r="AT443" s="237" t="s">
        <v>181</v>
      </c>
      <c r="AU443" s="237" t="s">
        <v>85</v>
      </c>
      <c r="AY443" s="17" t="s">
        <v>178</v>
      </c>
      <c r="BE443" s="238">
        <f>IF(N443="základní",J443,0)</f>
        <v>0</v>
      </c>
      <c r="BF443" s="238">
        <f>IF(N443="snížená",J443,0)</f>
        <v>0</v>
      </c>
      <c r="BG443" s="238">
        <f>IF(N443="zákl. přenesená",J443,0)</f>
        <v>0</v>
      </c>
      <c r="BH443" s="238">
        <f>IF(N443="sníž. přenesená",J443,0)</f>
        <v>0</v>
      </c>
      <c r="BI443" s="238">
        <f>IF(N443="nulová",J443,0)</f>
        <v>0</v>
      </c>
      <c r="BJ443" s="17" t="s">
        <v>83</v>
      </c>
      <c r="BK443" s="238">
        <f>ROUND(I443*H443,2)</f>
        <v>0</v>
      </c>
      <c r="BL443" s="17" t="s">
        <v>726</v>
      </c>
      <c r="BM443" s="237" t="s">
        <v>4294</v>
      </c>
    </row>
    <row r="444" s="2" customFormat="1">
      <c r="A444" s="38"/>
      <c r="B444" s="39"/>
      <c r="C444" s="40"/>
      <c r="D444" s="239" t="s">
        <v>188</v>
      </c>
      <c r="E444" s="40"/>
      <c r="F444" s="240" t="s">
        <v>4222</v>
      </c>
      <c r="G444" s="40"/>
      <c r="H444" s="40"/>
      <c r="I444" s="241"/>
      <c r="J444" s="40"/>
      <c r="K444" s="40"/>
      <c r="L444" s="44"/>
      <c r="M444" s="242"/>
      <c r="N444" s="243"/>
      <c r="O444" s="91"/>
      <c r="P444" s="91"/>
      <c r="Q444" s="91"/>
      <c r="R444" s="91"/>
      <c r="S444" s="91"/>
      <c r="T444" s="92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T444" s="17" t="s">
        <v>188</v>
      </c>
      <c r="AU444" s="17" t="s">
        <v>85</v>
      </c>
    </row>
    <row r="445" s="2" customFormat="1" ht="24.15" customHeight="1">
      <c r="A445" s="38"/>
      <c r="B445" s="39"/>
      <c r="C445" s="267" t="s">
        <v>1282</v>
      </c>
      <c r="D445" s="267" t="s">
        <v>406</v>
      </c>
      <c r="E445" s="268" t="s">
        <v>4223</v>
      </c>
      <c r="F445" s="269" t="s">
        <v>4224</v>
      </c>
      <c r="G445" s="270" t="s">
        <v>1341</v>
      </c>
      <c r="H445" s="271">
        <v>2</v>
      </c>
      <c r="I445" s="272"/>
      <c r="J445" s="273">
        <f>ROUND(I445*H445,2)</f>
        <v>0</v>
      </c>
      <c r="K445" s="269" t="s">
        <v>1</v>
      </c>
      <c r="L445" s="274"/>
      <c r="M445" s="275" t="s">
        <v>1</v>
      </c>
      <c r="N445" s="276" t="s">
        <v>41</v>
      </c>
      <c r="O445" s="91"/>
      <c r="P445" s="235">
        <f>O445*H445</f>
        <v>0</v>
      </c>
      <c r="Q445" s="235">
        <v>0</v>
      </c>
      <c r="R445" s="235">
        <f>Q445*H445</f>
        <v>0</v>
      </c>
      <c r="S445" s="235">
        <v>0</v>
      </c>
      <c r="T445" s="236">
        <f>S445*H445</f>
        <v>0</v>
      </c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R445" s="237" t="s">
        <v>1804</v>
      </c>
      <c r="AT445" s="237" t="s">
        <v>406</v>
      </c>
      <c r="AU445" s="237" t="s">
        <v>85</v>
      </c>
      <c r="AY445" s="17" t="s">
        <v>178</v>
      </c>
      <c r="BE445" s="238">
        <f>IF(N445="základní",J445,0)</f>
        <v>0</v>
      </c>
      <c r="BF445" s="238">
        <f>IF(N445="snížená",J445,0)</f>
        <v>0</v>
      </c>
      <c r="BG445" s="238">
        <f>IF(N445="zákl. přenesená",J445,0)</f>
        <v>0</v>
      </c>
      <c r="BH445" s="238">
        <f>IF(N445="sníž. přenesená",J445,0)</f>
        <v>0</v>
      </c>
      <c r="BI445" s="238">
        <f>IF(N445="nulová",J445,0)</f>
        <v>0</v>
      </c>
      <c r="BJ445" s="17" t="s">
        <v>83</v>
      </c>
      <c r="BK445" s="238">
        <f>ROUND(I445*H445,2)</f>
        <v>0</v>
      </c>
      <c r="BL445" s="17" t="s">
        <v>726</v>
      </c>
      <c r="BM445" s="237" t="s">
        <v>4295</v>
      </c>
    </row>
    <row r="446" s="14" customFormat="1">
      <c r="A446" s="14"/>
      <c r="B446" s="255"/>
      <c r="C446" s="256"/>
      <c r="D446" s="246" t="s">
        <v>190</v>
      </c>
      <c r="E446" s="257" t="s">
        <v>1</v>
      </c>
      <c r="F446" s="258" t="s">
        <v>2844</v>
      </c>
      <c r="G446" s="256"/>
      <c r="H446" s="259">
        <v>2</v>
      </c>
      <c r="I446" s="260"/>
      <c r="J446" s="256"/>
      <c r="K446" s="256"/>
      <c r="L446" s="261"/>
      <c r="M446" s="262"/>
      <c r="N446" s="263"/>
      <c r="O446" s="263"/>
      <c r="P446" s="263"/>
      <c r="Q446" s="263"/>
      <c r="R446" s="263"/>
      <c r="S446" s="263"/>
      <c r="T446" s="26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65" t="s">
        <v>190</v>
      </c>
      <c r="AU446" s="265" t="s">
        <v>85</v>
      </c>
      <c r="AV446" s="14" t="s">
        <v>85</v>
      </c>
      <c r="AW446" s="14" t="s">
        <v>34</v>
      </c>
      <c r="AX446" s="14" t="s">
        <v>76</v>
      </c>
      <c r="AY446" s="265" t="s">
        <v>178</v>
      </c>
    </row>
    <row r="447" s="2" customFormat="1" ht="24.15" customHeight="1">
      <c r="A447" s="38"/>
      <c r="B447" s="39"/>
      <c r="C447" s="267" t="s">
        <v>1290</v>
      </c>
      <c r="D447" s="267" t="s">
        <v>406</v>
      </c>
      <c r="E447" s="268" t="s">
        <v>4226</v>
      </c>
      <c r="F447" s="269" t="s">
        <v>4227</v>
      </c>
      <c r="G447" s="270" t="s">
        <v>1341</v>
      </c>
      <c r="H447" s="271">
        <v>1</v>
      </c>
      <c r="I447" s="272"/>
      <c r="J447" s="273">
        <f>ROUND(I447*H447,2)</f>
        <v>0</v>
      </c>
      <c r="K447" s="269" t="s">
        <v>1</v>
      </c>
      <c r="L447" s="274"/>
      <c r="M447" s="275" t="s">
        <v>1</v>
      </c>
      <c r="N447" s="276" t="s">
        <v>41</v>
      </c>
      <c r="O447" s="91"/>
      <c r="P447" s="235">
        <f>O447*H447</f>
        <v>0</v>
      </c>
      <c r="Q447" s="235">
        <v>0</v>
      </c>
      <c r="R447" s="235">
        <f>Q447*H447</f>
        <v>0</v>
      </c>
      <c r="S447" s="235">
        <v>0</v>
      </c>
      <c r="T447" s="236">
        <f>S447*H447</f>
        <v>0</v>
      </c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R447" s="237" t="s">
        <v>1804</v>
      </c>
      <c r="AT447" s="237" t="s">
        <v>406</v>
      </c>
      <c r="AU447" s="237" t="s">
        <v>85</v>
      </c>
      <c r="AY447" s="17" t="s">
        <v>178</v>
      </c>
      <c r="BE447" s="238">
        <f>IF(N447="základní",J447,0)</f>
        <v>0</v>
      </c>
      <c r="BF447" s="238">
        <f>IF(N447="snížená",J447,0)</f>
        <v>0</v>
      </c>
      <c r="BG447" s="238">
        <f>IF(N447="zákl. přenesená",J447,0)</f>
        <v>0</v>
      </c>
      <c r="BH447" s="238">
        <f>IF(N447="sníž. přenesená",J447,0)</f>
        <v>0</v>
      </c>
      <c r="BI447" s="238">
        <f>IF(N447="nulová",J447,0)</f>
        <v>0</v>
      </c>
      <c r="BJ447" s="17" t="s">
        <v>83</v>
      </c>
      <c r="BK447" s="238">
        <f>ROUND(I447*H447,2)</f>
        <v>0</v>
      </c>
      <c r="BL447" s="17" t="s">
        <v>726</v>
      </c>
      <c r="BM447" s="237" t="s">
        <v>4296</v>
      </c>
    </row>
    <row r="448" s="14" customFormat="1">
      <c r="A448" s="14"/>
      <c r="B448" s="255"/>
      <c r="C448" s="256"/>
      <c r="D448" s="246" t="s">
        <v>190</v>
      </c>
      <c r="E448" s="257" t="s">
        <v>1</v>
      </c>
      <c r="F448" s="258" t="s">
        <v>4229</v>
      </c>
      <c r="G448" s="256"/>
      <c r="H448" s="259">
        <v>1</v>
      </c>
      <c r="I448" s="260"/>
      <c r="J448" s="256"/>
      <c r="K448" s="256"/>
      <c r="L448" s="261"/>
      <c r="M448" s="262"/>
      <c r="N448" s="263"/>
      <c r="O448" s="263"/>
      <c r="P448" s="263"/>
      <c r="Q448" s="263"/>
      <c r="R448" s="263"/>
      <c r="S448" s="263"/>
      <c r="T448" s="26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65" t="s">
        <v>190</v>
      </c>
      <c r="AU448" s="265" t="s">
        <v>85</v>
      </c>
      <c r="AV448" s="14" t="s">
        <v>85</v>
      </c>
      <c r="AW448" s="14" t="s">
        <v>34</v>
      </c>
      <c r="AX448" s="14" t="s">
        <v>76</v>
      </c>
      <c r="AY448" s="265" t="s">
        <v>178</v>
      </c>
    </row>
    <row r="449" s="2" customFormat="1" ht="24.15" customHeight="1">
      <c r="A449" s="38"/>
      <c r="B449" s="39"/>
      <c r="C449" s="226" t="s">
        <v>1304</v>
      </c>
      <c r="D449" s="226" t="s">
        <v>181</v>
      </c>
      <c r="E449" s="227" t="s">
        <v>4230</v>
      </c>
      <c r="F449" s="228" t="s">
        <v>4231</v>
      </c>
      <c r="G449" s="229" t="s">
        <v>203</v>
      </c>
      <c r="H449" s="230">
        <v>3</v>
      </c>
      <c r="I449" s="231"/>
      <c r="J449" s="232">
        <f>ROUND(I449*H449,2)</f>
        <v>0</v>
      </c>
      <c r="K449" s="228" t="s">
        <v>185</v>
      </c>
      <c r="L449" s="44"/>
      <c r="M449" s="233" t="s">
        <v>1</v>
      </c>
      <c r="N449" s="234" t="s">
        <v>41</v>
      </c>
      <c r="O449" s="91"/>
      <c r="P449" s="235">
        <f>O449*H449</f>
        <v>0</v>
      </c>
      <c r="Q449" s="235">
        <v>0</v>
      </c>
      <c r="R449" s="235">
        <f>Q449*H449</f>
        <v>0</v>
      </c>
      <c r="S449" s="235">
        <v>0</v>
      </c>
      <c r="T449" s="236">
        <f>S449*H449</f>
        <v>0</v>
      </c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R449" s="237" t="s">
        <v>726</v>
      </c>
      <c r="AT449" s="237" t="s">
        <v>181</v>
      </c>
      <c r="AU449" s="237" t="s">
        <v>85</v>
      </c>
      <c r="AY449" s="17" t="s">
        <v>178</v>
      </c>
      <c r="BE449" s="238">
        <f>IF(N449="základní",J449,0)</f>
        <v>0</v>
      </c>
      <c r="BF449" s="238">
        <f>IF(N449="snížená",J449,0)</f>
        <v>0</v>
      </c>
      <c r="BG449" s="238">
        <f>IF(N449="zákl. přenesená",J449,0)</f>
        <v>0</v>
      </c>
      <c r="BH449" s="238">
        <f>IF(N449="sníž. přenesená",J449,0)</f>
        <v>0</v>
      </c>
      <c r="BI449" s="238">
        <f>IF(N449="nulová",J449,0)</f>
        <v>0</v>
      </c>
      <c r="BJ449" s="17" t="s">
        <v>83</v>
      </c>
      <c r="BK449" s="238">
        <f>ROUND(I449*H449,2)</f>
        <v>0</v>
      </c>
      <c r="BL449" s="17" t="s">
        <v>726</v>
      </c>
      <c r="BM449" s="237" t="s">
        <v>4297</v>
      </c>
    </row>
    <row r="450" s="2" customFormat="1">
      <c r="A450" s="38"/>
      <c r="B450" s="39"/>
      <c r="C450" s="40"/>
      <c r="D450" s="239" t="s">
        <v>188</v>
      </c>
      <c r="E450" s="40"/>
      <c r="F450" s="240" t="s">
        <v>4233</v>
      </c>
      <c r="G450" s="40"/>
      <c r="H450" s="40"/>
      <c r="I450" s="241"/>
      <c r="J450" s="40"/>
      <c r="K450" s="40"/>
      <c r="L450" s="44"/>
      <c r="M450" s="242"/>
      <c r="N450" s="243"/>
      <c r="O450" s="91"/>
      <c r="P450" s="91"/>
      <c r="Q450" s="91"/>
      <c r="R450" s="91"/>
      <c r="S450" s="91"/>
      <c r="T450" s="92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T450" s="17" t="s">
        <v>188</v>
      </c>
      <c r="AU450" s="17" t="s">
        <v>85</v>
      </c>
    </row>
    <row r="451" s="2" customFormat="1" ht="37.8" customHeight="1">
      <c r="A451" s="38"/>
      <c r="B451" s="39"/>
      <c r="C451" s="267" t="s">
        <v>1309</v>
      </c>
      <c r="D451" s="267" t="s">
        <v>406</v>
      </c>
      <c r="E451" s="268" t="s">
        <v>4234</v>
      </c>
      <c r="F451" s="269" t="s">
        <v>4235</v>
      </c>
      <c r="G451" s="270" t="s">
        <v>1341</v>
      </c>
      <c r="H451" s="271">
        <v>6</v>
      </c>
      <c r="I451" s="272"/>
      <c r="J451" s="273">
        <f>ROUND(I451*H451,2)</f>
        <v>0</v>
      </c>
      <c r="K451" s="269" t="s">
        <v>1</v>
      </c>
      <c r="L451" s="274"/>
      <c r="M451" s="275" t="s">
        <v>1</v>
      </c>
      <c r="N451" s="276" t="s">
        <v>41</v>
      </c>
      <c r="O451" s="91"/>
      <c r="P451" s="235">
        <f>O451*H451</f>
        <v>0</v>
      </c>
      <c r="Q451" s="235">
        <v>0</v>
      </c>
      <c r="R451" s="235">
        <f>Q451*H451</f>
        <v>0</v>
      </c>
      <c r="S451" s="235">
        <v>0</v>
      </c>
      <c r="T451" s="236">
        <f>S451*H451</f>
        <v>0</v>
      </c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R451" s="237" t="s">
        <v>1804</v>
      </c>
      <c r="AT451" s="237" t="s">
        <v>406</v>
      </c>
      <c r="AU451" s="237" t="s">
        <v>85</v>
      </c>
      <c r="AY451" s="17" t="s">
        <v>178</v>
      </c>
      <c r="BE451" s="238">
        <f>IF(N451="základní",J451,0)</f>
        <v>0</v>
      </c>
      <c r="BF451" s="238">
        <f>IF(N451="snížená",J451,0)</f>
        <v>0</v>
      </c>
      <c r="BG451" s="238">
        <f>IF(N451="zákl. přenesená",J451,0)</f>
        <v>0</v>
      </c>
      <c r="BH451" s="238">
        <f>IF(N451="sníž. přenesená",J451,0)</f>
        <v>0</v>
      </c>
      <c r="BI451" s="238">
        <f>IF(N451="nulová",J451,0)</f>
        <v>0</v>
      </c>
      <c r="BJ451" s="17" t="s">
        <v>83</v>
      </c>
      <c r="BK451" s="238">
        <f>ROUND(I451*H451,2)</f>
        <v>0</v>
      </c>
      <c r="BL451" s="17" t="s">
        <v>726</v>
      </c>
      <c r="BM451" s="237" t="s">
        <v>4298</v>
      </c>
    </row>
    <row r="452" s="14" customFormat="1">
      <c r="A452" s="14"/>
      <c r="B452" s="255"/>
      <c r="C452" s="256"/>
      <c r="D452" s="246" t="s">
        <v>190</v>
      </c>
      <c r="E452" s="257" t="s">
        <v>1</v>
      </c>
      <c r="F452" s="258" t="s">
        <v>4299</v>
      </c>
      <c r="G452" s="256"/>
      <c r="H452" s="259">
        <v>6</v>
      </c>
      <c r="I452" s="260"/>
      <c r="J452" s="256"/>
      <c r="K452" s="256"/>
      <c r="L452" s="261"/>
      <c r="M452" s="262"/>
      <c r="N452" s="263"/>
      <c r="O452" s="263"/>
      <c r="P452" s="263"/>
      <c r="Q452" s="263"/>
      <c r="R452" s="263"/>
      <c r="S452" s="263"/>
      <c r="T452" s="26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65" t="s">
        <v>190</v>
      </c>
      <c r="AU452" s="265" t="s">
        <v>85</v>
      </c>
      <c r="AV452" s="14" t="s">
        <v>85</v>
      </c>
      <c r="AW452" s="14" t="s">
        <v>34</v>
      </c>
      <c r="AX452" s="14" t="s">
        <v>76</v>
      </c>
      <c r="AY452" s="265" t="s">
        <v>178</v>
      </c>
    </row>
    <row r="453" s="2" customFormat="1" ht="24.15" customHeight="1">
      <c r="A453" s="38"/>
      <c r="B453" s="39"/>
      <c r="C453" s="226" t="s">
        <v>1314</v>
      </c>
      <c r="D453" s="226" t="s">
        <v>181</v>
      </c>
      <c r="E453" s="227" t="s">
        <v>3984</v>
      </c>
      <c r="F453" s="228" t="s">
        <v>3985</v>
      </c>
      <c r="G453" s="229" t="s">
        <v>203</v>
      </c>
      <c r="H453" s="230">
        <v>6</v>
      </c>
      <c r="I453" s="231"/>
      <c r="J453" s="232">
        <f>ROUND(I453*H453,2)</f>
        <v>0</v>
      </c>
      <c r="K453" s="228" t="s">
        <v>185</v>
      </c>
      <c r="L453" s="44"/>
      <c r="M453" s="233" t="s">
        <v>1</v>
      </c>
      <c r="N453" s="234" t="s">
        <v>41</v>
      </c>
      <c r="O453" s="91"/>
      <c r="P453" s="235">
        <f>O453*H453</f>
        <v>0</v>
      </c>
      <c r="Q453" s="235">
        <v>0</v>
      </c>
      <c r="R453" s="235">
        <f>Q453*H453</f>
        <v>0</v>
      </c>
      <c r="S453" s="235">
        <v>0</v>
      </c>
      <c r="T453" s="236">
        <f>S453*H453</f>
        <v>0</v>
      </c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R453" s="237" t="s">
        <v>726</v>
      </c>
      <c r="AT453" s="237" t="s">
        <v>181</v>
      </c>
      <c r="AU453" s="237" t="s">
        <v>85</v>
      </c>
      <c r="AY453" s="17" t="s">
        <v>178</v>
      </c>
      <c r="BE453" s="238">
        <f>IF(N453="základní",J453,0)</f>
        <v>0</v>
      </c>
      <c r="BF453" s="238">
        <f>IF(N453="snížená",J453,0)</f>
        <v>0</v>
      </c>
      <c r="BG453" s="238">
        <f>IF(N453="zákl. přenesená",J453,0)</f>
        <v>0</v>
      </c>
      <c r="BH453" s="238">
        <f>IF(N453="sníž. přenesená",J453,0)</f>
        <v>0</v>
      </c>
      <c r="BI453" s="238">
        <f>IF(N453="nulová",J453,0)</f>
        <v>0</v>
      </c>
      <c r="BJ453" s="17" t="s">
        <v>83</v>
      </c>
      <c r="BK453" s="238">
        <f>ROUND(I453*H453,2)</f>
        <v>0</v>
      </c>
      <c r="BL453" s="17" t="s">
        <v>726</v>
      </c>
      <c r="BM453" s="237" t="s">
        <v>4300</v>
      </c>
    </row>
    <row r="454" s="2" customFormat="1">
      <c r="A454" s="38"/>
      <c r="B454" s="39"/>
      <c r="C454" s="40"/>
      <c r="D454" s="239" t="s">
        <v>188</v>
      </c>
      <c r="E454" s="40"/>
      <c r="F454" s="240" t="s">
        <v>3987</v>
      </c>
      <c r="G454" s="40"/>
      <c r="H454" s="40"/>
      <c r="I454" s="241"/>
      <c r="J454" s="40"/>
      <c r="K454" s="40"/>
      <c r="L454" s="44"/>
      <c r="M454" s="242"/>
      <c r="N454" s="243"/>
      <c r="O454" s="91"/>
      <c r="P454" s="91"/>
      <c r="Q454" s="91"/>
      <c r="R454" s="91"/>
      <c r="S454" s="91"/>
      <c r="T454" s="92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T454" s="17" t="s">
        <v>188</v>
      </c>
      <c r="AU454" s="17" t="s">
        <v>85</v>
      </c>
    </row>
    <row r="455" s="2" customFormat="1" ht="37.8" customHeight="1">
      <c r="A455" s="38"/>
      <c r="B455" s="39"/>
      <c r="C455" s="267" t="s">
        <v>1319</v>
      </c>
      <c r="D455" s="267" t="s">
        <v>406</v>
      </c>
      <c r="E455" s="268" t="s">
        <v>4239</v>
      </c>
      <c r="F455" s="269" t="s">
        <v>4240</v>
      </c>
      <c r="G455" s="270" t="s">
        <v>1341</v>
      </c>
      <c r="H455" s="271">
        <v>8</v>
      </c>
      <c r="I455" s="272"/>
      <c r="J455" s="273">
        <f>ROUND(I455*H455,2)</f>
        <v>0</v>
      </c>
      <c r="K455" s="269" t="s">
        <v>1</v>
      </c>
      <c r="L455" s="274"/>
      <c r="M455" s="275" t="s">
        <v>1</v>
      </c>
      <c r="N455" s="276" t="s">
        <v>41</v>
      </c>
      <c r="O455" s="91"/>
      <c r="P455" s="235">
        <f>O455*H455</f>
        <v>0</v>
      </c>
      <c r="Q455" s="235">
        <v>0</v>
      </c>
      <c r="R455" s="235">
        <f>Q455*H455</f>
        <v>0</v>
      </c>
      <c r="S455" s="235">
        <v>0</v>
      </c>
      <c r="T455" s="236">
        <f>S455*H455</f>
        <v>0</v>
      </c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R455" s="237" t="s">
        <v>1804</v>
      </c>
      <c r="AT455" s="237" t="s">
        <v>406</v>
      </c>
      <c r="AU455" s="237" t="s">
        <v>85</v>
      </c>
      <c r="AY455" s="17" t="s">
        <v>178</v>
      </c>
      <c r="BE455" s="238">
        <f>IF(N455="základní",J455,0)</f>
        <v>0</v>
      </c>
      <c r="BF455" s="238">
        <f>IF(N455="snížená",J455,0)</f>
        <v>0</v>
      </c>
      <c r="BG455" s="238">
        <f>IF(N455="zákl. přenesená",J455,0)</f>
        <v>0</v>
      </c>
      <c r="BH455" s="238">
        <f>IF(N455="sníž. přenesená",J455,0)</f>
        <v>0</v>
      </c>
      <c r="BI455" s="238">
        <f>IF(N455="nulová",J455,0)</f>
        <v>0</v>
      </c>
      <c r="BJ455" s="17" t="s">
        <v>83</v>
      </c>
      <c r="BK455" s="238">
        <f>ROUND(I455*H455,2)</f>
        <v>0</v>
      </c>
      <c r="BL455" s="17" t="s">
        <v>726</v>
      </c>
      <c r="BM455" s="237" t="s">
        <v>4301</v>
      </c>
    </row>
    <row r="456" s="14" customFormat="1">
      <c r="A456" s="14"/>
      <c r="B456" s="255"/>
      <c r="C456" s="256"/>
      <c r="D456" s="246" t="s">
        <v>190</v>
      </c>
      <c r="E456" s="257" t="s">
        <v>1</v>
      </c>
      <c r="F456" s="258" t="s">
        <v>4242</v>
      </c>
      <c r="G456" s="256"/>
      <c r="H456" s="259">
        <v>8</v>
      </c>
      <c r="I456" s="260"/>
      <c r="J456" s="256"/>
      <c r="K456" s="256"/>
      <c r="L456" s="261"/>
      <c r="M456" s="262"/>
      <c r="N456" s="263"/>
      <c r="O456" s="263"/>
      <c r="P456" s="263"/>
      <c r="Q456" s="263"/>
      <c r="R456" s="263"/>
      <c r="S456" s="263"/>
      <c r="T456" s="26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65" t="s">
        <v>190</v>
      </c>
      <c r="AU456" s="265" t="s">
        <v>85</v>
      </c>
      <c r="AV456" s="14" t="s">
        <v>85</v>
      </c>
      <c r="AW456" s="14" t="s">
        <v>34</v>
      </c>
      <c r="AX456" s="14" t="s">
        <v>76</v>
      </c>
      <c r="AY456" s="265" t="s">
        <v>178</v>
      </c>
    </row>
    <row r="457" s="2" customFormat="1" ht="37.8" customHeight="1">
      <c r="A457" s="38"/>
      <c r="B457" s="39"/>
      <c r="C457" s="267" t="s">
        <v>1323</v>
      </c>
      <c r="D457" s="267" t="s">
        <v>406</v>
      </c>
      <c r="E457" s="268" t="s">
        <v>4243</v>
      </c>
      <c r="F457" s="269" t="s">
        <v>4244</v>
      </c>
      <c r="G457" s="270" t="s">
        <v>1341</v>
      </c>
      <c r="H457" s="271">
        <v>4</v>
      </c>
      <c r="I457" s="272"/>
      <c r="J457" s="273">
        <f>ROUND(I457*H457,2)</f>
        <v>0</v>
      </c>
      <c r="K457" s="269" t="s">
        <v>1</v>
      </c>
      <c r="L457" s="274"/>
      <c r="M457" s="275" t="s">
        <v>1</v>
      </c>
      <c r="N457" s="276" t="s">
        <v>41</v>
      </c>
      <c r="O457" s="91"/>
      <c r="P457" s="235">
        <f>O457*H457</f>
        <v>0</v>
      </c>
      <c r="Q457" s="235">
        <v>0</v>
      </c>
      <c r="R457" s="235">
        <f>Q457*H457</f>
        <v>0</v>
      </c>
      <c r="S457" s="235">
        <v>0</v>
      </c>
      <c r="T457" s="236">
        <f>S457*H457</f>
        <v>0</v>
      </c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R457" s="237" t="s">
        <v>1804</v>
      </c>
      <c r="AT457" s="237" t="s">
        <v>406</v>
      </c>
      <c r="AU457" s="237" t="s">
        <v>85</v>
      </c>
      <c r="AY457" s="17" t="s">
        <v>178</v>
      </c>
      <c r="BE457" s="238">
        <f>IF(N457="základní",J457,0)</f>
        <v>0</v>
      </c>
      <c r="BF457" s="238">
        <f>IF(N457="snížená",J457,0)</f>
        <v>0</v>
      </c>
      <c r="BG457" s="238">
        <f>IF(N457="zákl. přenesená",J457,0)</f>
        <v>0</v>
      </c>
      <c r="BH457" s="238">
        <f>IF(N457="sníž. přenesená",J457,0)</f>
        <v>0</v>
      </c>
      <c r="BI457" s="238">
        <f>IF(N457="nulová",J457,0)</f>
        <v>0</v>
      </c>
      <c r="BJ457" s="17" t="s">
        <v>83</v>
      </c>
      <c r="BK457" s="238">
        <f>ROUND(I457*H457,2)</f>
        <v>0</v>
      </c>
      <c r="BL457" s="17" t="s">
        <v>726</v>
      </c>
      <c r="BM457" s="237" t="s">
        <v>4302</v>
      </c>
    </row>
    <row r="458" s="14" customFormat="1">
      <c r="A458" s="14"/>
      <c r="B458" s="255"/>
      <c r="C458" s="256"/>
      <c r="D458" s="246" t="s">
        <v>190</v>
      </c>
      <c r="E458" s="257" t="s">
        <v>1</v>
      </c>
      <c r="F458" s="258" t="s">
        <v>4303</v>
      </c>
      <c r="G458" s="256"/>
      <c r="H458" s="259">
        <v>4</v>
      </c>
      <c r="I458" s="260"/>
      <c r="J458" s="256"/>
      <c r="K458" s="256"/>
      <c r="L458" s="261"/>
      <c r="M458" s="262"/>
      <c r="N458" s="263"/>
      <c r="O458" s="263"/>
      <c r="P458" s="263"/>
      <c r="Q458" s="263"/>
      <c r="R458" s="263"/>
      <c r="S458" s="263"/>
      <c r="T458" s="26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65" t="s">
        <v>190</v>
      </c>
      <c r="AU458" s="265" t="s">
        <v>85</v>
      </c>
      <c r="AV458" s="14" t="s">
        <v>85</v>
      </c>
      <c r="AW458" s="14" t="s">
        <v>34</v>
      </c>
      <c r="AX458" s="14" t="s">
        <v>76</v>
      </c>
      <c r="AY458" s="265" t="s">
        <v>178</v>
      </c>
    </row>
    <row r="459" s="2" customFormat="1" ht="24.15" customHeight="1">
      <c r="A459" s="38"/>
      <c r="B459" s="39"/>
      <c r="C459" s="226" t="s">
        <v>1330</v>
      </c>
      <c r="D459" s="226" t="s">
        <v>181</v>
      </c>
      <c r="E459" s="227" t="s">
        <v>3955</v>
      </c>
      <c r="F459" s="228" t="s">
        <v>3956</v>
      </c>
      <c r="G459" s="229" t="s">
        <v>203</v>
      </c>
      <c r="H459" s="230">
        <v>8</v>
      </c>
      <c r="I459" s="231"/>
      <c r="J459" s="232">
        <f>ROUND(I459*H459,2)</f>
        <v>0</v>
      </c>
      <c r="K459" s="228" t="s">
        <v>185</v>
      </c>
      <c r="L459" s="44"/>
      <c r="M459" s="233" t="s">
        <v>1</v>
      </c>
      <c r="N459" s="234" t="s">
        <v>41</v>
      </c>
      <c r="O459" s="91"/>
      <c r="P459" s="235">
        <f>O459*H459</f>
        <v>0</v>
      </c>
      <c r="Q459" s="235">
        <v>0</v>
      </c>
      <c r="R459" s="235">
        <f>Q459*H459</f>
        <v>0</v>
      </c>
      <c r="S459" s="235">
        <v>0</v>
      </c>
      <c r="T459" s="236">
        <f>S459*H459</f>
        <v>0</v>
      </c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R459" s="237" t="s">
        <v>726</v>
      </c>
      <c r="AT459" s="237" t="s">
        <v>181</v>
      </c>
      <c r="AU459" s="237" t="s">
        <v>85</v>
      </c>
      <c r="AY459" s="17" t="s">
        <v>178</v>
      </c>
      <c r="BE459" s="238">
        <f>IF(N459="základní",J459,0)</f>
        <v>0</v>
      </c>
      <c r="BF459" s="238">
        <f>IF(N459="snížená",J459,0)</f>
        <v>0</v>
      </c>
      <c r="BG459" s="238">
        <f>IF(N459="zákl. přenesená",J459,0)</f>
        <v>0</v>
      </c>
      <c r="BH459" s="238">
        <f>IF(N459="sníž. přenesená",J459,0)</f>
        <v>0</v>
      </c>
      <c r="BI459" s="238">
        <f>IF(N459="nulová",J459,0)</f>
        <v>0</v>
      </c>
      <c r="BJ459" s="17" t="s">
        <v>83</v>
      </c>
      <c r="BK459" s="238">
        <f>ROUND(I459*H459,2)</f>
        <v>0</v>
      </c>
      <c r="BL459" s="17" t="s">
        <v>726</v>
      </c>
      <c r="BM459" s="237" t="s">
        <v>4304</v>
      </c>
    </row>
    <row r="460" s="2" customFormat="1">
      <c r="A460" s="38"/>
      <c r="B460" s="39"/>
      <c r="C460" s="40"/>
      <c r="D460" s="239" t="s">
        <v>188</v>
      </c>
      <c r="E460" s="40"/>
      <c r="F460" s="240" t="s">
        <v>3958</v>
      </c>
      <c r="G460" s="40"/>
      <c r="H460" s="40"/>
      <c r="I460" s="241"/>
      <c r="J460" s="40"/>
      <c r="K460" s="40"/>
      <c r="L460" s="44"/>
      <c r="M460" s="242"/>
      <c r="N460" s="243"/>
      <c r="O460" s="91"/>
      <c r="P460" s="91"/>
      <c r="Q460" s="91"/>
      <c r="R460" s="91"/>
      <c r="S460" s="91"/>
      <c r="T460" s="92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T460" s="17" t="s">
        <v>188</v>
      </c>
      <c r="AU460" s="17" t="s">
        <v>85</v>
      </c>
    </row>
    <row r="461" s="2" customFormat="1" ht="24.15" customHeight="1">
      <c r="A461" s="38"/>
      <c r="B461" s="39"/>
      <c r="C461" s="267" t="s">
        <v>1338</v>
      </c>
      <c r="D461" s="267" t="s">
        <v>406</v>
      </c>
      <c r="E461" s="268" t="s">
        <v>4248</v>
      </c>
      <c r="F461" s="269" t="s">
        <v>4249</v>
      </c>
      <c r="G461" s="270" t="s">
        <v>1341</v>
      </c>
      <c r="H461" s="271">
        <v>2</v>
      </c>
      <c r="I461" s="272"/>
      <c r="J461" s="273">
        <f>ROUND(I461*H461,2)</f>
        <v>0</v>
      </c>
      <c r="K461" s="269" t="s">
        <v>1</v>
      </c>
      <c r="L461" s="274"/>
      <c r="M461" s="275" t="s">
        <v>1</v>
      </c>
      <c r="N461" s="276" t="s">
        <v>41</v>
      </c>
      <c r="O461" s="91"/>
      <c r="P461" s="235">
        <f>O461*H461</f>
        <v>0</v>
      </c>
      <c r="Q461" s="235">
        <v>0</v>
      </c>
      <c r="R461" s="235">
        <f>Q461*H461</f>
        <v>0</v>
      </c>
      <c r="S461" s="235">
        <v>0</v>
      </c>
      <c r="T461" s="236">
        <f>S461*H461</f>
        <v>0</v>
      </c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R461" s="237" t="s">
        <v>1804</v>
      </c>
      <c r="AT461" s="237" t="s">
        <v>406</v>
      </c>
      <c r="AU461" s="237" t="s">
        <v>85</v>
      </c>
      <c r="AY461" s="17" t="s">
        <v>178</v>
      </c>
      <c r="BE461" s="238">
        <f>IF(N461="základní",J461,0)</f>
        <v>0</v>
      </c>
      <c r="BF461" s="238">
        <f>IF(N461="snížená",J461,0)</f>
        <v>0</v>
      </c>
      <c r="BG461" s="238">
        <f>IF(N461="zákl. přenesená",J461,0)</f>
        <v>0</v>
      </c>
      <c r="BH461" s="238">
        <f>IF(N461="sníž. přenesená",J461,0)</f>
        <v>0</v>
      </c>
      <c r="BI461" s="238">
        <f>IF(N461="nulová",J461,0)</f>
        <v>0</v>
      </c>
      <c r="BJ461" s="17" t="s">
        <v>83</v>
      </c>
      <c r="BK461" s="238">
        <f>ROUND(I461*H461,2)</f>
        <v>0</v>
      </c>
      <c r="BL461" s="17" t="s">
        <v>726</v>
      </c>
      <c r="BM461" s="237" t="s">
        <v>4305</v>
      </c>
    </row>
    <row r="462" s="14" customFormat="1">
      <c r="A462" s="14"/>
      <c r="B462" s="255"/>
      <c r="C462" s="256"/>
      <c r="D462" s="246" t="s">
        <v>190</v>
      </c>
      <c r="E462" s="257" t="s">
        <v>1</v>
      </c>
      <c r="F462" s="258" t="s">
        <v>2844</v>
      </c>
      <c r="G462" s="256"/>
      <c r="H462" s="259">
        <v>2</v>
      </c>
      <c r="I462" s="260"/>
      <c r="J462" s="256"/>
      <c r="K462" s="256"/>
      <c r="L462" s="261"/>
      <c r="M462" s="262"/>
      <c r="N462" s="263"/>
      <c r="O462" s="263"/>
      <c r="P462" s="263"/>
      <c r="Q462" s="263"/>
      <c r="R462" s="263"/>
      <c r="S462" s="263"/>
      <c r="T462" s="26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65" t="s">
        <v>190</v>
      </c>
      <c r="AU462" s="265" t="s">
        <v>85</v>
      </c>
      <c r="AV462" s="14" t="s">
        <v>85</v>
      </c>
      <c r="AW462" s="14" t="s">
        <v>34</v>
      </c>
      <c r="AX462" s="14" t="s">
        <v>76</v>
      </c>
      <c r="AY462" s="265" t="s">
        <v>178</v>
      </c>
    </row>
    <row r="463" s="2" customFormat="1" ht="21.75" customHeight="1">
      <c r="A463" s="38"/>
      <c r="B463" s="39"/>
      <c r="C463" s="226" t="s">
        <v>1343</v>
      </c>
      <c r="D463" s="226" t="s">
        <v>181</v>
      </c>
      <c r="E463" s="227" t="s">
        <v>4251</v>
      </c>
      <c r="F463" s="228" t="s">
        <v>4252</v>
      </c>
      <c r="G463" s="229" t="s">
        <v>203</v>
      </c>
      <c r="H463" s="230">
        <v>2</v>
      </c>
      <c r="I463" s="231"/>
      <c r="J463" s="232">
        <f>ROUND(I463*H463,2)</f>
        <v>0</v>
      </c>
      <c r="K463" s="228" t="s">
        <v>185</v>
      </c>
      <c r="L463" s="44"/>
      <c r="M463" s="233" t="s">
        <v>1</v>
      </c>
      <c r="N463" s="234" t="s">
        <v>41</v>
      </c>
      <c r="O463" s="91"/>
      <c r="P463" s="235">
        <f>O463*H463</f>
        <v>0</v>
      </c>
      <c r="Q463" s="235">
        <v>0</v>
      </c>
      <c r="R463" s="235">
        <f>Q463*H463</f>
        <v>0</v>
      </c>
      <c r="S463" s="235">
        <v>0</v>
      </c>
      <c r="T463" s="236">
        <f>S463*H463</f>
        <v>0</v>
      </c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R463" s="237" t="s">
        <v>726</v>
      </c>
      <c r="AT463" s="237" t="s">
        <v>181</v>
      </c>
      <c r="AU463" s="237" t="s">
        <v>85</v>
      </c>
      <c r="AY463" s="17" t="s">
        <v>178</v>
      </c>
      <c r="BE463" s="238">
        <f>IF(N463="základní",J463,0)</f>
        <v>0</v>
      </c>
      <c r="BF463" s="238">
        <f>IF(N463="snížená",J463,0)</f>
        <v>0</v>
      </c>
      <c r="BG463" s="238">
        <f>IF(N463="zákl. přenesená",J463,0)</f>
        <v>0</v>
      </c>
      <c r="BH463" s="238">
        <f>IF(N463="sníž. přenesená",J463,0)</f>
        <v>0</v>
      </c>
      <c r="BI463" s="238">
        <f>IF(N463="nulová",J463,0)</f>
        <v>0</v>
      </c>
      <c r="BJ463" s="17" t="s">
        <v>83</v>
      </c>
      <c r="BK463" s="238">
        <f>ROUND(I463*H463,2)</f>
        <v>0</v>
      </c>
      <c r="BL463" s="17" t="s">
        <v>726</v>
      </c>
      <c r="BM463" s="237" t="s">
        <v>4306</v>
      </c>
    </row>
    <row r="464" s="2" customFormat="1">
      <c r="A464" s="38"/>
      <c r="B464" s="39"/>
      <c r="C464" s="40"/>
      <c r="D464" s="239" t="s">
        <v>188</v>
      </c>
      <c r="E464" s="40"/>
      <c r="F464" s="240" t="s">
        <v>4254</v>
      </c>
      <c r="G464" s="40"/>
      <c r="H464" s="40"/>
      <c r="I464" s="241"/>
      <c r="J464" s="40"/>
      <c r="K464" s="40"/>
      <c r="L464" s="44"/>
      <c r="M464" s="242"/>
      <c r="N464" s="243"/>
      <c r="O464" s="91"/>
      <c r="P464" s="91"/>
      <c r="Q464" s="91"/>
      <c r="R464" s="91"/>
      <c r="S464" s="91"/>
      <c r="T464" s="92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T464" s="17" t="s">
        <v>188</v>
      </c>
      <c r="AU464" s="17" t="s">
        <v>85</v>
      </c>
    </row>
    <row r="465" s="2" customFormat="1" ht="24.15" customHeight="1">
      <c r="A465" s="38"/>
      <c r="B465" s="39"/>
      <c r="C465" s="267" t="s">
        <v>1347</v>
      </c>
      <c r="D465" s="267" t="s">
        <v>406</v>
      </c>
      <c r="E465" s="268" t="s">
        <v>4255</v>
      </c>
      <c r="F465" s="269" t="s">
        <v>4256</v>
      </c>
      <c r="G465" s="270" t="s">
        <v>1341</v>
      </c>
      <c r="H465" s="271">
        <v>3</v>
      </c>
      <c r="I465" s="272"/>
      <c r="J465" s="273">
        <f>ROUND(I465*H465,2)</f>
        <v>0</v>
      </c>
      <c r="K465" s="269" t="s">
        <v>1</v>
      </c>
      <c r="L465" s="274"/>
      <c r="M465" s="275" t="s">
        <v>1</v>
      </c>
      <c r="N465" s="276" t="s">
        <v>41</v>
      </c>
      <c r="O465" s="91"/>
      <c r="P465" s="235">
        <f>O465*H465</f>
        <v>0</v>
      </c>
      <c r="Q465" s="235">
        <v>0</v>
      </c>
      <c r="R465" s="235">
        <f>Q465*H465</f>
        <v>0</v>
      </c>
      <c r="S465" s="235">
        <v>0</v>
      </c>
      <c r="T465" s="236">
        <f>S465*H465</f>
        <v>0</v>
      </c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R465" s="237" t="s">
        <v>1804</v>
      </c>
      <c r="AT465" s="237" t="s">
        <v>406</v>
      </c>
      <c r="AU465" s="237" t="s">
        <v>85</v>
      </c>
      <c r="AY465" s="17" t="s">
        <v>178</v>
      </c>
      <c r="BE465" s="238">
        <f>IF(N465="základní",J465,0)</f>
        <v>0</v>
      </c>
      <c r="BF465" s="238">
        <f>IF(N465="snížená",J465,0)</f>
        <v>0</v>
      </c>
      <c r="BG465" s="238">
        <f>IF(N465="zákl. přenesená",J465,0)</f>
        <v>0</v>
      </c>
      <c r="BH465" s="238">
        <f>IF(N465="sníž. přenesená",J465,0)</f>
        <v>0</v>
      </c>
      <c r="BI465" s="238">
        <f>IF(N465="nulová",J465,0)</f>
        <v>0</v>
      </c>
      <c r="BJ465" s="17" t="s">
        <v>83</v>
      </c>
      <c r="BK465" s="238">
        <f>ROUND(I465*H465,2)</f>
        <v>0</v>
      </c>
      <c r="BL465" s="17" t="s">
        <v>726</v>
      </c>
      <c r="BM465" s="237" t="s">
        <v>4307</v>
      </c>
    </row>
    <row r="466" s="14" customFormat="1">
      <c r="A466" s="14"/>
      <c r="B466" s="255"/>
      <c r="C466" s="256"/>
      <c r="D466" s="246" t="s">
        <v>190</v>
      </c>
      <c r="E466" s="257" t="s">
        <v>1</v>
      </c>
      <c r="F466" s="258" t="s">
        <v>4308</v>
      </c>
      <c r="G466" s="256"/>
      <c r="H466" s="259">
        <v>3</v>
      </c>
      <c r="I466" s="260"/>
      <c r="J466" s="256"/>
      <c r="K466" s="256"/>
      <c r="L466" s="261"/>
      <c r="M466" s="262"/>
      <c r="N466" s="263"/>
      <c r="O466" s="263"/>
      <c r="P466" s="263"/>
      <c r="Q466" s="263"/>
      <c r="R466" s="263"/>
      <c r="S466" s="263"/>
      <c r="T466" s="26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65" t="s">
        <v>190</v>
      </c>
      <c r="AU466" s="265" t="s">
        <v>85</v>
      </c>
      <c r="AV466" s="14" t="s">
        <v>85</v>
      </c>
      <c r="AW466" s="14" t="s">
        <v>34</v>
      </c>
      <c r="AX466" s="14" t="s">
        <v>76</v>
      </c>
      <c r="AY466" s="265" t="s">
        <v>178</v>
      </c>
    </row>
    <row r="467" s="2" customFormat="1" ht="24.15" customHeight="1">
      <c r="A467" s="38"/>
      <c r="B467" s="39"/>
      <c r="C467" s="267" t="s">
        <v>1351</v>
      </c>
      <c r="D467" s="267" t="s">
        <v>406</v>
      </c>
      <c r="E467" s="268" t="s">
        <v>4258</v>
      </c>
      <c r="F467" s="269" t="s">
        <v>4259</v>
      </c>
      <c r="G467" s="270" t="s">
        <v>1341</v>
      </c>
      <c r="H467" s="271">
        <v>12</v>
      </c>
      <c r="I467" s="272"/>
      <c r="J467" s="273">
        <f>ROUND(I467*H467,2)</f>
        <v>0</v>
      </c>
      <c r="K467" s="269" t="s">
        <v>1</v>
      </c>
      <c r="L467" s="274"/>
      <c r="M467" s="275" t="s">
        <v>1</v>
      </c>
      <c r="N467" s="276" t="s">
        <v>41</v>
      </c>
      <c r="O467" s="91"/>
      <c r="P467" s="235">
        <f>O467*H467</f>
        <v>0</v>
      </c>
      <c r="Q467" s="235">
        <v>0</v>
      </c>
      <c r="R467" s="235">
        <f>Q467*H467</f>
        <v>0</v>
      </c>
      <c r="S467" s="235">
        <v>0</v>
      </c>
      <c r="T467" s="236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237" t="s">
        <v>1804</v>
      </c>
      <c r="AT467" s="237" t="s">
        <v>406</v>
      </c>
      <c r="AU467" s="237" t="s">
        <v>85</v>
      </c>
      <c r="AY467" s="17" t="s">
        <v>178</v>
      </c>
      <c r="BE467" s="238">
        <f>IF(N467="základní",J467,0)</f>
        <v>0</v>
      </c>
      <c r="BF467" s="238">
        <f>IF(N467="snížená",J467,0)</f>
        <v>0</v>
      </c>
      <c r="BG467" s="238">
        <f>IF(N467="zákl. přenesená",J467,0)</f>
        <v>0</v>
      </c>
      <c r="BH467" s="238">
        <f>IF(N467="sníž. přenesená",J467,0)</f>
        <v>0</v>
      </c>
      <c r="BI467" s="238">
        <f>IF(N467="nulová",J467,0)</f>
        <v>0</v>
      </c>
      <c r="BJ467" s="17" t="s">
        <v>83</v>
      </c>
      <c r="BK467" s="238">
        <f>ROUND(I467*H467,2)</f>
        <v>0</v>
      </c>
      <c r="BL467" s="17" t="s">
        <v>726</v>
      </c>
      <c r="BM467" s="237" t="s">
        <v>4309</v>
      </c>
    </row>
    <row r="468" s="14" customFormat="1">
      <c r="A468" s="14"/>
      <c r="B468" s="255"/>
      <c r="C468" s="256"/>
      <c r="D468" s="246" t="s">
        <v>190</v>
      </c>
      <c r="E468" s="257" t="s">
        <v>1</v>
      </c>
      <c r="F468" s="258" t="s">
        <v>4261</v>
      </c>
      <c r="G468" s="256"/>
      <c r="H468" s="259">
        <v>12</v>
      </c>
      <c r="I468" s="260"/>
      <c r="J468" s="256"/>
      <c r="K468" s="256"/>
      <c r="L468" s="261"/>
      <c r="M468" s="262"/>
      <c r="N468" s="263"/>
      <c r="O468" s="263"/>
      <c r="P468" s="263"/>
      <c r="Q468" s="263"/>
      <c r="R468" s="263"/>
      <c r="S468" s="263"/>
      <c r="T468" s="26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65" t="s">
        <v>190</v>
      </c>
      <c r="AU468" s="265" t="s">
        <v>85</v>
      </c>
      <c r="AV468" s="14" t="s">
        <v>85</v>
      </c>
      <c r="AW468" s="14" t="s">
        <v>34</v>
      </c>
      <c r="AX468" s="14" t="s">
        <v>76</v>
      </c>
      <c r="AY468" s="265" t="s">
        <v>178</v>
      </c>
    </row>
    <row r="469" s="2" customFormat="1" ht="24.15" customHeight="1">
      <c r="A469" s="38"/>
      <c r="B469" s="39"/>
      <c r="C469" s="226" t="s">
        <v>1355</v>
      </c>
      <c r="D469" s="226" t="s">
        <v>181</v>
      </c>
      <c r="E469" s="227" t="s">
        <v>4262</v>
      </c>
      <c r="F469" s="228" t="s">
        <v>4263</v>
      </c>
      <c r="G469" s="229" t="s">
        <v>203</v>
      </c>
      <c r="H469" s="230">
        <v>15</v>
      </c>
      <c r="I469" s="231"/>
      <c r="J469" s="232">
        <f>ROUND(I469*H469,2)</f>
        <v>0</v>
      </c>
      <c r="K469" s="228" t="s">
        <v>185</v>
      </c>
      <c r="L469" s="44"/>
      <c r="M469" s="233" t="s">
        <v>1</v>
      </c>
      <c r="N469" s="234" t="s">
        <v>41</v>
      </c>
      <c r="O469" s="91"/>
      <c r="P469" s="235">
        <f>O469*H469</f>
        <v>0</v>
      </c>
      <c r="Q469" s="235">
        <v>0</v>
      </c>
      <c r="R469" s="235">
        <f>Q469*H469</f>
        <v>0</v>
      </c>
      <c r="S469" s="235">
        <v>0</v>
      </c>
      <c r="T469" s="236">
        <f>S469*H469</f>
        <v>0</v>
      </c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R469" s="237" t="s">
        <v>726</v>
      </c>
      <c r="AT469" s="237" t="s">
        <v>181</v>
      </c>
      <c r="AU469" s="237" t="s">
        <v>85</v>
      </c>
      <c r="AY469" s="17" t="s">
        <v>178</v>
      </c>
      <c r="BE469" s="238">
        <f>IF(N469="základní",J469,0)</f>
        <v>0</v>
      </c>
      <c r="BF469" s="238">
        <f>IF(N469="snížená",J469,0)</f>
        <v>0</v>
      </c>
      <c r="BG469" s="238">
        <f>IF(N469="zákl. přenesená",J469,0)</f>
        <v>0</v>
      </c>
      <c r="BH469" s="238">
        <f>IF(N469="sníž. přenesená",J469,0)</f>
        <v>0</v>
      </c>
      <c r="BI469" s="238">
        <f>IF(N469="nulová",J469,0)</f>
        <v>0</v>
      </c>
      <c r="BJ469" s="17" t="s">
        <v>83</v>
      </c>
      <c r="BK469" s="238">
        <f>ROUND(I469*H469,2)</f>
        <v>0</v>
      </c>
      <c r="BL469" s="17" t="s">
        <v>726</v>
      </c>
      <c r="BM469" s="237" t="s">
        <v>4310</v>
      </c>
    </row>
    <row r="470" s="2" customFormat="1">
      <c r="A470" s="38"/>
      <c r="B470" s="39"/>
      <c r="C470" s="40"/>
      <c r="D470" s="239" t="s">
        <v>188</v>
      </c>
      <c r="E470" s="40"/>
      <c r="F470" s="240" t="s">
        <v>4265</v>
      </c>
      <c r="G470" s="40"/>
      <c r="H470" s="40"/>
      <c r="I470" s="241"/>
      <c r="J470" s="40"/>
      <c r="K470" s="40"/>
      <c r="L470" s="44"/>
      <c r="M470" s="242"/>
      <c r="N470" s="243"/>
      <c r="O470" s="91"/>
      <c r="P470" s="91"/>
      <c r="Q470" s="91"/>
      <c r="R470" s="91"/>
      <c r="S470" s="91"/>
      <c r="T470" s="92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T470" s="17" t="s">
        <v>188</v>
      </c>
      <c r="AU470" s="17" t="s">
        <v>85</v>
      </c>
    </row>
    <row r="471" s="2" customFormat="1" ht="24.15" customHeight="1">
      <c r="A471" s="38"/>
      <c r="B471" s="39"/>
      <c r="C471" s="267" t="s">
        <v>1359</v>
      </c>
      <c r="D471" s="267" t="s">
        <v>406</v>
      </c>
      <c r="E471" s="268" t="s">
        <v>4266</v>
      </c>
      <c r="F471" s="269" t="s">
        <v>4267</v>
      </c>
      <c r="G471" s="270" t="s">
        <v>1341</v>
      </c>
      <c r="H471" s="271">
        <v>2</v>
      </c>
      <c r="I471" s="272"/>
      <c r="J471" s="273">
        <f>ROUND(I471*H471,2)</f>
        <v>0</v>
      </c>
      <c r="K471" s="269" t="s">
        <v>1</v>
      </c>
      <c r="L471" s="274"/>
      <c r="M471" s="275" t="s">
        <v>1</v>
      </c>
      <c r="N471" s="276" t="s">
        <v>41</v>
      </c>
      <c r="O471" s="91"/>
      <c r="P471" s="235">
        <f>O471*H471</f>
        <v>0</v>
      </c>
      <c r="Q471" s="235">
        <v>0</v>
      </c>
      <c r="R471" s="235">
        <f>Q471*H471</f>
        <v>0</v>
      </c>
      <c r="S471" s="235">
        <v>0</v>
      </c>
      <c r="T471" s="236">
        <f>S471*H471</f>
        <v>0</v>
      </c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R471" s="237" t="s">
        <v>1804</v>
      </c>
      <c r="AT471" s="237" t="s">
        <v>406</v>
      </c>
      <c r="AU471" s="237" t="s">
        <v>85</v>
      </c>
      <c r="AY471" s="17" t="s">
        <v>178</v>
      </c>
      <c r="BE471" s="238">
        <f>IF(N471="základní",J471,0)</f>
        <v>0</v>
      </c>
      <c r="BF471" s="238">
        <f>IF(N471="snížená",J471,0)</f>
        <v>0</v>
      </c>
      <c r="BG471" s="238">
        <f>IF(N471="zákl. přenesená",J471,0)</f>
        <v>0</v>
      </c>
      <c r="BH471" s="238">
        <f>IF(N471="sníž. přenesená",J471,0)</f>
        <v>0</v>
      </c>
      <c r="BI471" s="238">
        <f>IF(N471="nulová",J471,0)</f>
        <v>0</v>
      </c>
      <c r="BJ471" s="17" t="s">
        <v>83</v>
      </c>
      <c r="BK471" s="238">
        <f>ROUND(I471*H471,2)</f>
        <v>0</v>
      </c>
      <c r="BL471" s="17" t="s">
        <v>726</v>
      </c>
      <c r="BM471" s="237" t="s">
        <v>4311</v>
      </c>
    </row>
    <row r="472" s="13" customFormat="1">
      <c r="A472" s="13"/>
      <c r="B472" s="244"/>
      <c r="C472" s="245"/>
      <c r="D472" s="246" t="s">
        <v>190</v>
      </c>
      <c r="E472" s="247" t="s">
        <v>1</v>
      </c>
      <c r="F472" s="248" t="s">
        <v>4025</v>
      </c>
      <c r="G472" s="245"/>
      <c r="H472" s="247" t="s">
        <v>1</v>
      </c>
      <c r="I472" s="249"/>
      <c r="J472" s="245"/>
      <c r="K472" s="245"/>
      <c r="L472" s="250"/>
      <c r="M472" s="251"/>
      <c r="N472" s="252"/>
      <c r="O472" s="252"/>
      <c r="P472" s="252"/>
      <c r="Q472" s="252"/>
      <c r="R472" s="252"/>
      <c r="S472" s="252"/>
      <c r="T472" s="25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54" t="s">
        <v>190</v>
      </c>
      <c r="AU472" s="254" t="s">
        <v>85</v>
      </c>
      <c r="AV472" s="13" t="s">
        <v>83</v>
      </c>
      <c r="AW472" s="13" t="s">
        <v>34</v>
      </c>
      <c r="AX472" s="13" t="s">
        <v>76</v>
      </c>
      <c r="AY472" s="254" t="s">
        <v>178</v>
      </c>
    </row>
    <row r="473" s="14" customFormat="1">
      <c r="A473" s="14"/>
      <c r="B473" s="255"/>
      <c r="C473" s="256"/>
      <c r="D473" s="246" t="s">
        <v>190</v>
      </c>
      <c r="E473" s="257" t="s">
        <v>1</v>
      </c>
      <c r="F473" s="258" t="s">
        <v>2844</v>
      </c>
      <c r="G473" s="256"/>
      <c r="H473" s="259">
        <v>2</v>
      </c>
      <c r="I473" s="260"/>
      <c r="J473" s="256"/>
      <c r="K473" s="256"/>
      <c r="L473" s="261"/>
      <c r="M473" s="262"/>
      <c r="N473" s="263"/>
      <c r="O473" s="263"/>
      <c r="P473" s="263"/>
      <c r="Q473" s="263"/>
      <c r="R473" s="263"/>
      <c r="S473" s="263"/>
      <c r="T473" s="26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65" t="s">
        <v>190</v>
      </c>
      <c r="AU473" s="265" t="s">
        <v>85</v>
      </c>
      <c r="AV473" s="14" t="s">
        <v>85</v>
      </c>
      <c r="AW473" s="14" t="s">
        <v>34</v>
      </c>
      <c r="AX473" s="14" t="s">
        <v>76</v>
      </c>
      <c r="AY473" s="265" t="s">
        <v>178</v>
      </c>
    </row>
    <row r="474" s="2" customFormat="1" ht="24.15" customHeight="1">
      <c r="A474" s="38"/>
      <c r="B474" s="39"/>
      <c r="C474" s="267" t="s">
        <v>1363</v>
      </c>
      <c r="D474" s="267" t="s">
        <v>406</v>
      </c>
      <c r="E474" s="268" t="s">
        <v>4269</v>
      </c>
      <c r="F474" s="269" t="s">
        <v>4270</v>
      </c>
      <c r="G474" s="270" t="s">
        <v>1341</v>
      </c>
      <c r="H474" s="271">
        <v>1</v>
      </c>
      <c r="I474" s="272"/>
      <c r="J474" s="273">
        <f>ROUND(I474*H474,2)</f>
        <v>0</v>
      </c>
      <c r="K474" s="269" t="s">
        <v>1</v>
      </c>
      <c r="L474" s="274"/>
      <c r="M474" s="275" t="s">
        <v>1</v>
      </c>
      <c r="N474" s="276" t="s">
        <v>41</v>
      </c>
      <c r="O474" s="91"/>
      <c r="P474" s="235">
        <f>O474*H474</f>
        <v>0</v>
      </c>
      <c r="Q474" s="235">
        <v>0</v>
      </c>
      <c r="R474" s="235">
        <f>Q474*H474</f>
        <v>0</v>
      </c>
      <c r="S474" s="235">
        <v>0</v>
      </c>
      <c r="T474" s="236">
        <f>S474*H474</f>
        <v>0</v>
      </c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R474" s="237" t="s">
        <v>1183</v>
      </c>
      <c r="AT474" s="237" t="s">
        <v>406</v>
      </c>
      <c r="AU474" s="237" t="s">
        <v>85</v>
      </c>
      <c r="AY474" s="17" t="s">
        <v>178</v>
      </c>
      <c r="BE474" s="238">
        <f>IF(N474="základní",J474,0)</f>
        <v>0</v>
      </c>
      <c r="BF474" s="238">
        <f>IF(N474="snížená",J474,0)</f>
        <v>0</v>
      </c>
      <c r="BG474" s="238">
        <f>IF(N474="zákl. přenesená",J474,0)</f>
        <v>0</v>
      </c>
      <c r="BH474" s="238">
        <f>IF(N474="sníž. přenesená",J474,0)</f>
        <v>0</v>
      </c>
      <c r="BI474" s="238">
        <f>IF(N474="nulová",J474,0)</f>
        <v>0</v>
      </c>
      <c r="BJ474" s="17" t="s">
        <v>83</v>
      </c>
      <c r="BK474" s="238">
        <f>ROUND(I474*H474,2)</f>
        <v>0</v>
      </c>
      <c r="BL474" s="17" t="s">
        <v>1183</v>
      </c>
      <c r="BM474" s="237" t="s">
        <v>4312</v>
      </c>
    </row>
    <row r="475" s="14" customFormat="1">
      <c r="A475" s="14"/>
      <c r="B475" s="255"/>
      <c r="C475" s="256"/>
      <c r="D475" s="246" t="s">
        <v>190</v>
      </c>
      <c r="E475" s="257" t="s">
        <v>1</v>
      </c>
      <c r="F475" s="258" t="s">
        <v>83</v>
      </c>
      <c r="G475" s="256"/>
      <c r="H475" s="259">
        <v>1</v>
      </c>
      <c r="I475" s="260"/>
      <c r="J475" s="256"/>
      <c r="K475" s="256"/>
      <c r="L475" s="261"/>
      <c r="M475" s="262"/>
      <c r="N475" s="263"/>
      <c r="O475" s="263"/>
      <c r="P475" s="263"/>
      <c r="Q475" s="263"/>
      <c r="R475" s="263"/>
      <c r="S475" s="263"/>
      <c r="T475" s="26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65" t="s">
        <v>190</v>
      </c>
      <c r="AU475" s="265" t="s">
        <v>85</v>
      </c>
      <c r="AV475" s="14" t="s">
        <v>85</v>
      </c>
      <c r="AW475" s="14" t="s">
        <v>34</v>
      </c>
      <c r="AX475" s="14" t="s">
        <v>76</v>
      </c>
      <c r="AY475" s="265" t="s">
        <v>178</v>
      </c>
    </row>
    <row r="476" s="2" customFormat="1" ht="33" customHeight="1">
      <c r="A476" s="38"/>
      <c r="B476" s="39"/>
      <c r="C476" s="226" t="s">
        <v>1367</v>
      </c>
      <c r="D476" s="226" t="s">
        <v>181</v>
      </c>
      <c r="E476" s="227" t="s">
        <v>4026</v>
      </c>
      <c r="F476" s="228" t="s">
        <v>4027</v>
      </c>
      <c r="G476" s="229" t="s">
        <v>203</v>
      </c>
      <c r="H476" s="230">
        <v>3</v>
      </c>
      <c r="I476" s="231"/>
      <c r="J476" s="232">
        <f>ROUND(I476*H476,2)</f>
        <v>0</v>
      </c>
      <c r="K476" s="228" t="s">
        <v>185</v>
      </c>
      <c r="L476" s="44"/>
      <c r="M476" s="233" t="s">
        <v>1</v>
      </c>
      <c r="N476" s="234" t="s">
        <v>41</v>
      </c>
      <c r="O476" s="91"/>
      <c r="P476" s="235">
        <f>O476*H476</f>
        <v>0</v>
      </c>
      <c r="Q476" s="235">
        <v>0</v>
      </c>
      <c r="R476" s="235">
        <f>Q476*H476</f>
        <v>0</v>
      </c>
      <c r="S476" s="235">
        <v>0</v>
      </c>
      <c r="T476" s="236">
        <f>S476*H476</f>
        <v>0</v>
      </c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R476" s="237" t="s">
        <v>726</v>
      </c>
      <c r="AT476" s="237" t="s">
        <v>181</v>
      </c>
      <c r="AU476" s="237" t="s">
        <v>85</v>
      </c>
      <c r="AY476" s="17" t="s">
        <v>178</v>
      </c>
      <c r="BE476" s="238">
        <f>IF(N476="základní",J476,0)</f>
        <v>0</v>
      </c>
      <c r="BF476" s="238">
        <f>IF(N476="snížená",J476,0)</f>
        <v>0</v>
      </c>
      <c r="BG476" s="238">
        <f>IF(N476="zákl. přenesená",J476,0)</f>
        <v>0</v>
      </c>
      <c r="BH476" s="238">
        <f>IF(N476="sníž. přenesená",J476,0)</f>
        <v>0</v>
      </c>
      <c r="BI476" s="238">
        <f>IF(N476="nulová",J476,0)</f>
        <v>0</v>
      </c>
      <c r="BJ476" s="17" t="s">
        <v>83</v>
      </c>
      <c r="BK476" s="238">
        <f>ROUND(I476*H476,2)</f>
        <v>0</v>
      </c>
      <c r="BL476" s="17" t="s">
        <v>726</v>
      </c>
      <c r="BM476" s="237" t="s">
        <v>4313</v>
      </c>
    </row>
    <row r="477" s="2" customFormat="1">
      <c r="A477" s="38"/>
      <c r="B477" s="39"/>
      <c r="C477" s="40"/>
      <c r="D477" s="239" t="s">
        <v>188</v>
      </c>
      <c r="E477" s="40"/>
      <c r="F477" s="240" t="s">
        <v>4029</v>
      </c>
      <c r="G477" s="40"/>
      <c r="H477" s="40"/>
      <c r="I477" s="241"/>
      <c r="J477" s="40"/>
      <c r="K477" s="40"/>
      <c r="L477" s="44"/>
      <c r="M477" s="242"/>
      <c r="N477" s="243"/>
      <c r="O477" s="91"/>
      <c r="P477" s="91"/>
      <c r="Q477" s="91"/>
      <c r="R477" s="91"/>
      <c r="S477" s="91"/>
      <c r="T477" s="92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T477" s="17" t="s">
        <v>188</v>
      </c>
      <c r="AU477" s="17" t="s">
        <v>85</v>
      </c>
    </row>
    <row r="478" s="2" customFormat="1" ht="37.8" customHeight="1">
      <c r="A478" s="38"/>
      <c r="B478" s="39"/>
      <c r="C478" s="267" t="s">
        <v>1371</v>
      </c>
      <c r="D478" s="267" t="s">
        <v>406</v>
      </c>
      <c r="E478" s="268" t="s">
        <v>4273</v>
      </c>
      <c r="F478" s="269" t="s">
        <v>4274</v>
      </c>
      <c r="G478" s="270" t="s">
        <v>1341</v>
      </c>
      <c r="H478" s="271">
        <v>2</v>
      </c>
      <c r="I478" s="272"/>
      <c r="J478" s="273">
        <f>ROUND(I478*H478,2)</f>
        <v>0</v>
      </c>
      <c r="K478" s="269" t="s">
        <v>1</v>
      </c>
      <c r="L478" s="274"/>
      <c r="M478" s="275" t="s">
        <v>1</v>
      </c>
      <c r="N478" s="276" t="s">
        <v>41</v>
      </c>
      <c r="O478" s="91"/>
      <c r="P478" s="235">
        <f>O478*H478</f>
        <v>0</v>
      </c>
      <c r="Q478" s="235">
        <v>0</v>
      </c>
      <c r="R478" s="235">
        <f>Q478*H478</f>
        <v>0</v>
      </c>
      <c r="S478" s="235">
        <v>0</v>
      </c>
      <c r="T478" s="236">
        <f>S478*H478</f>
        <v>0</v>
      </c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R478" s="237" t="s">
        <v>1804</v>
      </c>
      <c r="AT478" s="237" t="s">
        <v>406</v>
      </c>
      <c r="AU478" s="237" t="s">
        <v>85</v>
      </c>
      <c r="AY478" s="17" t="s">
        <v>178</v>
      </c>
      <c r="BE478" s="238">
        <f>IF(N478="základní",J478,0)</f>
        <v>0</v>
      </c>
      <c r="BF478" s="238">
        <f>IF(N478="snížená",J478,0)</f>
        <v>0</v>
      </c>
      <c r="BG478" s="238">
        <f>IF(N478="zákl. přenesená",J478,0)</f>
        <v>0</v>
      </c>
      <c r="BH478" s="238">
        <f>IF(N478="sníž. přenesená",J478,0)</f>
        <v>0</v>
      </c>
      <c r="BI478" s="238">
        <f>IF(N478="nulová",J478,0)</f>
        <v>0</v>
      </c>
      <c r="BJ478" s="17" t="s">
        <v>83</v>
      </c>
      <c r="BK478" s="238">
        <f>ROUND(I478*H478,2)</f>
        <v>0</v>
      </c>
      <c r="BL478" s="17" t="s">
        <v>726</v>
      </c>
      <c r="BM478" s="237" t="s">
        <v>4314</v>
      </c>
    </row>
    <row r="479" s="14" customFormat="1">
      <c r="A479" s="14"/>
      <c r="B479" s="255"/>
      <c r="C479" s="256"/>
      <c r="D479" s="246" t="s">
        <v>190</v>
      </c>
      <c r="E479" s="257" t="s">
        <v>1</v>
      </c>
      <c r="F479" s="258" t="s">
        <v>4276</v>
      </c>
      <c r="G479" s="256"/>
      <c r="H479" s="259">
        <v>1</v>
      </c>
      <c r="I479" s="260"/>
      <c r="J479" s="256"/>
      <c r="K479" s="256"/>
      <c r="L479" s="261"/>
      <c r="M479" s="262"/>
      <c r="N479" s="263"/>
      <c r="O479" s="263"/>
      <c r="P479" s="263"/>
      <c r="Q479" s="263"/>
      <c r="R479" s="263"/>
      <c r="S479" s="263"/>
      <c r="T479" s="26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65" t="s">
        <v>190</v>
      </c>
      <c r="AU479" s="265" t="s">
        <v>85</v>
      </c>
      <c r="AV479" s="14" t="s">
        <v>85</v>
      </c>
      <c r="AW479" s="14" t="s">
        <v>34</v>
      </c>
      <c r="AX479" s="14" t="s">
        <v>76</v>
      </c>
      <c r="AY479" s="265" t="s">
        <v>178</v>
      </c>
    </row>
    <row r="480" s="14" customFormat="1">
      <c r="A480" s="14"/>
      <c r="B480" s="255"/>
      <c r="C480" s="256"/>
      <c r="D480" s="246" t="s">
        <v>190</v>
      </c>
      <c r="E480" s="257" t="s">
        <v>1</v>
      </c>
      <c r="F480" s="258" t="s">
        <v>4277</v>
      </c>
      <c r="G480" s="256"/>
      <c r="H480" s="259">
        <v>1</v>
      </c>
      <c r="I480" s="260"/>
      <c r="J480" s="256"/>
      <c r="K480" s="256"/>
      <c r="L480" s="261"/>
      <c r="M480" s="262"/>
      <c r="N480" s="263"/>
      <c r="O480" s="263"/>
      <c r="P480" s="263"/>
      <c r="Q480" s="263"/>
      <c r="R480" s="263"/>
      <c r="S480" s="263"/>
      <c r="T480" s="26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65" t="s">
        <v>190</v>
      </c>
      <c r="AU480" s="265" t="s">
        <v>85</v>
      </c>
      <c r="AV480" s="14" t="s">
        <v>85</v>
      </c>
      <c r="AW480" s="14" t="s">
        <v>34</v>
      </c>
      <c r="AX480" s="14" t="s">
        <v>76</v>
      </c>
      <c r="AY480" s="265" t="s">
        <v>178</v>
      </c>
    </row>
    <row r="481" s="2" customFormat="1" ht="24.15" customHeight="1">
      <c r="A481" s="38"/>
      <c r="B481" s="39"/>
      <c r="C481" s="226" t="s">
        <v>1375</v>
      </c>
      <c r="D481" s="226" t="s">
        <v>181</v>
      </c>
      <c r="E481" s="227" t="s">
        <v>4230</v>
      </c>
      <c r="F481" s="228" t="s">
        <v>4231</v>
      </c>
      <c r="G481" s="229" t="s">
        <v>203</v>
      </c>
      <c r="H481" s="230">
        <v>2</v>
      </c>
      <c r="I481" s="231"/>
      <c r="J481" s="232">
        <f>ROUND(I481*H481,2)</f>
        <v>0</v>
      </c>
      <c r="K481" s="228" t="s">
        <v>185</v>
      </c>
      <c r="L481" s="44"/>
      <c r="M481" s="233" t="s">
        <v>1</v>
      </c>
      <c r="N481" s="234" t="s">
        <v>41</v>
      </c>
      <c r="O481" s="91"/>
      <c r="P481" s="235">
        <f>O481*H481</f>
        <v>0</v>
      </c>
      <c r="Q481" s="235">
        <v>0</v>
      </c>
      <c r="R481" s="235">
        <f>Q481*H481</f>
        <v>0</v>
      </c>
      <c r="S481" s="235">
        <v>0</v>
      </c>
      <c r="T481" s="236">
        <f>S481*H481</f>
        <v>0</v>
      </c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R481" s="237" t="s">
        <v>726</v>
      </c>
      <c r="AT481" s="237" t="s">
        <v>181</v>
      </c>
      <c r="AU481" s="237" t="s">
        <v>85</v>
      </c>
      <c r="AY481" s="17" t="s">
        <v>178</v>
      </c>
      <c r="BE481" s="238">
        <f>IF(N481="základní",J481,0)</f>
        <v>0</v>
      </c>
      <c r="BF481" s="238">
        <f>IF(N481="snížená",J481,0)</f>
        <v>0</v>
      </c>
      <c r="BG481" s="238">
        <f>IF(N481="zákl. přenesená",J481,0)</f>
        <v>0</v>
      </c>
      <c r="BH481" s="238">
        <f>IF(N481="sníž. přenesená",J481,0)</f>
        <v>0</v>
      </c>
      <c r="BI481" s="238">
        <f>IF(N481="nulová",J481,0)</f>
        <v>0</v>
      </c>
      <c r="BJ481" s="17" t="s">
        <v>83</v>
      </c>
      <c r="BK481" s="238">
        <f>ROUND(I481*H481,2)</f>
        <v>0</v>
      </c>
      <c r="BL481" s="17" t="s">
        <v>726</v>
      </c>
      <c r="BM481" s="237" t="s">
        <v>4315</v>
      </c>
    </row>
    <row r="482" s="2" customFormat="1">
      <c r="A482" s="38"/>
      <c r="B482" s="39"/>
      <c r="C482" s="40"/>
      <c r="D482" s="239" t="s">
        <v>188</v>
      </c>
      <c r="E482" s="40"/>
      <c r="F482" s="240" t="s">
        <v>4233</v>
      </c>
      <c r="G482" s="40"/>
      <c r="H482" s="40"/>
      <c r="I482" s="241"/>
      <c r="J482" s="40"/>
      <c r="K482" s="40"/>
      <c r="L482" s="44"/>
      <c r="M482" s="242"/>
      <c r="N482" s="243"/>
      <c r="O482" s="91"/>
      <c r="P482" s="91"/>
      <c r="Q482" s="91"/>
      <c r="R482" s="91"/>
      <c r="S482" s="91"/>
      <c r="T482" s="92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T482" s="17" t="s">
        <v>188</v>
      </c>
      <c r="AU482" s="17" t="s">
        <v>85</v>
      </c>
    </row>
    <row r="483" s="2" customFormat="1" ht="24.15" customHeight="1">
      <c r="A483" s="38"/>
      <c r="B483" s="39"/>
      <c r="C483" s="267" t="s">
        <v>1379</v>
      </c>
      <c r="D483" s="267" t="s">
        <v>406</v>
      </c>
      <c r="E483" s="268" t="s">
        <v>3912</v>
      </c>
      <c r="F483" s="269" t="s">
        <v>3913</v>
      </c>
      <c r="G483" s="270" t="s">
        <v>203</v>
      </c>
      <c r="H483" s="271">
        <v>34</v>
      </c>
      <c r="I483" s="272"/>
      <c r="J483" s="273">
        <f>ROUND(I483*H483,2)</f>
        <v>0</v>
      </c>
      <c r="K483" s="269" t="s">
        <v>185</v>
      </c>
      <c r="L483" s="274"/>
      <c r="M483" s="275" t="s">
        <v>1</v>
      </c>
      <c r="N483" s="276" t="s">
        <v>41</v>
      </c>
      <c r="O483" s="91"/>
      <c r="P483" s="235">
        <f>O483*H483</f>
        <v>0</v>
      </c>
      <c r="Q483" s="235">
        <v>1.0000000000000001E-05</v>
      </c>
      <c r="R483" s="235">
        <f>Q483*H483</f>
        <v>0.00034000000000000002</v>
      </c>
      <c r="S483" s="235">
        <v>0</v>
      </c>
      <c r="T483" s="236">
        <f>S483*H483</f>
        <v>0</v>
      </c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R483" s="237" t="s">
        <v>1804</v>
      </c>
      <c r="AT483" s="237" t="s">
        <v>406</v>
      </c>
      <c r="AU483" s="237" t="s">
        <v>85</v>
      </c>
      <c r="AY483" s="17" t="s">
        <v>178</v>
      </c>
      <c r="BE483" s="238">
        <f>IF(N483="základní",J483,0)</f>
        <v>0</v>
      </c>
      <c r="BF483" s="238">
        <f>IF(N483="snížená",J483,0)</f>
        <v>0</v>
      </c>
      <c r="BG483" s="238">
        <f>IF(N483="zákl. přenesená",J483,0)</f>
        <v>0</v>
      </c>
      <c r="BH483" s="238">
        <f>IF(N483="sníž. přenesená",J483,0)</f>
        <v>0</v>
      </c>
      <c r="BI483" s="238">
        <f>IF(N483="nulová",J483,0)</f>
        <v>0</v>
      </c>
      <c r="BJ483" s="17" t="s">
        <v>83</v>
      </c>
      <c r="BK483" s="238">
        <f>ROUND(I483*H483,2)</f>
        <v>0</v>
      </c>
      <c r="BL483" s="17" t="s">
        <v>726</v>
      </c>
      <c r="BM483" s="237" t="s">
        <v>4316</v>
      </c>
    </row>
    <row r="484" s="14" customFormat="1">
      <c r="A484" s="14"/>
      <c r="B484" s="255"/>
      <c r="C484" s="256"/>
      <c r="D484" s="246" t="s">
        <v>190</v>
      </c>
      <c r="E484" s="257" t="s">
        <v>1</v>
      </c>
      <c r="F484" s="258" t="s">
        <v>4317</v>
      </c>
      <c r="G484" s="256"/>
      <c r="H484" s="259">
        <v>34</v>
      </c>
      <c r="I484" s="260"/>
      <c r="J484" s="256"/>
      <c r="K484" s="256"/>
      <c r="L484" s="261"/>
      <c r="M484" s="262"/>
      <c r="N484" s="263"/>
      <c r="O484" s="263"/>
      <c r="P484" s="263"/>
      <c r="Q484" s="263"/>
      <c r="R484" s="263"/>
      <c r="S484" s="263"/>
      <c r="T484" s="26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5" t="s">
        <v>190</v>
      </c>
      <c r="AU484" s="265" t="s">
        <v>85</v>
      </c>
      <c r="AV484" s="14" t="s">
        <v>85</v>
      </c>
      <c r="AW484" s="14" t="s">
        <v>34</v>
      </c>
      <c r="AX484" s="14" t="s">
        <v>76</v>
      </c>
      <c r="AY484" s="265" t="s">
        <v>178</v>
      </c>
    </row>
    <row r="485" s="2" customFormat="1" ht="24.15" customHeight="1">
      <c r="A485" s="38"/>
      <c r="B485" s="39"/>
      <c r="C485" s="226" t="s">
        <v>1383</v>
      </c>
      <c r="D485" s="226" t="s">
        <v>181</v>
      </c>
      <c r="E485" s="227" t="s">
        <v>3915</v>
      </c>
      <c r="F485" s="228" t="s">
        <v>3916</v>
      </c>
      <c r="G485" s="229" t="s">
        <v>203</v>
      </c>
      <c r="H485" s="230">
        <v>34</v>
      </c>
      <c r="I485" s="231"/>
      <c r="J485" s="232">
        <f>ROUND(I485*H485,2)</f>
        <v>0</v>
      </c>
      <c r="K485" s="228" t="s">
        <v>185</v>
      </c>
      <c r="L485" s="44"/>
      <c r="M485" s="233" t="s">
        <v>1</v>
      </c>
      <c r="N485" s="234" t="s">
        <v>41</v>
      </c>
      <c r="O485" s="91"/>
      <c r="P485" s="235">
        <f>O485*H485</f>
        <v>0</v>
      </c>
      <c r="Q485" s="235">
        <v>0</v>
      </c>
      <c r="R485" s="235">
        <f>Q485*H485</f>
        <v>0</v>
      </c>
      <c r="S485" s="235">
        <v>0</v>
      </c>
      <c r="T485" s="236">
        <f>S485*H485</f>
        <v>0</v>
      </c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R485" s="237" t="s">
        <v>726</v>
      </c>
      <c r="AT485" s="237" t="s">
        <v>181</v>
      </c>
      <c r="AU485" s="237" t="s">
        <v>85</v>
      </c>
      <c r="AY485" s="17" t="s">
        <v>178</v>
      </c>
      <c r="BE485" s="238">
        <f>IF(N485="základní",J485,0)</f>
        <v>0</v>
      </c>
      <c r="BF485" s="238">
        <f>IF(N485="snížená",J485,0)</f>
        <v>0</v>
      </c>
      <c r="BG485" s="238">
        <f>IF(N485="zákl. přenesená",J485,0)</f>
        <v>0</v>
      </c>
      <c r="BH485" s="238">
        <f>IF(N485="sníž. přenesená",J485,0)</f>
        <v>0</v>
      </c>
      <c r="BI485" s="238">
        <f>IF(N485="nulová",J485,0)</f>
        <v>0</v>
      </c>
      <c r="BJ485" s="17" t="s">
        <v>83</v>
      </c>
      <c r="BK485" s="238">
        <f>ROUND(I485*H485,2)</f>
        <v>0</v>
      </c>
      <c r="BL485" s="17" t="s">
        <v>726</v>
      </c>
      <c r="BM485" s="237" t="s">
        <v>4318</v>
      </c>
    </row>
    <row r="486" s="2" customFormat="1">
      <c r="A486" s="38"/>
      <c r="B486" s="39"/>
      <c r="C486" s="40"/>
      <c r="D486" s="239" t="s">
        <v>188</v>
      </c>
      <c r="E486" s="40"/>
      <c r="F486" s="240" t="s">
        <v>3918</v>
      </c>
      <c r="G486" s="40"/>
      <c r="H486" s="40"/>
      <c r="I486" s="241"/>
      <c r="J486" s="40"/>
      <c r="K486" s="40"/>
      <c r="L486" s="44"/>
      <c r="M486" s="242"/>
      <c r="N486" s="243"/>
      <c r="O486" s="91"/>
      <c r="P486" s="91"/>
      <c r="Q486" s="91"/>
      <c r="R486" s="91"/>
      <c r="S486" s="91"/>
      <c r="T486" s="92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T486" s="17" t="s">
        <v>188</v>
      </c>
      <c r="AU486" s="17" t="s">
        <v>85</v>
      </c>
    </row>
    <row r="487" s="2" customFormat="1" ht="24.15" customHeight="1">
      <c r="A487" s="38"/>
      <c r="B487" s="39"/>
      <c r="C487" s="267" t="s">
        <v>1387</v>
      </c>
      <c r="D487" s="267" t="s">
        <v>406</v>
      </c>
      <c r="E487" s="268" t="s">
        <v>4035</v>
      </c>
      <c r="F487" s="269" t="s">
        <v>4036</v>
      </c>
      <c r="G487" s="270" t="s">
        <v>203</v>
      </c>
      <c r="H487" s="271">
        <v>8</v>
      </c>
      <c r="I487" s="272"/>
      <c r="J487" s="273">
        <f>ROUND(I487*H487,2)</f>
        <v>0</v>
      </c>
      <c r="K487" s="269" t="s">
        <v>185</v>
      </c>
      <c r="L487" s="274"/>
      <c r="M487" s="275" t="s">
        <v>1</v>
      </c>
      <c r="N487" s="276" t="s">
        <v>41</v>
      </c>
      <c r="O487" s="91"/>
      <c r="P487" s="235">
        <f>O487*H487</f>
        <v>0</v>
      </c>
      <c r="Q487" s="235">
        <v>5.0000000000000002E-05</v>
      </c>
      <c r="R487" s="235">
        <f>Q487*H487</f>
        <v>0.00040000000000000002</v>
      </c>
      <c r="S487" s="235">
        <v>0</v>
      </c>
      <c r="T487" s="236">
        <f>S487*H487</f>
        <v>0</v>
      </c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R487" s="237" t="s">
        <v>1804</v>
      </c>
      <c r="AT487" s="237" t="s">
        <v>406</v>
      </c>
      <c r="AU487" s="237" t="s">
        <v>85</v>
      </c>
      <c r="AY487" s="17" t="s">
        <v>178</v>
      </c>
      <c r="BE487" s="238">
        <f>IF(N487="základní",J487,0)</f>
        <v>0</v>
      </c>
      <c r="BF487" s="238">
        <f>IF(N487="snížená",J487,0)</f>
        <v>0</v>
      </c>
      <c r="BG487" s="238">
        <f>IF(N487="zákl. přenesená",J487,0)</f>
        <v>0</v>
      </c>
      <c r="BH487" s="238">
        <f>IF(N487="sníž. přenesená",J487,0)</f>
        <v>0</v>
      </c>
      <c r="BI487" s="238">
        <f>IF(N487="nulová",J487,0)</f>
        <v>0</v>
      </c>
      <c r="BJ487" s="17" t="s">
        <v>83</v>
      </c>
      <c r="BK487" s="238">
        <f>ROUND(I487*H487,2)</f>
        <v>0</v>
      </c>
      <c r="BL487" s="17" t="s">
        <v>726</v>
      </c>
      <c r="BM487" s="237" t="s">
        <v>4319</v>
      </c>
    </row>
    <row r="488" s="14" customFormat="1">
      <c r="A488" s="14"/>
      <c r="B488" s="255"/>
      <c r="C488" s="256"/>
      <c r="D488" s="246" t="s">
        <v>190</v>
      </c>
      <c r="E488" s="257" t="s">
        <v>1</v>
      </c>
      <c r="F488" s="258" t="s">
        <v>4320</v>
      </c>
      <c r="G488" s="256"/>
      <c r="H488" s="259">
        <v>8</v>
      </c>
      <c r="I488" s="260"/>
      <c r="J488" s="256"/>
      <c r="K488" s="256"/>
      <c r="L488" s="261"/>
      <c r="M488" s="262"/>
      <c r="N488" s="263"/>
      <c r="O488" s="263"/>
      <c r="P488" s="263"/>
      <c r="Q488" s="263"/>
      <c r="R488" s="263"/>
      <c r="S488" s="263"/>
      <c r="T488" s="26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65" t="s">
        <v>190</v>
      </c>
      <c r="AU488" s="265" t="s">
        <v>85</v>
      </c>
      <c r="AV488" s="14" t="s">
        <v>85</v>
      </c>
      <c r="AW488" s="14" t="s">
        <v>34</v>
      </c>
      <c r="AX488" s="14" t="s">
        <v>76</v>
      </c>
      <c r="AY488" s="265" t="s">
        <v>178</v>
      </c>
    </row>
    <row r="489" s="2" customFormat="1" ht="24.15" customHeight="1">
      <c r="A489" s="38"/>
      <c r="B489" s="39"/>
      <c r="C489" s="226" t="s">
        <v>1391</v>
      </c>
      <c r="D489" s="226" t="s">
        <v>181</v>
      </c>
      <c r="E489" s="227" t="s">
        <v>4038</v>
      </c>
      <c r="F489" s="228" t="s">
        <v>4039</v>
      </c>
      <c r="G489" s="229" t="s">
        <v>203</v>
      </c>
      <c r="H489" s="230">
        <v>8</v>
      </c>
      <c r="I489" s="231"/>
      <c r="J489" s="232">
        <f>ROUND(I489*H489,2)</f>
        <v>0</v>
      </c>
      <c r="K489" s="228" t="s">
        <v>185</v>
      </c>
      <c r="L489" s="44"/>
      <c r="M489" s="233" t="s">
        <v>1</v>
      </c>
      <c r="N489" s="234" t="s">
        <v>41</v>
      </c>
      <c r="O489" s="91"/>
      <c r="P489" s="235">
        <f>O489*H489</f>
        <v>0</v>
      </c>
      <c r="Q489" s="235">
        <v>0</v>
      </c>
      <c r="R489" s="235">
        <f>Q489*H489</f>
        <v>0</v>
      </c>
      <c r="S489" s="235">
        <v>0</v>
      </c>
      <c r="T489" s="236">
        <f>S489*H489</f>
        <v>0</v>
      </c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R489" s="237" t="s">
        <v>726</v>
      </c>
      <c r="AT489" s="237" t="s">
        <v>181</v>
      </c>
      <c r="AU489" s="237" t="s">
        <v>85</v>
      </c>
      <c r="AY489" s="17" t="s">
        <v>178</v>
      </c>
      <c r="BE489" s="238">
        <f>IF(N489="základní",J489,0)</f>
        <v>0</v>
      </c>
      <c r="BF489" s="238">
        <f>IF(N489="snížená",J489,0)</f>
        <v>0</v>
      </c>
      <c r="BG489" s="238">
        <f>IF(N489="zákl. přenesená",J489,0)</f>
        <v>0</v>
      </c>
      <c r="BH489" s="238">
        <f>IF(N489="sníž. přenesená",J489,0)</f>
        <v>0</v>
      </c>
      <c r="BI489" s="238">
        <f>IF(N489="nulová",J489,0)</f>
        <v>0</v>
      </c>
      <c r="BJ489" s="17" t="s">
        <v>83</v>
      </c>
      <c r="BK489" s="238">
        <f>ROUND(I489*H489,2)</f>
        <v>0</v>
      </c>
      <c r="BL489" s="17" t="s">
        <v>726</v>
      </c>
      <c r="BM489" s="237" t="s">
        <v>4321</v>
      </c>
    </row>
    <row r="490" s="2" customFormat="1">
      <c r="A490" s="38"/>
      <c r="B490" s="39"/>
      <c r="C490" s="40"/>
      <c r="D490" s="239" t="s">
        <v>188</v>
      </c>
      <c r="E490" s="40"/>
      <c r="F490" s="240" t="s">
        <v>4041</v>
      </c>
      <c r="G490" s="40"/>
      <c r="H490" s="40"/>
      <c r="I490" s="241"/>
      <c r="J490" s="40"/>
      <c r="K490" s="40"/>
      <c r="L490" s="44"/>
      <c r="M490" s="242"/>
      <c r="N490" s="243"/>
      <c r="O490" s="91"/>
      <c r="P490" s="91"/>
      <c r="Q490" s="91"/>
      <c r="R490" s="91"/>
      <c r="S490" s="91"/>
      <c r="T490" s="92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T490" s="17" t="s">
        <v>188</v>
      </c>
      <c r="AU490" s="17" t="s">
        <v>85</v>
      </c>
    </row>
    <row r="491" s="12" customFormat="1" ht="22.8" customHeight="1">
      <c r="A491" s="12"/>
      <c r="B491" s="210"/>
      <c r="C491" s="211"/>
      <c r="D491" s="212" t="s">
        <v>75</v>
      </c>
      <c r="E491" s="224" t="s">
        <v>4322</v>
      </c>
      <c r="F491" s="224" t="s">
        <v>4323</v>
      </c>
      <c r="G491" s="211"/>
      <c r="H491" s="211"/>
      <c r="I491" s="214"/>
      <c r="J491" s="225">
        <f>BK491</f>
        <v>0</v>
      </c>
      <c r="K491" s="211"/>
      <c r="L491" s="216"/>
      <c r="M491" s="217"/>
      <c r="N491" s="218"/>
      <c r="O491" s="218"/>
      <c r="P491" s="219">
        <f>SUM(P492:P549)</f>
        <v>0</v>
      </c>
      <c r="Q491" s="218"/>
      <c r="R491" s="219">
        <f>SUM(R492:R549)</f>
        <v>0.00072000000000000005</v>
      </c>
      <c r="S491" s="218"/>
      <c r="T491" s="220">
        <f>SUM(T492:T549)</f>
        <v>0</v>
      </c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R491" s="221" t="s">
        <v>179</v>
      </c>
      <c r="AT491" s="222" t="s">
        <v>75</v>
      </c>
      <c r="AU491" s="222" t="s">
        <v>83</v>
      </c>
      <c r="AY491" s="221" t="s">
        <v>178</v>
      </c>
      <c r="BK491" s="223">
        <f>SUM(BK492:BK549)</f>
        <v>0</v>
      </c>
    </row>
    <row r="492" s="2" customFormat="1" ht="66.75" customHeight="1">
      <c r="A492" s="38"/>
      <c r="B492" s="39"/>
      <c r="C492" s="267" t="s">
        <v>1395</v>
      </c>
      <c r="D492" s="267" t="s">
        <v>406</v>
      </c>
      <c r="E492" s="268" t="s">
        <v>4324</v>
      </c>
      <c r="F492" s="269" t="s">
        <v>4325</v>
      </c>
      <c r="G492" s="270" t="s">
        <v>1341</v>
      </c>
      <c r="H492" s="271">
        <v>1</v>
      </c>
      <c r="I492" s="272"/>
      <c r="J492" s="273">
        <f>ROUND(I492*H492,2)</f>
        <v>0</v>
      </c>
      <c r="K492" s="269" t="s">
        <v>1</v>
      </c>
      <c r="L492" s="274"/>
      <c r="M492" s="275" t="s">
        <v>1</v>
      </c>
      <c r="N492" s="276" t="s">
        <v>41</v>
      </c>
      <c r="O492" s="91"/>
      <c r="P492" s="235">
        <f>O492*H492</f>
        <v>0</v>
      </c>
      <c r="Q492" s="235">
        <v>0</v>
      </c>
      <c r="R492" s="235">
        <f>Q492*H492</f>
        <v>0</v>
      </c>
      <c r="S492" s="235">
        <v>0</v>
      </c>
      <c r="T492" s="236">
        <f>S492*H492</f>
        <v>0</v>
      </c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R492" s="237" t="s">
        <v>1183</v>
      </c>
      <c r="AT492" s="237" t="s">
        <v>406</v>
      </c>
      <c r="AU492" s="237" t="s">
        <v>85</v>
      </c>
      <c r="AY492" s="17" t="s">
        <v>178</v>
      </c>
      <c r="BE492" s="238">
        <f>IF(N492="základní",J492,0)</f>
        <v>0</v>
      </c>
      <c r="BF492" s="238">
        <f>IF(N492="snížená",J492,0)</f>
        <v>0</v>
      </c>
      <c r="BG492" s="238">
        <f>IF(N492="zákl. přenesená",J492,0)</f>
        <v>0</v>
      </c>
      <c r="BH492" s="238">
        <f>IF(N492="sníž. přenesená",J492,0)</f>
        <v>0</v>
      </c>
      <c r="BI492" s="238">
        <f>IF(N492="nulová",J492,0)</f>
        <v>0</v>
      </c>
      <c r="BJ492" s="17" t="s">
        <v>83</v>
      </c>
      <c r="BK492" s="238">
        <f>ROUND(I492*H492,2)</f>
        <v>0</v>
      </c>
      <c r="BL492" s="17" t="s">
        <v>1183</v>
      </c>
      <c r="BM492" s="237" t="s">
        <v>4326</v>
      </c>
    </row>
    <row r="493" s="14" customFormat="1">
      <c r="A493" s="14"/>
      <c r="B493" s="255"/>
      <c r="C493" s="256"/>
      <c r="D493" s="246" t="s">
        <v>190</v>
      </c>
      <c r="E493" s="257" t="s">
        <v>1</v>
      </c>
      <c r="F493" s="258" t="s">
        <v>83</v>
      </c>
      <c r="G493" s="256"/>
      <c r="H493" s="259">
        <v>1</v>
      </c>
      <c r="I493" s="260"/>
      <c r="J493" s="256"/>
      <c r="K493" s="256"/>
      <c r="L493" s="261"/>
      <c r="M493" s="262"/>
      <c r="N493" s="263"/>
      <c r="O493" s="263"/>
      <c r="P493" s="263"/>
      <c r="Q493" s="263"/>
      <c r="R493" s="263"/>
      <c r="S493" s="263"/>
      <c r="T493" s="26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65" t="s">
        <v>190</v>
      </c>
      <c r="AU493" s="265" t="s">
        <v>85</v>
      </c>
      <c r="AV493" s="14" t="s">
        <v>85</v>
      </c>
      <c r="AW493" s="14" t="s">
        <v>34</v>
      </c>
      <c r="AX493" s="14" t="s">
        <v>76</v>
      </c>
      <c r="AY493" s="265" t="s">
        <v>178</v>
      </c>
    </row>
    <row r="494" s="2" customFormat="1" ht="66.75" customHeight="1">
      <c r="A494" s="38"/>
      <c r="B494" s="39"/>
      <c r="C494" s="267" t="s">
        <v>1399</v>
      </c>
      <c r="D494" s="267" t="s">
        <v>406</v>
      </c>
      <c r="E494" s="268" t="s">
        <v>4191</v>
      </c>
      <c r="F494" s="269" t="s">
        <v>4192</v>
      </c>
      <c r="G494" s="270" t="s">
        <v>1341</v>
      </c>
      <c r="H494" s="271">
        <v>1</v>
      </c>
      <c r="I494" s="272"/>
      <c r="J494" s="273">
        <f>ROUND(I494*H494,2)</f>
        <v>0</v>
      </c>
      <c r="K494" s="269" t="s">
        <v>1</v>
      </c>
      <c r="L494" s="274"/>
      <c r="M494" s="275" t="s">
        <v>1</v>
      </c>
      <c r="N494" s="276" t="s">
        <v>41</v>
      </c>
      <c r="O494" s="91"/>
      <c r="P494" s="235">
        <f>O494*H494</f>
        <v>0</v>
      </c>
      <c r="Q494" s="235">
        <v>0</v>
      </c>
      <c r="R494" s="235">
        <f>Q494*H494</f>
        <v>0</v>
      </c>
      <c r="S494" s="235">
        <v>0</v>
      </c>
      <c r="T494" s="236">
        <f>S494*H494</f>
        <v>0</v>
      </c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R494" s="237" t="s">
        <v>1183</v>
      </c>
      <c r="AT494" s="237" t="s">
        <v>406</v>
      </c>
      <c r="AU494" s="237" t="s">
        <v>85</v>
      </c>
      <c r="AY494" s="17" t="s">
        <v>178</v>
      </c>
      <c r="BE494" s="238">
        <f>IF(N494="základní",J494,0)</f>
        <v>0</v>
      </c>
      <c r="BF494" s="238">
        <f>IF(N494="snížená",J494,0)</f>
        <v>0</v>
      </c>
      <c r="BG494" s="238">
        <f>IF(N494="zákl. přenesená",J494,0)</f>
        <v>0</v>
      </c>
      <c r="BH494" s="238">
        <f>IF(N494="sníž. přenesená",J494,0)</f>
        <v>0</v>
      </c>
      <c r="BI494" s="238">
        <f>IF(N494="nulová",J494,0)</f>
        <v>0</v>
      </c>
      <c r="BJ494" s="17" t="s">
        <v>83</v>
      </c>
      <c r="BK494" s="238">
        <f>ROUND(I494*H494,2)</f>
        <v>0</v>
      </c>
      <c r="BL494" s="17" t="s">
        <v>1183</v>
      </c>
      <c r="BM494" s="237" t="s">
        <v>4327</v>
      </c>
    </row>
    <row r="495" s="14" customFormat="1">
      <c r="A495" s="14"/>
      <c r="B495" s="255"/>
      <c r="C495" s="256"/>
      <c r="D495" s="246" t="s">
        <v>190</v>
      </c>
      <c r="E495" s="257" t="s">
        <v>1</v>
      </c>
      <c r="F495" s="258" t="s">
        <v>83</v>
      </c>
      <c r="G495" s="256"/>
      <c r="H495" s="259">
        <v>1</v>
      </c>
      <c r="I495" s="260"/>
      <c r="J495" s="256"/>
      <c r="K495" s="256"/>
      <c r="L495" s="261"/>
      <c r="M495" s="262"/>
      <c r="N495" s="263"/>
      <c r="O495" s="263"/>
      <c r="P495" s="263"/>
      <c r="Q495" s="263"/>
      <c r="R495" s="263"/>
      <c r="S495" s="263"/>
      <c r="T495" s="26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65" t="s">
        <v>190</v>
      </c>
      <c r="AU495" s="265" t="s">
        <v>85</v>
      </c>
      <c r="AV495" s="14" t="s">
        <v>85</v>
      </c>
      <c r="AW495" s="14" t="s">
        <v>34</v>
      </c>
      <c r="AX495" s="14" t="s">
        <v>76</v>
      </c>
      <c r="AY495" s="265" t="s">
        <v>178</v>
      </c>
    </row>
    <row r="496" s="2" customFormat="1" ht="24.15" customHeight="1">
      <c r="A496" s="38"/>
      <c r="B496" s="39"/>
      <c r="C496" s="226" t="s">
        <v>1403</v>
      </c>
      <c r="D496" s="226" t="s">
        <v>181</v>
      </c>
      <c r="E496" s="227" t="s">
        <v>4072</v>
      </c>
      <c r="F496" s="228" t="s">
        <v>4073</v>
      </c>
      <c r="G496" s="229" t="s">
        <v>203</v>
      </c>
      <c r="H496" s="230">
        <v>2</v>
      </c>
      <c r="I496" s="231"/>
      <c r="J496" s="232">
        <f>ROUND(I496*H496,2)</f>
        <v>0</v>
      </c>
      <c r="K496" s="228" t="s">
        <v>185</v>
      </c>
      <c r="L496" s="44"/>
      <c r="M496" s="233" t="s">
        <v>1</v>
      </c>
      <c r="N496" s="234" t="s">
        <v>41</v>
      </c>
      <c r="O496" s="91"/>
      <c r="P496" s="235">
        <f>O496*H496</f>
        <v>0</v>
      </c>
      <c r="Q496" s="235">
        <v>0</v>
      </c>
      <c r="R496" s="235">
        <f>Q496*H496</f>
        <v>0</v>
      </c>
      <c r="S496" s="235">
        <v>0</v>
      </c>
      <c r="T496" s="236">
        <f>S496*H496</f>
        <v>0</v>
      </c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R496" s="237" t="s">
        <v>362</v>
      </c>
      <c r="AT496" s="237" t="s">
        <v>181</v>
      </c>
      <c r="AU496" s="237" t="s">
        <v>85</v>
      </c>
      <c r="AY496" s="17" t="s">
        <v>178</v>
      </c>
      <c r="BE496" s="238">
        <f>IF(N496="základní",J496,0)</f>
        <v>0</v>
      </c>
      <c r="BF496" s="238">
        <f>IF(N496="snížená",J496,0)</f>
        <v>0</v>
      </c>
      <c r="BG496" s="238">
        <f>IF(N496="zákl. přenesená",J496,0)</f>
        <v>0</v>
      </c>
      <c r="BH496" s="238">
        <f>IF(N496="sníž. přenesená",J496,0)</f>
        <v>0</v>
      </c>
      <c r="BI496" s="238">
        <f>IF(N496="nulová",J496,0)</f>
        <v>0</v>
      </c>
      <c r="BJ496" s="17" t="s">
        <v>83</v>
      </c>
      <c r="BK496" s="238">
        <f>ROUND(I496*H496,2)</f>
        <v>0</v>
      </c>
      <c r="BL496" s="17" t="s">
        <v>362</v>
      </c>
      <c r="BM496" s="237" t="s">
        <v>4328</v>
      </c>
    </row>
    <row r="497" s="2" customFormat="1">
      <c r="A497" s="38"/>
      <c r="B497" s="39"/>
      <c r="C497" s="40"/>
      <c r="D497" s="239" t="s">
        <v>188</v>
      </c>
      <c r="E497" s="40"/>
      <c r="F497" s="240" t="s">
        <v>4075</v>
      </c>
      <c r="G497" s="40"/>
      <c r="H497" s="40"/>
      <c r="I497" s="241"/>
      <c r="J497" s="40"/>
      <c r="K497" s="40"/>
      <c r="L497" s="44"/>
      <c r="M497" s="242"/>
      <c r="N497" s="243"/>
      <c r="O497" s="91"/>
      <c r="P497" s="91"/>
      <c r="Q497" s="91"/>
      <c r="R497" s="91"/>
      <c r="S497" s="91"/>
      <c r="T497" s="92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T497" s="17" t="s">
        <v>188</v>
      </c>
      <c r="AU497" s="17" t="s">
        <v>85</v>
      </c>
    </row>
    <row r="498" s="2" customFormat="1" ht="16.5" customHeight="1">
      <c r="A498" s="38"/>
      <c r="B498" s="39"/>
      <c r="C498" s="267" t="s">
        <v>1407</v>
      </c>
      <c r="D498" s="267" t="s">
        <v>406</v>
      </c>
      <c r="E498" s="268" t="s">
        <v>4195</v>
      </c>
      <c r="F498" s="269" t="s">
        <v>4196</v>
      </c>
      <c r="G498" s="270" t="s">
        <v>1341</v>
      </c>
      <c r="H498" s="271">
        <v>3</v>
      </c>
      <c r="I498" s="272"/>
      <c r="J498" s="273">
        <f>ROUND(I498*H498,2)</f>
        <v>0</v>
      </c>
      <c r="K498" s="269" t="s">
        <v>1</v>
      </c>
      <c r="L498" s="274"/>
      <c r="M498" s="275" t="s">
        <v>1</v>
      </c>
      <c r="N498" s="276" t="s">
        <v>41</v>
      </c>
      <c r="O498" s="91"/>
      <c r="P498" s="235">
        <f>O498*H498</f>
        <v>0</v>
      </c>
      <c r="Q498" s="235">
        <v>0</v>
      </c>
      <c r="R498" s="235">
        <f>Q498*H498</f>
        <v>0</v>
      </c>
      <c r="S498" s="235">
        <v>0</v>
      </c>
      <c r="T498" s="236">
        <f>S498*H498</f>
        <v>0</v>
      </c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R498" s="237" t="s">
        <v>1183</v>
      </c>
      <c r="AT498" s="237" t="s">
        <v>406</v>
      </c>
      <c r="AU498" s="237" t="s">
        <v>85</v>
      </c>
      <c r="AY498" s="17" t="s">
        <v>178</v>
      </c>
      <c r="BE498" s="238">
        <f>IF(N498="základní",J498,0)</f>
        <v>0</v>
      </c>
      <c r="BF498" s="238">
        <f>IF(N498="snížená",J498,0)</f>
        <v>0</v>
      </c>
      <c r="BG498" s="238">
        <f>IF(N498="zákl. přenesená",J498,0)</f>
        <v>0</v>
      </c>
      <c r="BH498" s="238">
        <f>IF(N498="sníž. přenesená",J498,0)</f>
        <v>0</v>
      </c>
      <c r="BI498" s="238">
        <f>IF(N498="nulová",J498,0)</f>
        <v>0</v>
      </c>
      <c r="BJ498" s="17" t="s">
        <v>83</v>
      </c>
      <c r="BK498" s="238">
        <f>ROUND(I498*H498,2)</f>
        <v>0</v>
      </c>
      <c r="BL498" s="17" t="s">
        <v>1183</v>
      </c>
      <c r="BM498" s="237" t="s">
        <v>4329</v>
      </c>
    </row>
    <row r="499" s="14" customFormat="1">
      <c r="A499" s="14"/>
      <c r="B499" s="255"/>
      <c r="C499" s="256"/>
      <c r="D499" s="246" t="s">
        <v>190</v>
      </c>
      <c r="E499" s="257" t="s">
        <v>1</v>
      </c>
      <c r="F499" s="258" t="s">
        <v>4094</v>
      </c>
      <c r="G499" s="256"/>
      <c r="H499" s="259">
        <v>3</v>
      </c>
      <c r="I499" s="260"/>
      <c r="J499" s="256"/>
      <c r="K499" s="256"/>
      <c r="L499" s="261"/>
      <c r="M499" s="262"/>
      <c r="N499" s="263"/>
      <c r="O499" s="263"/>
      <c r="P499" s="263"/>
      <c r="Q499" s="263"/>
      <c r="R499" s="263"/>
      <c r="S499" s="263"/>
      <c r="T499" s="26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65" t="s">
        <v>190</v>
      </c>
      <c r="AU499" s="265" t="s">
        <v>85</v>
      </c>
      <c r="AV499" s="14" t="s">
        <v>85</v>
      </c>
      <c r="AW499" s="14" t="s">
        <v>34</v>
      </c>
      <c r="AX499" s="14" t="s">
        <v>76</v>
      </c>
      <c r="AY499" s="265" t="s">
        <v>178</v>
      </c>
    </row>
    <row r="500" s="2" customFormat="1" ht="24.15" customHeight="1">
      <c r="A500" s="38"/>
      <c r="B500" s="39"/>
      <c r="C500" s="226" t="s">
        <v>1413</v>
      </c>
      <c r="D500" s="226" t="s">
        <v>181</v>
      </c>
      <c r="E500" s="227" t="s">
        <v>4199</v>
      </c>
      <c r="F500" s="228" t="s">
        <v>4200</v>
      </c>
      <c r="G500" s="229" t="s">
        <v>203</v>
      </c>
      <c r="H500" s="230">
        <v>3</v>
      </c>
      <c r="I500" s="231"/>
      <c r="J500" s="232">
        <f>ROUND(I500*H500,2)</f>
        <v>0</v>
      </c>
      <c r="K500" s="228" t="s">
        <v>185</v>
      </c>
      <c r="L500" s="44"/>
      <c r="M500" s="233" t="s">
        <v>1</v>
      </c>
      <c r="N500" s="234" t="s">
        <v>41</v>
      </c>
      <c r="O500" s="91"/>
      <c r="P500" s="235">
        <f>O500*H500</f>
        <v>0</v>
      </c>
      <c r="Q500" s="235">
        <v>0</v>
      </c>
      <c r="R500" s="235">
        <f>Q500*H500</f>
        <v>0</v>
      </c>
      <c r="S500" s="235">
        <v>0</v>
      </c>
      <c r="T500" s="236">
        <f>S500*H500</f>
        <v>0</v>
      </c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R500" s="237" t="s">
        <v>362</v>
      </c>
      <c r="AT500" s="237" t="s">
        <v>181</v>
      </c>
      <c r="AU500" s="237" t="s">
        <v>85</v>
      </c>
      <c r="AY500" s="17" t="s">
        <v>178</v>
      </c>
      <c r="BE500" s="238">
        <f>IF(N500="základní",J500,0)</f>
        <v>0</v>
      </c>
      <c r="BF500" s="238">
        <f>IF(N500="snížená",J500,0)</f>
        <v>0</v>
      </c>
      <c r="BG500" s="238">
        <f>IF(N500="zákl. přenesená",J500,0)</f>
        <v>0</v>
      </c>
      <c r="BH500" s="238">
        <f>IF(N500="sníž. přenesená",J500,0)</f>
        <v>0</v>
      </c>
      <c r="BI500" s="238">
        <f>IF(N500="nulová",J500,0)</f>
        <v>0</v>
      </c>
      <c r="BJ500" s="17" t="s">
        <v>83</v>
      </c>
      <c r="BK500" s="238">
        <f>ROUND(I500*H500,2)</f>
        <v>0</v>
      </c>
      <c r="BL500" s="17" t="s">
        <v>362</v>
      </c>
      <c r="BM500" s="237" t="s">
        <v>4330</v>
      </c>
    </row>
    <row r="501" s="2" customFormat="1">
      <c r="A501" s="38"/>
      <c r="B501" s="39"/>
      <c r="C501" s="40"/>
      <c r="D501" s="239" t="s">
        <v>188</v>
      </c>
      <c r="E501" s="40"/>
      <c r="F501" s="240" t="s">
        <v>4202</v>
      </c>
      <c r="G501" s="40"/>
      <c r="H501" s="40"/>
      <c r="I501" s="241"/>
      <c r="J501" s="40"/>
      <c r="K501" s="40"/>
      <c r="L501" s="44"/>
      <c r="M501" s="242"/>
      <c r="N501" s="243"/>
      <c r="O501" s="91"/>
      <c r="P501" s="91"/>
      <c r="Q501" s="91"/>
      <c r="R501" s="91"/>
      <c r="S501" s="91"/>
      <c r="T501" s="92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T501" s="17" t="s">
        <v>188</v>
      </c>
      <c r="AU501" s="17" t="s">
        <v>85</v>
      </c>
    </row>
    <row r="502" s="2" customFormat="1" ht="37.8" customHeight="1">
      <c r="A502" s="38"/>
      <c r="B502" s="39"/>
      <c r="C502" s="267" t="s">
        <v>1417</v>
      </c>
      <c r="D502" s="267" t="s">
        <v>406</v>
      </c>
      <c r="E502" s="268" t="s">
        <v>4203</v>
      </c>
      <c r="F502" s="269" t="s">
        <v>4204</v>
      </c>
      <c r="G502" s="270" t="s">
        <v>1341</v>
      </c>
      <c r="H502" s="271">
        <v>3</v>
      </c>
      <c r="I502" s="272"/>
      <c r="J502" s="273">
        <f>ROUND(I502*H502,2)</f>
        <v>0</v>
      </c>
      <c r="K502" s="269" t="s">
        <v>1</v>
      </c>
      <c r="L502" s="274"/>
      <c r="M502" s="275" t="s">
        <v>1</v>
      </c>
      <c r="N502" s="276" t="s">
        <v>41</v>
      </c>
      <c r="O502" s="91"/>
      <c r="P502" s="235">
        <f>O502*H502</f>
        <v>0</v>
      </c>
      <c r="Q502" s="235">
        <v>0</v>
      </c>
      <c r="R502" s="235">
        <f>Q502*H502</f>
        <v>0</v>
      </c>
      <c r="S502" s="235">
        <v>0</v>
      </c>
      <c r="T502" s="236">
        <f>S502*H502</f>
        <v>0</v>
      </c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R502" s="237" t="s">
        <v>1183</v>
      </c>
      <c r="AT502" s="237" t="s">
        <v>406</v>
      </c>
      <c r="AU502" s="237" t="s">
        <v>85</v>
      </c>
      <c r="AY502" s="17" t="s">
        <v>178</v>
      </c>
      <c r="BE502" s="238">
        <f>IF(N502="základní",J502,0)</f>
        <v>0</v>
      </c>
      <c r="BF502" s="238">
        <f>IF(N502="snížená",J502,0)</f>
        <v>0</v>
      </c>
      <c r="BG502" s="238">
        <f>IF(N502="zákl. přenesená",J502,0)</f>
        <v>0</v>
      </c>
      <c r="BH502" s="238">
        <f>IF(N502="sníž. přenesená",J502,0)</f>
        <v>0</v>
      </c>
      <c r="BI502" s="238">
        <f>IF(N502="nulová",J502,0)</f>
        <v>0</v>
      </c>
      <c r="BJ502" s="17" t="s">
        <v>83</v>
      </c>
      <c r="BK502" s="238">
        <f>ROUND(I502*H502,2)</f>
        <v>0</v>
      </c>
      <c r="BL502" s="17" t="s">
        <v>1183</v>
      </c>
      <c r="BM502" s="237" t="s">
        <v>4331</v>
      </c>
    </row>
    <row r="503" s="14" customFormat="1">
      <c r="A503" s="14"/>
      <c r="B503" s="255"/>
      <c r="C503" s="256"/>
      <c r="D503" s="246" t="s">
        <v>190</v>
      </c>
      <c r="E503" s="257" t="s">
        <v>1</v>
      </c>
      <c r="F503" s="258" t="s">
        <v>4094</v>
      </c>
      <c r="G503" s="256"/>
      <c r="H503" s="259">
        <v>3</v>
      </c>
      <c r="I503" s="260"/>
      <c r="J503" s="256"/>
      <c r="K503" s="256"/>
      <c r="L503" s="261"/>
      <c r="M503" s="262"/>
      <c r="N503" s="263"/>
      <c r="O503" s="263"/>
      <c r="P503" s="263"/>
      <c r="Q503" s="263"/>
      <c r="R503" s="263"/>
      <c r="S503" s="263"/>
      <c r="T503" s="26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5" t="s">
        <v>190</v>
      </c>
      <c r="AU503" s="265" t="s">
        <v>85</v>
      </c>
      <c r="AV503" s="14" t="s">
        <v>85</v>
      </c>
      <c r="AW503" s="14" t="s">
        <v>34</v>
      </c>
      <c r="AX503" s="14" t="s">
        <v>76</v>
      </c>
      <c r="AY503" s="265" t="s">
        <v>178</v>
      </c>
    </row>
    <row r="504" s="2" customFormat="1" ht="24.15" customHeight="1">
      <c r="A504" s="38"/>
      <c r="B504" s="39"/>
      <c r="C504" s="226" t="s">
        <v>1421</v>
      </c>
      <c r="D504" s="226" t="s">
        <v>181</v>
      </c>
      <c r="E504" s="227" t="s">
        <v>4206</v>
      </c>
      <c r="F504" s="228" t="s">
        <v>4207</v>
      </c>
      <c r="G504" s="229" t="s">
        <v>203</v>
      </c>
      <c r="H504" s="230">
        <v>3</v>
      </c>
      <c r="I504" s="231"/>
      <c r="J504" s="232">
        <f>ROUND(I504*H504,2)</f>
        <v>0</v>
      </c>
      <c r="K504" s="228" t="s">
        <v>185</v>
      </c>
      <c r="L504" s="44"/>
      <c r="M504" s="233" t="s">
        <v>1</v>
      </c>
      <c r="N504" s="234" t="s">
        <v>41</v>
      </c>
      <c r="O504" s="91"/>
      <c r="P504" s="235">
        <f>O504*H504</f>
        <v>0</v>
      </c>
      <c r="Q504" s="235">
        <v>0</v>
      </c>
      <c r="R504" s="235">
        <f>Q504*H504</f>
        <v>0</v>
      </c>
      <c r="S504" s="235">
        <v>0</v>
      </c>
      <c r="T504" s="236">
        <f>S504*H504</f>
        <v>0</v>
      </c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R504" s="237" t="s">
        <v>362</v>
      </c>
      <c r="AT504" s="237" t="s">
        <v>181</v>
      </c>
      <c r="AU504" s="237" t="s">
        <v>85</v>
      </c>
      <c r="AY504" s="17" t="s">
        <v>178</v>
      </c>
      <c r="BE504" s="238">
        <f>IF(N504="základní",J504,0)</f>
        <v>0</v>
      </c>
      <c r="BF504" s="238">
        <f>IF(N504="snížená",J504,0)</f>
        <v>0</v>
      </c>
      <c r="BG504" s="238">
        <f>IF(N504="zákl. přenesená",J504,0)</f>
        <v>0</v>
      </c>
      <c r="BH504" s="238">
        <f>IF(N504="sníž. přenesená",J504,0)</f>
        <v>0</v>
      </c>
      <c r="BI504" s="238">
        <f>IF(N504="nulová",J504,0)</f>
        <v>0</v>
      </c>
      <c r="BJ504" s="17" t="s">
        <v>83</v>
      </c>
      <c r="BK504" s="238">
        <f>ROUND(I504*H504,2)</f>
        <v>0</v>
      </c>
      <c r="BL504" s="17" t="s">
        <v>362</v>
      </c>
      <c r="BM504" s="237" t="s">
        <v>4332</v>
      </c>
    </row>
    <row r="505" s="2" customFormat="1">
      <c r="A505" s="38"/>
      <c r="B505" s="39"/>
      <c r="C505" s="40"/>
      <c r="D505" s="239" t="s">
        <v>188</v>
      </c>
      <c r="E505" s="40"/>
      <c r="F505" s="240" t="s">
        <v>4209</v>
      </c>
      <c r="G505" s="40"/>
      <c r="H505" s="40"/>
      <c r="I505" s="241"/>
      <c r="J505" s="40"/>
      <c r="K505" s="40"/>
      <c r="L505" s="44"/>
      <c r="M505" s="242"/>
      <c r="N505" s="243"/>
      <c r="O505" s="91"/>
      <c r="P505" s="91"/>
      <c r="Q505" s="91"/>
      <c r="R505" s="91"/>
      <c r="S505" s="91"/>
      <c r="T505" s="92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T505" s="17" t="s">
        <v>188</v>
      </c>
      <c r="AU505" s="17" t="s">
        <v>85</v>
      </c>
    </row>
    <row r="506" s="2" customFormat="1" ht="44.25" customHeight="1">
      <c r="A506" s="38"/>
      <c r="B506" s="39"/>
      <c r="C506" s="267" t="s">
        <v>1427</v>
      </c>
      <c r="D506" s="267" t="s">
        <v>406</v>
      </c>
      <c r="E506" s="268" t="s">
        <v>4216</v>
      </c>
      <c r="F506" s="269" t="s">
        <v>4217</v>
      </c>
      <c r="G506" s="270" t="s">
        <v>1341</v>
      </c>
      <c r="H506" s="271">
        <v>3</v>
      </c>
      <c r="I506" s="272"/>
      <c r="J506" s="273">
        <f>ROUND(I506*H506,2)</f>
        <v>0</v>
      </c>
      <c r="K506" s="269" t="s">
        <v>1</v>
      </c>
      <c r="L506" s="274"/>
      <c r="M506" s="275" t="s">
        <v>1</v>
      </c>
      <c r="N506" s="276" t="s">
        <v>41</v>
      </c>
      <c r="O506" s="91"/>
      <c r="P506" s="235">
        <f>O506*H506</f>
        <v>0</v>
      </c>
      <c r="Q506" s="235">
        <v>0</v>
      </c>
      <c r="R506" s="235">
        <f>Q506*H506</f>
        <v>0</v>
      </c>
      <c r="S506" s="235">
        <v>0</v>
      </c>
      <c r="T506" s="236">
        <f>S506*H506</f>
        <v>0</v>
      </c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R506" s="237" t="s">
        <v>1183</v>
      </c>
      <c r="AT506" s="237" t="s">
        <v>406</v>
      </c>
      <c r="AU506" s="237" t="s">
        <v>85</v>
      </c>
      <c r="AY506" s="17" t="s">
        <v>178</v>
      </c>
      <c r="BE506" s="238">
        <f>IF(N506="základní",J506,0)</f>
        <v>0</v>
      </c>
      <c r="BF506" s="238">
        <f>IF(N506="snížená",J506,0)</f>
        <v>0</v>
      </c>
      <c r="BG506" s="238">
        <f>IF(N506="zákl. přenesená",J506,0)</f>
        <v>0</v>
      </c>
      <c r="BH506" s="238">
        <f>IF(N506="sníž. přenesená",J506,0)</f>
        <v>0</v>
      </c>
      <c r="BI506" s="238">
        <f>IF(N506="nulová",J506,0)</f>
        <v>0</v>
      </c>
      <c r="BJ506" s="17" t="s">
        <v>83</v>
      </c>
      <c r="BK506" s="238">
        <f>ROUND(I506*H506,2)</f>
        <v>0</v>
      </c>
      <c r="BL506" s="17" t="s">
        <v>1183</v>
      </c>
      <c r="BM506" s="237" t="s">
        <v>4333</v>
      </c>
    </row>
    <row r="507" s="14" customFormat="1">
      <c r="A507" s="14"/>
      <c r="B507" s="255"/>
      <c r="C507" s="256"/>
      <c r="D507" s="246" t="s">
        <v>190</v>
      </c>
      <c r="E507" s="257" t="s">
        <v>1</v>
      </c>
      <c r="F507" s="258" t="s">
        <v>4094</v>
      </c>
      <c r="G507" s="256"/>
      <c r="H507" s="259">
        <v>3</v>
      </c>
      <c r="I507" s="260"/>
      <c r="J507" s="256"/>
      <c r="K507" s="256"/>
      <c r="L507" s="261"/>
      <c r="M507" s="262"/>
      <c r="N507" s="263"/>
      <c r="O507" s="263"/>
      <c r="P507" s="263"/>
      <c r="Q507" s="263"/>
      <c r="R507" s="263"/>
      <c r="S507" s="263"/>
      <c r="T507" s="26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65" t="s">
        <v>190</v>
      </c>
      <c r="AU507" s="265" t="s">
        <v>85</v>
      </c>
      <c r="AV507" s="14" t="s">
        <v>85</v>
      </c>
      <c r="AW507" s="14" t="s">
        <v>34</v>
      </c>
      <c r="AX507" s="14" t="s">
        <v>76</v>
      </c>
      <c r="AY507" s="265" t="s">
        <v>178</v>
      </c>
    </row>
    <row r="508" s="2" customFormat="1" ht="24.15" customHeight="1">
      <c r="A508" s="38"/>
      <c r="B508" s="39"/>
      <c r="C508" s="226" t="s">
        <v>1434</v>
      </c>
      <c r="D508" s="226" t="s">
        <v>181</v>
      </c>
      <c r="E508" s="227" t="s">
        <v>4219</v>
      </c>
      <c r="F508" s="228" t="s">
        <v>4220</v>
      </c>
      <c r="G508" s="229" t="s">
        <v>203</v>
      </c>
      <c r="H508" s="230">
        <v>3</v>
      </c>
      <c r="I508" s="231"/>
      <c r="J508" s="232">
        <f>ROUND(I508*H508,2)</f>
        <v>0</v>
      </c>
      <c r="K508" s="228" t="s">
        <v>185</v>
      </c>
      <c r="L508" s="44"/>
      <c r="M508" s="233" t="s">
        <v>1</v>
      </c>
      <c r="N508" s="234" t="s">
        <v>41</v>
      </c>
      <c r="O508" s="91"/>
      <c r="P508" s="235">
        <f>O508*H508</f>
        <v>0</v>
      </c>
      <c r="Q508" s="235">
        <v>0</v>
      </c>
      <c r="R508" s="235">
        <f>Q508*H508</f>
        <v>0</v>
      </c>
      <c r="S508" s="235">
        <v>0</v>
      </c>
      <c r="T508" s="236">
        <f>S508*H508</f>
        <v>0</v>
      </c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R508" s="237" t="s">
        <v>362</v>
      </c>
      <c r="AT508" s="237" t="s">
        <v>181</v>
      </c>
      <c r="AU508" s="237" t="s">
        <v>85</v>
      </c>
      <c r="AY508" s="17" t="s">
        <v>178</v>
      </c>
      <c r="BE508" s="238">
        <f>IF(N508="základní",J508,0)</f>
        <v>0</v>
      </c>
      <c r="BF508" s="238">
        <f>IF(N508="snížená",J508,0)</f>
        <v>0</v>
      </c>
      <c r="BG508" s="238">
        <f>IF(N508="zákl. přenesená",J508,0)</f>
        <v>0</v>
      </c>
      <c r="BH508" s="238">
        <f>IF(N508="sníž. přenesená",J508,0)</f>
        <v>0</v>
      </c>
      <c r="BI508" s="238">
        <f>IF(N508="nulová",J508,0)</f>
        <v>0</v>
      </c>
      <c r="BJ508" s="17" t="s">
        <v>83</v>
      </c>
      <c r="BK508" s="238">
        <f>ROUND(I508*H508,2)</f>
        <v>0</v>
      </c>
      <c r="BL508" s="17" t="s">
        <v>362</v>
      </c>
      <c r="BM508" s="237" t="s">
        <v>4334</v>
      </c>
    </row>
    <row r="509" s="2" customFormat="1">
      <c r="A509" s="38"/>
      <c r="B509" s="39"/>
      <c r="C509" s="40"/>
      <c r="D509" s="239" t="s">
        <v>188</v>
      </c>
      <c r="E509" s="40"/>
      <c r="F509" s="240" t="s">
        <v>4222</v>
      </c>
      <c r="G509" s="40"/>
      <c r="H509" s="40"/>
      <c r="I509" s="241"/>
      <c r="J509" s="40"/>
      <c r="K509" s="40"/>
      <c r="L509" s="44"/>
      <c r="M509" s="242"/>
      <c r="N509" s="243"/>
      <c r="O509" s="91"/>
      <c r="P509" s="91"/>
      <c r="Q509" s="91"/>
      <c r="R509" s="91"/>
      <c r="S509" s="91"/>
      <c r="T509" s="92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T509" s="17" t="s">
        <v>188</v>
      </c>
      <c r="AU509" s="17" t="s">
        <v>85</v>
      </c>
    </row>
    <row r="510" s="2" customFormat="1" ht="24.15" customHeight="1">
      <c r="A510" s="38"/>
      <c r="B510" s="39"/>
      <c r="C510" s="267" t="s">
        <v>1438</v>
      </c>
      <c r="D510" s="267" t="s">
        <v>406</v>
      </c>
      <c r="E510" s="268" t="s">
        <v>4223</v>
      </c>
      <c r="F510" s="269" t="s">
        <v>4224</v>
      </c>
      <c r="G510" s="270" t="s">
        <v>1341</v>
      </c>
      <c r="H510" s="271">
        <v>3</v>
      </c>
      <c r="I510" s="272"/>
      <c r="J510" s="273">
        <f>ROUND(I510*H510,2)</f>
        <v>0</v>
      </c>
      <c r="K510" s="269" t="s">
        <v>1</v>
      </c>
      <c r="L510" s="274"/>
      <c r="M510" s="275" t="s">
        <v>1</v>
      </c>
      <c r="N510" s="276" t="s">
        <v>41</v>
      </c>
      <c r="O510" s="91"/>
      <c r="P510" s="235">
        <f>O510*H510</f>
        <v>0</v>
      </c>
      <c r="Q510" s="235">
        <v>0</v>
      </c>
      <c r="R510" s="235">
        <f>Q510*H510</f>
        <v>0</v>
      </c>
      <c r="S510" s="235">
        <v>0</v>
      </c>
      <c r="T510" s="236">
        <f>S510*H510</f>
        <v>0</v>
      </c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R510" s="237" t="s">
        <v>1183</v>
      </c>
      <c r="AT510" s="237" t="s">
        <v>406</v>
      </c>
      <c r="AU510" s="237" t="s">
        <v>85</v>
      </c>
      <c r="AY510" s="17" t="s">
        <v>178</v>
      </c>
      <c r="BE510" s="238">
        <f>IF(N510="základní",J510,0)</f>
        <v>0</v>
      </c>
      <c r="BF510" s="238">
        <f>IF(N510="snížená",J510,0)</f>
        <v>0</v>
      </c>
      <c r="BG510" s="238">
        <f>IF(N510="zákl. přenesená",J510,0)</f>
        <v>0</v>
      </c>
      <c r="BH510" s="238">
        <f>IF(N510="sníž. přenesená",J510,0)</f>
        <v>0</v>
      </c>
      <c r="BI510" s="238">
        <f>IF(N510="nulová",J510,0)</f>
        <v>0</v>
      </c>
      <c r="BJ510" s="17" t="s">
        <v>83</v>
      </c>
      <c r="BK510" s="238">
        <f>ROUND(I510*H510,2)</f>
        <v>0</v>
      </c>
      <c r="BL510" s="17" t="s">
        <v>1183</v>
      </c>
      <c r="BM510" s="237" t="s">
        <v>4335</v>
      </c>
    </row>
    <row r="511" s="14" customFormat="1">
      <c r="A511" s="14"/>
      <c r="B511" s="255"/>
      <c r="C511" s="256"/>
      <c r="D511" s="246" t="s">
        <v>190</v>
      </c>
      <c r="E511" s="257" t="s">
        <v>1</v>
      </c>
      <c r="F511" s="258" t="s">
        <v>4094</v>
      </c>
      <c r="G511" s="256"/>
      <c r="H511" s="259">
        <v>3</v>
      </c>
      <c r="I511" s="260"/>
      <c r="J511" s="256"/>
      <c r="K511" s="256"/>
      <c r="L511" s="261"/>
      <c r="M511" s="262"/>
      <c r="N511" s="263"/>
      <c r="O511" s="263"/>
      <c r="P511" s="263"/>
      <c r="Q511" s="263"/>
      <c r="R511" s="263"/>
      <c r="S511" s="263"/>
      <c r="T511" s="26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65" t="s">
        <v>190</v>
      </c>
      <c r="AU511" s="265" t="s">
        <v>85</v>
      </c>
      <c r="AV511" s="14" t="s">
        <v>85</v>
      </c>
      <c r="AW511" s="14" t="s">
        <v>34</v>
      </c>
      <c r="AX511" s="14" t="s">
        <v>76</v>
      </c>
      <c r="AY511" s="265" t="s">
        <v>178</v>
      </c>
    </row>
    <row r="512" s="2" customFormat="1" ht="24.15" customHeight="1">
      <c r="A512" s="38"/>
      <c r="B512" s="39"/>
      <c r="C512" s="226" t="s">
        <v>1442</v>
      </c>
      <c r="D512" s="226" t="s">
        <v>181</v>
      </c>
      <c r="E512" s="227" t="s">
        <v>4230</v>
      </c>
      <c r="F512" s="228" t="s">
        <v>4231</v>
      </c>
      <c r="G512" s="229" t="s">
        <v>203</v>
      </c>
      <c r="H512" s="230">
        <v>3</v>
      </c>
      <c r="I512" s="231"/>
      <c r="J512" s="232">
        <f>ROUND(I512*H512,2)</f>
        <v>0</v>
      </c>
      <c r="K512" s="228" t="s">
        <v>185</v>
      </c>
      <c r="L512" s="44"/>
      <c r="M512" s="233" t="s">
        <v>1</v>
      </c>
      <c r="N512" s="234" t="s">
        <v>41</v>
      </c>
      <c r="O512" s="91"/>
      <c r="P512" s="235">
        <f>O512*H512</f>
        <v>0</v>
      </c>
      <c r="Q512" s="235">
        <v>0</v>
      </c>
      <c r="R512" s="235">
        <f>Q512*H512</f>
        <v>0</v>
      </c>
      <c r="S512" s="235">
        <v>0</v>
      </c>
      <c r="T512" s="236">
        <f>S512*H512</f>
        <v>0</v>
      </c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R512" s="237" t="s">
        <v>362</v>
      </c>
      <c r="AT512" s="237" t="s">
        <v>181</v>
      </c>
      <c r="AU512" s="237" t="s">
        <v>85</v>
      </c>
      <c r="AY512" s="17" t="s">
        <v>178</v>
      </c>
      <c r="BE512" s="238">
        <f>IF(N512="základní",J512,0)</f>
        <v>0</v>
      </c>
      <c r="BF512" s="238">
        <f>IF(N512="snížená",J512,0)</f>
        <v>0</v>
      </c>
      <c r="BG512" s="238">
        <f>IF(N512="zákl. přenesená",J512,0)</f>
        <v>0</v>
      </c>
      <c r="BH512" s="238">
        <f>IF(N512="sníž. přenesená",J512,0)</f>
        <v>0</v>
      </c>
      <c r="BI512" s="238">
        <f>IF(N512="nulová",J512,0)</f>
        <v>0</v>
      </c>
      <c r="BJ512" s="17" t="s">
        <v>83</v>
      </c>
      <c r="BK512" s="238">
        <f>ROUND(I512*H512,2)</f>
        <v>0</v>
      </c>
      <c r="BL512" s="17" t="s">
        <v>362</v>
      </c>
      <c r="BM512" s="237" t="s">
        <v>4336</v>
      </c>
    </row>
    <row r="513" s="2" customFormat="1">
      <c r="A513" s="38"/>
      <c r="B513" s="39"/>
      <c r="C513" s="40"/>
      <c r="D513" s="239" t="s">
        <v>188</v>
      </c>
      <c r="E513" s="40"/>
      <c r="F513" s="240" t="s">
        <v>4233</v>
      </c>
      <c r="G513" s="40"/>
      <c r="H513" s="40"/>
      <c r="I513" s="241"/>
      <c r="J513" s="40"/>
      <c r="K513" s="40"/>
      <c r="L513" s="44"/>
      <c r="M513" s="242"/>
      <c r="N513" s="243"/>
      <c r="O513" s="91"/>
      <c r="P513" s="91"/>
      <c r="Q513" s="91"/>
      <c r="R513" s="91"/>
      <c r="S513" s="91"/>
      <c r="T513" s="92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T513" s="17" t="s">
        <v>188</v>
      </c>
      <c r="AU513" s="17" t="s">
        <v>85</v>
      </c>
    </row>
    <row r="514" s="2" customFormat="1" ht="37.8" customHeight="1">
      <c r="A514" s="38"/>
      <c r="B514" s="39"/>
      <c r="C514" s="267" t="s">
        <v>1446</v>
      </c>
      <c r="D514" s="267" t="s">
        <v>406</v>
      </c>
      <c r="E514" s="268" t="s">
        <v>4234</v>
      </c>
      <c r="F514" s="269" t="s">
        <v>4235</v>
      </c>
      <c r="G514" s="270" t="s">
        <v>1341</v>
      </c>
      <c r="H514" s="271">
        <v>6</v>
      </c>
      <c r="I514" s="272"/>
      <c r="J514" s="273">
        <f>ROUND(I514*H514,2)</f>
        <v>0</v>
      </c>
      <c r="K514" s="269" t="s">
        <v>1</v>
      </c>
      <c r="L514" s="274"/>
      <c r="M514" s="275" t="s">
        <v>1</v>
      </c>
      <c r="N514" s="276" t="s">
        <v>41</v>
      </c>
      <c r="O514" s="91"/>
      <c r="P514" s="235">
        <f>O514*H514</f>
        <v>0</v>
      </c>
      <c r="Q514" s="235">
        <v>0</v>
      </c>
      <c r="R514" s="235">
        <f>Q514*H514</f>
        <v>0</v>
      </c>
      <c r="S514" s="235">
        <v>0</v>
      </c>
      <c r="T514" s="236">
        <f>S514*H514</f>
        <v>0</v>
      </c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R514" s="237" t="s">
        <v>1183</v>
      </c>
      <c r="AT514" s="237" t="s">
        <v>406</v>
      </c>
      <c r="AU514" s="237" t="s">
        <v>85</v>
      </c>
      <c r="AY514" s="17" t="s">
        <v>178</v>
      </c>
      <c r="BE514" s="238">
        <f>IF(N514="základní",J514,0)</f>
        <v>0</v>
      </c>
      <c r="BF514" s="238">
        <f>IF(N514="snížená",J514,0)</f>
        <v>0</v>
      </c>
      <c r="BG514" s="238">
        <f>IF(N514="zákl. přenesená",J514,0)</f>
        <v>0</v>
      </c>
      <c r="BH514" s="238">
        <f>IF(N514="sníž. přenesená",J514,0)</f>
        <v>0</v>
      </c>
      <c r="BI514" s="238">
        <f>IF(N514="nulová",J514,0)</f>
        <v>0</v>
      </c>
      <c r="BJ514" s="17" t="s">
        <v>83</v>
      </c>
      <c r="BK514" s="238">
        <f>ROUND(I514*H514,2)</f>
        <v>0</v>
      </c>
      <c r="BL514" s="17" t="s">
        <v>1183</v>
      </c>
      <c r="BM514" s="237" t="s">
        <v>4337</v>
      </c>
    </row>
    <row r="515" s="14" customFormat="1">
      <c r="A515" s="14"/>
      <c r="B515" s="255"/>
      <c r="C515" s="256"/>
      <c r="D515" s="246" t="s">
        <v>190</v>
      </c>
      <c r="E515" s="257" t="s">
        <v>1</v>
      </c>
      <c r="F515" s="258" t="s">
        <v>4338</v>
      </c>
      <c r="G515" s="256"/>
      <c r="H515" s="259">
        <v>6</v>
      </c>
      <c r="I515" s="260"/>
      <c r="J515" s="256"/>
      <c r="K515" s="256"/>
      <c r="L515" s="261"/>
      <c r="M515" s="262"/>
      <c r="N515" s="263"/>
      <c r="O515" s="263"/>
      <c r="P515" s="263"/>
      <c r="Q515" s="263"/>
      <c r="R515" s="263"/>
      <c r="S515" s="263"/>
      <c r="T515" s="26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65" t="s">
        <v>190</v>
      </c>
      <c r="AU515" s="265" t="s">
        <v>85</v>
      </c>
      <c r="AV515" s="14" t="s">
        <v>85</v>
      </c>
      <c r="AW515" s="14" t="s">
        <v>34</v>
      </c>
      <c r="AX515" s="14" t="s">
        <v>76</v>
      </c>
      <c r="AY515" s="265" t="s">
        <v>178</v>
      </c>
    </row>
    <row r="516" s="2" customFormat="1" ht="24.15" customHeight="1">
      <c r="A516" s="38"/>
      <c r="B516" s="39"/>
      <c r="C516" s="226" t="s">
        <v>1450</v>
      </c>
      <c r="D516" s="226" t="s">
        <v>181</v>
      </c>
      <c r="E516" s="227" t="s">
        <v>3984</v>
      </c>
      <c r="F516" s="228" t="s">
        <v>3985</v>
      </c>
      <c r="G516" s="229" t="s">
        <v>203</v>
      </c>
      <c r="H516" s="230">
        <v>6</v>
      </c>
      <c r="I516" s="231"/>
      <c r="J516" s="232">
        <f>ROUND(I516*H516,2)</f>
        <v>0</v>
      </c>
      <c r="K516" s="228" t="s">
        <v>185</v>
      </c>
      <c r="L516" s="44"/>
      <c r="M516" s="233" t="s">
        <v>1</v>
      </c>
      <c r="N516" s="234" t="s">
        <v>41</v>
      </c>
      <c r="O516" s="91"/>
      <c r="P516" s="235">
        <f>O516*H516</f>
        <v>0</v>
      </c>
      <c r="Q516" s="235">
        <v>0</v>
      </c>
      <c r="R516" s="235">
        <f>Q516*H516</f>
        <v>0</v>
      </c>
      <c r="S516" s="235">
        <v>0</v>
      </c>
      <c r="T516" s="236">
        <f>S516*H516</f>
        <v>0</v>
      </c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R516" s="237" t="s">
        <v>362</v>
      </c>
      <c r="AT516" s="237" t="s">
        <v>181</v>
      </c>
      <c r="AU516" s="237" t="s">
        <v>85</v>
      </c>
      <c r="AY516" s="17" t="s">
        <v>178</v>
      </c>
      <c r="BE516" s="238">
        <f>IF(N516="základní",J516,0)</f>
        <v>0</v>
      </c>
      <c r="BF516" s="238">
        <f>IF(N516="snížená",J516,0)</f>
        <v>0</v>
      </c>
      <c r="BG516" s="238">
        <f>IF(N516="zákl. přenesená",J516,0)</f>
        <v>0</v>
      </c>
      <c r="BH516" s="238">
        <f>IF(N516="sníž. přenesená",J516,0)</f>
        <v>0</v>
      </c>
      <c r="BI516" s="238">
        <f>IF(N516="nulová",J516,0)</f>
        <v>0</v>
      </c>
      <c r="BJ516" s="17" t="s">
        <v>83</v>
      </c>
      <c r="BK516" s="238">
        <f>ROUND(I516*H516,2)</f>
        <v>0</v>
      </c>
      <c r="BL516" s="17" t="s">
        <v>362</v>
      </c>
      <c r="BM516" s="237" t="s">
        <v>4339</v>
      </c>
    </row>
    <row r="517" s="2" customFormat="1">
      <c r="A517" s="38"/>
      <c r="B517" s="39"/>
      <c r="C517" s="40"/>
      <c r="D517" s="239" t="s">
        <v>188</v>
      </c>
      <c r="E517" s="40"/>
      <c r="F517" s="240" t="s">
        <v>3987</v>
      </c>
      <c r="G517" s="40"/>
      <c r="H517" s="40"/>
      <c r="I517" s="241"/>
      <c r="J517" s="40"/>
      <c r="K517" s="40"/>
      <c r="L517" s="44"/>
      <c r="M517" s="242"/>
      <c r="N517" s="243"/>
      <c r="O517" s="91"/>
      <c r="P517" s="91"/>
      <c r="Q517" s="91"/>
      <c r="R517" s="91"/>
      <c r="S517" s="91"/>
      <c r="T517" s="92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T517" s="17" t="s">
        <v>188</v>
      </c>
      <c r="AU517" s="17" t="s">
        <v>85</v>
      </c>
    </row>
    <row r="518" s="2" customFormat="1" ht="24.15" customHeight="1">
      <c r="A518" s="38"/>
      <c r="B518" s="39"/>
      <c r="C518" s="267" t="s">
        <v>1454</v>
      </c>
      <c r="D518" s="267" t="s">
        <v>406</v>
      </c>
      <c r="E518" s="268" t="s">
        <v>4248</v>
      </c>
      <c r="F518" s="269" t="s">
        <v>4249</v>
      </c>
      <c r="G518" s="270" t="s">
        <v>1341</v>
      </c>
      <c r="H518" s="271">
        <v>3</v>
      </c>
      <c r="I518" s="272"/>
      <c r="J518" s="273">
        <f>ROUND(I518*H518,2)</f>
        <v>0</v>
      </c>
      <c r="K518" s="269" t="s">
        <v>1</v>
      </c>
      <c r="L518" s="274"/>
      <c r="M518" s="275" t="s">
        <v>1</v>
      </c>
      <c r="N518" s="276" t="s">
        <v>41</v>
      </c>
      <c r="O518" s="91"/>
      <c r="P518" s="235">
        <f>O518*H518</f>
        <v>0</v>
      </c>
      <c r="Q518" s="235">
        <v>0</v>
      </c>
      <c r="R518" s="235">
        <f>Q518*H518</f>
        <v>0</v>
      </c>
      <c r="S518" s="235">
        <v>0</v>
      </c>
      <c r="T518" s="236">
        <f>S518*H518</f>
        <v>0</v>
      </c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R518" s="237" t="s">
        <v>472</v>
      </c>
      <c r="AT518" s="237" t="s">
        <v>406</v>
      </c>
      <c r="AU518" s="237" t="s">
        <v>85</v>
      </c>
      <c r="AY518" s="17" t="s">
        <v>178</v>
      </c>
      <c r="BE518" s="238">
        <f>IF(N518="základní",J518,0)</f>
        <v>0</v>
      </c>
      <c r="BF518" s="238">
        <f>IF(N518="snížená",J518,0)</f>
        <v>0</v>
      </c>
      <c r="BG518" s="238">
        <f>IF(N518="zákl. přenesená",J518,0)</f>
        <v>0</v>
      </c>
      <c r="BH518" s="238">
        <f>IF(N518="sníž. přenesená",J518,0)</f>
        <v>0</v>
      </c>
      <c r="BI518" s="238">
        <f>IF(N518="nulová",J518,0)</f>
        <v>0</v>
      </c>
      <c r="BJ518" s="17" t="s">
        <v>83</v>
      </c>
      <c r="BK518" s="238">
        <f>ROUND(I518*H518,2)</f>
        <v>0</v>
      </c>
      <c r="BL518" s="17" t="s">
        <v>362</v>
      </c>
      <c r="BM518" s="237" t="s">
        <v>4340</v>
      </c>
    </row>
    <row r="519" s="14" customFormat="1">
      <c r="A519" s="14"/>
      <c r="B519" s="255"/>
      <c r="C519" s="256"/>
      <c r="D519" s="246" t="s">
        <v>190</v>
      </c>
      <c r="E519" s="257" t="s">
        <v>1</v>
      </c>
      <c r="F519" s="258" t="s">
        <v>4094</v>
      </c>
      <c r="G519" s="256"/>
      <c r="H519" s="259">
        <v>3</v>
      </c>
      <c r="I519" s="260"/>
      <c r="J519" s="256"/>
      <c r="K519" s="256"/>
      <c r="L519" s="261"/>
      <c r="M519" s="262"/>
      <c r="N519" s="263"/>
      <c r="O519" s="263"/>
      <c r="P519" s="263"/>
      <c r="Q519" s="263"/>
      <c r="R519" s="263"/>
      <c r="S519" s="263"/>
      <c r="T519" s="26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5" t="s">
        <v>190</v>
      </c>
      <c r="AU519" s="265" t="s">
        <v>85</v>
      </c>
      <c r="AV519" s="14" t="s">
        <v>85</v>
      </c>
      <c r="AW519" s="14" t="s">
        <v>34</v>
      </c>
      <c r="AX519" s="14" t="s">
        <v>76</v>
      </c>
      <c r="AY519" s="265" t="s">
        <v>178</v>
      </c>
    </row>
    <row r="520" s="2" customFormat="1" ht="21.75" customHeight="1">
      <c r="A520" s="38"/>
      <c r="B520" s="39"/>
      <c r="C520" s="226" t="s">
        <v>1458</v>
      </c>
      <c r="D520" s="226" t="s">
        <v>181</v>
      </c>
      <c r="E520" s="227" t="s">
        <v>4251</v>
      </c>
      <c r="F520" s="228" t="s">
        <v>4252</v>
      </c>
      <c r="G520" s="229" t="s">
        <v>203</v>
      </c>
      <c r="H520" s="230">
        <v>3</v>
      </c>
      <c r="I520" s="231"/>
      <c r="J520" s="232">
        <f>ROUND(I520*H520,2)</f>
        <v>0</v>
      </c>
      <c r="K520" s="228" t="s">
        <v>185</v>
      </c>
      <c r="L520" s="44"/>
      <c r="M520" s="233" t="s">
        <v>1</v>
      </c>
      <c r="N520" s="234" t="s">
        <v>41</v>
      </c>
      <c r="O520" s="91"/>
      <c r="P520" s="235">
        <f>O520*H520</f>
        <v>0</v>
      </c>
      <c r="Q520" s="235">
        <v>0</v>
      </c>
      <c r="R520" s="235">
        <f>Q520*H520</f>
        <v>0</v>
      </c>
      <c r="S520" s="235">
        <v>0</v>
      </c>
      <c r="T520" s="236">
        <f>S520*H520</f>
        <v>0</v>
      </c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R520" s="237" t="s">
        <v>362</v>
      </c>
      <c r="AT520" s="237" t="s">
        <v>181</v>
      </c>
      <c r="AU520" s="237" t="s">
        <v>85</v>
      </c>
      <c r="AY520" s="17" t="s">
        <v>178</v>
      </c>
      <c r="BE520" s="238">
        <f>IF(N520="základní",J520,0)</f>
        <v>0</v>
      </c>
      <c r="BF520" s="238">
        <f>IF(N520="snížená",J520,0)</f>
        <v>0</v>
      </c>
      <c r="BG520" s="238">
        <f>IF(N520="zákl. přenesená",J520,0)</f>
        <v>0</v>
      </c>
      <c r="BH520" s="238">
        <f>IF(N520="sníž. přenesená",J520,0)</f>
        <v>0</v>
      </c>
      <c r="BI520" s="238">
        <f>IF(N520="nulová",J520,0)</f>
        <v>0</v>
      </c>
      <c r="BJ520" s="17" t="s">
        <v>83</v>
      </c>
      <c r="BK520" s="238">
        <f>ROUND(I520*H520,2)</f>
        <v>0</v>
      </c>
      <c r="BL520" s="17" t="s">
        <v>362</v>
      </c>
      <c r="BM520" s="237" t="s">
        <v>4341</v>
      </c>
    </row>
    <row r="521" s="2" customFormat="1">
      <c r="A521" s="38"/>
      <c r="B521" s="39"/>
      <c r="C521" s="40"/>
      <c r="D521" s="239" t="s">
        <v>188</v>
      </c>
      <c r="E521" s="40"/>
      <c r="F521" s="240" t="s">
        <v>4254</v>
      </c>
      <c r="G521" s="40"/>
      <c r="H521" s="40"/>
      <c r="I521" s="241"/>
      <c r="J521" s="40"/>
      <c r="K521" s="40"/>
      <c r="L521" s="44"/>
      <c r="M521" s="242"/>
      <c r="N521" s="243"/>
      <c r="O521" s="91"/>
      <c r="P521" s="91"/>
      <c r="Q521" s="91"/>
      <c r="R521" s="91"/>
      <c r="S521" s="91"/>
      <c r="T521" s="92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T521" s="17" t="s">
        <v>188</v>
      </c>
      <c r="AU521" s="17" t="s">
        <v>85</v>
      </c>
    </row>
    <row r="522" s="2" customFormat="1" ht="37.8" customHeight="1">
      <c r="A522" s="38"/>
      <c r="B522" s="39"/>
      <c r="C522" s="267" t="s">
        <v>1462</v>
      </c>
      <c r="D522" s="267" t="s">
        <v>406</v>
      </c>
      <c r="E522" s="268" t="s">
        <v>4239</v>
      </c>
      <c r="F522" s="269" t="s">
        <v>4240</v>
      </c>
      <c r="G522" s="270" t="s">
        <v>1341</v>
      </c>
      <c r="H522" s="271">
        <v>12</v>
      </c>
      <c r="I522" s="272"/>
      <c r="J522" s="273">
        <f>ROUND(I522*H522,2)</f>
        <v>0</v>
      </c>
      <c r="K522" s="269" t="s">
        <v>1</v>
      </c>
      <c r="L522" s="274"/>
      <c r="M522" s="275" t="s">
        <v>1</v>
      </c>
      <c r="N522" s="276" t="s">
        <v>41</v>
      </c>
      <c r="O522" s="91"/>
      <c r="P522" s="235">
        <f>O522*H522</f>
        <v>0</v>
      </c>
      <c r="Q522" s="235">
        <v>0</v>
      </c>
      <c r="R522" s="235">
        <f>Q522*H522</f>
        <v>0</v>
      </c>
      <c r="S522" s="235">
        <v>0</v>
      </c>
      <c r="T522" s="236">
        <f>S522*H522</f>
        <v>0</v>
      </c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R522" s="237" t="s">
        <v>1183</v>
      </c>
      <c r="AT522" s="237" t="s">
        <v>406</v>
      </c>
      <c r="AU522" s="237" t="s">
        <v>85</v>
      </c>
      <c r="AY522" s="17" t="s">
        <v>178</v>
      </c>
      <c r="BE522" s="238">
        <f>IF(N522="základní",J522,0)</f>
        <v>0</v>
      </c>
      <c r="BF522" s="238">
        <f>IF(N522="snížená",J522,0)</f>
        <v>0</v>
      </c>
      <c r="BG522" s="238">
        <f>IF(N522="zákl. přenesená",J522,0)</f>
        <v>0</v>
      </c>
      <c r="BH522" s="238">
        <f>IF(N522="sníž. přenesená",J522,0)</f>
        <v>0</v>
      </c>
      <c r="BI522" s="238">
        <f>IF(N522="nulová",J522,0)</f>
        <v>0</v>
      </c>
      <c r="BJ522" s="17" t="s">
        <v>83</v>
      </c>
      <c r="BK522" s="238">
        <f>ROUND(I522*H522,2)</f>
        <v>0</v>
      </c>
      <c r="BL522" s="17" t="s">
        <v>1183</v>
      </c>
      <c r="BM522" s="237" t="s">
        <v>4342</v>
      </c>
    </row>
    <row r="523" s="14" customFormat="1">
      <c r="A523" s="14"/>
      <c r="B523" s="255"/>
      <c r="C523" s="256"/>
      <c r="D523" s="246" t="s">
        <v>190</v>
      </c>
      <c r="E523" s="257" t="s">
        <v>1</v>
      </c>
      <c r="F523" s="258" t="s">
        <v>4343</v>
      </c>
      <c r="G523" s="256"/>
      <c r="H523" s="259">
        <v>12</v>
      </c>
      <c r="I523" s="260"/>
      <c r="J523" s="256"/>
      <c r="K523" s="256"/>
      <c r="L523" s="261"/>
      <c r="M523" s="262"/>
      <c r="N523" s="263"/>
      <c r="O523" s="263"/>
      <c r="P523" s="263"/>
      <c r="Q523" s="263"/>
      <c r="R523" s="263"/>
      <c r="S523" s="263"/>
      <c r="T523" s="26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65" t="s">
        <v>190</v>
      </c>
      <c r="AU523" s="265" t="s">
        <v>85</v>
      </c>
      <c r="AV523" s="14" t="s">
        <v>85</v>
      </c>
      <c r="AW523" s="14" t="s">
        <v>34</v>
      </c>
      <c r="AX523" s="14" t="s">
        <v>76</v>
      </c>
      <c r="AY523" s="265" t="s">
        <v>178</v>
      </c>
    </row>
    <row r="524" s="2" customFormat="1" ht="24.15" customHeight="1">
      <c r="A524" s="38"/>
      <c r="B524" s="39"/>
      <c r="C524" s="226" t="s">
        <v>1466</v>
      </c>
      <c r="D524" s="226" t="s">
        <v>181</v>
      </c>
      <c r="E524" s="227" t="s">
        <v>3955</v>
      </c>
      <c r="F524" s="228" t="s">
        <v>3956</v>
      </c>
      <c r="G524" s="229" t="s">
        <v>203</v>
      </c>
      <c r="H524" s="230">
        <v>12</v>
      </c>
      <c r="I524" s="231"/>
      <c r="J524" s="232">
        <f>ROUND(I524*H524,2)</f>
        <v>0</v>
      </c>
      <c r="K524" s="228" t="s">
        <v>185</v>
      </c>
      <c r="L524" s="44"/>
      <c r="M524" s="233" t="s">
        <v>1</v>
      </c>
      <c r="N524" s="234" t="s">
        <v>41</v>
      </c>
      <c r="O524" s="91"/>
      <c r="P524" s="235">
        <f>O524*H524</f>
        <v>0</v>
      </c>
      <c r="Q524" s="235">
        <v>0</v>
      </c>
      <c r="R524" s="235">
        <f>Q524*H524</f>
        <v>0</v>
      </c>
      <c r="S524" s="235">
        <v>0</v>
      </c>
      <c r="T524" s="236">
        <f>S524*H524</f>
        <v>0</v>
      </c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R524" s="237" t="s">
        <v>362</v>
      </c>
      <c r="AT524" s="237" t="s">
        <v>181</v>
      </c>
      <c r="AU524" s="237" t="s">
        <v>85</v>
      </c>
      <c r="AY524" s="17" t="s">
        <v>178</v>
      </c>
      <c r="BE524" s="238">
        <f>IF(N524="základní",J524,0)</f>
        <v>0</v>
      </c>
      <c r="BF524" s="238">
        <f>IF(N524="snížená",J524,0)</f>
        <v>0</v>
      </c>
      <c r="BG524" s="238">
        <f>IF(N524="zákl. přenesená",J524,0)</f>
        <v>0</v>
      </c>
      <c r="BH524" s="238">
        <f>IF(N524="sníž. přenesená",J524,0)</f>
        <v>0</v>
      </c>
      <c r="BI524" s="238">
        <f>IF(N524="nulová",J524,0)</f>
        <v>0</v>
      </c>
      <c r="BJ524" s="17" t="s">
        <v>83</v>
      </c>
      <c r="BK524" s="238">
        <f>ROUND(I524*H524,2)</f>
        <v>0</v>
      </c>
      <c r="BL524" s="17" t="s">
        <v>362</v>
      </c>
      <c r="BM524" s="237" t="s">
        <v>4344</v>
      </c>
    </row>
    <row r="525" s="2" customFormat="1">
      <c r="A525" s="38"/>
      <c r="B525" s="39"/>
      <c r="C525" s="40"/>
      <c r="D525" s="239" t="s">
        <v>188</v>
      </c>
      <c r="E525" s="40"/>
      <c r="F525" s="240" t="s">
        <v>3958</v>
      </c>
      <c r="G525" s="40"/>
      <c r="H525" s="40"/>
      <c r="I525" s="241"/>
      <c r="J525" s="40"/>
      <c r="K525" s="40"/>
      <c r="L525" s="44"/>
      <c r="M525" s="242"/>
      <c r="N525" s="243"/>
      <c r="O525" s="91"/>
      <c r="P525" s="91"/>
      <c r="Q525" s="91"/>
      <c r="R525" s="91"/>
      <c r="S525" s="91"/>
      <c r="T525" s="92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T525" s="17" t="s">
        <v>188</v>
      </c>
      <c r="AU525" s="17" t="s">
        <v>85</v>
      </c>
    </row>
    <row r="526" s="2" customFormat="1" ht="24.15" customHeight="1">
      <c r="A526" s="38"/>
      <c r="B526" s="39"/>
      <c r="C526" s="267" t="s">
        <v>1470</v>
      </c>
      <c r="D526" s="267" t="s">
        <v>406</v>
      </c>
      <c r="E526" s="268" t="s">
        <v>4255</v>
      </c>
      <c r="F526" s="269" t="s">
        <v>4256</v>
      </c>
      <c r="G526" s="270" t="s">
        <v>1341</v>
      </c>
      <c r="H526" s="271">
        <v>3</v>
      </c>
      <c r="I526" s="272"/>
      <c r="J526" s="273">
        <f>ROUND(I526*H526,2)</f>
        <v>0</v>
      </c>
      <c r="K526" s="269" t="s">
        <v>1</v>
      </c>
      <c r="L526" s="274"/>
      <c r="M526" s="275" t="s">
        <v>1</v>
      </c>
      <c r="N526" s="276" t="s">
        <v>41</v>
      </c>
      <c r="O526" s="91"/>
      <c r="P526" s="235">
        <f>O526*H526</f>
        <v>0</v>
      </c>
      <c r="Q526" s="235">
        <v>0</v>
      </c>
      <c r="R526" s="235">
        <f>Q526*H526</f>
        <v>0</v>
      </c>
      <c r="S526" s="235">
        <v>0</v>
      </c>
      <c r="T526" s="236">
        <f>S526*H526</f>
        <v>0</v>
      </c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R526" s="237" t="s">
        <v>1183</v>
      </c>
      <c r="AT526" s="237" t="s">
        <v>406</v>
      </c>
      <c r="AU526" s="237" t="s">
        <v>85</v>
      </c>
      <c r="AY526" s="17" t="s">
        <v>178</v>
      </c>
      <c r="BE526" s="238">
        <f>IF(N526="základní",J526,0)</f>
        <v>0</v>
      </c>
      <c r="BF526" s="238">
        <f>IF(N526="snížená",J526,0)</f>
        <v>0</v>
      </c>
      <c r="BG526" s="238">
        <f>IF(N526="zákl. přenesená",J526,0)</f>
        <v>0</v>
      </c>
      <c r="BH526" s="238">
        <f>IF(N526="sníž. přenesená",J526,0)</f>
        <v>0</v>
      </c>
      <c r="BI526" s="238">
        <f>IF(N526="nulová",J526,0)</f>
        <v>0</v>
      </c>
      <c r="BJ526" s="17" t="s">
        <v>83</v>
      </c>
      <c r="BK526" s="238">
        <f>ROUND(I526*H526,2)</f>
        <v>0</v>
      </c>
      <c r="BL526" s="17" t="s">
        <v>1183</v>
      </c>
      <c r="BM526" s="237" t="s">
        <v>4345</v>
      </c>
    </row>
    <row r="527" s="14" customFormat="1">
      <c r="A527" s="14"/>
      <c r="B527" s="255"/>
      <c r="C527" s="256"/>
      <c r="D527" s="246" t="s">
        <v>190</v>
      </c>
      <c r="E527" s="257" t="s">
        <v>1</v>
      </c>
      <c r="F527" s="258" t="s">
        <v>4094</v>
      </c>
      <c r="G527" s="256"/>
      <c r="H527" s="259">
        <v>3</v>
      </c>
      <c r="I527" s="260"/>
      <c r="J527" s="256"/>
      <c r="K527" s="256"/>
      <c r="L527" s="261"/>
      <c r="M527" s="262"/>
      <c r="N527" s="263"/>
      <c r="O527" s="263"/>
      <c r="P527" s="263"/>
      <c r="Q527" s="263"/>
      <c r="R527" s="263"/>
      <c r="S527" s="263"/>
      <c r="T527" s="26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65" t="s">
        <v>190</v>
      </c>
      <c r="AU527" s="265" t="s">
        <v>85</v>
      </c>
      <c r="AV527" s="14" t="s">
        <v>85</v>
      </c>
      <c r="AW527" s="14" t="s">
        <v>34</v>
      </c>
      <c r="AX527" s="14" t="s">
        <v>76</v>
      </c>
      <c r="AY527" s="265" t="s">
        <v>178</v>
      </c>
    </row>
    <row r="528" s="2" customFormat="1" ht="24.15" customHeight="1">
      <c r="A528" s="38"/>
      <c r="B528" s="39"/>
      <c r="C528" s="267" t="s">
        <v>1474</v>
      </c>
      <c r="D528" s="267" t="s">
        <v>406</v>
      </c>
      <c r="E528" s="268" t="s">
        <v>4258</v>
      </c>
      <c r="F528" s="269" t="s">
        <v>4259</v>
      </c>
      <c r="G528" s="270" t="s">
        <v>1341</v>
      </c>
      <c r="H528" s="271">
        <v>18</v>
      </c>
      <c r="I528" s="272"/>
      <c r="J528" s="273">
        <f>ROUND(I528*H528,2)</f>
        <v>0</v>
      </c>
      <c r="K528" s="269" t="s">
        <v>1</v>
      </c>
      <c r="L528" s="274"/>
      <c r="M528" s="275" t="s">
        <v>1</v>
      </c>
      <c r="N528" s="276" t="s">
        <v>41</v>
      </c>
      <c r="O528" s="91"/>
      <c r="P528" s="235">
        <f>O528*H528</f>
        <v>0</v>
      </c>
      <c r="Q528" s="235">
        <v>0</v>
      </c>
      <c r="R528" s="235">
        <f>Q528*H528</f>
        <v>0</v>
      </c>
      <c r="S528" s="235">
        <v>0</v>
      </c>
      <c r="T528" s="236">
        <f>S528*H528</f>
        <v>0</v>
      </c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R528" s="237" t="s">
        <v>1183</v>
      </c>
      <c r="AT528" s="237" t="s">
        <v>406</v>
      </c>
      <c r="AU528" s="237" t="s">
        <v>85</v>
      </c>
      <c r="AY528" s="17" t="s">
        <v>178</v>
      </c>
      <c r="BE528" s="238">
        <f>IF(N528="základní",J528,0)</f>
        <v>0</v>
      </c>
      <c r="BF528" s="238">
        <f>IF(N528="snížená",J528,0)</f>
        <v>0</v>
      </c>
      <c r="BG528" s="238">
        <f>IF(N528="zákl. přenesená",J528,0)</f>
        <v>0</v>
      </c>
      <c r="BH528" s="238">
        <f>IF(N528="sníž. přenesená",J528,0)</f>
        <v>0</v>
      </c>
      <c r="BI528" s="238">
        <f>IF(N528="nulová",J528,0)</f>
        <v>0</v>
      </c>
      <c r="BJ528" s="17" t="s">
        <v>83</v>
      </c>
      <c r="BK528" s="238">
        <f>ROUND(I528*H528,2)</f>
        <v>0</v>
      </c>
      <c r="BL528" s="17" t="s">
        <v>1183</v>
      </c>
      <c r="BM528" s="237" t="s">
        <v>4346</v>
      </c>
    </row>
    <row r="529" s="14" customFormat="1">
      <c r="A529" s="14"/>
      <c r="B529" s="255"/>
      <c r="C529" s="256"/>
      <c r="D529" s="246" t="s">
        <v>190</v>
      </c>
      <c r="E529" s="257" t="s">
        <v>1</v>
      </c>
      <c r="F529" s="258" t="s">
        <v>4347</v>
      </c>
      <c r="G529" s="256"/>
      <c r="H529" s="259">
        <v>18</v>
      </c>
      <c r="I529" s="260"/>
      <c r="J529" s="256"/>
      <c r="K529" s="256"/>
      <c r="L529" s="261"/>
      <c r="M529" s="262"/>
      <c r="N529" s="263"/>
      <c r="O529" s="263"/>
      <c r="P529" s="263"/>
      <c r="Q529" s="263"/>
      <c r="R529" s="263"/>
      <c r="S529" s="263"/>
      <c r="T529" s="26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65" t="s">
        <v>190</v>
      </c>
      <c r="AU529" s="265" t="s">
        <v>85</v>
      </c>
      <c r="AV529" s="14" t="s">
        <v>85</v>
      </c>
      <c r="AW529" s="14" t="s">
        <v>34</v>
      </c>
      <c r="AX529" s="14" t="s">
        <v>76</v>
      </c>
      <c r="AY529" s="265" t="s">
        <v>178</v>
      </c>
    </row>
    <row r="530" s="2" customFormat="1" ht="24.15" customHeight="1">
      <c r="A530" s="38"/>
      <c r="B530" s="39"/>
      <c r="C530" s="226" t="s">
        <v>1478</v>
      </c>
      <c r="D530" s="226" t="s">
        <v>181</v>
      </c>
      <c r="E530" s="227" t="s">
        <v>4262</v>
      </c>
      <c r="F530" s="228" t="s">
        <v>4263</v>
      </c>
      <c r="G530" s="229" t="s">
        <v>203</v>
      </c>
      <c r="H530" s="230">
        <v>21</v>
      </c>
      <c r="I530" s="231"/>
      <c r="J530" s="232">
        <f>ROUND(I530*H530,2)</f>
        <v>0</v>
      </c>
      <c r="K530" s="228" t="s">
        <v>185</v>
      </c>
      <c r="L530" s="44"/>
      <c r="M530" s="233" t="s">
        <v>1</v>
      </c>
      <c r="N530" s="234" t="s">
        <v>41</v>
      </c>
      <c r="O530" s="91"/>
      <c r="P530" s="235">
        <f>O530*H530</f>
        <v>0</v>
      </c>
      <c r="Q530" s="235">
        <v>0</v>
      </c>
      <c r="R530" s="235">
        <f>Q530*H530</f>
        <v>0</v>
      </c>
      <c r="S530" s="235">
        <v>0</v>
      </c>
      <c r="T530" s="236">
        <f>S530*H530</f>
        <v>0</v>
      </c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R530" s="237" t="s">
        <v>362</v>
      </c>
      <c r="AT530" s="237" t="s">
        <v>181</v>
      </c>
      <c r="AU530" s="237" t="s">
        <v>85</v>
      </c>
      <c r="AY530" s="17" t="s">
        <v>178</v>
      </c>
      <c r="BE530" s="238">
        <f>IF(N530="základní",J530,0)</f>
        <v>0</v>
      </c>
      <c r="BF530" s="238">
        <f>IF(N530="snížená",J530,0)</f>
        <v>0</v>
      </c>
      <c r="BG530" s="238">
        <f>IF(N530="zákl. přenesená",J530,0)</f>
        <v>0</v>
      </c>
      <c r="BH530" s="238">
        <f>IF(N530="sníž. přenesená",J530,0)</f>
        <v>0</v>
      </c>
      <c r="BI530" s="238">
        <f>IF(N530="nulová",J530,0)</f>
        <v>0</v>
      </c>
      <c r="BJ530" s="17" t="s">
        <v>83</v>
      </c>
      <c r="BK530" s="238">
        <f>ROUND(I530*H530,2)</f>
        <v>0</v>
      </c>
      <c r="BL530" s="17" t="s">
        <v>362</v>
      </c>
      <c r="BM530" s="237" t="s">
        <v>4348</v>
      </c>
    </row>
    <row r="531" s="2" customFormat="1">
      <c r="A531" s="38"/>
      <c r="B531" s="39"/>
      <c r="C531" s="40"/>
      <c r="D531" s="239" t="s">
        <v>188</v>
      </c>
      <c r="E531" s="40"/>
      <c r="F531" s="240" t="s">
        <v>4265</v>
      </c>
      <c r="G531" s="40"/>
      <c r="H531" s="40"/>
      <c r="I531" s="241"/>
      <c r="J531" s="40"/>
      <c r="K531" s="40"/>
      <c r="L531" s="44"/>
      <c r="M531" s="242"/>
      <c r="N531" s="243"/>
      <c r="O531" s="91"/>
      <c r="P531" s="91"/>
      <c r="Q531" s="91"/>
      <c r="R531" s="91"/>
      <c r="S531" s="91"/>
      <c r="T531" s="92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T531" s="17" t="s">
        <v>188</v>
      </c>
      <c r="AU531" s="17" t="s">
        <v>85</v>
      </c>
    </row>
    <row r="532" s="2" customFormat="1" ht="24.15" customHeight="1">
      <c r="A532" s="38"/>
      <c r="B532" s="39"/>
      <c r="C532" s="267" t="s">
        <v>1482</v>
      </c>
      <c r="D532" s="267" t="s">
        <v>406</v>
      </c>
      <c r="E532" s="268" t="s">
        <v>4349</v>
      </c>
      <c r="F532" s="269" t="s">
        <v>4350</v>
      </c>
      <c r="G532" s="270" t="s">
        <v>1341</v>
      </c>
      <c r="H532" s="271">
        <v>3</v>
      </c>
      <c r="I532" s="272"/>
      <c r="J532" s="273">
        <f>ROUND(I532*H532,2)</f>
        <v>0</v>
      </c>
      <c r="K532" s="269" t="s">
        <v>1</v>
      </c>
      <c r="L532" s="274"/>
      <c r="M532" s="275" t="s">
        <v>1</v>
      </c>
      <c r="N532" s="276" t="s">
        <v>41</v>
      </c>
      <c r="O532" s="91"/>
      <c r="P532" s="235">
        <f>O532*H532</f>
        <v>0</v>
      </c>
      <c r="Q532" s="235">
        <v>0</v>
      </c>
      <c r="R532" s="235">
        <f>Q532*H532</f>
        <v>0</v>
      </c>
      <c r="S532" s="235">
        <v>0</v>
      </c>
      <c r="T532" s="236">
        <f>S532*H532</f>
        <v>0</v>
      </c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R532" s="237" t="s">
        <v>1183</v>
      </c>
      <c r="AT532" s="237" t="s">
        <v>406</v>
      </c>
      <c r="AU532" s="237" t="s">
        <v>85</v>
      </c>
      <c r="AY532" s="17" t="s">
        <v>178</v>
      </c>
      <c r="BE532" s="238">
        <f>IF(N532="základní",J532,0)</f>
        <v>0</v>
      </c>
      <c r="BF532" s="238">
        <f>IF(N532="snížená",J532,0)</f>
        <v>0</v>
      </c>
      <c r="BG532" s="238">
        <f>IF(N532="zákl. přenesená",J532,0)</f>
        <v>0</v>
      </c>
      <c r="BH532" s="238">
        <f>IF(N532="sníž. přenesená",J532,0)</f>
        <v>0</v>
      </c>
      <c r="BI532" s="238">
        <f>IF(N532="nulová",J532,0)</f>
        <v>0</v>
      </c>
      <c r="BJ532" s="17" t="s">
        <v>83</v>
      </c>
      <c r="BK532" s="238">
        <f>ROUND(I532*H532,2)</f>
        <v>0</v>
      </c>
      <c r="BL532" s="17" t="s">
        <v>1183</v>
      </c>
      <c r="BM532" s="237" t="s">
        <v>4351</v>
      </c>
    </row>
    <row r="533" s="13" customFormat="1">
      <c r="A533" s="13"/>
      <c r="B533" s="244"/>
      <c r="C533" s="245"/>
      <c r="D533" s="246" t="s">
        <v>190</v>
      </c>
      <c r="E533" s="247" t="s">
        <v>1</v>
      </c>
      <c r="F533" s="248" t="s">
        <v>4025</v>
      </c>
      <c r="G533" s="245"/>
      <c r="H533" s="247" t="s">
        <v>1</v>
      </c>
      <c r="I533" s="249"/>
      <c r="J533" s="245"/>
      <c r="K533" s="245"/>
      <c r="L533" s="250"/>
      <c r="M533" s="251"/>
      <c r="N533" s="252"/>
      <c r="O533" s="252"/>
      <c r="P533" s="252"/>
      <c r="Q533" s="252"/>
      <c r="R533" s="252"/>
      <c r="S533" s="252"/>
      <c r="T533" s="25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54" t="s">
        <v>190</v>
      </c>
      <c r="AU533" s="254" t="s">
        <v>85</v>
      </c>
      <c r="AV533" s="13" t="s">
        <v>83</v>
      </c>
      <c r="AW533" s="13" t="s">
        <v>34</v>
      </c>
      <c r="AX533" s="13" t="s">
        <v>76</v>
      </c>
      <c r="AY533" s="254" t="s">
        <v>178</v>
      </c>
    </row>
    <row r="534" s="14" customFormat="1">
      <c r="A534" s="14"/>
      <c r="B534" s="255"/>
      <c r="C534" s="256"/>
      <c r="D534" s="246" t="s">
        <v>190</v>
      </c>
      <c r="E534" s="257" t="s">
        <v>1</v>
      </c>
      <c r="F534" s="258" t="s">
        <v>4352</v>
      </c>
      <c r="G534" s="256"/>
      <c r="H534" s="259">
        <v>3</v>
      </c>
      <c r="I534" s="260"/>
      <c r="J534" s="256"/>
      <c r="K534" s="256"/>
      <c r="L534" s="261"/>
      <c r="M534" s="262"/>
      <c r="N534" s="263"/>
      <c r="O534" s="263"/>
      <c r="P534" s="263"/>
      <c r="Q534" s="263"/>
      <c r="R534" s="263"/>
      <c r="S534" s="263"/>
      <c r="T534" s="26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65" t="s">
        <v>190</v>
      </c>
      <c r="AU534" s="265" t="s">
        <v>85</v>
      </c>
      <c r="AV534" s="14" t="s">
        <v>85</v>
      </c>
      <c r="AW534" s="14" t="s">
        <v>34</v>
      </c>
      <c r="AX534" s="14" t="s">
        <v>76</v>
      </c>
      <c r="AY534" s="265" t="s">
        <v>178</v>
      </c>
    </row>
    <row r="535" s="2" customFormat="1" ht="33" customHeight="1">
      <c r="A535" s="38"/>
      <c r="B535" s="39"/>
      <c r="C535" s="226" t="s">
        <v>1486</v>
      </c>
      <c r="D535" s="226" t="s">
        <v>181</v>
      </c>
      <c r="E535" s="227" t="s">
        <v>4026</v>
      </c>
      <c r="F535" s="228" t="s">
        <v>4027</v>
      </c>
      <c r="G535" s="229" t="s">
        <v>203</v>
      </c>
      <c r="H535" s="230">
        <v>3</v>
      </c>
      <c r="I535" s="231"/>
      <c r="J535" s="232">
        <f>ROUND(I535*H535,2)</f>
        <v>0</v>
      </c>
      <c r="K535" s="228" t="s">
        <v>185</v>
      </c>
      <c r="L535" s="44"/>
      <c r="M535" s="233" t="s">
        <v>1</v>
      </c>
      <c r="N535" s="234" t="s">
        <v>41</v>
      </c>
      <c r="O535" s="91"/>
      <c r="P535" s="235">
        <f>O535*H535</f>
        <v>0</v>
      </c>
      <c r="Q535" s="235">
        <v>0</v>
      </c>
      <c r="R535" s="235">
        <f>Q535*H535</f>
        <v>0</v>
      </c>
      <c r="S535" s="235">
        <v>0</v>
      </c>
      <c r="T535" s="236">
        <f>S535*H535</f>
        <v>0</v>
      </c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R535" s="237" t="s">
        <v>362</v>
      </c>
      <c r="AT535" s="237" t="s">
        <v>181</v>
      </c>
      <c r="AU535" s="237" t="s">
        <v>85</v>
      </c>
      <c r="AY535" s="17" t="s">
        <v>178</v>
      </c>
      <c r="BE535" s="238">
        <f>IF(N535="základní",J535,0)</f>
        <v>0</v>
      </c>
      <c r="BF535" s="238">
        <f>IF(N535="snížená",J535,0)</f>
        <v>0</v>
      </c>
      <c r="BG535" s="238">
        <f>IF(N535="zákl. přenesená",J535,0)</f>
        <v>0</v>
      </c>
      <c r="BH535" s="238">
        <f>IF(N535="sníž. přenesená",J535,0)</f>
        <v>0</v>
      </c>
      <c r="BI535" s="238">
        <f>IF(N535="nulová",J535,0)</f>
        <v>0</v>
      </c>
      <c r="BJ535" s="17" t="s">
        <v>83</v>
      </c>
      <c r="BK535" s="238">
        <f>ROUND(I535*H535,2)</f>
        <v>0</v>
      </c>
      <c r="BL535" s="17" t="s">
        <v>362</v>
      </c>
      <c r="BM535" s="237" t="s">
        <v>4353</v>
      </c>
    </row>
    <row r="536" s="2" customFormat="1">
      <c r="A536" s="38"/>
      <c r="B536" s="39"/>
      <c r="C536" s="40"/>
      <c r="D536" s="239" t="s">
        <v>188</v>
      </c>
      <c r="E536" s="40"/>
      <c r="F536" s="240" t="s">
        <v>4029</v>
      </c>
      <c r="G536" s="40"/>
      <c r="H536" s="40"/>
      <c r="I536" s="241"/>
      <c r="J536" s="40"/>
      <c r="K536" s="40"/>
      <c r="L536" s="44"/>
      <c r="M536" s="242"/>
      <c r="N536" s="243"/>
      <c r="O536" s="91"/>
      <c r="P536" s="91"/>
      <c r="Q536" s="91"/>
      <c r="R536" s="91"/>
      <c r="S536" s="91"/>
      <c r="T536" s="92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T536" s="17" t="s">
        <v>188</v>
      </c>
      <c r="AU536" s="17" t="s">
        <v>85</v>
      </c>
    </row>
    <row r="537" s="2" customFormat="1" ht="37.8" customHeight="1">
      <c r="A537" s="38"/>
      <c r="B537" s="39"/>
      <c r="C537" s="267" t="s">
        <v>1490</v>
      </c>
      <c r="D537" s="267" t="s">
        <v>406</v>
      </c>
      <c r="E537" s="268" t="s">
        <v>4273</v>
      </c>
      <c r="F537" s="269" t="s">
        <v>4274</v>
      </c>
      <c r="G537" s="270" t="s">
        <v>1341</v>
      </c>
      <c r="H537" s="271">
        <v>3</v>
      </c>
      <c r="I537" s="272"/>
      <c r="J537" s="273">
        <f>ROUND(I537*H537,2)</f>
        <v>0</v>
      </c>
      <c r="K537" s="269" t="s">
        <v>1</v>
      </c>
      <c r="L537" s="274"/>
      <c r="M537" s="275" t="s">
        <v>1</v>
      </c>
      <c r="N537" s="276" t="s">
        <v>41</v>
      </c>
      <c r="O537" s="91"/>
      <c r="P537" s="235">
        <f>O537*H537</f>
        <v>0</v>
      </c>
      <c r="Q537" s="235">
        <v>0</v>
      </c>
      <c r="R537" s="235">
        <f>Q537*H537</f>
        <v>0</v>
      </c>
      <c r="S537" s="235">
        <v>0</v>
      </c>
      <c r="T537" s="236">
        <f>S537*H537</f>
        <v>0</v>
      </c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R537" s="237" t="s">
        <v>1183</v>
      </c>
      <c r="AT537" s="237" t="s">
        <v>406</v>
      </c>
      <c r="AU537" s="237" t="s">
        <v>85</v>
      </c>
      <c r="AY537" s="17" t="s">
        <v>178</v>
      </c>
      <c r="BE537" s="238">
        <f>IF(N537="základní",J537,0)</f>
        <v>0</v>
      </c>
      <c r="BF537" s="238">
        <f>IF(N537="snížená",J537,0)</f>
        <v>0</v>
      </c>
      <c r="BG537" s="238">
        <f>IF(N537="zákl. přenesená",J537,0)</f>
        <v>0</v>
      </c>
      <c r="BH537" s="238">
        <f>IF(N537="sníž. přenesená",J537,0)</f>
        <v>0</v>
      </c>
      <c r="BI537" s="238">
        <f>IF(N537="nulová",J537,0)</f>
        <v>0</v>
      </c>
      <c r="BJ537" s="17" t="s">
        <v>83</v>
      </c>
      <c r="BK537" s="238">
        <f>ROUND(I537*H537,2)</f>
        <v>0</v>
      </c>
      <c r="BL537" s="17" t="s">
        <v>1183</v>
      </c>
      <c r="BM537" s="237" t="s">
        <v>4354</v>
      </c>
    </row>
    <row r="538" s="13" customFormat="1">
      <c r="A538" s="13"/>
      <c r="B538" s="244"/>
      <c r="C538" s="245"/>
      <c r="D538" s="246" t="s">
        <v>190</v>
      </c>
      <c r="E538" s="247" t="s">
        <v>1</v>
      </c>
      <c r="F538" s="248" t="s">
        <v>4025</v>
      </c>
      <c r="G538" s="245"/>
      <c r="H538" s="247" t="s">
        <v>1</v>
      </c>
      <c r="I538" s="249"/>
      <c r="J538" s="245"/>
      <c r="K538" s="245"/>
      <c r="L538" s="250"/>
      <c r="M538" s="251"/>
      <c r="N538" s="252"/>
      <c r="O538" s="252"/>
      <c r="P538" s="252"/>
      <c r="Q538" s="252"/>
      <c r="R538" s="252"/>
      <c r="S538" s="252"/>
      <c r="T538" s="25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54" t="s">
        <v>190</v>
      </c>
      <c r="AU538" s="254" t="s">
        <v>85</v>
      </c>
      <c r="AV538" s="13" t="s">
        <v>83</v>
      </c>
      <c r="AW538" s="13" t="s">
        <v>34</v>
      </c>
      <c r="AX538" s="13" t="s">
        <v>76</v>
      </c>
      <c r="AY538" s="254" t="s">
        <v>178</v>
      </c>
    </row>
    <row r="539" s="14" customFormat="1">
      <c r="A539" s="14"/>
      <c r="B539" s="255"/>
      <c r="C539" s="256"/>
      <c r="D539" s="246" t="s">
        <v>190</v>
      </c>
      <c r="E539" s="257" t="s">
        <v>1</v>
      </c>
      <c r="F539" s="258" t="s">
        <v>4352</v>
      </c>
      <c r="G539" s="256"/>
      <c r="H539" s="259">
        <v>3</v>
      </c>
      <c r="I539" s="260"/>
      <c r="J539" s="256"/>
      <c r="K539" s="256"/>
      <c r="L539" s="261"/>
      <c r="M539" s="262"/>
      <c r="N539" s="263"/>
      <c r="O539" s="263"/>
      <c r="P539" s="263"/>
      <c r="Q539" s="263"/>
      <c r="R539" s="263"/>
      <c r="S539" s="263"/>
      <c r="T539" s="26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5" t="s">
        <v>190</v>
      </c>
      <c r="AU539" s="265" t="s">
        <v>85</v>
      </c>
      <c r="AV539" s="14" t="s">
        <v>85</v>
      </c>
      <c r="AW539" s="14" t="s">
        <v>34</v>
      </c>
      <c r="AX539" s="14" t="s">
        <v>76</v>
      </c>
      <c r="AY539" s="265" t="s">
        <v>178</v>
      </c>
    </row>
    <row r="540" s="2" customFormat="1" ht="24.15" customHeight="1">
      <c r="A540" s="38"/>
      <c r="B540" s="39"/>
      <c r="C540" s="226" t="s">
        <v>1494</v>
      </c>
      <c r="D540" s="226" t="s">
        <v>181</v>
      </c>
      <c r="E540" s="227" t="s">
        <v>4230</v>
      </c>
      <c r="F540" s="228" t="s">
        <v>4231</v>
      </c>
      <c r="G540" s="229" t="s">
        <v>203</v>
      </c>
      <c r="H540" s="230">
        <v>3</v>
      </c>
      <c r="I540" s="231"/>
      <c r="J540" s="232">
        <f>ROUND(I540*H540,2)</f>
        <v>0</v>
      </c>
      <c r="K540" s="228" t="s">
        <v>185</v>
      </c>
      <c r="L540" s="44"/>
      <c r="M540" s="233" t="s">
        <v>1</v>
      </c>
      <c r="N540" s="234" t="s">
        <v>41</v>
      </c>
      <c r="O540" s="91"/>
      <c r="P540" s="235">
        <f>O540*H540</f>
        <v>0</v>
      </c>
      <c r="Q540" s="235">
        <v>0</v>
      </c>
      <c r="R540" s="235">
        <f>Q540*H540</f>
        <v>0</v>
      </c>
      <c r="S540" s="235">
        <v>0</v>
      </c>
      <c r="T540" s="236">
        <f>S540*H540</f>
        <v>0</v>
      </c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R540" s="237" t="s">
        <v>362</v>
      </c>
      <c r="AT540" s="237" t="s">
        <v>181</v>
      </c>
      <c r="AU540" s="237" t="s">
        <v>85</v>
      </c>
      <c r="AY540" s="17" t="s">
        <v>178</v>
      </c>
      <c r="BE540" s="238">
        <f>IF(N540="základní",J540,0)</f>
        <v>0</v>
      </c>
      <c r="BF540" s="238">
        <f>IF(N540="snížená",J540,0)</f>
        <v>0</v>
      </c>
      <c r="BG540" s="238">
        <f>IF(N540="zákl. přenesená",J540,0)</f>
        <v>0</v>
      </c>
      <c r="BH540" s="238">
        <f>IF(N540="sníž. přenesená",J540,0)</f>
        <v>0</v>
      </c>
      <c r="BI540" s="238">
        <f>IF(N540="nulová",J540,0)</f>
        <v>0</v>
      </c>
      <c r="BJ540" s="17" t="s">
        <v>83</v>
      </c>
      <c r="BK540" s="238">
        <f>ROUND(I540*H540,2)</f>
        <v>0</v>
      </c>
      <c r="BL540" s="17" t="s">
        <v>362</v>
      </c>
      <c r="BM540" s="237" t="s">
        <v>4355</v>
      </c>
    </row>
    <row r="541" s="2" customFormat="1">
      <c r="A541" s="38"/>
      <c r="B541" s="39"/>
      <c r="C541" s="40"/>
      <c r="D541" s="239" t="s">
        <v>188</v>
      </c>
      <c r="E541" s="40"/>
      <c r="F541" s="240" t="s">
        <v>4233</v>
      </c>
      <c r="G541" s="40"/>
      <c r="H541" s="40"/>
      <c r="I541" s="241"/>
      <c r="J541" s="40"/>
      <c r="K541" s="40"/>
      <c r="L541" s="44"/>
      <c r="M541" s="242"/>
      <c r="N541" s="243"/>
      <c r="O541" s="91"/>
      <c r="P541" s="91"/>
      <c r="Q541" s="91"/>
      <c r="R541" s="91"/>
      <c r="S541" s="91"/>
      <c r="T541" s="92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T541" s="17" t="s">
        <v>188</v>
      </c>
      <c r="AU541" s="17" t="s">
        <v>85</v>
      </c>
    </row>
    <row r="542" s="2" customFormat="1" ht="24.15" customHeight="1">
      <c r="A542" s="38"/>
      <c r="B542" s="39"/>
      <c r="C542" s="267" t="s">
        <v>1498</v>
      </c>
      <c r="D542" s="267" t="s">
        <v>406</v>
      </c>
      <c r="E542" s="268" t="s">
        <v>3912</v>
      </c>
      <c r="F542" s="269" t="s">
        <v>3913</v>
      </c>
      <c r="G542" s="270" t="s">
        <v>203</v>
      </c>
      <c r="H542" s="271">
        <v>42</v>
      </c>
      <c r="I542" s="272"/>
      <c r="J542" s="273">
        <f>ROUND(I542*H542,2)</f>
        <v>0</v>
      </c>
      <c r="K542" s="269" t="s">
        <v>185</v>
      </c>
      <c r="L542" s="274"/>
      <c r="M542" s="275" t="s">
        <v>1</v>
      </c>
      <c r="N542" s="276" t="s">
        <v>41</v>
      </c>
      <c r="O542" s="91"/>
      <c r="P542" s="235">
        <f>O542*H542</f>
        <v>0</v>
      </c>
      <c r="Q542" s="235">
        <v>1.0000000000000001E-05</v>
      </c>
      <c r="R542" s="235">
        <f>Q542*H542</f>
        <v>0.00042000000000000002</v>
      </c>
      <c r="S542" s="235">
        <v>0</v>
      </c>
      <c r="T542" s="236">
        <f>S542*H542</f>
        <v>0</v>
      </c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R542" s="237" t="s">
        <v>264</v>
      </c>
      <c r="AT542" s="237" t="s">
        <v>406</v>
      </c>
      <c r="AU542" s="237" t="s">
        <v>85</v>
      </c>
      <c r="AY542" s="17" t="s">
        <v>178</v>
      </c>
      <c r="BE542" s="238">
        <f>IF(N542="základní",J542,0)</f>
        <v>0</v>
      </c>
      <c r="BF542" s="238">
        <f>IF(N542="snížená",J542,0)</f>
        <v>0</v>
      </c>
      <c r="BG542" s="238">
        <f>IF(N542="zákl. přenesená",J542,0)</f>
        <v>0</v>
      </c>
      <c r="BH542" s="238">
        <f>IF(N542="sníž. přenesená",J542,0)</f>
        <v>0</v>
      </c>
      <c r="BI542" s="238">
        <f>IF(N542="nulová",J542,0)</f>
        <v>0</v>
      </c>
      <c r="BJ542" s="17" t="s">
        <v>83</v>
      </c>
      <c r="BK542" s="238">
        <f>ROUND(I542*H542,2)</f>
        <v>0</v>
      </c>
      <c r="BL542" s="17" t="s">
        <v>186</v>
      </c>
      <c r="BM542" s="237" t="s">
        <v>4356</v>
      </c>
    </row>
    <row r="543" s="14" customFormat="1">
      <c r="A543" s="14"/>
      <c r="B543" s="255"/>
      <c r="C543" s="256"/>
      <c r="D543" s="246" t="s">
        <v>190</v>
      </c>
      <c r="E543" s="257" t="s">
        <v>1</v>
      </c>
      <c r="F543" s="258" t="s">
        <v>4357</v>
      </c>
      <c r="G543" s="256"/>
      <c r="H543" s="259">
        <v>42</v>
      </c>
      <c r="I543" s="260"/>
      <c r="J543" s="256"/>
      <c r="K543" s="256"/>
      <c r="L543" s="261"/>
      <c r="M543" s="262"/>
      <c r="N543" s="263"/>
      <c r="O543" s="263"/>
      <c r="P543" s="263"/>
      <c r="Q543" s="263"/>
      <c r="R543" s="263"/>
      <c r="S543" s="263"/>
      <c r="T543" s="26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65" t="s">
        <v>190</v>
      </c>
      <c r="AU543" s="265" t="s">
        <v>85</v>
      </c>
      <c r="AV543" s="14" t="s">
        <v>85</v>
      </c>
      <c r="AW543" s="14" t="s">
        <v>34</v>
      </c>
      <c r="AX543" s="14" t="s">
        <v>76</v>
      </c>
      <c r="AY543" s="265" t="s">
        <v>178</v>
      </c>
    </row>
    <row r="544" s="2" customFormat="1" ht="24.15" customHeight="1">
      <c r="A544" s="38"/>
      <c r="B544" s="39"/>
      <c r="C544" s="226" t="s">
        <v>1502</v>
      </c>
      <c r="D544" s="226" t="s">
        <v>181</v>
      </c>
      <c r="E544" s="227" t="s">
        <v>3915</v>
      </c>
      <c r="F544" s="228" t="s">
        <v>3916</v>
      </c>
      <c r="G544" s="229" t="s">
        <v>203</v>
      </c>
      <c r="H544" s="230">
        <v>42</v>
      </c>
      <c r="I544" s="231"/>
      <c r="J544" s="232">
        <f>ROUND(I544*H544,2)</f>
        <v>0</v>
      </c>
      <c r="K544" s="228" t="s">
        <v>185</v>
      </c>
      <c r="L544" s="44"/>
      <c r="M544" s="233" t="s">
        <v>1</v>
      </c>
      <c r="N544" s="234" t="s">
        <v>41</v>
      </c>
      <c r="O544" s="91"/>
      <c r="P544" s="235">
        <f>O544*H544</f>
        <v>0</v>
      </c>
      <c r="Q544" s="235">
        <v>0</v>
      </c>
      <c r="R544" s="235">
        <f>Q544*H544</f>
        <v>0</v>
      </c>
      <c r="S544" s="235">
        <v>0</v>
      </c>
      <c r="T544" s="236">
        <f>S544*H544</f>
        <v>0</v>
      </c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R544" s="237" t="s">
        <v>362</v>
      </c>
      <c r="AT544" s="237" t="s">
        <v>181</v>
      </c>
      <c r="AU544" s="237" t="s">
        <v>85</v>
      </c>
      <c r="AY544" s="17" t="s">
        <v>178</v>
      </c>
      <c r="BE544" s="238">
        <f>IF(N544="základní",J544,0)</f>
        <v>0</v>
      </c>
      <c r="BF544" s="238">
        <f>IF(N544="snížená",J544,0)</f>
        <v>0</v>
      </c>
      <c r="BG544" s="238">
        <f>IF(N544="zákl. přenesená",J544,0)</f>
        <v>0</v>
      </c>
      <c r="BH544" s="238">
        <f>IF(N544="sníž. přenesená",J544,0)</f>
        <v>0</v>
      </c>
      <c r="BI544" s="238">
        <f>IF(N544="nulová",J544,0)</f>
        <v>0</v>
      </c>
      <c r="BJ544" s="17" t="s">
        <v>83</v>
      </c>
      <c r="BK544" s="238">
        <f>ROUND(I544*H544,2)</f>
        <v>0</v>
      </c>
      <c r="BL544" s="17" t="s">
        <v>362</v>
      </c>
      <c r="BM544" s="237" t="s">
        <v>4358</v>
      </c>
    </row>
    <row r="545" s="2" customFormat="1">
      <c r="A545" s="38"/>
      <c r="B545" s="39"/>
      <c r="C545" s="40"/>
      <c r="D545" s="239" t="s">
        <v>188</v>
      </c>
      <c r="E545" s="40"/>
      <c r="F545" s="240" t="s">
        <v>3918</v>
      </c>
      <c r="G545" s="40"/>
      <c r="H545" s="40"/>
      <c r="I545" s="241"/>
      <c r="J545" s="40"/>
      <c r="K545" s="40"/>
      <c r="L545" s="44"/>
      <c r="M545" s="242"/>
      <c r="N545" s="243"/>
      <c r="O545" s="91"/>
      <c r="P545" s="91"/>
      <c r="Q545" s="91"/>
      <c r="R545" s="91"/>
      <c r="S545" s="91"/>
      <c r="T545" s="92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T545" s="17" t="s">
        <v>188</v>
      </c>
      <c r="AU545" s="17" t="s">
        <v>85</v>
      </c>
    </row>
    <row r="546" s="2" customFormat="1" ht="24.15" customHeight="1">
      <c r="A546" s="38"/>
      <c r="B546" s="39"/>
      <c r="C546" s="267" t="s">
        <v>1506</v>
      </c>
      <c r="D546" s="267" t="s">
        <v>406</v>
      </c>
      <c r="E546" s="268" t="s">
        <v>4035</v>
      </c>
      <c r="F546" s="269" t="s">
        <v>4036</v>
      </c>
      <c r="G546" s="270" t="s">
        <v>203</v>
      </c>
      <c r="H546" s="271">
        <v>6</v>
      </c>
      <c r="I546" s="272"/>
      <c r="J546" s="273">
        <f>ROUND(I546*H546,2)</f>
        <v>0</v>
      </c>
      <c r="K546" s="269" t="s">
        <v>185</v>
      </c>
      <c r="L546" s="274"/>
      <c r="M546" s="275" t="s">
        <v>1</v>
      </c>
      <c r="N546" s="276" t="s">
        <v>41</v>
      </c>
      <c r="O546" s="91"/>
      <c r="P546" s="235">
        <f>O546*H546</f>
        <v>0</v>
      </c>
      <c r="Q546" s="235">
        <v>5.0000000000000002E-05</v>
      </c>
      <c r="R546" s="235">
        <f>Q546*H546</f>
        <v>0.00030000000000000003</v>
      </c>
      <c r="S546" s="235">
        <v>0</v>
      </c>
      <c r="T546" s="236">
        <f>S546*H546</f>
        <v>0</v>
      </c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R546" s="237" t="s">
        <v>264</v>
      </c>
      <c r="AT546" s="237" t="s">
        <v>406</v>
      </c>
      <c r="AU546" s="237" t="s">
        <v>85</v>
      </c>
      <c r="AY546" s="17" t="s">
        <v>178</v>
      </c>
      <c r="BE546" s="238">
        <f>IF(N546="základní",J546,0)</f>
        <v>0</v>
      </c>
      <c r="BF546" s="238">
        <f>IF(N546="snížená",J546,0)</f>
        <v>0</v>
      </c>
      <c r="BG546" s="238">
        <f>IF(N546="zákl. přenesená",J546,0)</f>
        <v>0</v>
      </c>
      <c r="BH546" s="238">
        <f>IF(N546="sníž. přenesená",J546,0)</f>
        <v>0</v>
      </c>
      <c r="BI546" s="238">
        <f>IF(N546="nulová",J546,0)</f>
        <v>0</v>
      </c>
      <c r="BJ546" s="17" t="s">
        <v>83</v>
      </c>
      <c r="BK546" s="238">
        <f>ROUND(I546*H546,2)</f>
        <v>0</v>
      </c>
      <c r="BL546" s="17" t="s">
        <v>186</v>
      </c>
      <c r="BM546" s="237" t="s">
        <v>4359</v>
      </c>
    </row>
    <row r="547" s="14" customFormat="1">
      <c r="A547" s="14"/>
      <c r="B547" s="255"/>
      <c r="C547" s="256"/>
      <c r="D547" s="246" t="s">
        <v>190</v>
      </c>
      <c r="E547" s="257" t="s">
        <v>1</v>
      </c>
      <c r="F547" s="258" t="s">
        <v>4338</v>
      </c>
      <c r="G547" s="256"/>
      <c r="H547" s="259">
        <v>6</v>
      </c>
      <c r="I547" s="260"/>
      <c r="J547" s="256"/>
      <c r="K547" s="256"/>
      <c r="L547" s="261"/>
      <c r="M547" s="262"/>
      <c r="N547" s="263"/>
      <c r="O547" s="263"/>
      <c r="P547" s="263"/>
      <c r="Q547" s="263"/>
      <c r="R547" s="263"/>
      <c r="S547" s="263"/>
      <c r="T547" s="26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65" t="s">
        <v>190</v>
      </c>
      <c r="AU547" s="265" t="s">
        <v>85</v>
      </c>
      <c r="AV547" s="14" t="s">
        <v>85</v>
      </c>
      <c r="AW547" s="14" t="s">
        <v>34</v>
      </c>
      <c r="AX547" s="14" t="s">
        <v>76</v>
      </c>
      <c r="AY547" s="265" t="s">
        <v>178</v>
      </c>
    </row>
    <row r="548" s="2" customFormat="1" ht="24.15" customHeight="1">
      <c r="A548" s="38"/>
      <c r="B548" s="39"/>
      <c r="C548" s="226" t="s">
        <v>1510</v>
      </c>
      <c r="D548" s="226" t="s">
        <v>181</v>
      </c>
      <c r="E548" s="227" t="s">
        <v>4038</v>
      </c>
      <c r="F548" s="228" t="s">
        <v>4039</v>
      </c>
      <c r="G548" s="229" t="s">
        <v>203</v>
      </c>
      <c r="H548" s="230">
        <v>6</v>
      </c>
      <c r="I548" s="231"/>
      <c r="J548" s="232">
        <f>ROUND(I548*H548,2)</f>
        <v>0</v>
      </c>
      <c r="K548" s="228" t="s">
        <v>185</v>
      </c>
      <c r="L548" s="44"/>
      <c r="M548" s="233" t="s">
        <v>1</v>
      </c>
      <c r="N548" s="234" t="s">
        <v>41</v>
      </c>
      <c r="O548" s="91"/>
      <c r="P548" s="235">
        <f>O548*H548</f>
        <v>0</v>
      </c>
      <c r="Q548" s="235">
        <v>0</v>
      </c>
      <c r="R548" s="235">
        <f>Q548*H548</f>
        <v>0</v>
      </c>
      <c r="S548" s="235">
        <v>0</v>
      </c>
      <c r="T548" s="236">
        <f>S548*H548</f>
        <v>0</v>
      </c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R548" s="237" t="s">
        <v>362</v>
      </c>
      <c r="AT548" s="237" t="s">
        <v>181</v>
      </c>
      <c r="AU548" s="237" t="s">
        <v>85</v>
      </c>
      <c r="AY548" s="17" t="s">
        <v>178</v>
      </c>
      <c r="BE548" s="238">
        <f>IF(N548="základní",J548,0)</f>
        <v>0</v>
      </c>
      <c r="BF548" s="238">
        <f>IF(N548="snížená",J548,0)</f>
        <v>0</v>
      </c>
      <c r="BG548" s="238">
        <f>IF(N548="zákl. přenesená",J548,0)</f>
        <v>0</v>
      </c>
      <c r="BH548" s="238">
        <f>IF(N548="sníž. přenesená",J548,0)</f>
        <v>0</v>
      </c>
      <c r="BI548" s="238">
        <f>IF(N548="nulová",J548,0)</f>
        <v>0</v>
      </c>
      <c r="BJ548" s="17" t="s">
        <v>83</v>
      </c>
      <c r="BK548" s="238">
        <f>ROUND(I548*H548,2)</f>
        <v>0</v>
      </c>
      <c r="BL548" s="17" t="s">
        <v>362</v>
      </c>
      <c r="BM548" s="237" t="s">
        <v>4360</v>
      </c>
    </row>
    <row r="549" s="2" customFormat="1">
      <c r="A549" s="38"/>
      <c r="B549" s="39"/>
      <c r="C549" s="40"/>
      <c r="D549" s="239" t="s">
        <v>188</v>
      </c>
      <c r="E549" s="40"/>
      <c r="F549" s="240" t="s">
        <v>4041</v>
      </c>
      <c r="G549" s="40"/>
      <c r="H549" s="40"/>
      <c r="I549" s="241"/>
      <c r="J549" s="40"/>
      <c r="K549" s="40"/>
      <c r="L549" s="44"/>
      <c r="M549" s="242"/>
      <c r="N549" s="243"/>
      <c r="O549" s="91"/>
      <c r="P549" s="91"/>
      <c r="Q549" s="91"/>
      <c r="R549" s="91"/>
      <c r="S549" s="91"/>
      <c r="T549" s="92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T549" s="17" t="s">
        <v>188</v>
      </c>
      <c r="AU549" s="17" t="s">
        <v>85</v>
      </c>
    </row>
    <row r="550" s="12" customFormat="1" ht="22.8" customHeight="1">
      <c r="A550" s="12"/>
      <c r="B550" s="210"/>
      <c r="C550" s="211"/>
      <c r="D550" s="212" t="s">
        <v>75</v>
      </c>
      <c r="E550" s="224" t="s">
        <v>4361</v>
      </c>
      <c r="F550" s="224" t="s">
        <v>4362</v>
      </c>
      <c r="G550" s="211"/>
      <c r="H550" s="211"/>
      <c r="I550" s="214"/>
      <c r="J550" s="225">
        <f>BK550</f>
        <v>0</v>
      </c>
      <c r="K550" s="211"/>
      <c r="L550" s="216"/>
      <c r="M550" s="217"/>
      <c r="N550" s="218"/>
      <c r="O550" s="218"/>
      <c r="P550" s="219">
        <f>SUM(P551:P564)</f>
        <v>0</v>
      </c>
      <c r="Q550" s="218"/>
      <c r="R550" s="219">
        <f>SUM(R551:R564)</f>
        <v>0</v>
      </c>
      <c r="S550" s="218"/>
      <c r="T550" s="220">
        <f>SUM(T551:T564)</f>
        <v>0</v>
      </c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R550" s="221" t="s">
        <v>179</v>
      </c>
      <c r="AT550" s="222" t="s">
        <v>75</v>
      </c>
      <c r="AU550" s="222" t="s">
        <v>83</v>
      </c>
      <c r="AY550" s="221" t="s">
        <v>178</v>
      </c>
      <c r="BK550" s="223">
        <f>SUM(BK551:BK564)</f>
        <v>0</v>
      </c>
    </row>
    <row r="551" s="2" customFormat="1" ht="24.15" customHeight="1">
      <c r="A551" s="38"/>
      <c r="B551" s="39"/>
      <c r="C551" s="267" t="s">
        <v>1514</v>
      </c>
      <c r="D551" s="267" t="s">
        <v>406</v>
      </c>
      <c r="E551" s="268" t="s">
        <v>4363</v>
      </c>
      <c r="F551" s="269" t="s">
        <v>4364</v>
      </c>
      <c r="G551" s="270" t="s">
        <v>1341</v>
      </c>
      <c r="H551" s="271">
        <v>1</v>
      </c>
      <c r="I551" s="272"/>
      <c r="J551" s="273">
        <f>ROUND(I551*H551,2)</f>
        <v>0</v>
      </c>
      <c r="K551" s="269" t="s">
        <v>1</v>
      </c>
      <c r="L551" s="274"/>
      <c r="M551" s="275" t="s">
        <v>1</v>
      </c>
      <c r="N551" s="276" t="s">
        <v>41</v>
      </c>
      <c r="O551" s="91"/>
      <c r="P551" s="235">
        <f>O551*H551</f>
        <v>0</v>
      </c>
      <c r="Q551" s="235">
        <v>0</v>
      </c>
      <c r="R551" s="235">
        <f>Q551*H551</f>
        <v>0</v>
      </c>
      <c r="S551" s="235">
        <v>0</v>
      </c>
      <c r="T551" s="236">
        <f>S551*H551</f>
        <v>0</v>
      </c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R551" s="237" t="s">
        <v>1183</v>
      </c>
      <c r="AT551" s="237" t="s">
        <v>406</v>
      </c>
      <c r="AU551" s="237" t="s">
        <v>85</v>
      </c>
      <c r="AY551" s="17" t="s">
        <v>178</v>
      </c>
      <c r="BE551" s="238">
        <f>IF(N551="základní",J551,0)</f>
        <v>0</v>
      </c>
      <c r="BF551" s="238">
        <f>IF(N551="snížená",J551,0)</f>
        <v>0</v>
      </c>
      <c r="BG551" s="238">
        <f>IF(N551="zákl. přenesená",J551,0)</f>
        <v>0</v>
      </c>
      <c r="BH551" s="238">
        <f>IF(N551="sníž. přenesená",J551,0)</f>
        <v>0</v>
      </c>
      <c r="BI551" s="238">
        <f>IF(N551="nulová",J551,0)</f>
        <v>0</v>
      </c>
      <c r="BJ551" s="17" t="s">
        <v>83</v>
      </c>
      <c r="BK551" s="238">
        <f>ROUND(I551*H551,2)</f>
        <v>0</v>
      </c>
      <c r="BL551" s="17" t="s">
        <v>1183</v>
      </c>
      <c r="BM551" s="237" t="s">
        <v>4365</v>
      </c>
    </row>
    <row r="552" s="13" customFormat="1">
      <c r="A552" s="13"/>
      <c r="B552" s="244"/>
      <c r="C552" s="245"/>
      <c r="D552" s="246" t="s">
        <v>190</v>
      </c>
      <c r="E552" s="247" t="s">
        <v>1</v>
      </c>
      <c r="F552" s="248" t="s">
        <v>4366</v>
      </c>
      <c r="G552" s="245"/>
      <c r="H552" s="247" t="s">
        <v>1</v>
      </c>
      <c r="I552" s="249"/>
      <c r="J552" s="245"/>
      <c r="K552" s="245"/>
      <c r="L552" s="250"/>
      <c r="M552" s="251"/>
      <c r="N552" s="252"/>
      <c r="O552" s="252"/>
      <c r="P552" s="252"/>
      <c r="Q552" s="252"/>
      <c r="R552" s="252"/>
      <c r="S552" s="252"/>
      <c r="T552" s="25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54" t="s">
        <v>190</v>
      </c>
      <c r="AU552" s="254" t="s">
        <v>85</v>
      </c>
      <c r="AV552" s="13" t="s">
        <v>83</v>
      </c>
      <c r="AW552" s="13" t="s">
        <v>34</v>
      </c>
      <c r="AX552" s="13" t="s">
        <v>76</v>
      </c>
      <c r="AY552" s="254" t="s">
        <v>178</v>
      </c>
    </row>
    <row r="553" s="14" customFormat="1">
      <c r="A553" s="14"/>
      <c r="B553" s="255"/>
      <c r="C553" s="256"/>
      <c r="D553" s="246" t="s">
        <v>190</v>
      </c>
      <c r="E553" s="257" t="s">
        <v>1</v>
      </c>
      <c r="F553" s="258" t="s">
        <v>83</v>
      </c>
      <c r="G553" s="256"/>
      <c r="H553" s="259">
        <v>1</v>
      </c>
      <c r="I553" s="260"/>
      <c r="J553" s="256"/>
      <c r="K553" s="256"/>
      <c r="L553" s="261"/>
      <c r="M553" s="262"/>
      <c r="N553" s="263"/>
      <c r="O553" s="263"/>
      <c r="P553" s="263"/>
      <c r="Q553" s="263"/>
      <c r="R553" s="263"/>
      <c r="S553" s="263"/>
      <c r="T553" s="26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65" t="s">
        <v>190</v>
      </c>
      <c r="AU553" s="265" t="s">
        <v>85</v>
      </c>
      <c r="AV553" s="14" t="s">
        <v>85</v>
      </c>
      <c r="AW553" s="14" t="s">
        <v>34</v>
      </c>
      <c r="AX553" s="14" t="s">
        <v>76</v>
      </c>
      <c r="AY553" s="265" t="s">
        <v>178</v>
      </c>
    </row>
    <row r="554" s="2" customFormat="1" ht="33" customHeight="1">
      <c r="A554" s="38"/>
      <c r="B554" s="39"/>
      <c r="C554" s="267" t="s">
        <v>1518</v>
      </c>
      <c r="D554" s="267" t="s">
        <v>406</v>
      </c>
      <c r="E554" s="268" t="s">
        <v>4367</v>
      </c>
      <c r="F554" s="269" t="s">
        <v>4368</v>
      </c>
      <c r="G554" s="270" t="s">
        <v>1341</v>
      </c>
      <c r="H554" s="271">
        <v>1</v>
      </c>
      <c r="I554" s="272"/>
      <c r="J554" s="273">
        <f>ROUND(I554*H554,2)</f>
        <v>0</v>
      </c>
      <c r="K554" s="269" t="s">
        <v>1</v>
      </c>
      <c r="L554" s="274"/>
      <c r="M554" s="275" t="s">
        <v>1</v>
      </c>
      <c r="N554" s="276" t="s">
        <v>41</v>
      </c>
      <c r="O554" s="91"/>
      <c r="P554" s="235">
        <f>O554*H554</f>
        <v>0</v>
      </c>
      <c r="Q554" s="235">
        <v>0</v>
      </c>
      <c r="R554" s="235">
        <f>Q554*H554</f>
        <v>0</v>
      </c>
      <c r="S554" s="235">
        <v>0</v>
      </c>
      <c r="T554" s="236">
        <f>S554*H554</f>
        <v>0</v>
      </c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R554" s="237" t="s">
        <v>1183</v>
      </c>
      <c r="AT554" s="237" t="s">
        <v>406</v>
      </c>
      <c r="AU554" s="237" t="s">
        <v>85</v>
      </c>
      <c r="AY554" s="17" t="s">
        <v>178</v>
      </c>
      <c r="BE554" s="238">
        <f>IF(N554="základní",J554,0)</f>
        <v>0</v>
      </c>
      <c r="BF554" s="238">
        <f>IF(N554="snížená",J554,0)</f>
        <v>0</v>
      </c>
      <c r="BG554" s="238">
        <f>IF(N554="zákl. přenesená",J554,0)</f>
        <v>0</v>
      </c>
      <c r="BH554" s="238">
        <f>IF(N554="sníž. přenesená",J554,0)</f>
        <v>0</v>
      </c>
      <c r="BI554" s="238">
        <f>IF(N554="nulová",J554,0)</f>
        <v>0</v>
      </c>
      <c r="BJ554" s="17" t="s">
        <v>83</v>
      </c>
      <c r="BK554" s="238">
        <f>ROUND(I554*H554,2)</f>
        <v>0</v>
      </c>
      <c r="BL554" s="17" t="s">
        <v>1183</v>
      </c>
      <c r="BM554" s="237" t="s">
        <v>4369</v>
      </c>
    </row>
    <row r="555" s="13" customFormat="1">
      <c r="A555" s="13"/>
      <c r="B555" s="244"/>
      <c r="C555" s="245"/>
      <c r="D555" s="246" t="s">
        <v>190</v>
      </c>
      <c r="E555" s="247" t="s">
        <v>1</v>
      </c>
      <c r="F555" s="248" t="s">
        <v>4366</v>
      </c>
      <c r="G555" s="245"/>
      <c r="H555" s="247" t="s">
        <v>1</v>
      </c>
      <c r="I555" s="249"/>
      <c r="J555" s="245"/>
      <c r="K555" s="245"/>
      <c r="L555" s="250"/>
      <c r="M555" s="251"/>
      <c r="N555" s="252"/>
      <c r="O555" s="252"/>
      <c r="P555" s="252"/>
      <c r="Q555" s="252"/>
      <c r="R555" s="252"/>
      <c r="S555" s="252"/>
      <c r="T555" s="25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54" t="s">
        <v>190</v>
      </c>
      <c r="AU555" s="254" t="s">
        <v>85</v>
      </c>
      <c r="AV555" s="13" t="s">
        <v>83</v>
      </c>
      <c r="AW555" s="13" t="s">
        <v>34</v>
      </c>
      <c r="AX555" s="13" t="s">
        <v>76</v>
      </c>
      <c r="AY555" s="254" t="s">
        <v>178</v>
      </c>
    </row>
    <row r="556" s="14" customFormat="1">
      <c r="A556" s="14"/>
      <c r="B556" s="255"/>
      <c r="C556" s="256"/>
      <c r="D556" s="246" t="s">
        <v>190</v>
      </c>
      <c r="E556" s="257" t="s">
        <v>1</v>
      </c>
      <c r="F556" s="258" t="s">
        <v>83</v>
      </c>
      <c r="G556" s="256"/>
      <c r="H556" s="259">
        <v>1</v>
      </c>
      <c r="I556" s="260"/>
      <c r="J556" s="256"/>
      <c r="K556" s="256"/>
      <c r="L556" s="261"/>
      <c r="M556" s="262"/>
      <c r="N556" s="263"/>
      <c r="O556" s="263"/>
      <c r="P556" s="263"/>
      <c r="Q556" s="263"/>
      <c r="R556" s="263"/>
      <c r="S556" s="263"/>
      <c r="T556" s="26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65" t="s">
        <v>190</v>
      </c>
      <c r="AU556" s="265" t="s">
        <v>85</v>
      </c>
      <c r="AV556" s="14" t="s">
        <v>85</v>
      </c>
      <c r="AW556" s="14" t="s">
        <v>34</v>
      </c>
      <c r="AX556" s="14" t="s">
        <v>76</v>
      </c>
      <c r="AY556" s="265" t="s">
        <v>178</v>
      </c>
    </row>
    <row r="557" s="2" customFormat="1" ht="21.75" customHeight="1">
      <c r="A557" s="38"/>
      <c r="B557" s="39"/>
      <c r="C557" s="267" t="s">
        <v>1522</v>
      </c>
      <c r="D557" s="267" t="s">
        <v>406</v>
      </c>
      <c r="E557" s="268" t="s">
        <v>4370</v>
      </c>
      <c r="F557" s="269" t="s">
        <v>4371</v>
      </c>
      <c r="G557" s="270" t="s">
        <v>1341</v>
      </c>
      <c r="H557" s="271">
        <v>1</v>
      </c>
      <c r="I557" s="272"/>
      <c r="J557" s="273">
        <f>ROUND(I557*H557,2)</f>
        <v>0</v>
      </c>
      <c r="K557" s="269" t="s">
        <v>1</v>
      </c>
      <c r="L557" s="274"/>
      <c r="M557" s="275" t="s">
        <v>1</v>
      </c>
      <c r="N557" s="276" t="s">
        <v>41</v>
      </c>
      <c r="O557" s="91"/>
      <c r="P557" s="235">
        <f>O557*H557</f>
        <v>0</v>
      </c>
      <c r="Q557" s="235">
        <v>0</v>
      </c>
      <c r="R557" s="235">
        <f>Q557*H557</f>
        <v>0</v>
      </c>
      <c r="S557" s="235">
        <v>0</v>
      </c>
      <c r="T557" s="236">
        <f>S557*H557</f>
        <v>0</v>
      </c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R557" s="237" t="s">
        <v>1183</v>
      </c>
      <c r="AT557" s="237" t="s">
        <v>406</v>
      </c>
      <c r="AU557" s="237" t="s">
        <v>85</v>
      </c>
      <c r="AY557" s="17" t="s">
        <v>178</v>
      </c>
      <c r="BE557" s="238">
        <f>IF(N557="základní",J557,0)</f>
        <v>0</v>
      </c>
      <c r="BF557" s="238">
        <f>IF(N557="snížená",J557,0)</f>
        <v>0</v>
      </c>
      <c r="BG557" s="238">
        <f>IF(N557="zákl. přenesená",J557,0)</f>
        <v>0</v>
      </c>
      <c r="BH557" s="238">
        <f>IF(N557="sníž. přenesená",J557,0)</f>
        <v>0</v>
      </c>
      <c r="BI557" s="238">
        <f>IF(N557="nulová",J557,0)</f>
        <v>0</v>
      </c>
      <c r="BJ557" s="17" t="s">
        <v>83</v>
      </c>
      <c r="BK557" s="238">
        <f>ROUND(I557*H557,2)</f>
        <v>0</v>
      </c>
      <c r="BL557" s="17" t="s">
        <v>1183</v>
      </c>
      <c r="BM557" s="237" t="s">
        <v>4372</v>
      </c>
    </row>
    <row r="558" s="14" customFormat="1">
      <c r="A558" s="14"/>
      <c r="B558" s="255"/>
      <c r="C558" s="256"/>
      <c r="D558" s="246" t="s">
        <v>190</v>
      </c>
      <c r="E558" s="257" t="s">
        <v>1</v>
      </c>
      <c r="F558" s="258" t="s">
        <v>83</v>
      </c>
      <c r="G558" s="256"/>
      <c r="H558" s="259">
        <v>1</v>
      </c>
      <c r="I558" s="260"/>
      <c r="J558" s="256"/>
      <c r="K558" s="256"/>
      <c r="L558" s="261"/>
      <c r="M558" s="262"/>
      <c r="N558" s="263"/>
      <c r="O558" s="263"/>
      <c r="P558" s="263"/>
      <c r="Q558" s="263"/>
      <c r="R558" s="263"/>
      <c r="S558" s="263"/>
      <c r="T558" s="26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65" t="s">
        <v>190</v>
      </c>
      <c r="AU558" s="265" t="s">
        <v>85</v>
      </c>
      <c r="AV558" s="14" t="s">
        <v>85</v>
      </c>
      <c r="AW558" s="14" t="s">
        <v>34</v>
      </c>
      <c r="AX558" s="14" t="s">
        <v>76</v>
      </c>
      <c r="AY558" s="265" t="s">
        <v>178</v>
      </c>
    </row>
    <row r="559" s="2" customFormat="1" ht="21.75" customHeight="1">
      <c r="A559" s="38"/>
      <c r="B559" s="39"/>
      <c r="C559" s="267" t="s">
        <v>1526</v>
      </c>
      <c r="D559" s="267" t="s">
        <v>406</v>
      </c>
      <c r="E559" s="268" t="s">
        <v>4373</v>
      </c>
      <c r="F559" s="269" t="s">
        <v>4374</v>
      </c>
      <c r="G559" s="270" t="s">
        <v>1341</v>
      </c>
      <c r="H559" s="271">
        <v>1</v>
      </c>
      <c r="I559" s="272"/>
      <c r="J559" s="273">
        <f>ROUND(I559*H559,2)</f>
        <v>0</v>
      </c>
      <c r="K559" s="269" t="s">
        <v>1</v>
      </c>
      <c r="L559" s="274"/>
      <c r="M559" s="275" t="s">
        <v>1</v>
      </c>
      <c r="N559" s="276" t="s">
        <v>41</v>
      </c>
      <c r="O559" s="91"/>
      <c r="P559" s="235">
        <f>O559*H559</f>
        <v>0</v>
      </c>
      <c r="Q559" s="235">
        <v>0</v>
      </c>
      <c r="R559" s="235">
        <f>Q559*H559</f>
        <v>0</v>
      </c>
      <c r="S559" s="235">
        <v>0</v>
      </c>
      <c r="T559" s="236">
        <f>S559*H559</f>
        <v>0</v>
      </c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R559" s="237" t="s">
        <v>1183</v>
      </c>
      <c r="AT559" s="237" t="s">
        <v>406</v>
      </c>
      <c r="AU559" s="237" t="s">
        <v>85</v>
      </c>
      <c r="AY559" s="17" t="s">
        <v>178</v>
      </c>
      <c r="BE559" s="238">
        <f>IF(N559="základní",J559,0)</f>
        <v>0</v>
      </c>
      <c r="BF559" s="238">
        <f>IF(N559="snížená",J559,0)</f>
        <v>0</v>
      </c>
      <c r="BG559" s="238">
        <f>IF(N559="zákl. přenesená",J559,0)</f>
        <v>0</v>
      </c>
      <c r="BH559" s="238">
        <f>IF(N559="sníž. přenesená",J559,0)</f>
        <v>0</v>
      </c>
      <c r="BI559" s="238">
        <f>IF(N559="nulová",J559,0)</f>
        <v>0</v>
      </c>
      <c r="BJ559" s="17" t="s">
        <v>83</v>
      </c>
      <c r="BK559" s="238">
        <f>ROUND(I559*H559,2)</f>
        <v>0</v>
      </c>
      <c r="BL559" s="17" t="s">
        <v>1183</v>
      </c>
      <c r="BM559" s="237" t="s">
        <v>4375</v>
      </c>
    </row>
    <row r="560" s="14" customFormat="1">
      <c r="A560" s="14"/>
      <c r="B560" s="255"/>
      <c r="C560" s="256"/>
      <c r="D560" s="246" t="s">
        <v>190</v>
      </c>
      <c r="E560" s="257" t="s">
        <v>1</v>
      </c>
      <c r="F560" s="258" t="s">
        <v>83</v>
      </c>
      <c r="G560" s="256"/>
      <c r="H560" s="259">
        <v>1</v>
      </c>
      <c r="I560" s="260"/>
      <c r="J560" s="256"/>
      <c r="K560" s="256"/>
      <c r="L560" s="261"/>
      <c r="M560" s="262"/>
      <c r="N560" s="263"/>
      <c r="O560" s="263"/>
      <c r="P560" s="263"/>
      <c r="Q560" s="263"/>
      <c r="R560" s="263"/>
      <c r="S560" s="263"/>
      <c r="T560" s="26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65" t="s">
        <v>190</v>
      </c>
      <c r="AU560" s="265" t="s">
        <v>85</v>
      </c>
      <c r="AV560" s="14" t="s">
        <v>85</v>
      </c>
      <c r="AW560" s="14" t="s">
        <v>34</v>
      </c>
      <c r="AX560" s="14" t="s">
        <v>76</v>
      </c>
      <c r="AY560" s="265" t="s">
        <v>178</v>
      </c>
    </row>
    <row r="561" s="2" customFormat="1" ht="24.15" customHeight="1">
      <c r="A561" s="38"/>
      <c r="B561" s="39"/>
      <c r="C561" s="226" t="s">
        <v>1530</v>
      </c>
      <c r="D561" s="226" t="s">
        <v>181</v>
      </c>
      <c r="E561" s="227" t="s">
        <v>4376</v>
      </c>
      <c r="F561" s="228" t="s">
        <v>4377</v>
      </c>
      <c r="G561" s="229" t="s">
        <v>1341</v>
      </c>
      <c r="H561" s="230">
        <v>1</v>
      </c>
      <c r="I561" s="231"/>
      <c r="J561" s="232">
        <f>ROUND(I561*H561,2)</f>
        <v>0</v>
      </c>
      <c r="K561" s="228" t="s">
        <v>1</v>
      </c>
      <c r="L561" s="44"/>
      <c r="M561" s="233" t="s">
        <v>1</v>
      </c>
      <c r="N561" s="234" t="s">
        <v>41</v>
      </c>
      <c r="O561" s="91"/>
      <c r="P561" s="235">
        <f>O561*H561</f>
        <v>0</v>
      </c>
      <c r="Q561" s="235">
        <v>0</v>
      </c>
      <c r="R561" s="235">
        <f>Q561*H561</f>
        <v>0</v>
      </c>
      <c r="S561" s="235">
        <v>0</v>
      </c>
      <c r="T561" s="236">
        <f>S561*H561</f>
        <v>0</v>
      </c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R561" s="237" t="s">
        <v>1183</v>
      </c>
      <c r="AT561" s="237" t="s">
        <v>181</v>
      </c>
      <c r="AU561" s="237" t="s">
        <v>85</v>
      </c>
      <c r="AY561" s="17" t="s">
        <v>178</v>
      </c>
      <c r="BE561" s="238">
        <f>IF(N561="základní",J561,0)</f>
        <v>0</v>
      </c>
      <c r="BF561" s="238">
        <f>IF(N561="snížená",J561,0)</f>
        <v>0</v>
      </c>
      <c r="BG561" s="238">
        <f>IF(N561="zákl. přenesená",J561,0)</f>
        <v>0</v>
      </c>
      <c r="BH561" s="238">
        <f>IF(N561="sníž. přenesená",J561,0)</f>
        <v>0</v>
      </c>
      <c r="BI561" s="238">
        <f>IF(N561="nulová",J561,0)</f>
        <v>0</v>
      </c>
      <c r="BJ561" s="17" t="s">
        <v>83</v>
      </c>
      <c r="BK561" s="238">
        <f>ROUND(I561*H561,2)</f>
        <v>0</v>
      </c>
      <c r="BL561" s="17" t="s">
        <v>1183</v>
      </c>
      <c r="BM561" s="237" t="s">
        <v>4378</v>
      </c>
    </row>
    <row r="562" s="14" customFormat="1">
      <c r="A562" s="14"/>
      <c r="B562" s="255"/>
      <c r="C562" s="256"/>
      <c r="D562" s="246" t="s">
        <v>190</v>
      </c>
      <c r="E562" s="257" t="s">
        <v>1</v>
      </c>
      <c r="F562" s="258" t="s">
        <v>83</v>
      </c>
      <c r="G562" s="256"/>
      <c r="H562" s="259">
        <v>1</v>
      </c>
      <c r="I562" s="260"/>
      <c r="J562" s="256"/>
      <c r="K562" s="256"/>
      <c r="L562" s="261"/>
      <c r="M562" s="262"/>
      <c r="N562" s="263"/>
      <c r="O562" s="263"/>
      <c r="P562" s="263"/>
      <c r="Q562" s="263"/>
      <c r="R562" s="263"/>
      <c r="S562" s="263"/>
      <c r="T562" s="26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65" t="s">
        <v>190</v>
      </c>
      <c r="AU562" s="265" t="s">
        <v>85</v>
      </c>
      <c r="AV562" s="14" t="s">
        <v>85</v>
      </c>
      <c r="AW562" s="14" t="s">
        <v>34</v>
      </c>
      <c r="AX562" s="14" t="s">
        <v>76</v>
      </c>
      <c r="AY562" s="265" t="s">
        <v>178</v>
      </c>
    </row>
    <row r="563" s="2" customFormat="1" ht="21.75" customHeight="1">
      <c r="A563" s="38"/>
      <c r="B563" s="39"/>
      <c r="C563" s="226" t="s">
        <v>1534</v>
      </c>
      <c r="D563" s="226" t="s">
        <v>181</v>
      </c>
      <c r="E563" s="227" t="s">
        <v>4379</v>
      </c>
      <c r="F563" s="228" t="s">
        <v>4380</v>
      </c>
      <c r="G563" s="229" t="s">
        <v>1341</v>
      </c>
      <c r="H563" s="230">
        <v>1</v>
      </c>
      <c r="I563" s="231"/>
      <c r="J563" s="232">
        <f>ROUND(I563*H563,2)</f>
        <v>0</v>
      </c>
      <c r="K563" s="228" t="s">
        <v>1</v>
      </c>
      <c r="L563" s="44"/>
      <c r="M563" s="233" t="s">
        <v>1</v>
      </c>
      <c r="N563" s="234" t="s">
        <v>41</v>
      </c>
      <c r="O563" s="91"/>
      <c r="P563" s="235">
        <f>O563*H563</f>
        <v>0</v>
      </c>
      <c r="Q563" s="235">
        <v>0</v>
      </c>
      <c r="R563" s="235">
        <f>Q563*H563</f>
        <v>0</v>
      </c>
      <c r="S563" s="235">
        <v>0</v>
      </c>
      <c r="T563" s="236">
        <f>S563*H563</f>
        <v>0</v>
      </c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R563" s="237" t="s">
        <v>1183</v>
      </c>
      <c r="AT563" s="237" t="s">
        <v>181</v>
      </c>
      <c r="AU563" s="237" t="s">
        <v>85</v>
      </c>
      <c r="AY563" s="17" t="s">
        <v>178</v>
      </c>
      <c r="BE563" s="238">
        <f>IF(N563="základní",J563,0)</f>
        <v>0</v>
      </c>
      <c r="BF563" s="238">
        <f>IF(N563="snížená",J563,0)</f>
        <v>0</v>
      </c>
      <c r="BG563" s="238">
        <f>IF(N563="zákl. přenesená",J563,0)</f>
        <v>0</v>
      </c>
      <c r="BH563" s="238">
        <f>IF(N563="sníž. přenesená",J563,0)</f>
        <v>0</v>
      </c>
      <c r="BI563" s="238">
        <f>IF(N563="nulová",J563,0)</f>
        <v>0</v>
      </c>
      <c r="BJ563" s="17" t="s">
        <v>83</v>
      </c>
      <c r="BK563" s="238">
        <f>ROUND(I563*H563,2)</f>
        <v>0</v>
      </c>
      <c r="BL563" s="17" t="s">
        <v>1183</v>
      </c>
      <c r="BM563" s="237" t="s">
        <v>4381</v>
      </c>
    </row>
    <row r="564" s="14" customFormat="1">
      <c r="A564" s="14"/>
      <c r="B564" s="255"/>
      <c r="C564" s="256"/>
      <c r="D564" s="246" t="s">
        <v>190</v>
      </c>
      <c r="E564" s="257" t="s">
        <v>1</v>
      </c>
      <c r="F564" s="258" t="s">
        <v>83</v>
      </c>
      <c r="G564" s="256"/>
      <c r="H564" s="259">
        <v>1</v>
      </c>
      <c r="I564" s="260"/>
      <c r="J564" s="256"/>
      <c r="K564" s="256"/>
      <c r="L564" s="261"/>
      <c r="M564" s="262"/>
      <c r="N564" s="263"/>
      <c r="O564" s="263"/>
      <c r="P564" s="263"/>
      <c r="Q564" s="263"/>
      <c r="R564" s="263"/>
      <c r="S564" s="263"/>
      <c r="T564" s="26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65" t="s">
        <v>190</v>
      </c>
      <c r="AU564" s="265" t="s">
        <v>85</v>
      </c>
      <c r="AV564" s="14" t="s">
        <v>85</v>
      </c>
      <c r="AW564" s="14" t="s">
        <v>34</v>
      </c>
      <c r="AX564" s="14" t="s">
        <v>76</v>
      </c>
      <c r="AY564" s="265" t="s">
        <v>178</v>
      </c>
    </row>
    <row r="565" s="12" customFormat="1" ht="22.8" customHeight="1">
      <c r="A565" s="12"/>
      <c r="B565" s="210"/>
      <c r="C565" s="211"/>
      <c r="D565" s="212" t="s">
        <v>75</v>
      </c>
      <c r="E565" s="224" t="s">
        <v>4382</v>
      </c>
      <c r="F565" s="224" t="s">
        <v>4383</v>
      </c>
      <c r="G565" s="211"/>
      <c r="H565" s="211"/>
      <c r="I565" s="214"/>
      <c r="J565" s="225">
        <f>BK565</f>
        <v>0</v>
      </c>
      <c r="K565" s="211"/>
      <c r="L565" s="216"/>
      <c r="M565" s="217"/>
      <c r="N565" s="218"/>
      <c r="O565" s="218"/>
      <c r="P565" s="219">
        <f>SUM(P566:P572)</f>
        <v>0</v>
      </c>
      <c r="Q565" s="218"/>
      <c r="R565" s="219">
        <f>SUM(R566:R572)</f>
        <v>0</v>
      </c>
      <c r="S565" s="218"/>
      <c r="T565" s="220">
        <f>SUM(T566:T572)</f>
        <v>0</v>
      </c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R565" s="221" t="s">
        <v>179</v>
      </c>
      <c r="AT565" s="222" t="s">
        <v>75</v>
      </c>
      <c r="AU565" s="222" t="s">
        <v>83</v>
      </c>
      <c r="AY565" s="221" t="s">
        <v>178</v>
      </c>
      <c r="BK565" s="223">
        <f>SUM(BK566:BK572)</f>
        <v>0</v>
      </c>
    </row>
    <row r="566" s="2" customFormat="1" ht="24.15" customHeight="1">
      <c r="A566" s="38"/>
      <c r="B566" s="39"/>
      <c r="C566" s="267" t="s">
        <v>1539</v>
      </c>
      <c r="D566" s="267" t="s">
        <v>406</v>
      </c>
      <c r="E566" s="268" t="s">
        <v>4384</v>
      </c>
      <c r="F566" s="269" t="s">
        <v>4385</v>
      </c>
      <c r="G566" s="270" t="s">
        <v>1341</v>
      </c>
      <c r="H566" s="271">
        <v>5</v>
      </c>
      <c r="I566" s="272"/>
      <c r="J566" s="273">
        <f>ROUND(I566*H566,2)</f>
        <v>0</v>
      </c>
      <c r="K566" s="269" t="s">
        <v>1</v>
      </c>
      <c r="L566" s="274"/>
      <c r="M566" s="275" t="s">
        <v>1</v>
      </c>
      <c r="N566" s="276" t="s">
        <v>41</v>
      </c>
      <c r="O566" s="91"/>
      <c r="P566" s="235">
        <f>O566*H566</f>
        <v>0</v>
      </c>
      <c r="Q566" s="235">
        <v>0</v>
      </c>
      <c r="R566" s="235">
        <f>Q566*H566</f>
        <v>0</v>
      </c>
      <c r="S566" s="235">
        <v>0</v>
      </c>
      <c r="T566" s="236">
        <f>S566*H566</f>
        <v>0</v>
      </c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R566" s="237" t="s">
        <v>1183</v>
      </c>
      <c r="AT566" s="237" t="s">
        <v>406</v>
      </c>
      <c r="AU566" s="237" t="s">
        <v>85</v>
      </c>
      <c r="AY566" s="17" t="s">
        <v>178</v>
      </c>
      <c r="BE566" s="238">
        <f>IF(N566="základní",J566,0)</f>
        <v>0</v>
      </c>
      <c r="BF566" s="238">
        <f>IF(N566="snížená",J566,0)</f>
        <v>0</v>
      </c>
      <c r="BG566" s="238">
        <f>IF(N566="zákl. přenesená",J566,0)</f>
        <v>0</v>
      </c>
      <c r="BH566" s="238">
        <f>IF(N566="sníž. přenesená",J566,0)</f>
        <v>0</v>
      </c>
      <c r="BI566" s="238">
        <f>IF(N566="nulová",J566,0)</f>
        <v>0</v>
      </c>
      <c r="BJ566" s="17" t="s">
        <v>83</v>
      </c>
      <c r="BK566" s="238">
        <f>ROUND(I566*H566,2)</f>
        <v>0</v>
      </c>
      <c r="BL566" s="17" t="s">
        <v>1183</v>
      </c>
      <c r="BM566" s="237" t="s">
        <v>4386</v>
      </c>
    </row>
    <row r="567" s="14" customFormat="1">
      <c r="A567" s="14"/>
      <c r="B567" s="255"/>
      <c r="C567" s="256"/>
      <c r="D567" s="246" t="s">
        <v>190</v>
      </c>
      <c r="E567" s="257" t="s">
        <v>1</v>
      </c>
      <c r="F567" s="258" t="s">
        <v>4387</v>
      </c>
      <c r="G567" s="256"/>
      <c r="H567" s="259">
        <v>5</v>
      </c>
      <c r="I567" s="260"/>
      <c r="J567" s="256"/>
      <c r="K567" s="256"/>
      <c r="L567" s="261"/>
      <c r="M567" s="262"/>
      <c r="N567" s="263"/>
      <c r="O567" s="263"/>
      <c r="P567" s="263"/>
      <c r="Q567" s="263"/>
      <c r="R567" s="263"/>
      <c r="S567" s="263"/>
      <c r="T567" s="26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65" t="s">
        <v>190</v>
      </c>
      <c r="AU567" s="265" t="s">
        <v>85</v>
      </c>
      <c r="AV567" s="14" t="s">
        <v>85</v>
      </c>
      <c r="AW567" s="14" t="s">
        <v>34</v>
      </c>
      <c r="AX567" s="14" t="s">
        <v>76</v>
      </c>
      <c r="AY567" s="265" t="s">
        <v>178</v>
      </c>
    </row>
    <row r="568" s="2" customFormat="1" ht="24.15" customHeight="1">
      <c r="A568" s="38"/>
      <c r="B568" s="39"/>
      <c r="C568" s="226" t="s">
        <v>1543</v>
      </c>
      <c r="D568" s="226" t="s">
        <v>181</v>
      </c>
      <c r="E568" s="227" t="s">
        <v>4388</v>
      </c>
      <c r="F568" s="228" t="s">
        <v>4389</v>
      </c>
      <c r="G568" s="229" t="s">
        <v>203</v>
      </c>
      <c r="H568" s="230">
        <v>5</v>
      </c>
      <c r="I568" s="231"/>
      <c r="J568" s="232">
        <f>ROUND(I568*H568,2)</f>
        <v>0</v>
      </c>
      <c r="K568" s="228" t="s">
        <v>185</v>
      </c>
      <c r="L568" s="44"/>
      <c r="M568" s="233" t="s">
        <v>1</v>
      </c>
      <c r="N568" s="234" t="s">
        <v>41</v>
      </c>
      <c r="O568" s="91"/>
      <c r="P568" s="235">
        <f>O568*H568</f>
        <v>0</v>
      </c>
      <c r="Q568" s="235">
        <v>0</v>
      </c>
      <c r="R568" s="235">
        <f>Q568*H568</f>
        <v>0</v>
      </c>
      <c r="S568" s="235">
        <v>0</v>
      </c>
      <c r="T568" s="236">
        <f>S568*H568</f>
        <v>0</v>
      </c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R568" s="237" t="s">
        <v>362</v>
      </c>
      <c r="AT568" s="237" t="s">
        <v>181</v>
      </c>
      <c r="AU568" s="237" t="s">
        <v>85</v>
      </c>
      <c r="AY568" s="17" t="s">
        <v>178</v>
      </c>
      <c r="BE568" s="238">
        <f>IF(N568="základní",J568,0)</f>
        <v>0</v>
      </c>
      <c r="BF568" s="238">
        <f>IF(N568="snížená",J568,0)</f>
        <v>0</v>
      </c>
      <c r="BG568" s="238">
        <f>IF(N568="zákl. přenesená",J568,0)</f>
        <v>0</v>
      </c>
      <c r="BH568" s="238">
        <f>IF(N568="sníž. přenesená",J568,0)</f>
        <v>0</v>
      </c>
      <c r="BI568" s="238">
        <f>IF(N568="nulová",J568,0)</f>
        <v>0</v>
      </c>
      <c r="BJ568" s="17" t="s">
        <v>83</v>
      </c>
      <c r="BK568" s="238">
        <f>ROUND(I568*H568,2)</f>
        <v>0</v>
      </c>
      <c r="BL568" s="17" t="s">
        <v>362</v>
      </c>
      <c r="BM568" s="237" t="s">
        <v>4390</v>
      </c>
    </row>
    <row r="569" s="2" customFormat="1">
      <c r="A569" s="38"/>
      <c r="B569" s="39"/>
      <c r="C569" s="40"/>
      <c r="D569" s="239" t="s">
        <v>188</v>
      </c>
      <c r="E569" s="40"/>
      <c r="F569" s="240" t="s">
        <v>4391</v>
      </c>
      <c r="G569" s="40"/>
      <c r="H569" s="40"/>
      <c r="I569" s="241"/>
      <c r="J569" s="40"/>
      <c r="K569" s="40"/>
      <c r="L569" s="44"/>
      <c r="M569" s="242"/>
      <c r="N569" s="243"/>
      <c r="O569" s="91"/>
      <c r="P569" s="91"/>
      <c r="Q569" s="91"/>
      <c r="R569" s="91"/>
      <c r="S569" s="91"/>
      <c r="T569" s="92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T569" s="17" t="s">
        <v>188</v>
      </c>
      <c r="AU569" s="17" t="s">
        <v>85</v>
      </c>
    </row>
    <row r="570" s="2" customFormat="1" ht="16.5" customHeight="1">
      <c r="A570" s="38"/>
      <c r="B570" s="39"/>
      <c r="C570" s="267" t="s">
        <v>1547</v>
      </c>
      <c r="D570" s="267" t="s">
        <v>406</v>
      </c>
      <c r="E570" s="268" t="s">
        <v>4392</v>
      </c>
      <c r="F570" s="269" t="s">
        <v>4393</v>
      </c>
      <c r="G570" s="270" t="s">
        <v>1341</v>
      </c>
      <c r="H570" s="271">
        <v>10</v>
      </c>
      <c r="I570" s="272"/>
      <c r="J570" s="273">
        <f>ROUND(I570*H570,2)</f>
        <v>0</v>
      </c>
      <c r="K570" s="269" t="s">
        <v>1</v>
      </c>
      <c r="L570" s="274"/>
      <c r="M570" s="275" t="s">
        <v>1</v>
      </c>
      <c r="N570" s="276" t="s">
        <v>41</v>
      </c>
      <c r="O570" s="91"/>
      <c r="P570" s="235">
        <f>O570*H570</f>
        <v>0</v>
      </c>
      <c r="Q570" s="235">
        <v>0</v>
      </c>
      <c r="R570" s="235">
        <f>Q570*H570</f>
        <v>0</v>
      </c>
      <c r="S570" s="235">
        <v>0</v>
      </c>
      <c r="T570" s="236">
        <f>S570*H570</f>
        <v>0</v>
      </c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R570" s="237" t="s">
        <v>1183</v>
      </c>
      <c r="AT570" s="237" t="s">
        <v>406</v>
      </c>
      <c r="AU570" s="237" t="s">
        <v>85</v>
      </c>
      <c r="AY570" s="17" t="s">
        <v>178</v>
      </c>
      <c r="BE570" s="238">
        <f>IF(N570="základní",J570,0)</f>
        <v>0</v>
      </c>
      <c r="BF570" s="238">
        <f>IF(N570="snížená",J570,0)</f>
        <v>0</v>
      </c>
      <c r="BG570" s="238">
        <f>IF(N570="zákl. přenesená",J570,0)</f>
        <v>0</v>
      </c>
      <c r="BH570" s="238">
        <f>IF(N570="sníž. přenesená",J570,0)</f>
        <v>0</v>
      </c>
      <c r="BI570" s="238">
        <f>IF(N570="nulová",J570,0)</f>
        <v>0</v>
      </c>
      <c r="BJ570" s="17" t="s">
        <v>83</v>
      </c>
      <c r="BK570" s="238">
        <f>ROUND(I570*H570,2)</f>
        <v>0</v>
      </c>
      <c r="BL570" s="17" t="s">
        <v>1183</v>
      </c>
      <c r="BM570" s="237" t="s">
        <v>4394</v>
      </c>
    </row>
    <row r="571" s="2" customFormat="1" ht="16.5" customHeight="1">
      <c r="A571" s="38"/>
      <c r="B571" s="39"/>
      <c r="C571" s="226" t="s">
        <v>1551</v>
      </c>
      <c r="D571" s="226" t="s">
        <v>181</v>
      </c>
      <c r="E571" s="227" t="s">
        <v>4395</v>
      </c>
      <c r="F571" s="228" t="s">
        <v>4396</v>
      </c>
      <c r="G571" s="229" t="s">
        <v>203</v>
      </c>
      <c r="H571" s="230">
        <v>10</v>
      </c>
      <c r="I571" s="231"/>
      <c r="J571" s="232">
        <f>ROUND(I571*H571,2)</f>
        <v>0</v>
      </c>
      <c r="K571" s="228" t="s">
        <v>185</v>
      </c>
      <c r="L571" s="44"/>
      <c r="M571" s="233" t="s">
        <v>1</v>
      </c>
      <c r="N571" s="234" t="s">
        <v>41</v>
      </c>
      <c r="O571" s="91"/>
      <c r="P571" s="235">
        <f>O571*H571</f>
        <v>0</v>
      </c>
      <c r="Q571" s="235">
        <v>0</v>
      </c>
      <c r="R571" s="235">
        <f>Q571*H571</f>
        <v>0</v>
      </c>
      <c r="S571" s="235">
        <v>0</v>
      </c>
      <c r="T571" s="236">
        <f>S571*H571</f>
        <v>0</v>
      </c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R571" s="237" t="s">
        <v>362</v>
      </c>
      <c r="AT571" s="237" t="s">
        <v>181</v>
      </c>
      <c r="AU571" s="237" t="s">
        <v>85</v>
      </c>
      <c r="AY571" s="17" t="s">
        <v>178</v>
      </c>
      <c r="BE571" s="238">
        <f>IF(N571="základní",J571,0)</f>
        <v>0</v>
      </c>
      <c r="BF571" s="238">
        <f>IF(N571="snížená",J571,0)</f>
        <v>0</v>
      </c>
      <c r="BG571" s="238">
        <f>IF(N571="zákl. přenesená",J571,0)</f>
        <v>0</v>
      </c>
      <c r="BH571" s="238">
        <f>IF(N571="sníž. přenesená",J571,0)</f>
        <v>0</v>
      </c>
      <c r="BI571" s="238">
        <f>IF(N571="nulová",J571,0)</f>
        <v>0</v>
      </c>
      <c r="BJ571" s="17" t="s">
        <v>83</v>
      </c>
      <c r="BK571" s="238">
        <f>ROUND(I571*H571,2)</f>
        <v>0</v>
      </c>
      <c r="BL571" s="17" t="s">
        <v>362</v>
      </c>
      <c r="BM571" s="237" t="s">
        <v>4397</v>
      </c>
    </row>
    <row r="572" s="2" customFormat="1">
      <c r="A572" s="38"/>
      <c r="B572" s="39"/>
      <c r="C572" s="40"/>
      <c r="D572" s="239" t="s">
        <v>188</v>
      </c>
      <c r="E572" s="40"/>
      <c r="F572" s="240" t="s">
        <v>4398</v>
      </c>
      <c r="G572" s="40"/>
      <c r="H572" s="40"/>
      <c r="I572" s="241"/>
      <c r="J572" s="40"/>
      <c r="K572" s="40"/>
      <c r="L572" s="44"/>
      <c r="M572" s="242"/>
      <c r="N572" s="243"/>
      <c r="O572" s="91"/>
      <c r="P572" s="91"/>
      <c r="Q572" s="91"/>
      <c r="R572" s="91"/>
      <c r="S572" s="91"/>
      <c r="T572" s="92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T572" s="17" t="s">
        <v>188</v>
      </c>
      <c r="AU572" s="17" t="s">
        <v>85</v>
      </c>
    </row>
    <row r="573" s="12" customFormat="1" ht="22.8" customHeight="1">
      <c r="A573" s="12"/>
      <c r="B573" s="210"/>
      <c r="C573" s="211"/>
      <c r="D573" s="212" t="s">
        <v>75</v>
      </c>
      <c r="E573" s="224" t="s">
        <v>4399</v>
      </c>
      <c r="F573" s="224" t="s">
        <v>4400</v>
      </c>
      <c r="G573" s="211"/>
      <c r="H573" s="211"/>
      <c r="I573" s="214"/>
      <c r="J573" s="225">
        <f>BK573</f>
        <v>0</v>
      </c>
      <c r="K573" s="211"/>
      <c r="L573" s="216"/>
      <c r="M573" s="217"/>
      <c r="N573" s="218"/>
      <c r="O573" s="218"/>
      <c r="P573" s="219">
        <f>SUM(P574:P580)</f>
        <v>0</v>
      </c>
      <c r="Q573" s="218"/>
      <c r="R573" s="219">
        <f>SUM(R574:R580)</f>
        <v>0</v>
      </c>
      <c r="S573" s="218"/>
      <c r="T573" s="220">
        <f>SUM(T574:T580)</f>
        <v>0</v>
      </c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R573" s="221" t="s">
        <v>179</v>
      </c>
      <c r="AT573" s="222" t="s">
        <v>75</v>
      </c>
      <c r="AU573" s="222" t="s">
        <v>83</v>
      </c>
      <c r="AY573" s="221" t="s">
        <v>178</v>
      </c>
      <c r="BK573" s="223">
        <f>SUM(BK574:BK580)</f>
        <v>0</v>
      </c>
    </row>
    <row r="574" s="2" customFormat="1" ht="24.15" customHeight="1">
      <c r="A574" s="38"/>
      <c r="B574" s="39"/>
      <c r="C574" s="267" t="s">
        <v>1557</v>
      </c>
      <c r="D574" s="267" t="s">
        <v>406</v>
      </c>
      <c r="E574" s="268" t="s">
        <v>4401</v>
      </c>
      <c r="F574" s="269" t="s">
        <v>4402</v>
      </c>
      <c r="G574" s="270" t="s">
        <v>1341</v>
      </c>
      <c r="H574" s="271">
        <v>1</v>
      </c>
      <c r="I574" s="272"/>
      <c r="J574" s="273">
        <f>ROUND(I574*H574,2)</f>
        <v>0</v>
      </c>
      <c r="K574" s="269" t="s">
        <v>1</v>
      </c>
      <c r="L574" s="274"/>
      <c r="M574" s="275" t="s">
        <v>1</v>
      </c>
      <c r="N574" s="276" t="s">
        <v>41</v>
      </c>
      <c r="O574" s="91"/>
      <c r="P574" s="235">
        <f>O574*H574</f>
        <v>0</v>
      </c>
      <c r="Q574" s="235">
        <v>0</v>
      </c>
      <c r="R574" s="235">
        <f>Q574*H574</f>
        <v>0</v>
      </c>
      <c r="S574" s="235">
        <v>0</v>
      </c>
      <c r="T574" s="236">
        <f>S574*H574</f>
        <v>0</v>
      </c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R574" s="237" t="s">
        <v>1183</v>
      </c>
      <c r="AT574" s="237" t="s">
        <v>406</v>
      </c>
      <c r="AU574" s="237" t="s">
        <v>85</v>
      </c>
      <c r="AY574" s="17" t="s">
        <v>178</v>
      </c>
      <c r="BE574" s="238">
        <f>IF(N574="základní",J574,0)</f>
        <v>0</v>
      </c>
      <c r="BF574" s="238">
        <f>IF(N574="snížená",J574,0)</f>
        <v>0</v>
      </c>
      <c r="BG574" s="238">
        <f>IF(N574="zákl. přenesená",J574,0)</f>
        <v>0</v>
      </c>
      <c r="BH574" s="238">
        <f>IF(N574="sníž. přenesená",J574,0)</f>
        <v>0</v>
      </c>
      <c r="BI574" s="238">
        <f>IF(N574="nulová",J574,0)</f>
        <v>0</v>
      </c>
      <c r="BJ574" s="17" t="s">
        <v>83</v>
      </c>
      <c r="BK574" s="238">
        <f>ROUND(I574*H574,2)</f>
        <v>0</v>
      </c>
      <c r="BL574" s="17" t="s">
        <v>1183</v>
      </c>
      <c r="BM574" s="237" t="s">
        <v>4403</v>
      </c>
    </row>
    <row r="575" s="14" customFormat="1">
      <c r="A575" s="14"/>
      <c r="B575" s="255"/>
      <c r="C575" s="256"/>
      <c r="D575" s="246" t="s">
        <v>190</v>
      </c>
      <c r="E575" s="257" t="s">
        <v>1</v>
      </c>
      <c r="F575" s="258" t="s">
        <v>83</v>
      </c>
      <c r="G575" s="256"/>
      <c r="H575" s="259">
        <v>1</v>
      </c>
      <c r="I575" s="260"/>
      <c r="J575" s="256"/>
      <c r="K575" s="256"/>
      <c r="L575" s="261"/>
      <c r="M575" s="262"/>
      <c r="N575" s="263"/>
      <c r="O575" s="263"/>
      <c r="P575" s="263"/>
      <c r="Q575" s="263"/>
      <c r="R575" s="263"/>
      <c r="S575" s="263"/>
      <c r="T575" s="26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65" t="s">
        <v>190</v>
      </c>
      <c r="AU575" s="265" t="s">
        <v>85</v>
      </c>
      <c r="AV575" s="14" t="s">
        <v>85</v>
      </c>
      <c r="AW575" s="14" t="s">
        <v>34</v>
      </c>
      <c r="AX575" s="14" t="s">
        <v>76</v>
      </c>
      <c r="AY575" s="265" t="s">
        <v>178</v>
      </c>
    </row>
    <row r="576" s="2" customFormat="1" ht="24.15" customHeight="1">
      <c r="A576" s="38"/>
      <c r="B576" s="39"/>
      <c r="C576" s="226" t="s">
        <v>1568</v>
      </c>
      <c r="D576" s="226" t="s">
        <v>181</v>
      </c>
      <c r="E576" s="227" t="s">
        <v>4388</v>
      </c>
      <c r="F576" s="228" t="s">
        <v>4389</v>
      </c>
      <c r="G576" s="229" t="s">
        <v>203</v>
      </c>
      <c r="H576" s="230">
        <v>1</v>
      </c>
      <c r="I576" s="231"/>
      <c r="J576" s="232">
        <f>ROUND(I576*H576,2)</f>
        <v>0</v>
      </c>
      <c r="K576" s="228" t="s">
        <v>185</v>
      </c>
      <c r="L576" s="44"/>
      <c r="M576" s="233" t="s">
        <v>1</v>
      </c>
      <c r="N576" s="234" t="s">
        <v>41</v>
      </c>
      <c r="O576" s="91"/>
      <c r="P576" s="235">
        <f>O576*H576</f>
        <v>0</v>
      </c>
      <c r="Q576" s="235">
        <v>0</v>
      </c>
      <c r="R576" s="235">
        <f>Q576*H576</f>
        <v>0</v>
      </c>
      <c r="S576" s="235">
        <v>0</v>
      </c>
      <c r="T576" s="236">
        <f>S576*H576</f>
        <v>0</v>
      </c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R576" s="237" t="s">
        <v>362</v>
      </c>
      <c r="AT576" s="237" t="s">
        <v>181</v>
      </c>
      <c r="AU576" s="237" t="s">
        <v>85</v>
      </c>
      <c r="AY576" s="17" t="s">
        <v>178</v>
      </c>
      <c r="BE576" s="238">
        <f>IF(N576="základní",J576,0)</f>
        <v>0</v>
      </c>
      <c r="BF576" s="238">
        <f>IF(N576="snížená",J576,0)</f>
        <v>0</v>
      </c>
      <c r="BG576" s="238">
        <f>IF(N576="zákl. přenesená",J576,0)</f>
        <v>0</v>
      </c>
      <c r="BH576" s="238">
        <f>IF(N576="sníž. přenesená",J576,0)</f>
        <v>0</v>
      </c>
      <c r="BI576" s="238">
        <f>IF(N576="nulová",J576,0)</f>
        <v>0</v>
      </c>
      <c r="BJ576" s="17" t="s">
        <v>83</v>
      </c>
      <c r="BK576" s="238">
        <f>ROUND(I576*H576,2)</f>
        <v>0</v>
      </c>
      <c r="BL576" s="17" t="s">
        <v>362</v>
      </c>
      <c r="BM576" s="237" t="s">
        <v>4404</v>
      </c>
    </row>
    <row r="577" s="2" customFormat="1">
      <c r="A577" s="38"/>
      <c r="B577" s="39"/>
      <c r="C577" s="40"/>
      <c r="D577" s="239" t="s">
        <v>188</v>
      </c>
      <c r="E577" s="40"/>
      <c r="F577" s="240" t="s">
        <v>4391</v>
      </c>
      <c r="G577" s="40"/>
      <c r="H577" s="40"/>
      <c r="I577" s="241"/>
      <c r="J577" s="40"/>
      <c r="K577" s="40"/>
      <c r="L577" s="44"/>
      <c r="M577" s="242"/>
      <c r="N577" s="243"/>
      <c r="O577" s="91"/>
      <c r="P577" s="91"/>
      <c r="Q577" s="91"/>
      <c r="R577" s="91"/>
      <c r="S577" s="91"/>
      <c r="T577" s="92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T577" s="17" t="s">
        <v>188</v>
      </c>
      <c r="AU577" s="17" t="s">
        <v>85</v>
      </c>
    </row>
    <row r="578" s="2" customFormat="1" ht="16.5" customHeight="1">
      <c r="A578" s="38"/>
      <c r="B578" s="39"/>
      <c r="C578" s="267" t="s">
        <v>1574</v>
      </c>
      <c r="D578" s="267" t="s">
        <v>406</v>
      </c>
      <c r="E578" s="268" t="s">
        <v>4392</v>
      </c>
      <c r="F578" s="269" t="s">
        <v>4393</v>
      </c>
      <c r="G578" s="270" t="s">
        <v>1341</v>
      </c>
      <c r="H578" s="271">
        <v>2</v>
      </c>
      <c r="I578" s="272"/>
      <c r="J578" s="273">
        <f>ROUND(I578*H578,2)</f>
        <v>0</v>
      </c>
      <c r="K578" s="269" t="s">
        <v>1</v>
      </c>
      <c r="L578" s="274"/>
      <c r="M578" s="275" t="s">
        <v>1</v>
      </c>
      <c r="N578" s="276" t="s">
        <v>41</v>
      </c>
      <c r="O578" s="91"/>
      <c r="P578" s="235">
        <f>O578*H578</f>
        <v>0</v>
      </c>
      <c r="Q578" s="235">
        <v>0</v>
      </c>
      <c r="R578" s="235">
        <f>Q578*H578</f>
        <v>0</v>
      </c>
      <c r="S578" s="235">
        <v>0</v>
      </c>
      <c r="T578" s="236">
        <f>S578*H578</f>
        <v>0</v>
      </c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R578" s="237" t="s">
        <v>1183</v>
      </c>
      <c r="AT578" s="237" t="s">
        <v>406</v>
      </c>
      <c r="AU578" s="237" t="s">
        <v>85</v>
      </c>
      <c r="AY578" s="17" t="s">
        <v>178</v>
      </c>
      <c r="BE578" s="238">
        <f>IF(N578="základní",J578,0)</f>
        <v>0</v>
      </c>
      <c r="BF578" s="238">
        <f>IF(N578="snížená",J578,0)</f>
        <v>0</v>
      </c>
      <c r="BG578" s="238">
        <f>IF(N578="zákl. přenesená",J578,0)</f>
        <v>0</v>
      </c>
      <c r="BH578" s="238">
        <f>IF(N578="sníž. přenesená",J578,0)</f>
        <v>0</v>
      </c>
      <c r="BI578" s="238">
        <f>IF(N578="nulová",J578,0)</f>
        <v>0</v>
      </c>
      <c r="BJ578" s="17" t="s">
        <v>83</v>
      </c>
      <c r="BK578" s="238">
        <f>ROUND(I578*H578,2)</f>
        <v>0</v>
      </c>
      <c r="BL578" s="17" t="s">
        <v>1183</v>
      </c>
      <c r="BM578" s="237" t="s">
        <v>4405</v>
      </c>
    </row>
    <row r="579" s="2" customFormat="1" ht="16.5" customHeight="1">
      <c r="A579" s="38"/>
      <c r="B579" s="39"/>
      <c r="C579" s="226" t="s">
        <v>1579</v>
      </c>
      <c r="D579" s="226" t="s">
        <v>181</v>
      </c>
      <c r="E579" s="227" t="s">
        <v>4395</v>
      </c>
      <c r="F579" s="228" t="s">
        <v>4396</v>
      </c>
      <c r="G579" s="229" t="s">
        <v>203</v>
      </c>
      <c r="H579" s="230">
        <v>2</v>
      </c>
      <c r="I579" s="231"/>
      <c r="J579" s="232">
        <f>ROUND(I579*H579,2)</f>
        <v>0</v>
      </c>
      <c r="K579" s="228" t="s">
        <v>185</v>
      </c>
      <c r="L579" s="44"/>
      <c r="M579" s="233" t="s">
        <v>1</v>
      </c>
      <c r="N579" s="234" t="s">
        <v>41</v>
      </c>
      <c r="O579" s="91"/>
      <c r="P579" s="235">
        <f>O579*H579</f>
        <v>0</v>
      </c>
      <c r="Q579" s="235">
        <v>0</v>
      </c>
      <c r="R579" s="235">
        <f>Q579*H579</f>
        <v>0</v>
      </c>
      <c r="S579" s="235">
        <v>0</v>
      </c>
      <c r="T579" s="236">
        <f>S579*H579</f>
        <v>0</v>
      </c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R579" s="237" t="s">
        <v>362</v>
      </c>
      <c r="AT579" s="237" t="s">
        <v>181</v>
      </c>
      <c r="AU579" s="237" t="s">
        <v>85</v>
      </c>
      <c r="AY579" s="17" t="s">
        <v>178</v>
      </c>
      <c r="BE579" s="238">
        <f>IF(N579="základní",J579,0)</f>
        <v>0</v>
      </c>
      <c r="BF579" s="238">
        <f>IF(N579="snížená",J579,0)</f>
        <v>0</v>
      </c>
      <c r="BG579" s="238">
        <f>IF(N579="zákl. přenesená",J579,0)</f>
        <v>0</v>
      </c>
      <c r="BH579" s="238">
        <f>IF(N579="sníž. přenesená",J579,0)</f>
        <v>0</v>
      </c>
      <c r="BI579" s="238">
        <f>IF(N579="nulová",J579,0)</f>
        <v>0</v>
      </c>
      <c r="BJ579" s="17" t="s">
        <v>83</v>
      </c>
      <c r="BK579" s="238">
        <f>ROUND(I579*H579,2)</f>
        <v>0</v>
      </c>
      <c r="BL579" s="17" t="s">
        <v>362</v>
      </c>
      <c r="BM579" s="237" t="s">
        <v>4406</v>
      </c>
    </row>
    <row r="580" s="2" customFormat="1">
      <c r="A580" s="38"/>
      <c r="B580" s="39"/>
      <c r="C580" s="40"/>
      <c r="D580" s="239" t="s">
        <v>188</v>
      </c>
      <c r="E580" s="40"/>
      <c r="F580" s="240" t="s">
        <v>4398</v>
      </c>
      <c r="G580" s="40"/>
      <c r="H580" s="40"/>
      <c r="I580" s="241"/>
      <c r="J580" s="40"/>
      <c r="K580" s="40"/>
      <c r="L580" s="44"/>
      <c r="M580" s="242"/>
      <c r="N580" s="243"/>
      <c r="O580" s="91"/>
      <c r="P580" s="91"/>
      <c r="Q580" s="91"/>
      <c r="R580" s="91"/>
      <c r="S580" s="91"/>
      <c r="T580" s="92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T580" s="17" t="s">
        <v>188</v>
      </c>
      <c r="AU580" s="17" t="s">
        <v>85</v>
      </c>
    </row>
    <row r="581" s="12" customFormat="1" ht="22.8" customHeight="1">
      <c r="A581" s="12"/>
      <c r="B581" s="210"/>
      <c r="C581" s="211"/>
      <c r="D581" s="212" t="s">
        <v>75</v>
      </c>
      <c r="E581" s="224" t="s">
        <v>4407</v>
      </c>
      <c r="F581" s="224" t="s">
        <v>4408</v>
      </c>
      <c r="G581" s="211"/>
      <c r="H581" s="211"/>
      <c r="I581" s="214"/>
      <c r="J581" s="225">
        <f>BK581</f>
        <v>0</v>
      </c>
      <c r="K581" s="211"/>
      <c r="L581" s="216"/>
      <c r="M581" s="217"/>
      <c r="N581" s="218"/>
      <c r="O581" s="218"/>
      <c r="P581" s="219">
        <f>SUM(P582:P588)</f>
        <v>0</v>
      </c>
      <c r="Q581" s="218"/>
      <c r="R581" s="219">
        <f>SUM(R582:R588)</f>
        <v>0</v>
      </c>
      <c r="S581" s="218"/>
      <c r="T581" s="220">
        <f>SUM(T582:T588)</f>
        <v>0</v>
      </c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R581" s="221" t="s">
        <v>83</v>
      </c>
      <c r="AT581" s="222" t="s">
        <v>75</v>
      </c>
      <c r="AU581" s="222" t="s">
        <v>83</v>
      </c>
      <c r="AY581" s="221" t="s">
        <v>178</v>
      </c>
      <c r="BK581" s="223">
        <f>SUM(BK582:BK588)</f>
        <v>0</v>
      </c>
    </row>
    <row r="582" s="2" customFormat="1" ht="24.15" customHeight="1">
      <c r="A582" s="38"/>
      <c r="B582" s="39"/>
      <c r="C582" s="267" t="s">
        <v>1584</v>
      </c>
      <c r="D582" s="267" t="s">
        <v>406</v>
      </c>
      <c r="E582" s="268" t="s">
        <v>4409</v>
      </c>
      <c r="F582" s="269" t="s">
        <v>4410</v>
      </c>
      <c r="G582" s="270" t="s">
        <v>1341</v>
      </c>
      <c r="H582" s="271">
        <v>1</v>
      </c>
      <c r="I582" s="272"/>
      <c r="J582" s="273">
        <f>ROUND(I582*H582,2)</f>
        <v>0</v>
      </c>
      <c r="K582" s="269" t="s">
        <v>1</v>
      </c>
      <c r="L582" s="274"/>
      <c r="M582" s="275" t="s">
        <v>1</v>
      </c>
      <c r="N582" s="276" t="s">
        <v>41</v>
      </c>
      <c r="O582" s="91"/>
      <c r="P582" s="235">
        <f>O582*H582</f>
        <v>0</v>
      </c>
      <c r="Q582" s="235">
        <v>0</v>
      </c>
      <c r="R582" s="235">
        <f>Q582*H582</f>
        <v>0</v>
      </c>
      <c r="S582" s="235">
        <v>0</v>
      </c>
      <c r="T582" s="236">
        <f>S582*H582</f>
        <v>0</v>
      </c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R582" s="237" t="s">
        <v>264</v>
      </c>
      <c r="AT582" s="237" t="s">
        <v>406</v>
      </c>
      <c r="AU582" s="237" t="s">
        <v>85</v>
      </c>
      <c r="AY582" s="17" t="s">
        <v>178</v>
      </c>
      <c r="BE582" s="238">
        <f>IF(N582="základní",J582,0)</f>
        <v>0</v>
      </c>
      <c r="BF582" s="238">
        <f>IF(N582="snížená",J582,0)</f>
        <v>0</v>
      </c>
      <c r="BG582" s="238">
        <f>IF(N582="zákl. přenesená",J582,0)</f>
        <v>0</v>
      </c>
      <c r="BH582" s="238">
        <f>IF(N582="sníž. přenesená",J582,0)</f>
        <v>0</v>
      </c>
      <c r="BI582" s="238">
        <f>IF(N582="nulová",J582,0)</f>
        <v>0</v>
      </c>
      <c r="BJ582" s="17" t="s">
        <v>83</v>
      </c>
      <c r="BK582" s="238">
        <f>ROUND(I582*H582,2)</f>
        <v>0</v>
      </c>
      <c r="BL582" s="17" t="s">
        <v>186</v>
      </c>
      <c r="BM582" s="237" t="s">
        <v>4411</v>
      </c>
    </row>
    <row r="583" s="14" customFormat="1">
      <c r="A583" s="14"/>
      <c r="B583" s="255"/>
      <c r="C583" s="256"/>
      <c r="D583" s="246" t="s">
        <v>190</v>
      </c>
      <c r="E583" s="257" t="s">
        <v>1</v>
      </c>
      <c r="F583" s="258" t="s">
        <v>83</v>
      </c>
      <c r="G583" s="256"/>
      <c r="H583" s="259">
        <v>1</v>
      </c>
      <c r="I583" s="260"/>
      <c r="J583" s="256"/>
      <c r="K583" s="256"/>
      <c r="L583" s="261"/>
      <c r="M583" s="262"/>
      <c r="N583" s="263"/>
      <c r="O583" s="263"/>
      <c r="P583" s="263"/>
      <c r="Q583" s="263"/>
      <c r="R583" s="263"/>
      <c r="S583" s="263"/>
      <c r="T583" s="26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65" t="s">
        <v>190</v>
      </c>
      <c r="AU583" s="265" t="s">
        <v>85</v>
      </c>
      <c r="AV583" s="14" t="s">
        <v>85</v>
      </c>
      <c r="AW583" s="14" t="s">
        <v>34</v>
      </c>
      <c r="AX583" s="14" t="s">
        <v>76</v>
      </c>
      <c r="AY583" s="265" t="s">
        <v>178</v>
      </c>
    </row>
    <row r="584" s="2" customFormat="1" ht="24.15" customHeight="1">
      <c r="A584" s="38"/>
      <c r="B584" s="39"/>
      <c r="C584" s="226" t="s">
        <v>1589</v>
      </c>
      <c r="D584" s="226" t="s">
        <v>181</v>
      </c>
      <c r="E584" s="227" t="s">
        <v>4388</v>
      </c>
      <c r="F584" s="228" t="s">
        <v>4389</v>
      </c>
      <c r="G584" s="229" t="s">
        <v>203</v>
      </c>
      <c r="H584" s="230">
        <v>1</v>
      </c>
      <c r="I584" s="231"/>
      <c r="J584" s="232">
        <f>ROUND(I584*H584,2)</f>
        <v>0</v>
      </c>
      <c r="K584" s="228" t="s">
        <v>185</v>
      </c>
      <c r="L584" s="44"/>
      <c r="M584" s="233" t="s">
        <v>1</v>
      </c>
      <c r="N584" s="234" t="s">
        <v>41</v>
      </c>
      <c r="O584" s="91"/>
      <c r="P584" s="235">
        <f>O584*H584</f>
        <v>0</v>
      </c>
      <c r="Q584" s="235">
        <v>0</v>
      </c>
      <c r="R584" s="235">
        <f>Q584*H584</f>
        <v>0</v>
      </c>
      <c r="S584" s="235">
        <v>0</v>
      </c>
      <c r="T584" s="236">
        <f>S584*H584</f>
        <v>0</v>
      </c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R584" s="237" t="s">
        <v>186</v>
      </c>
      <c r="AT584" s="237" t="s">
        <v>181</v>
      </c>
      <c r="AU584" s="237" t="s">
        <v>85</v>
      </c>
      <c r="AY584" s="17" t="s">
        <v>178</v>
      </c>
      <c r="BE584" s="238">
        <f>IF(N584="základní",J584,0)</f>
        <v>0</v>
      </c>
      <c r="BF584" s="238">
        <f>IF(N584="snížená",J584,0)</f>
        <v>0</v>
      </c>
      <c r="BG584" s="238">
        <f>IF(N584="zákl. přenesená",J584,0)</f>
        <v>0</v>
      </c>
      <c r="BH584" s="238">
        <f>IF(N584="sníž. přenesená",J584,0)</f>
        <v>0</v>
      </c>
      <c r="BI584" s="238">
        <f>IF(N584="nulová",J584,0)</f>
        <v>0</v>
      </c>
      <c r="BJ584" s="17" t="s">
        <v>83</v>
      </c>
      <c r="BK584" s="238">
        <f>ROUND(I584*H584,2)</f>
        <v>0</v>
      </c>
      <c r="BL584" s="17" t="s">
        <v>186</v>
      </c>
      <c r="BM584" s="237" t="s">
        <v>4412</v>
      </c>
    </row>
    <row r="585" s="2" customFormat="1">
      <c r="A585" s="38"/>
      <c r="B585" s="39"/>
      <c r="C585" s="40"/>
      <c r="D585" s="239" t="s">
        <v>188</v>
      </c>
      <c r="E585" s="40"/>
      <c r="F585" s="240" t="s">
        <v>4391</v>
      </c>
      <c r="G585" s="40"/>
      <c r="H585" s="40"/>
      <c r="I585" s="241"/>
      <c r="J585" s="40"/>
      <c r="K585" s="40"/>
      <c r="L585" s="44"/>
      <c r="M585" s="242"/>
      <c r="N585" s="243"/>
      <c r="O585" s="91"/>
      <c r="P585" s="91"/>
      <c r="Q585" s="91"/>
      <c r="R585" s="91"/>
      <c r="S585" s="91"/>
      <c r="T585" s="92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T585" s="17" t="s">
        <v>188</v>
      </c>
      <c r="AU585" s="17" t="s">
        <v>85</v>
      </c>
    </row>
    <row r="586" s="2" customFormat="1" ht="16.5" customHeight="1">
      <c r="A586" s="38"/>
      <c r="B586" s="39"/>
      <c r="C586" s="267" t="s">
        <v>1593</v>
      </c>
      <c r="D586" s="267" t="s">
        <v>406</v>
      </c>
      <c r="E586" s="268" t="s">
        <v>4392</v>
      </c>
      <c r="F586" s="269" t="s">
        <v>4393</v>
      </c>
      <c r="G586" s="270" t="s">
        <v>1341</v>
      </c>
      <c r="H586" s="271">
        <v>3</v>
      </c>
      <c r="I586" s="272"/>
      <c r="J586" s="273">
        <f>ROUND(I586*H586,2)</f>
        <v>0</v>
      </c>
      <c r="K586" s="269" t="s">
        <v>1</v>
      </c>
      <c r="L586" s="274"/>
      <c r="M586" s="275" t="s">
        <v>1</v>
      </c>
      <c r="N586" s="276" t="s">
        <v>41</v>
      </c>
      <c r="O586" s="91"/>
      <c r="P586" s="235">
        <f>O586*H586</f>
        <v>0</v>
      </c>
      <c r="Q586" s="235">
        <v>0</v>
      </c>
      <c r="R586" s="235">
        <f>Q586*H586</f>
        <v>0</v>
      </c>
      <c r="S586" s="235">
        <v>0</v>
      </c>
      <c r="T586" s="236">
        <f>S586*H586</f>
        <v>0</v>
      </c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R586" s="237" t="s">
        <v>264</v>
      </c>
      <c r="AT586" s="237" t="s">
        <v>406</v>
      </c>
      <c r="AU586" s="237" t="s">
        <v>85</v>
      </c>
      <c r="AY586" s="17" t="s">
        <v>178</v>
      </c>
      <c r="BE586" s="238">
        <f>IF(N586="základní",J586,0)</f>
        <v>0</v>
      </c>
      <c r="BF586" s="238">
        <f>IF(N586="snížená",J586,0)</f>
        <v>0</v>
      </c>
      <c r="BG586" s="238">
        <f>IF(N586="zákl. přenesená",J586,0)</f>
        <v>0</v>
      </c>
      <c r="BH586" s="238">
        <f>IF(N586="sníž. přenesená",J586,0)</f>
        <v>0</v>
      </c>
      <c r="BI586" s="238">
        <f>IF(N586="nulová",J586,0)</f>
        <v>0</v>
      </c>
      <c r="BJ586" s="17" t="s">
        <v>83</v>
      </c>
      <c r="BK586" s="238">
        <f>ROUND(I586*H586,2)</f>
        <v>0</v>
      </c>
      <c r="BL586" s="17" t="s">
        <v>186</v>
      </c>
      <c r="BM586" s="237" t="s">
        <v>4413</v>
      </c>
    </row>
    <row r="587" s="2" customFormat="1" ht="16.5" customHeight="1">
      <c r="A587" s="38"/>
      <c r="B587" s="39"/>
      <c r="C587" s="226" t="s">
        <v>1597</v>
      </c>
      <c r="D587" s="226" t="s">
        <v>181</v>
      </c>
      <c r="E587" s="227" t="s">
        <v>4395</v>
      </c>
      <c r="F587" s="228" t="s">
        <v>4396</v>
      </c>
      <c r="G587" s="229" t="s">
        <v>203</v>
      </c>
      <c r="H587" s="230">
        <v>3</v>
      </c>
      <c r="I587" s="231"/>
      <c r="J587" s="232">
        <f>ROUND(I587*H587,2)</f>
        <v>0</v>
      </c>
      <c r="K587" s="228" t="s">
        <v>185</v>
      </c>
      <c r="L587" s="44"/>
      <c r="M587" s="233" t="s">
        <v>1</v>
      </c>
      <c r="N587" s="234" t="s">
        <v>41</v>
      </c>
      <c r="O587" s="91"/>
      <c r="P587" s="235">
        <f>O587*H587</f>
        <v>0</v>
      </c>
      <c r="Q587" s="235">
        <v>0</v>
      </c>
      <c r="R587" s="235">
        <f>Q587*H587</f>
        <v>0</v>
      </c>
      <c r="S587" s="235">
        <v>0</v>
      </c>
      <c r="T587" s="236">
        <f>S587*H587</f>
        <v>0</v>
      </c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R587" s="237" t="s">
        <v>186</v>
      </c>
      <c r="AT587" s="237" t="s">
        <v>181</v>
      </c>
      <c r="AU587" s="237" t="s">
        <v>85</v>
      </c>
      <c r="AY587" s="17" t="s">
        <v>178</v>
      </c>
      <c r="BE587" s="238">
        <f>IF(N587="základní",J587,0)</f>
        <v>0</v>
      </c>
      <c r="BF587" s="238">
        <f>IF(N587="snížená",J587,0)</f>
        <v>0</v>
      </c>
      <c r="BG587" s="238">
        <f>IF(N587="zákl. přenesená",J587,0)</f>
        <v>0</v>
      </c>
      <c r="BH587" s="238">
        <f>IF(N587="sníž. přenesená",J587,0)</f>
        <v>0</v>
      </c>
      <c r="BI587" s="238">
        <f>IF(N587="nulová",J587,0)</f>
        <v>0</v>
      </c>
      <c r="BJ587" s="17" t="s">
        <v>83</v>
      </c>
      <c r="BK587" s="238">
        <f>ROUND(I587*H587,2)</f>
        <v>0</v>
      </c>
      <c r="BL587" s="17" t="s">
        <v>186</v>
      </c>
      <c r="BM587" s="237" t="s">
        <v>4414</v>
      </c>
    </row>
    <row r="588" s="2" customFormat="1">
      <c r="A588" s="38"/>
      <c r="B588" s="39"/>
      <c r="C588" s="40"/>
      <c r="D588" s="239" t="s">
        <v>188</v>
      </c>
      <c r="E588" s="40"/>
      <c r="F588" s="240" t="s">
        <v>4398</v>
      </c>
      <c r="G588" s="40"/>
      <c r="H588" s="40"/>
      <c r="I588" s="241"/>
      <c r="J588" s="40"/>
      <c r="K588" s="40"/>
      <c r="L588" s="44"/>
      <c r="M588" s="242"/>
      <c r="N588" s="243"/>
      <c r="O588" s="91"/>
      <c r="P588" s="91"/>
      <c r="Q588" s="91"/>
      <c r="R588" s="91"/>
      <c r="S588" s="91"/>
      <c r="T588" s="92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T588" s="17" t="s">
        <v>188</v>
      </c>
      <c r="AU588" s="17" t="s">
        <v>85</v>
      </c>
    </row>
    <row r="589" s="12" customFormat="1" ht="22.8" customHeight="1">
      <c r="A589" s="12"/>
      <c r="B589" s="210"/>
      <c r="C589" s="211"/>
      <c r="D589" s="212" t="s">
        <v>75</v>
      </c>
      <c r="E589" s="224" t="s">
        <v>4415</v>
      </c>
      <c r="F589" s="224" t="s">
        <v>4416</v>
      </c>
      <c r="G589" s="211"/>
      <c r="H589" s="211"/>
      <c r="I589" s="214"/>
      <c r="J589" s="225">
        <f>BK589</f>
        <v>0</v>
      </c>
      <c r="K589" s="211"/>
      <c r="L589" s="216"/>
      <c r="M589" s="217"/>
      <c r="N589" s="218"/>
      <c r="O589" s="218"/>
      <c r="P589" s="219">
        <f>SUM(P590:P620)</f>
        <v>0</v>
      </c>
      <c r="Q589" s="218"/>
      <c r="R589" s="219">
        <f>SUM(R590:R620)</f>
        <v>0</v>
      </c>
      <c r="S589" s="218"/>
      <c r="T589" s="220">
        <f>SUM(T590:T620)</f>
        <v>0</v>
      </c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R589" s="221" t="s">
        <v>179</v>
      </c>
      <c r="AT589" s="222" t="s">
        <v>75</v>
      </c>
      <c r="AU589" s="222" t="s">
        <v>83</v>
      </c>
      <c r="AY589" s="221" t="s">
        <v>178</v>
      </c>
      <c r="BK589" s="223">
        <f>SUM(BK590:BK620)</f>
        <v>0</v>
      </c>
    </row>
    <row r="590" s="2" customFormat="1" ht="37.8" customHeight="1">
      <c r="A590" s="38"/>
      <c r="B590" s="39"/>
      <c r="C590" s="267" t="s">
        <v>1601</v>
      </c>
      <c r="D590" s="267" t="s">
        <v>406</v>
      </c>
      <c r="E590" s="268" t="s">
        <v>4417</v>
      </c>
      <c r="F590" s="269" t="s">
        <v>4418</v>
      </c>
      <c r="G590" s="270" t="s">
        <v>1341</v>
      </c>
      <c r="H590" s="271">
        <v>3</v>
      </c>
      <c r="I590" s="272"/>
      <c r="J590" s="273">
        <f>ROUND(I590*H590,2)</f>
        <v>0</v>
      </c>
      <c r="K590" s="269" t="s">
        <v>1</v>
      </c>
      <c r="L590" s="274"/>
      <c r="M590" s="275" t="s">
        <v>1</v>
      </c>
      <c r="N590" s="276" t="s">
        <v>41</v>
      </c>
      <c r="O590" s="91"/>
      <c r="P590" s="235">
        <f>O590*H590</f>
        <v>0</v>
      </c>
      <c r="Q590" s="235">
        <v>0</v>
      </c>
      <c r="R590" s="235">
        <f>Q590*H590</f>
        <v>0</v>
      </c>
      <c r="S590" s="235">
        <v>0</v>
      </c>
      <c r="T590" s="236">
        <f>S590*H590</f>
        <v>0</v>
      </c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R590" s="237" t="s">
        <v>1183</v>
      </c>
      <c r="AT590" s="237" t="s">
        <v>406</v>
      </c>
      <c r="AU590" s="237" t="s">
        <v>85</v>
      </c>
      <c r="AY590" s="17" t="s">
        <v>178</v>
      </c>
      <c r="BE590" s="238">
        <f>IF(N590="základní",J590,0)</f>
        <v>0</v>
      </c>
      <c r="BF590" s="238">
        <f>IF(N590="snížená",J590,0)</f>
        <v>0</v>
      </c>
      <c r="BG590" s="238">
        <f>IF(N590="zákl. přenesená",J590,0)</f>
        <v>0</v>
      </c>
      <c r="BH590" s="238">
        <f>IF(N590="sníž. přenesená",J590,0)</f>
        <v>0</v>
      </c>
      <c r="BI590" s="238">
        <f>IF(N590="nulová",J590,0)</f>
        <v>0</v>
      </c>
      <c r="BJ590" s="17" t="s">
        <v>83</v>
      </c>
      <c r="BK590" s="238">
        <f>ROUND(I590*H590,2)</f>
        <v>0</v>
      </c>
      <c r="BL590" s="17" t="s">
        <v>1183</v>
      </c>
      <c r="BM590" s="237" t="s">
        <v>4419</v>
      </c>
    </row>
    <row r="591" s="14" customFormat="1">
      <c r="A591" s="14"/>
      <c r="B591" s="255"/>
      <c r="C591" s="256"/>
      <c r="D591" s="246" t="s">
        <v>190</v>
      </c>
      <c r="E591" s="257" t="s">
        <v>1</v>
      </c>
      <c r="F591" s="258" t="s">
        <v>179</v>
      </c>
      <c r="G591" s="256"/>
      <c r="H591" s="259">
        <v>3</v>
      </c>
      <c r="I591" s="260"/>
      <c r="J591" s="256"/>
      <c r="K591" s="256"/>
      <c r="L591" s="261"/>
      <c r="M591" s="262"/>
      <c r="N591" s="263"/>
      <c r="O591" s="263"/>
      <c r="P591" s="263"/>
      <c r="Q591" s="263"/>
      <c r="R591" s="263"/>
      <c r="S591" s="263"/>
      <c r="T591" s="26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65" t="s">
        <v>190</v>
      </c>
      <c r="AU591" s="265" t="s">
        <v>85</v>
      </c>
      <c r="AV591" s="14" t="s">
        <v>85</v>
      </c>
      <c r="AW591" s="14" t="s">
        <v>34</v>
      </c>
      <c r="AX591" s="14" t="s">
        <v>76</v>
      </c>
      <c r="AY591" s="265" t="s">
        <v>178</v>
      </c>
    </row>
    <row r="592" s="2" customFormat="1" ht="16.5" customHeight="1">
      <c r="A592" s="38"/>
      <c r="B592" s="39"/>
      <c r="C592" s="267" t="s">
        <v>1605</v>
      </c>
      <c r="D592" s="267" t="s">
        <v>406</v>
      </c>
      <c r="E592" s="268" t="s">
        <v>4420</v>
      </c>
      <c r="F592" s="269" t="s">
        <v>4421</v>
      </c>
      <c r="G592" s="270" t="s">
        <v>1341</v>
      </c>
      <c r="H592" s="271">
        <v>3</v>
      </c>
      <c r="I592" s="272"/>
      <c r="J592" s="273">
        <f>ROUND(I592*H592,2)</f>
        <v>0</v>
      </c>
      <c r="K592" s="269" t="s">
        <v>1</v>
      </c>
      <c r="L592" s="274"/>
      <c r="M592" s="275" t="s">
        <v>1</v>
      </c>
      <c r="N592" s="276" t="s">
        <v>41</v>
      </c>
      <c r="O592" s="91"/>
      <c r="P592" s="235">
        <f>O592*H592</f>
        <v>0</v>
      </c>
      <c r="Q592" s="235">
        <v>0</v>
      </c>
      <c r="R592" s="235">
        <f>Q592*H592</f>
        <v>0</v>
      </c>
      <c r="S592" s="235">
        <v>0</v>
      </c>
      <c r="T592" s="236">
        <f>S592*H592</f>
        <v>0</v>
      </c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R592" s="237" t="s">
        <v>1183</v>
      </c>
      <c r="AT592" s="237" t="s">
        <v>406</v>
      </c>
      <c r="AU592" s="237" t="s">
        <v>85</v>
      </c>
      <c r="AY592" s="17" t="s">
        <v>178</v>
      </c>
      <c r="BE592" s="238">
        <f>IF(N592="základní",J592,0)</f>
        <v>0</v>
      </c>
      <c r="BF592" s="238">
        <f>IF(N592="snížená",J592,0)</f>
        <v>0</v>
      </c>
      <c r="BG592" s="238">
        <f>IF(N592="zákl. přenesená",J592,0)</f>
        <v>0</v>
      </c>
      <c r="BH592" s="238">
        <f>IF(N592="sníž. přenesená",J592,0)</f>
        <v>0</v>
      </c>
      <c r="BI592" s="238">
        <f>IF(N592="nulová",J592,0)</f>
        <v>0</v>
      </c>
      <c r="BJ592" s="17" t="s">
        <v>83</v>
      </c>
      <c r="BK592" s="238">
        <f>ROUND(I592*H592,2)</f>
        <v>0</v>
      </c>
      <c r="BL592" s="17" t="s">
        <v>1183</v>
      </c>
      <c r="BM592" s="237" t="s">
        <v>4422</v>
      </c>
    </row>
    <row r="593" s="14" customFormat="1">
      <c r="A593" s="14"/>
      <c r="B593" s="255"/>
      <c r="C593" s="256"/>
      <c r="D593" s="246" t="s">
        <v>190</v>
      </c>
      <c r="E593" s="257" t="s">
        <v>1</v>
      </c>
      <c r="F593" s="258" t="s">
        <v>179</v>
      </c>
      <c r="G593" s="256"/>
      <c r="H593" s="259">
        <v>3</v>
      </c>
      <c r="I593" s="260"/>
      <c r="J593" s="256"/>
      <c r="K593" s="256"/>
      <c r="L593" s="261"/>
      <c r="M593" s="262"/>
      <c r="N593" s="263"/>
      <c r="O593" s="263"/>
      <c r="P593" s="263"/>
      <c r="Q593" s="263"/>
      <c r="R593" s="263"/>
      <c r="S593" s="263"/>
      <c r="T593" s="26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65" t="s">
        <v>190</v>
      </c>
      <c r="AU593" s="265" t="s">
        <v>85</v>
      </c>
      <c r="AV593" s="14" t="s">
        <v>85</v>
      </c>
      <c r="AW593" s="14" t="s">
        <v>34</v>
      </c>
      <c r="AX593" s="14" t="s">
        <v>76</v>
      </c>
      <c r="AY593" s="265" t="s">
        <v>178</v>
      </c>
    </row>
    <row r="594" s="2" customFormat="1" ht="24.15" customHeight="1">
      <c r="A594" s="38"/>
      <c r="B594" s="39"/>
      <c r="C594" s="226" t="s">
        <v>1609</v>
      </c>
      <c r="D594" s="226" t="s">
        <v>181</v>
      </c>
      <c r="E594" s="227" t="s">
        <v>4423</v>
      </c>
      <c r="F594" s="228" t="s">
        <v>4424</v>
      </c>
      <c r="G594" s="229" t="s">
        <v>203</v>
      </c>
      <c r="H594" s="230">
        <v>3</v>
      </c>
      <c r="I594" s="231"/>
      <c r="J594" s="232">
        <f>ROUND(I594*H594,2)</f>
        <v>0</v>
      </c>
      <c r="K594" s="228" t="s">
        <v>1</v>
      </c>
      <c r="L594" s="44"/>
      <c r="M594" s="233" t="s">
        <v>1</v>
      </c>
      <c r="N594" s="234" t="s">
        <v>41</v>
      </c>
      <c r="O594" s="91"/>
      <c r="P594" s="235">
        <f>O594*H594</f>
        <v>0</v>
      </c>
      <c r="Q594" s="235">
        <v>0</v>
      </c>
      <c r="R594" s="235">
        <f>Q594*H594</f>
        <v>0</v>
      </c>
      <c r="S594" s="235">
        <v>0</v>
      </c>
      <c r="T594" s="236">
        <f>S594*H594</f>
        <v>0</v>
      </c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R594" s="237" t="s">
        <v>362</v>
      </c>
      <c r="AT594" s="237" t="s">
        <v>181</v>
      </c>
      <c r="AU594" s="237" t="s">
        <v>85</v>
      </c>
      <c r="AY594" s="17" t="s">
        <v>178</v>
      </c>
      <c r="BE594" s="238">
        <f>IF(N594="základní",J594,0)</f>
        <v>0</v>
      </c>
      <c r="BF594" s="238">
        <f>IF(N594="snížená",J594,0)</f>
        <v>0</v>
      </c>
      <c r="BG594" s="238">
        <f>IF(N594="zákl. přenesená",J594,0)</f>
        <v>0</v>
      </c>
      <c r="BH594" s="238">
        <f>IF(N594="sníž. přenesená",J594,0)</f>
        <v>0</v>
      </c>
      <c r="BI594" s="238">
        <f>IF(N594="nulová",J594,0)</f>
        <v>0</v>
      </c>
      <c r="BJ594" s="17" t="s">
        <v>83</v>
      </c>
      <c r="BK594" s="238">
        <f>ROUND(I594*H594,2)</f>
        <v>0</v>
      </c>
      <c r="BL594" s="17" t="s">
        <v>362</v>
      </c>
      <c r="BM594" s="237" t="s">
        <v>4425</v>
      </c>
    </row>
    <row r="595" s="14" customFormat="1">
      <c r="A595" s="14"/>
      <c r="B595" s="255"/>
      <c r="C595" s="256"/>
      <c r="D595" s="246" t="s">
        <v>190</v>
      </c>
      <c r="E595" s="257" t="s">
        <v>1</v>
      </c>
      <c r="F595" s="258" t="s">
        <v>4308</v>
      </c>
      <c r="G595" s="256"/>
      <c r="H595" s="259">
        <v>3</v>
      </c>
      <c r="I595" s="260"/>
      <c r="J595" s="256"/>
      <c r="K595" s="256"/>
      <c r="L595" s="261"/>
      <c r="M595" s="262"/>
      <c r="N595" s="263"/>
      <c r="O595" s="263"/>
      <c r="P595" s="263"/>
      <c r="Q595" s="263"/>
      <c r="R595" s="263"/>
      <c r="S595" s="263"/>
      <c r="T595" s="26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65" t="s">
        <v>190</v>
      </c>
      <c r="AU595" s="265" t="s">
        <v>85</v>
      </c>
      <c r="AV595" s="14" t="s">
        <v>85</v>
      </c>
      <c r="AW595" s="14" t="s">
        <v>34</v>
      </c>
      <c r="AX595" s="14" t="s">
        <v>76</v>
      </c>
      <c r="AY595" s="265" t="s">
        <v>178</v>
      </c>
    </row>
    <row r="596" s="2" customFormat="1" ht="37.8" customHeight="1">
      <c r="A596" s="38"/>
      <c r="B596" s="39"/>
      <c r="C596" s="226" t="s">
        <v>1613</v>
      </c>
      <c r="D596" s="226" t="s">
        <v>181</v>
      </c>
      <c r="E596" s="227" t="s">
        <v>4426</v>
      </c>
      <c r="F596" s="228" t="s">
        <v>4427</v>
      </c>
      <c r="G596" s="229" t="s">
        <v>1341</v>
      </c>
      <c r="H596" s="230">
        <v>7</v>
      </c>
      <c r="I596" s="231"/>
      <c r="J596" s="232">
        <f>ROUND(I596*H596,2)</f>
        <v>0</v>
      </c>
      <c r="K596" s="228" t="s">
        <v>1</v>
      </c>
      <c r="L596" s="44"/>
      <c r="M596" s="233" t="s">
        <v>1</v>
      </c>
      <c r="N596" s="234" t="s">
        <v>41</v>
      </c>
      <c r="O596" s="91"/>
      <c r="P596" s="235">
        <f>O596*H596</f>
        <v>0</v>
      </c>
      <c r="Q596" s="235">
        <v>0</v>
      </c>
      <c r="R596" s="235">
        <f>Q596*H596</f>
        <v>0</v>
      </c>
      <c r="S596" s="235">
        <v>0</v>
      </c>
      <c r="T596" s="236">
        <f>S596*H596</f>
        <v>0</v>
      </c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R596" s="237" t="s">
        <v>362</v>
      </c>
      <c r="AT596" s="237" t="s">
        <v>181</v>
      </c>
      <c r="AU596" s="237" t="s">
        <v>85</v>
      </c>
      <c r="AY596" s="17" t="s">
        <v>178</v>
      </c>
      <c r="BE596" s="238">
        <f>IF(N596="základní",J596,0)</f>
        <v>0</v>
      </c>
      <c r="BF596" s="238">
        <f>IF(N596="snížená",J596,0)</f>
        <v>0</v>
      </c>
      <c r="BG596" s="238">
        <f>IF(N596="zákl. přenesená",J596,0)</f>
        <v>0</v>
      </c>
      <c r="BH596" s="238">
        <f>IF(N596="sníž. přenesená",J596,0)</f>
        <v>0</v>
      </c>
      <c r="BI596" s="238">
        <f>IF(N596="nulová",J596,0)</f>
        <v>0</v>
      </c>
      <c r="BJ596" s="17" t="s">
        <v>83</v>
      </c>
      <c r="BK596" s="238">
        <f>ROUND(I596*H596,2)</f>
        <v>0</v>
      </c>
      <c r="BL596" s="17" t="s">
        <v>362</v>
      </c>
      <c r="BM596" s="237" t="s">
        <v>4428</v>
      </c>
    </row>
    <row r="597" s="14" customFormat="1">
      <c r="A597" s="14"/>
      <c r="B597" s="255"/>
      <c r="C597" s="256"/>
      <c r="D597" s="246" t="s">
        <v>190</v>
      </c>
      <c r="E597" s="257" t="s">
        <v>1</v>
      </c>
      <c r="F597" s="258" t="s">
        <v>4429</v>
      </c>
      <c r="G597" s="256"/>
      <c r="H597" s="259">
        <v>4</v>
      </c>
      <c r="I597" s="260"/>
      <c r="J597" s="256"/>
      <c r="K597" s="256"/>
      <c r="L597" s="261"/>
      <c r="M597" s="262"/>
      <c r="N597" s="263"/>
      <c r="O597" s="263"/>
      <c r="P597" s="263"/>
      <c r="Q597" s="263"/>
      <c r="R597" s="263"/>
      <c r="S597" s="263"/>
      <c r="T597" s="26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65" t="s">
        <v>190</v>
      </c>
      <c r="AU597" s="265" t="s">
        <v>85</v>
      </c>
      <c r="AV597" s="14" t="s">
        <v>85</v>
      </c>
      <c r="AW597" s="14" t="s">
        <v>34</v>
      </c>
      <c r="AX597" s="14" t="s">
        <v>76</v>
      </c>
      <c r="AY597" s="265" t="s">
        <v>178</v>
      </c>
    </row>
    <row r="598" s="14" customFormat="1">
      <c r="A598" s="14"/>
      <c r="B598" s="255"/>
      <c r="C598" s="256"/>
      <c r="D598" s="246" t="s">
        <v>190</v>
      </c>
      <c r="E598" s="257" t="s">
        <v>1</v>
      </c>
      <c r="F598" s="258" t="s">
        <v>4430</v>
      </c>
      <c r="G598" s="256"/>
      <c r="H598" s="259">
        <v>3</v>
      </c>
      <c r="I598" s="260"/>
      <c r="J598" s="256"/>
      <c r="K598" s="256"/>
      <c r="L598" s="261"/>
      <c r="M598" s="262"/>
      <c r="N598" s="263"/>
      <c r="O598" s="263"/>
      <c r="P598" s="263"/>
      <c r="Q598" s="263"/>
      <c r="R598" s="263"/>
      <c r="S598" s="263"/>
      <c r="T598" s="26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5" t="s">
        <v>190</v>
      </c>
      <c r="AU598" s="265" t="s">
        <v>85</v>
      </c>
      <c r="AV598" s="14" t="s">
        <v>85</v>
      </c>
      <c r="AW598" s="14" t="s">
        <v>34</v>
      </c>
      <c r="AX598" s="14" t="s">
        <v>76</v>
      </c>
      <c r="AY598" s="265" t="s">
        <v>178</v>
      </c>
    </row>
    <row r="599" s="2" customFormat="1" ht="24.15" customHeight="1">
      <c r="A599" s="38"/>
      <c r="B599" s="39"/>
      <c r="C599" s="226" t="s">
        <v>1617</v>
      </c>
      <c r="D599" s="226" t="s">
        <v>181</v>
      </c>
      <c r="E599" s="227" t="s">
        <v>4431</v>
      </c>
      <c r="F599" s="228" t="s">
        <v>4432</v>
      </c>
      <c r="G599" s="229" t="s">
        <v>1341</v>
      </c>
      <c r="H599" s="230">
        <v>7</v>
      </c>
      <c r="I599" s="231"/>
      <c r="J599" s="232">
        <f>ROUND(I599*H599,2)</f>
        <v>0</v>
      </c>
      <c r="K599" s="228" t="s">
        <v>1</v>
      </c>
      <c r="L599" s="44"/>
      <c r="M599" s="233" t="s">
        <v>1</v>
      </c>
      <c r="N599" s="234" t="s">
        <v>41</v>
      </c>
      <c r="O599" s="91"/>
      <c r="P599" s="235">
        <f>O599*H599</f>
        <v>0</v>
      </c>
      <c r="Q599" s="235">
        <v>0</v>
      </c>
      <c r="R599" s="235">
        <f>Q599*H599</f>
        <v>0</v>
      </c>
      <c r="S599" s="235">
        <v>0</v>
      </c>
      <c r="T599" s="236">
        <f>S599*H599</f>
        <v>0</v>
      </c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R599" s="237" t="s">
        <v>362</v>
      </c>
      <c r="AT599" s="237" t="s">
        <v>181</v>
      </c>
      <c r="AU599" s="237" t="s">
        <v>85</v>
      </c>
      <c r="AY599" s="17" t="s">
        <v>178</v>
      </c>
      <c r="BE599" s="238">
        <f>IF(N599="základní",J599,0)</f>
        <v>0</v>
      </c>
      <c r="BF599" s="238">
        <f>IF(N599="snížená",J599,0)</f>
        <v>0</v>
      </c>
      <c r="BG599" s="238">
        <f>IF(N599="zákl. přenesená",J599,0)</f>
        <v>0</v>
      </c>
      <c r="BH599" s="238">
        <f>IF(N599="sníž. přenesená",J599,0)</f>
        <v>0</v>
      </c>
      <c r="BI599" s="238">
        <f>IF(N599="nulová",J599,0)</f>
        <v>0</v>
      </c>
      <c r="BJ599" s="17" t="s">
        <v>83</v>
      </c>
      <c r="BK599" s="238">
        <f>ROUND(I599*H599,2)</f>
        <v>0</v>
      </c>
      <c r="BL599" s="17" t="s">
        <v>362</v>
      </c>
      <c r="BM599" s="237" t="s">
        <v>4433</v>
      </c>
    </row>
    <row r="600" s="14" customFormat="1">
      <c r="A600" s="14"/>
      <c r="B600" s="255"/>
      <c r="C600" s="256"/>
      <c r="D600" s="246" t="s">
        <v>190</v>
      </c>
      <c r="E600" s="257" t="s">
        <v>1</v>
      </c>
      <c r="F600" s="258" t="s">
        <v>4434</v>
      </c>
      <c r="G600" s="256"/>
      <c r="H600" s="259">
        <v>2</v>
      </c>
      <c r="I600" s="260"/>
      <c r="J600" s="256"/>
      <c r="K600" s="256"/>
      <c r="L600" s="261"/>
      <c r="M600" s="262"/>
      <c r="N600" s="263"/>
      <c r="O600" s="263"/>
      <c r="P600" s="263"/>
      <c r="Q600" s="263"/>
      <c r="R600" s="263"/>
      <c r="S600" s="263"/>
      <c r="T600" s="26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5" t="s">
        <v>190</v>
      </c>
      <c r="AU600" s="265" t="s">
        <v>85</v>
      </c>
      <c r="AV600" s="14" t="s">
        <v>85</v>
      </c>
      <c r="AW600" s="14" t="s">
        <v>34</v>
      </c>
      <c r="AX600" s="14" t="s">
        <v>76</v>
      </c>
      <c r="AY600" s="265" t="s">
        <v>178</v>
      </c>
    </row>
    <row r="601" s="14" customFormat="1">
      <c r="A601" s="14"/>
      <c r="B601" s="255"/>
      <c r="C601" s="256"/>
      <c r="D601" s="246" t="s">
        <v>190</v>
      </c>
      <c r="E601" s="257" t="s">
        <v>1</v>
      </c>
      <c r="F601" s="258" t="s">
        <v>4435</v>
      </c>
      <c r="G601" s="256"/>
      <c r="H601" s="259">
        <v>2</v>
      </c>
      <c r="I601" s="260"/>
      <c r="J601" s="256"/>
      <c r="K601" s="256"/>
      <c r="L601" s="261"/>
      <c r="M601" s="262"/>
      <c r="N601" s="263"/>
      <c r="O601" s="263"/>
      <c r="P601" s="263"/>
      <c r="Q601" s="263"/>
      <c r="R601" s="263"/>
      <c r="S601" s="263"/>
      <c r="T601" s="26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65" t="s">
        <v>190</v>
      </c>
      <c r="AU601" s="265" t="s">
        <v>85</v>
      </c>
      <c r="AV601" s="14" t="s">
        <v>85</v>
      </c>
      <c r="AW601" s="14" t="s">
        <v>34</v>
      </c>
      <c r="AX601" s="14" t="s">
        <v>76</v>
      </c>
      <c r="AY601" s="265" t="s">
        <v>178</v>
      </c>
    </row>
    <row r="602" s="14" customFormat="1">
      <c r="A602" s="14"/>
      <c r="B602" s="255"/>
      <c r="C602" s="256"/>
      <c r="D602" s="246" t="s">
        <v>190</v>
      </c>
      <c r="E602" s="257" t="s">
        <v>1</v>
      </c>
      <c r="F602" s="258" t="s">
        <v>4436</v>
      </c>
      <c r="G602" s="256"/>
      <c r="H602" s="259">
        <v>3</v>
      </c>
      <c r="I602" s="260"/>
      <c r="J602" s="256"/>
      <c r="K602" s="256"/>
      <c r="L602" s="261"/>
      <c r="M602" s="262"/>
      <c r="N602" s="263"/>
      <c r="O602" s="263"/>
      <c r="P602" s="263"/>
      <c r="Q602" s="263"/>
      <c r="R602" s="263"/>
      <c r="S602" s="263"/>
      <c r="T602" s="26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65" t="s">
        <v>190</v>
      </c>
      <c r="AU602" s="265" t="s">
        <v>85</v>
      </c>
      <c r="AV602" s="14" t="s">
        <v>85</v>
      </c>
      <c r="AW602" s="14" t="s">
        <v>34</v>
      </c>
      <c r="AX602" s="14" t="s">
        <v>76</v>
      </c>
      <c r="AY602" s="265" t="s">
        <v>178</v>
      </c>
    </row>
    <row r="603" s="2" customFormat="1" ht="24.15" customHeight="1">
      <c r="A603" s="38"/>
      <c r="B603" s="39"/>
      <c r="C603" s="226" t="s">
        <v>1621</v>
      </c>
      <c r="D603" s="226" t="s">
        <v>181</v>
      </c>
      <c r="E603" s="227" t="s">
        <v>4437</v>
      </c>
      <c r="F603" s="228" t="s">
        <v>4438</v>
      </c>
      <c r="G603" s="229" t="s">
        <v>1341</v>
      </c>
      <c r="H603" s="230">
        <v>3</v>
      </c>
      <c r="I603" s="231"/>
      <c r="J603" s="232">
        <f>ROUND(I603*H603,2)</f>
        <v>0</v>
      </c>
      <c r="K603" s="228" t="s">
        <v>1</v>
      </c>
      <c r="L603" s="44"/>
      <c r="M603" s="233" t="s">
        <v>1</v>
      </c>
      <c r="N603" s="234" t="s">
        <v>41</v>
      </c>
      <c r="O603" s="91"/>
      <c r="P603" s="235">
        <f>O603*H603</f>
        <v>0</v>
      </c>
      <c r="Q603" s="235">
        <v>0</v>
      </c>
      <c r="R603" s="235">
        <f>Q603*H603</f>
        <v>0</v>
      </c>
      <c r="S603" s="235">
        <v>0</v>
      </c>
      <c r="T603" s="236">
        <f>S603*H603</f>
        <v>0</v>
      </c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R603" s="237" t="s">
        <v>362</v>
      </c>
      <c r="AT603" s="237" t="s">
        <v>181</v>
      </c>
      <c r="AU603" s="237" t="s">
        <v>85</v>
      </c>
      <c r="AY603" s="17" t="s">
        <v>178</v>
      </c>
      <c r="BE603" s="238">
        <f>IF(N603="základní",J603,0)</f>
        <v>0</v>
      </c>
      <c r="BF603" s="238">
        <f>IF(N603="snížená",J603,0)</f>
        <v>0</v>
      </c>
      <c r="BG603" s="238">
        <f>IF(N603="zákl. přenesená",J603,0)</f>
        <v>0</v>
      </c>
      <c r="BH603" s="238">
        <f>IF(N603="sníž. přenesená",J603,0)</f>
        <v>0</v>
      </c>
      <c r="BI603" s="238">
        <f>IF(N603="nulová",J603,0)</f>
        <v>0</v>
      </c>
      <c r="BJ603" s="17" t="s">
        <v>83</v>
      </c>
      <c r="BK603" s="238">
        <f>ROUND(I603*H603,2)</f>
        <v>0</v>
      </c>
      <c r="BL603" s="17" t="s">
        <v>362</v>
      </c>
      <c r="BM603" s="237" t="s">
        <v>4439</v>
      </c>
    </row>
    <row r="604" s="14" customFormat="1">
      <c r="A604" s="14"/>
      <c r="B604" s="255"/>
      <c r="C604" s="256"/>
      <c r="D604" s="246" t="s">
        <v>190</v>
      </c>
      <c r="E604" s="257" t="s">
        <v>1</v>
      </c>
      <c r="F604" s="258" t="s">
        <v>179</v>
      </c>
      <c r="G604" s="256"/>
      <c r="H604" s="259">
        <v>3</v>
      </c>
      <c r="I604" s="260"/>
      <c r="J604" s="256"/>
      <c r="K604" s="256"/>
      <c r="L604" s="261"/>
      <c r="M604" s="262"/>
      <c r="N604" s="263"/>
      <c r="O604" s="263"/>
      <c r="P604" s="263"/>
      <c r="Q604" s="263"/>
      <c r="R604" s="263"/>
      <c r="S604" s="263"/>
      <c r="T604" s="26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65" t="s">
        <v>190</v>
      </c>
      <c r="AU604" s="265" t="s">
        <v>85</v>
      </c>
      <c r="AV604" s="14" t="s">
        <v>85</v>
      </c>
      <c r="AW604" s="14" t="s">
        <v>34</v>
      </c>
      <c r="AX604" s="14" t="s">
        <v>76</v>
      </c>
      <c r="AY604" s="265" t="s">
        <v>178</v>
      </c>
    </row>
    <row r="605" s="2" customFormat="1" ht="37.8" customHeight="1">
      <c r="A605" s="38"/>
      <c r="B605" s="39"/>
      <c r="C605" s="226" t="s">
        <v>1625</v>
      </c>
      <c r="D605" s="226" t="s">
        <v>181</v>
      </c>
      <c r="E605" s="227" t="s">
        <v>4440</v>
      </c>
      <c r="F605" s="228" t="s">
        <v>4441</v>
      </c>
      <c r="G605" s="229" t="s">
        <v>1341</v>
      </c>
      <c r="H605" s="230">
        <v>1</v>
      </c>
      <c r="I605" s="231"/>
      <c r="J605" s="232">
        <f>ROUND(I605*H605,2)</f>
        <v>0</v>
      </c>
      <c r="K605" s="228" t="s">
        <v>1</v>
      </c>
      <c r="L605" s="44"/>
      <c r="M605" s="233" t="s">
        <v>1</v>
      </c>
      <c r="N605" s="234" t="s">
        <v>41</v>
      </c>
      <c r="O605" s="91"/>
      <c r="P605" s="235">
        <f>O605*H605</f>
        <v>0</v>
      </c>
      <c r="Q605" s="235">
        <v>0</v>
      </c>
      <c r="R605" s="235">
        <f>Q605*H605</f>
        <v>0</v>
      </c>
      <c r="S605" s="235">
        <v>0</v>
      </c>
      <c r="T605" s="236">
        <f>S605*H605</f>
        <v>0</v>
      </c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R605" s="237" t="s">
        <v>362</v>
      </c>
      <c r="AT605" s="237" t="s">
        <v>181</v>
      </c>
      <c r="AU605" s="237" t="s">
        <v>85</v>
      </c>
      <c r="AY605" s="17" t="s">
        <v>178</v>
      </c>
      <c r="BE605" s="238">
        <f>IF(N605="základní",J605,0)</f>
        <v>0</v>
      </c>
      <c r="BF605" s="238">
        <f>IF(N605="snížená",J605,0)</f>
        <v>0</v>
      </c>
      <c r="BG605" s="238">
        <f>IF(N605="zákl. přenesená",J605,0)</f>
        <v>0</v>
      </c>
      <c r="BH605" s="238">
        <f>IF(N605="sníž. přenesená",J605,0)</f>
        <v>0</v>
      </c>
      <c r="BI605" s="238">
        <f>IF(N605="nulová",J605,0)</f>
        <v>0</v>
      </c>
      <c r="BJ605" s="17" t="s">
        <v>83</v>
      </c>
      <c r="BK605" s="238">
        <f>ROUND(I605*H605,2)</f>
        <v>0</v>
      </c>
      <c r="BL605" s="17" t="s">
        <v>362</v>
      </c>
      <c r="BM605" s="237" t="s">
        <v>4442</v>
      </c>
    </row>
    <row r="606" s="14" customFormat="1">
      <c r="A606" s="14"/>
      <c r="B606" s="255"/>
      <c r="C606" s="256"/>
      <c r="D606" s="246" t="s">
        <v>190</v>
      </c>
      <c r="E606" s="257" t="s">
        <v>1</v>
      </c>
      <c r="F606" s="258" t="s">
        <v>83</v>
      </c>
      <c r="G606" s="256"/>
      <c r="H606" s="259">
        <v>1</v>
      </c>
      <c r="I606" s="260"/>
      <c r="J606" s="256"/>
      <c r="K606" s="256"/>
      <c r="L606" s="261"/>
      <c r="M606" s="262"/>
      <c r="N606" s="263"/>
      <c r="O606" s="263"/>
      <c r="P606" s="263"/>
      <c r="Q606" s="263"/>
      <c r="R606" s="263"/>
      <c r="S606" s="263"/>
      <c r="T606" s="26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65" t="s">
        <v>190</v>
      </c>
      <c r="AU606" s="265" t="s">
        <v>85</v>
      </c>
      <c r="AV606" s="14" t="s">
        <v>85</v>
      </c>
      <c r="AW606" s="14" t="s">
        <v>34</v>
      </c>
      <c r="AX606" s="14" t="s">
        <v>76</v>
      </c>
      <c r="AY606" s="265" t="s">
        <v>178</v>
      </c>
    </row>
    <row r="607" s="2" customFormat="1" ht="37.8" customHeight="1">
      <c r="A607" s="38"/>
      <c r="B607" s="39"/>
      <c r="C607" s="226" t="s">
        <v>1630</v>
      </c>
      <c r="D607" s="226" t="s">
        <v>181</v>
      </c>
      <c r="E607" s="227" t="s">
        <v>4443</v>
      </c>
      <c r="F607" s="228" t="s">
        <v>4444</v>
      </c>
      <c r="G607" s="229" t="s">
        <v>1341</v>
      </c>
      <c r="H607" s="230">
        <v>1</v>
      </c>
      <c r="I607" s="231"/>
      <c r="J607" s="232">
        <f>ROUND(I607*H607,2)</f>
        <v>0</v>
      </c>
      <c r="K607" s="228" t="s">
        <v>1</v>
      </c>
      <c r="L607" s="44"/>
      <c r="M607" s="233" t="s">
        <v>1</v>
      </c>
      <c r="N607" s="234" t="s">
        <v>41</v>
      </c>
      <c r="O607" s="91"/>
      <c r="P607" s="235">
        <f>O607*H607</f>
        <v>0</v>
      </c>
      <c r="Q607" s="235">
        <v>0</v>
      </c>
      <c r="R607" s="235">
        <f>Q607*H607</f>
        <v>0</v>
      </c>
      <c r="S607" s="235">
        <v>0</v>
      </c>
      <c r="T607" s="236">
        <f>S607*H607</f>
        <v>0</v>
      </c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R607" s="237" t="s">
        <v>362</v>
      </c>
      <c r="AT607" s="237" t="s">
        <v>181</v>
      </c>
      <c r="AU607" s="237" t="s">
        <v>85</v>
      </c>
      <c r="AY607" s="17" t="s">
        <v>178</v>
      </c>
      <c r="BE607" s="238">
        <f>IF(N607="základní",J607,0)</f>
        <v>0</v>
      </c>
      <c r="BF607" s="238">
        <f>IF(N607="snížená",J607,0)</f>
        <v>0</v>
      </c>
      <c r="BG607" s="238">
        <f>IF(N607="zákl. přenesená",J607,0)</f>
        <v>0</v>
      </c>
      <c r="BH607" s="238">
        <f>IF(N607="sníž. přenesená",J607,0)</f>
        <v>0</v>
      </c>
      <c r="BI607" s="238">
        <f>IF(N607="nulová",J607,0)</f>
        <v>0</v>
      </c>
      <c r="BJ607" s="17" t="s">
        <v>83</v>
      </c>
      <c r="BK607" s="238">
        <f>ROUND(I607*H607,2)</f>
        <v>0</v>
      </c>
      <c r="BL607" s="17" t="s">
        <v>362</v>
      </c>
      <c r="BM607" s="237" t="s">
        <v>4445</v>
      </c>
    </row>
    <row r="608" s="14" customFormat="1">
      <c r="A608" s="14"/>
      <c r="B608" s="255"/>
      <c r="C608" s="256"/>
      <c r="D608" s="246" t="s">
        <v>190</v>
      </c>
      <c r="E608" s="257" t="s">
        <v>1</v>
      </c>
      <c r="F608" s="258" t="s">
        <v>83</v>
      </c>
      <c r="G608" s="256"/>
      <c r="H608" s="259">
        <v>1</v>
      </c>
      <c r="I608" s="260"/>
      <c r="J608" s="256"/>
      <c r="K608" s="256"/>
      <c r="L608" s="261"/>
      <c r="M608" s="262"/>
      <c r="N608" s="263"/>
      <c r="O608" s="263"/>
      <c r="P608" s="263"/>
      <c r="Q608" s="263"/>
      <c r="R608" s="263"/>
      <c r="S608" s="263"/>
      <c r="T608" s="26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65" t="s">
        <v>190</v>
      </c>
      <c r="AU608" s="265" t="s">
        <v>85</v>
      </c>
      <c r="AV608" s="14" t="s">
        <v>85</v>
      </c>
      <c r="AW608" s="14" t="s">
        <v>34</v>
      </c>
      <c r="AX608" s="14" t="s">
        <v>76</v>
      </c>
      <c r="AY608" s="265" t="s">
        <v>178</v>
      </c>
    </row>
    <row r="609" s="2" customFormat="1" ht="37.8" customHeight="1">
      <c r="A609" s="38"/>
      <c r="B609" s="39"/>
      <c r="C609" s="226" t="s">
        <v>1635</v>
      </c>
      <c r="D609" s="226" t="s">
        <v>181</v>
      </c>
      <c r="E609" s="227" t="s">
        <v>4446</v>
      </c>
      <c r="F609" s="228" t="s">
        <v>4447</v>
      </c>
      <c r="G609" s="229" t="s">
        <v>1341</v>
      </c>
      <c r="H609" s="230">
        <v>1</v>
      </c>
      <c r="I609" s="231"/>
      <c r="J609" s="232">
        <f>ROUND(I609*H609,2)</f>
        <v>0</v>
      </c>
      <c r="K609" s="228" t="s">
        <v>1</v>
      </c>
      <c r="L609" s="44"/>
      <c r="M609" s="233" t="s">
        <v>1</v>
      </c>
      <c r="N609" s="234" t="s">
        <v>41</v>
      </c>
      <c r="O609" s="91"/>
      <c r="P609" s="235">
        <f>O609*H609</f>
        <v>0</v>
      </c>
      <c r="Q609" s="235">
        <v>0</v>
      </c>
      <c r="R609" s="235">
        <f>Q609*H609</f>
        <v>0</v>
      </c>
      <c r="S609" s="235">
        <v>0</v>
      </c>
      <c r="T609" s="236">
        <f>S609*H609</f>
        <v>0</v>
      </c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R609" s="237" t="s">
        <v>362</v>
      </c>
      <c r="AT609" s="237" t="s">
        <v>181</v>
      </c>
      <c r="AU609" s="237" t="s">
        <v>85</v>
      </c>
      <c r="AY609" s="17" t="s">
        <v>178</v>
      </c>
      <c r="BE609" s="238">
        <f>IF(N609="základní",J609,0)</f>
        <v>0</v>
      </c>
      <c r="BF609" s="238">
        <f>IF(N609="snížená",J609,0)</f>
        <v>0</v>
      </c>
      <c r="BG609" s="238">
        <f>IF(N609="zákl. přenesená",J609,0)</f>
        <v>0</v>
      </c>
      <c r="BH609" s="238">
        <f>IF(N609="sníž. přenesená",J609,0)</f>
        <v>0</v>
      </c>
      <c r="BI609" s="238">
        <f>IF(N609="nulová",J609,0)</f>
        <v>0</v>
      </c>
      <c r="BJ609" s="17" t="s">
        <v>83</v>
      </c>
      <c r="BK609" s="238">
        <f>ROUND(I609*H609,2)</f>
        <v>0</v>
      </c>
      <c r="BL609" s="17" t="s">
        <v>362</v>
      </c>
      <c r="BM609" s="237" t="s">
        <v>4448</v>
      </c>
    </row>
    <row r="610" s="14" customFormat="1">
      <c r="A610" s="14"/>
      <c r="B610" s="255"/>
      <c r="C610" s="256"/>
      <c r="D610" s="246" t="s">
        <v>190</v>
      </c>
      <c r="E610" s="257" t="s">
        <v>1</v>
      </c>
      <c r="F610" s="258" t="s">
        <v>83</v>
      </c>
      <c r="G610" s="256"/>
      <c r="H610" s="259">
        <v>1</v>
      </c>
      <c r="I610" s="260"/>
      <c r="J610" s="256"/>
      <c r="K610" s="256"/>
      <c r="L610" s="261"/>
      <c r="M610" s="262"/>
      <c r="N610" s="263"/>
      <c r="O610" s="263"/>
      <c r="P610" s="263"/>
      <c r="Q610" s="263"/>
      <c r="R610" s="263"/>
      <c r="S610" s="263"/>
      <c r="T610" s="26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65" t="s">
        <v>190</v>
      </c>
      <c r="AU610" s="265" t="s">
        <v>85</v>
      </c>
      <c r="AV610" s="14" t="s">
        <v>85</v>
      </c>
      <c r="AW610" s="14" t="s">
        <v>34</v>
      </c>
      <c r="AX610" s="14" t="s">
        <v>76</v>
      </c>
      <c r="AY610" s="265" t="s">
        <v>178</v>
      </c>
    </row>
    <row r="611" s="2" customFormat="1" ht="24.15" customHeight="1">
      <c r="A611" s="38"/>
      <c r="B611" s="39"/>
      <c r="C611" s="226" t="s">
        <v>1639</v>
      </c>
      <c r="D611" s="226" t="s">
        <v>181</v>
      </c>
      <c r="E611" s="227" t="s">
        <v>4449</v>
      </c>
      <c r="F611" s="228" t="s">
        <v>4450</v>
      </c>
      <c r="G611" s="229" t="s">
        <v>1341</v>
      </c>
      <c r="H611" s="230">
        <v>31</v>
      </c>
      <c r="I611" s="231"/>
      <c r="J611" s="232">
        <f>ROUND(I611*H611,2)</f>
        <v>0</v>
      </c>
      <c r="K611" s="228" t="s">
        <v>1</v>
      </c>
      <c r="L611" s="44"/>
      <c r="M611" s="233" t="s">
        <v>1</v>
      </c>
      <c r="N611" s="234" t="s">
        <v>41</v>
      </c>
      <c r="O611" s="91"/>
      <c r="P611" s="235">
        <f>O611*H611</f>
        <v>0</v>
      </c>
      <c r="Q611" s="235">
        <v>0</v>
      </c>
      <c r="R611" s="235">
        <f>Q611*H611</f>
        <v>0</v>
      </c>
      <c r="S611" s="235">
        <v>0</v>
      </c>
      <c r="T611" s="236">
        <f>S611*H611</f>
        <v>0</v>
      </c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R611" s="237" t="s">
        <v>362</v>
      </c>
      <c r="AT611" s="237" t="s">
        <v>181</v>
      </c>
      <c r="AU611" s="237" t="s">
        <v>85</v>
      </c>
      <c r="AY611" s="17" t="s">
        <v>178</v>
      </c>
      <c r="BE611" s="238">
        <f>IF(N611="základní",J611,0)</f>
        <v>0</v>
      </c>
      <c r="BF611" s="238">
        <f>IF(N611="snížená",J611,0)</f>
        <v>0</v>
      </c>
      <c r="BG611" s="238">
        <f>IF(N611="zákl. přenesená",J611,0)</f>
        <v>0</v>
      </c>
      <c r="BH611" s="238">
        <f>IF(N611="sníž. přenesená",J611,0)</f>
        <v>0</v>
      </c>
      <c r="BI611" s="238">
        <f>IF(N611="nulová",J611,0)</f>
        <v>0</v>
      </c>
      <c r="BJ611" s="17" t="s">
        <v>83</v>
      </c>
      <c r="BK611" s="238">
        <f>ROUND(I611*H611,2)</f>
        <v>0</v>
      </c>
      <c r="BL611" s="17" t="s">
        <v>362</v>
      </c>
      <c r="BM611" s="237" t="s">
        <v>4451</v>
      </c>
    </row>
    <row r="612" s="14" customFormat="1">
      <c r="A612" s="14"/>
      <c r="B612" s="255"/>
      <c r="C612" s="256"/>
      <c r="D612" s="246" t="s">
        <v>190</v>
      </c>
      <c r="E612" s="257" t="s">
        <v>1</v>
      </c>
      <c r="F612" s="258" t="s">
        <v>4452</v>
      </c>
      <c r="G612" s="256"/>
      <c r="H612" s="259">
        <v>4</v>
      </c>
      <c r="I612" s="260"/>
      <c r="J612" s="256"/>
      <c r="K612" s="256"/>
      <c r="L612" s="261"/>
      <c r="M612" s="262"/>
      <c r="N612" s="263"/>
      <c r="O612" s="263"/>
      <c r="P612" s="263"/>
      <c r="Q612" s="263"/>
      <c r="R612" s="263"/>
      <c r="S612" s="263"/>
      <c r="T612" s="26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65" t="s">
        <v>190</v>
      </c>
      <c r="AU612" s="265" t="s">
        <v>85</v>
      </c>
      <c r="AV612" s="14" t="s">
        <v>85</v>
      </c>
      <c r="AW612" s="14" t="s">
        <v>34</v>
      </c>
      <c r="AX612" s="14" t="s">
        <v>76</v>
      </c>
      <c r="AY612" s="265" t="s">
        <v>178</v>
      </c>
    </row>
    <row r="613" s="14" customFormat="1">
      <c r="A613" s="14"/>
      <c r="B613" s="255"/>
      <c r="C613" s="256"/>
      <c r="D613" s="246" t="s">
        <v>190</v>
      </c>
      <c r="E613" s="257" t="s">
        <v>1</v>
      </c>
      <c r="F613" s="258" t="s">
        <v>4430</v>
      </c>
      <c r="G613" s="256"/>
      <c r="H613" s="259">
        <v>3</v>
      </c>
      <c r="I613" s="260"/>
      <c r="J613" s="256"/>
      <c r="K613" s="256"/>
      <c r="L613" s="261"/>
      <c r="M613" s="262"/>
      <c r="N613" s="263"/>
      <c r="O613" s="263"/>
      <c r="P613" s="263"/>
      <c r="Q613" s="263"/>
      <c r="R613" s="263"/>
      <c r="S613" s="263"/>
      <c r="T613" s="26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T613" s="265" t="s">
        <v>190</v>
      </c>
      <c r="AU613" s="265" t="s">
        <v>85</v>
      </c>
      <c r="AV613" s="14" t="s">
        <v>85</v>
      </c>
      <c r="AW613" s="14" t="s">
        <v>34</v>
      </c>
      <c r="AX613" s="14" t="s">
        <v>76</v>
      </c>
      <c r="AY613" s="265" t="s">
        <v>178</v>
      </c>
    </row>
    <row r="614" s="14" customFormat="1">
      <c r="A614" s="14"/>
      <c r="B614" s="255"/>
      <c r="C614" s="256"/>
      <c r="D614" s="246" t="s">
        <v>190</v>
      </c>
      <c r="E614" s="257" t="s">
        <v>1</v>
      </c>
      <c r="F614" s="258" t="s">
        <v>4453</v>
      </c>
      <c r="G614" s="256"/>
      <c r="H614" s="259">
        <v>7</v>
      </c>
      <c r="I614" s="260"/>
      <c r="J614" s="256"/>
      <c r="K614" s="256"/>
      <c r="L614" s="261"/>
      <c r="M614" s="262"/>
      <c r="N614" s="263"/>
      <c r="O614" s="263"/>
      <c r="P614" s="263"/>
      <c r="Q614" s="263"/>
      <c r="R614" s="263"/>
      <c r="S614" s="263"/>
      <c r="T614" s="26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65" t="s">
        <v>190</v>
      </c>
      <c r="AU614" s="265" t="s">
        <v>85</v>
      </c>
      <c r="AV614" s="14" t="s">
        <v>85</v>
      </c>
      <c r="AW614" s="14" t="s">
        <v>34</v>
      </c>
      <c r="AX614" s="14" t="s">
        <v>76</v>
      </c>
      <c r="AY614" s="265" t="s">
        <v>178</v>
      </c>
    </row>
    <row r="615" s="14" customFormat="1">
      <c r="A615" s="14"/>
      <c r="B615" s="255"/>
      <c r="C615" s="256"/>
      <c r="D615" s="246" t="s">
        <v>190</v>
      </c>
      <c r="E615" s="257" t="s">
        <v>1</v>
      </c>
      <c r="F615" s="258" t="s">
        <v>4454</v>
      </c>
      <c r="G615" s="256"/>
      <c r="H615" s="259">
        <v>6</v>
      </c>
      <c r="I615" s="260"/>
      <c r="J615" s="256"/>
      <c r="K615" s="256"/>
      <c r="L615" s="261"/>
      <c r="M615" s="262"/>
      <c r="N615" s="263"/>
      <c r="O615" s="263"/>
      <c r="P615" s="263"/>
      <c r="Q615" s="263"/>
      <c r="R615" s="263"/>
      <c r="S615" s="263"/>
      <c r="T615" s="26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65" t="s">
        <v>190</v>
      </c>
      <c r="AU615" s="265" t="s">
        <v>85</v>
      </c>
      <c r="AV615" s="14" t="s">
        <v>85</v>
      </c>
      <c r="AW615" s="14" t="s">
        <v>34</v>
      </c>
      <c r="AX615" s="14" t="s">
        <v>76</v>
      </c>
      <c r="AY615" s="265" t="s">
        <v>178</v>
      </c>
    </row>
    <row r="616" s="14" customFormat="1">
      <c r="A616" s="14"/>
      <c r="B616" s="255"/>
      <c r="C616" s="256"/>
      <c r="D616" s="246" t="s">
        <v>190</v>
      </c>
      <c r="E616" s="257" t="s">
        <v>1</v>
      </c>
      <c r="F616" s="258" t="s">
        <v>4455</v>
      </c>
      <c r="G616" s="256"/>
      <c r="H616" s="259">
        <v>0</v>
      </c>
      <c r="I616" s="260"/>
      <c r="J616" s="256"/>
      <c r="K616" s="256"/>
      <c r="L616" s="261"/>
      <c r="M616" s="262"/>
      <c r="N616" s="263"/>
      <c r="O616" s="263"/>
      <c r="P616" s="263"/>
      <c r="Q616" s="263"/>
      <c r="R616" s="263"/>
      <c r="S616" s="263"/>
      <c r="T616" s="26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65" t="s">
        <v>190</v>
      </c>
      <c r="AU616" s="265" t="s">
        <v>85</v>
      </c>
      <c r="AV616" s="14" t="s">
        <v>85</v>
      </c>
      <c r="AW616" s="14" t="s">
        <v>34</v>
      </c>
      <c r="AX616" s="14" t="s">
        <v>76</v>
      </c>
      <c r="AY616" s="265" t="s">
        <v>178</v>
      </c>
    </row>
    <row r="617" s="14" customFormat="1">
      <c r="A617" s="14"/>
      <c r="B617" s="255"/>
      <c r="C617" s="256"/>
      <c r="D617" s="246" t="s">
        <v>190</v>
      </c>
      <c r="E617" s="257" t="s">
        <v>1</v>
      </c>
      <c r="F617" s="258" t="s">
        <v>4456</v>
      </c>
      <c r="G617" s="256"/>
      <c r="H617" s="259">
        <v>1</v>
      </c>
      <c r="I617" s="260"/>
      <c r="J617" s="256"/>
      <c r="K617" s="256"/>
      <c r="L617" s="261"/>
      <c r="M617" s="262"/>
      <c r="N617" s="263"/>
      <c r="O617" s="263"/>
      <c r="P617" s="263"/>
      <c r="Q617" s="263"/>
      <c r="R617" s="263"/>
      <c r="S617" s="263"/>
      <c r="T617" s="26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65" t="s">
        <v>190</v>
      </c>
      <c r="AU617" s="265" t="s">
        <v>85</v>
      </c>
      <c r="AV617" s="14" t="s">
        <v>85</v>
      </c>
      <c r="AW617" s="14" t="s">
        <v>34</v>
      </c>
      <c r="AX617" s="14" t="s">
        <v>76</v>
      </c>
      <c r="AY617" s="265" t="s">
        <v>178</v>
      </c>
    </row>
    <row r="618" s="14" customFormat="1">
      <c r="A618" s="14"/>
      <c r="B618" s="255"/>
      <c r="C618" s="256"/>
      <c r="D618" s="246" t="s">
        <v>190</v>
      </c>
      <c r="E618" s="257" t="s">
        <v>1</v>
      </c>
      <c r="F618" s="258" t="s">
        <v>4457</v>
      </c>
      <c r="G618" s="256"/>
      <c r="H618" s="259">
        <v>3</v>
      </c>
      <c r="I618" s="260"/>
      <c r="J618" s="256"/>
      <c r="K618" s="256"/>
      <c r="L618" s="261"/>
      <c r="M618" s="262"/>
      <c r="N618" s="263"/>
      <c r="O618" s="263"/>
      <c r="P618" s="263"/>
      <c r="Q618" s="263"/>
      <c r="R618" s="263"/>
      <c r="S618" s="263"/>
      <c r="T618" s="26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65" t="s">
        <v>190</v>
      </c>
      <c r="AU618" s="265" t="s">
        <v>85</v>
      </c>
      <c r="AV618" s="14" t="s">
        <v>85</v>
      </c>
      <c r="AW618" s="14" t="s">
        <v>34</v>
      </c>
      <c r="AX618" s="14" t="s">
        <v>76</v>
      </c>
      <c r="AY618" s="265" t="s">
        <v>178</v>
      </c>
    </row>
    <row r="619" s="14" customFormat="1">
      <c r="A619" s="14"/>
      <c r="B619" s="255"/>
      <c r="C619" s="256"/>
      <c r="D619" s="246" t="s">
        <v>190</v>
      </c>
      <c r="E619" s="257" t="s">
        <v>1</v>
      </c>
      <c r="F619" s="258" t="s">
        <v>4458</v>
      </c>
      <c r="G619" s="256"/>
      <c r="H619" s="259">
        <v>0</v>
      </c>
      <c r="I619" s="260"/>
      <c r="J619" s="256"/>
      <c r="K619" s="256"/>
      <c r="L619" s="261"/>
      <c r="M619" s="262"/>
      <c r="N619" s="263"/>
      <c r="O619" s="263"/>
      <c r="P619" s="263"/>
      <c r="Q619" s="263"/>
      <c r="R619" s="263"/>
      <c r="S619" s="263"/>
      <c r="T619" s="26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65" t="s">
        <v>190</v>
      </c>
      <c r="AU619" s="265" t="s">
        <v>85</v>
      </c>
      <c r="AV619" s="14" t="s">
        <v>85</v>
      </c>
      <c r="AW619" s="14" t="s">
        <v>34</v>
      </c>
      <c r="AX619" s="14" t="s">
        <v>76</v>
      </c>
      <c r="AY619" s="265" t="s">
        <v>178</v>
      </c>
    </row>
    <row r="620" s="14" customFormat="1">
      <c r="A620" s="14"/>
      <c r="B620" s="255"/>
      <c r="C620" s="256"/>
      <c r="D620" s="246" t="s">
        <v>190</v>
      </c>
      <c r="E620" s="257" t="s">
        <v>1</v>
      </c>
      <c r="F620" s="258" t="s">
        <v>4459</v>
      </c>
      <c r="G620" s="256"/>
      <c r="H620" s="259">
        <v>7</v>
      </c>
      <c r="I620" s="260"/>
      <c r="J620" s="256"/>
      <c r="K620" s="256"/>
      <c r="L620" s="261"/>
      <c r="M620" s="262"/>
      <c r="N620" s="263"/>
      <c r="O620" s="263"/>
      <c r="P620" s="263"/>
      <c r="Q620" s="263"/>
      <c r="R620" s="263"/>
      <c r="S620" s="263"/>
      <c r="T620" s="26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5" t="s">
        <v>190</v>
      </c>
      <c r="AU620" s="265" t="s">
        <v>85</v>
      </c>
      <c r="AV620" s="14" t="s">
        <v>85</v>
      </c>
      <c r="AW620" s="14" t="s">
        <v>34</v>
      </c>
      <c r="AX620" s="14" t="s">
        <v>76</v>
      </c>
      <c r="AY620" s="265" t="s">
        <v>178</v>
      </c>
    </row>
    <row r="621" s="12" customFormat="1" ht="22.8" customHeight="1">
      <c r="A621" s="12"/>
      <c r="B621" s="210"/>
      <c r="C621" s="211"/>
      <c r="D621" s="212" t="s">
        <v>75</v>
      </c>
      <c r="E621" s="224" t="s">
        <v>4460</v>
      </c>
      <c r="F621" s="224" t="s">
        <v>4461</v>
      </c>
      <c r="G621" s="211"/>
      <c r="H621" s="211"/>
      <c r="I621" s="214"/>
      <c r="J621" s="225">
        <f>BK621</f>
        <v>0</v>
      </c>
      <c r="K621" s="211"/>
      <c r="L621" s="216"/>
      <c r="M621" s="217"/>
      <c r="N621" s="218"/>
      <c r="O621" s="218"/>
      <c r="P621" s="219">
        <f>SUM(P622:P655)</f>
        <v>0</v>
      </c>
      <c r="Q621" s="218"/>
      <c r="R621" s="219">
        <f>SUM(R622:R655)</f>
        <v>0.01038</v>
      </c>
      <c r="S621" s="218"/>
      <c r="T621" s="220">
        <f>SUM(T622:T655)</f>
        <v>0</v>
      </c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R621" s="221" t="s">
        <v>179</v>
      </c>
      <c r="AT621" s="222" t="s">
        <v>75</v>
      </c>
      <c r="AU621" s="222" t="s">
        <v>83</v>
      </c>
      <c r="AY621" s="221" t="s">
        <v>178</v>
      </c>
      <c r="BK621" s="223">
        <f>SUM(BK622:BK655)</f>
        <v>0</v>
      </c>
    </row>
    <row r="622" s="2" customFormat="1" ht="37.8" customHeight="1">
      <c r="A622" s="38"/>
      <c r="B622" s="39"/>
      <c r="C622" s="267" t="s">
        <v>1643</v>
      </c>
      <c r="D622" s="267" t="s">
        <v>406</v>
      </c>
      <c r="E622" s="268" t="s">
        <v>4462</v>
      </c>
      <c r="F622" s="269" t="s">
        <v>4463</v>
      </c>
      <c r="G622" s="270" t="s">
        <v>267</v>
      </c>
      <c r="H622" s="271">
        <v>189</v>
      </c>
      <c r="I622" s="272"/>
      <c r="J622" s="273">
        <f>ROUND(I622*H622,2)</f>
        <v>0</v>
      </c>
      <c r="K622" s="269" t="s">
        <v>1</v>
      </c>
      <c r="L622" s="274"/>
      <c r="M622" s="275" t="s">
        <v>1</v>
      </c>
      <c r="N622" s="276" t="s">
        <v>41</v>
      </c>
      <c r="O622" s="91"/>
      <c r="P622" s="235">
        <f>O622*H622</f>
        <v>0</v>
      </c>
      <c r="Q622" s="235">
        <v>0</v>
      </c>
      <c r="R622" s="235">
        <f>Q622*H622</f>
        <v>0</v>
      </c>
      <c r="S622" s="235">
        <v>0</v>
      </c>
      <c r="T622" s="236">
        <f>S622*H622</f>
        <v>0</v>
      </c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R622" s="237" t="s">
        <v>1183</v>
      </c>
      <c r="AT622" s="237" t="s">
        <v>406</v>
      </c>
      <c r="AU622" s="237" t="s">
        <v>85</v>
      </c>
      <c r="AY622" s="17" t="s">
        <v>178</v>
      </c>
      <c r="BE622" s="238">
        <f>IF(N622="základní",J622,0)</f>
        <v>0</v>
      </c>
      <c r="BF622" s="238">
        <f>IF(N622="snížená",J622,0)</f>
        <v>0</v>
      </c>
      <c r="BG622" s="238">
        <f>IF(N622="zákl. přenesená",J622,0)</f>
        <v>0</v>
      </c>
      <c r="BH622" s="238">
        <f>IF(N622="sníž. přenesená",J622,0)</f>
        <v>0</v>
      </c>
      <c r="BI622" s="238">
        <f>IF(N622="nulová",J622,0)</f>
        <v>0</v>
      </c>
      <c r="BJ622" s="17" t="s">
        <v>83</v>
      </c>
      <c r="BK622" s="238">
        <f>ROUND(I622*H622,2)</f>
        <v>0</v>
      </c>
      <c r="BL622" s="17" t="s">
        <v>1183</v>
      </c>
      <c r="BM622" s="237" t="s">
        <v>4464</v>
      </c>
    </row>
    <row r="623" s="14" customFormat="1">
      <c r="A623" s="14"/>
      <c r="B623" s="255"/>
      <c r="C623" s="256"/>
      <c r="D623" s="246" t="s">
        <v>190</v>
      </c>
      <c r="E623" s="257" t="s">
        <v>1</v>
      </c>
      <c r="F623" s="258" t="s">
        <v>4465</v>
      </c>
      <c r="G623" s="256"/>
      <c r="H623" s="259">
        <v>157</v>
      </c>
      <c r="I623" s="260"/>
      <c r="J623" s="256"/>
      <c r="K623" s="256"/>
      <c r="L623" s="261"/>
      <c r="M623" s="262"/>
      <c r="N623" s="263"/>
      <c r="O623" s="263"/>
      <c r="P623" s="263"/>
      <c r="Q623" s="263"/>
      <c r="R623" s="263"/>
      <c r="S623" s="263"/>
      <c r="T623" s="26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65" t="s">
        <v>190</v>
      </c>
      <c r="AU623" s="265" t="s">
        <v>85</v>
      </c>
      <c r="AV623" s="14" t="s">
        <v>85</v>
      </c>
      <c r="AW623" s="14" t="s">
        <v>34</v>
      </c>
      <c r="AX623" s="14" t="s">
        <v>76</v>
      </c>
      <c r="AY623" s="265" t="s">
        <v>178</v>
      </c>
    </row>
    <row r="624" s="14" customFormat="1">
      <c r="A624" s="14"/>
      <c r="B624" s="255"/>
      <c r="C624" s="256"/>
      <c r="D624" s="246" t="s">
        <v>190</v>
      </c>
      <c r="E624" s="257" t="s">
        <v>1</v>
      </c>
      <c r="F624" s="258" t="s">
        <v>4466</v>
      </c>
      <c r="G624" s="256"/>
      <c r="H624" s="259">
        <v>32</v>
      </c>
      <c r="I624" s="260"/>
      <c r="J624" s="256"/>
      <c r="K624" s="256"/>
      <c r="L624" s="261"/>
      <c r="M624" s="262"/>
      <c r="N624" s="263"/>
      <c r="O624" s="263"/>
      <c r="P624" s="263"/>
      <c r="Q624" s="263"/>
      <c r="R624" s="263"/>
      <c r="S624" s="263"/>
      <c r="T624" s="26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65" t="s">
        <v>190</v>
      </c>
      <c r="AU624" s="265" t="s">
        <v>85</v>
      </c>
      <c r="AV624" s="14" t="s">
        <v>85</v>
      </c>
      <c r="AW624" s="14" t="s">
        <v>34</v>
      </c>
      <c r="AX624" s="14" t="s">
        <v>76</v>
      </c>
      <c r="AY624" s="265" t="s">
        <v>178</v>
      </c>
    </row>
    <row r="625" s="2" customFormat="1" ht="16.5" customHeight="1">
      <c r="A625" s="38"/>
      <c r="B625" s="39"/>
      <c r="C625" s="226" t="s">
        <v>1647</v>
      </c>
      <c r="D625" s="226" t="s">
        <v>181</v>
      </c>
      <c r="E625" s="227" t="s">
        <v>4467</v>
      </c>
      <c r="F625" s="228" t="s">
        <v>4468</v>
      </c>
      <c r="G625" s="229" t="s">
        <v>267</v>
      </c>
      <c r="H625" s="230">
        <v>189</v>
      </c>
      <c r="I625" s="231"/>
      <c r="J625" s="232">
        <f>ROUND(I625*H625,2)</f>
        <v>0</v>
      </c>
      <c r="K625" s="228" t="s">
        <v>185</v>
      </c>
      <c r="L625" s="44"/>
      <c r="M625" s="233" t="s">
        <v>1</v>
      </c>
      <c r="N625" s="234" t="s">
        <v>41</v>
      </c>
      <c r="O625" s="91"/>
      <c r="P625" s="235">
        <f>O625*H625</f>
        <v>0</v>
      </c>
      <c r="Q625" s="235">
        <v>0</v>
      </c>
      <c r="R625" s="235">
        <f>Q625*H625</f>
        <v>0</v>
      </c>
      <c r="S625" s="235">
        <v>0</v>
      </c>
      <c r="T625" s="236">
        <f>S625*H625</f>
        <v>0</v>
      </c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R625" s="237" t="s">
        <v>362</v>
      </c>
      <c r="AT625" s="237" t="s">
        <v>181</v>
      </c>
      <c r="AU625" s="237" t="s">
        <v>85</v>
      </c>
      <c r="AY625" s="17" t="s">
        <v>178</v>
      </c>
      <c r="BE625" s="238">
        <f>IF(N625="základní",J625,0)</f>
        <v>0</v>
      </c>
      <c r="BF625" s="238">
        <f>IF(N625="snížená",J625,0)</f>
        <v>0</v>
      </c>
      <c r="BG625" s="238">
        <f>IF(N625="zákl. přenesená",J625,0)</f>
        <v>0</v>
      </c>
      <c r="BH625" s="238">
        <f>IF(N625="sníž. přenesená",J625,0)</f>
        <v>0</v>
      </c>
      <c r="BI625" s="238">
        <f>IF(N625="nulová",J625,0)</f>
        <v>0</v>
      </c>
      <c r="BJ625" s="17" t="s">
        <v>83</v>
      </c>
      <c r="BK625" s="238">
        <f>ROUND(I625*H625,2)</f>
        <v>0</v>
      </c>
      <c r="BL625" s="17" t="s">
        <v>362</v>
      </c>
      <c r="BM625" s="237" t="s">
        <v>4469</v>
      </c>
    </row>
    <row r="626" s="2" customFormat="1">
      <c r="A626" s="38"/>
      <c r="B626" s="39"/>
      <c r="C626" s="40"/>
      <c r="D626" s="239" t="s">
        <v>188</v>
      </c>
      <c r="E626" s="40"/>
      <c r="F626" s="240" t="s">
        <v>4470</v>
      </c>
      <c r="G626" s="40"/>
      <c r="H626" s="40"/>
      <c r="I626" s="241"/>
      <c r="J626" s="40"/>
      <c r="K626" s="40"/>
      <c r="L626" s="44"/>
      <c r="M626" s="242"/>
      <c r="N626" s="243"/>
      <c r="O626" s="91"/>
      <c r="P626" s="91"/>
      <c r="Q626" s="91"/>
      <c r="R626" s="91"/>
      <c r="S626" s="91"/>
      <c r="T626" s="92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T626" s="17" t="s">
        <v>188</v>
      </c>
      <c r="AU626" s="17" t="s">
        <v>85</v>
      </c>
    </row>
    <row r="627" s="2" customFormat="1" ht="37.8" customHeight="1">
      <c r="A627" s="38"/>
      <c r="B627" s="39"/>
      <c r="C627" s="267" t="s">
        <v>1651</v>
      </c>
      <c r="D627" s="267" t="s">
        <v>406</v>
      </c>
      <c r="E627" s="268" t="s">
        <v>4471</v>
      </c>
      <c r="F627" s="269" t="s">
        <v>4472</v>
      </c>
      <c r="G627" s="270" t="s">
        <v>267</v>
      </c>
      <c r="H627" s="271">
        <v>63</v>
      </c>
      <c r="I627" s="272"/>
      <c r="J627" s="273">
        <f>ROUND(I627*H627,2)</f>
        <v>0</v>
      </c>
      <c r="K627" s="269" t="s">
        <v>1</v>
      </c>
      <c r="L627" s="274"/>
      <c r="M627" s="275" t="s">
        <v>1</v>
      </c>
      <c r="N627" s="276" t="s">
        <v>41</v>
      </c>
      <c r="O627" s="91"/>
      <c r="P627" s="235">
        <f>O627*H627</f>
        <v>0</v>
      </c>
      <c r="Q627" s="235">
        <v>0</v>
      </c>
      <c r="R627" s="235">
        <f>Q627*H627</f>
        <v>0</v>
      </c>
      <c r="S627" s="235">
        <v>0</v>
      </c>
      <c r="T627" s="236">
        <f>S627*H627</f>
        <v>0</v>
      </c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R627" s="237" t="s">
        <v>1183</v>
      </c>
      <c r="AT627" s="237" t="s">
        <v>406</v>
      </c>
      <c r="AU627" s="237" t="s">
        <v>85</v>
      </c>
      <c r="AY627" s="17" t="s">
        <v>178</v>
      </c>
      <c r="BE627" s="238">
        <f>IF(N627="základní",J627,0)</f>
        <v>0</v>
      </c>
      <c r="BF627" s="238">
        <f>IF(N627="snížená",J627,0)</f>
        <v>0</v>
      </c>
      <c r="BG627" s="238">
        <f>IF(N627="zákl. přenesená",J627,0)</f>
        <v>0</v>
      </c>
      <c r="BH627" s="238">
        <f>IF(N627="sníž. přenesená",J627,0)</f>
        <v>0</v>
      </c>
      <c r="BI627" s="238">
        <f>IF(N627="nulová",J627,0)</f>
        <v>0</v>
      </c>
      <c r="BJ627" s="17" t="s">
        <v>83</v>
      </c>
      <c r="BK627" s="238">
        <f>ROUND(I627*H627,2)</f>
        <v>0</v>
      </c>
      <c r="BL627" s="17" t="s">
        <v>1183</v>
      </c>
      <c r="BM627" s="237" t="s">
        <v>4473</v>
      </c>
    </row>
    <row r="628" s="14" customFormat="1">
      <c r="A628" s="14"/>
      <c r="B628" s="255"/>
      <c r="C628" s="256"/>
      <c r="D628" s="246" t="s">
        <v>190</v>
      </c>
      <c r="E628" s="257" t="s">
        <v>1</v>
      </c>
      <c r="F628" s="258" t="s">
        <v>4474</v>
      </c>
      <c r="G628" s="256"/>
      <c r="H628" s="259">
        <v>52</v>
      </c>
      <c r="I628" s="260"/>
      <c r="J628" s="256"/>
      <c r="K628" s="256"/>
      <c r="L628" s="261"/>
      <c r="M628" s="262"/>
      <c r="N628" s="263"/>
      <c r="O628" s="263"/>
      <c r="P628" s="263"/>
      <c r="Q628" s="263"/>
      <c r="R628" s="263"/>
      <c r="S628" s="263"/>
      <c r="T628" s="26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65" t="s">
        <v>190</v>
      </c>
      <c r="AU628" s="265" t="s">
        <v>85</v>
      </c>
      <c r="AV628" s="14" t="s">
        <v>85</v>
      </c>
      <c r="AW628" s="14" t="s">
        <v>34</v>
      </c>
      <c r="AX628" s="14" t="s">
        <v>76</v>
      </c>
      <c r="AY628" s="265" t="s">
        <v>178</v>
      </c>
    </row>
    <row r="629" s="14" customFormat="1">
      <c r="A629" s="14"/>
      <c r="B629" s="255"/>
      <c r="C629" s="256"/>
      <c r="D629" s="246" t="s">
        <v>190</v>
      </c>
      <c r="E629" s="257" t="s">
        <v>1</v>
      </c>
      <c r="F629" s="258" t="s">
        <v>4475</v>
      </c>
      <c r="G629" s="256"/>
      <c r="H629" s="259">
        <v>11</v>
      </c>
      <c r="I629" s="260"/>
      <c r="J629" s="256"/>
      <c r="K629" s="256"/>
      <c r="L629" s="261"/>
      <c r="M629" s="262"/>
      <c r="N629" s="263"/>
      <c r="O629" s="263"/>
      <c r="P629" s="263"/>
      <c r="Q629" s="263"/>
      <c r="R629" s="263"/>
      <c r="S629" s="263"/>
      <c r="T629" s="26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T629" s="265" t="s">
        <v>190</v>
      </c>
      <c r="AU629" s="265" t="s">
        <v>85</v>
      </c>
      <c r="AV629" s="14" t="s">
        <v>85</v>
      </c>
      <c r="AW629" s="14" t="s">
        <v>34</v>
      </c>
      <c r="AX629" s="14" t="s">
        <v>76</v>
      </c>
      <c r="AY629" s="265" t="s">
        <v>178</v>
      </c>
    </row>
    <row r="630" s="2" customFormat="1" ht="16.5" customHeight="1">
      <c r="A630" s="38"/>
      <c r="B630" s="39"/>
      <c r="C630" s="226" t="s">
        <v>1655</v>
      </c>
      <c r="D630" s="226" t="s">
        <v>181</v>
      </c>
      <c r="E630" s="227" t="s">
        <v>4476</v>
      </c>
      <c r="F630" s="228" t="s">
        <v>4468</v>
      </c>
      <c r="G630" s="229" t="s">
        <v>267</v>
      </c>
      <c r="H630" s="230">
        <v>63</v>
      </c>
      <c r="I630" s="231"/>
      <c r="J630" s="232">
        <f>ROUND(I630*H630,2)</f>
        <v>0</v>
      </c>
      <c r="K630" s="228" t="s">
        <v>185</v>
      </c>
      <c r="L630" s="44"/>
      <c r="M630" s="233" t="s">
        <v>1</v>
      </c>
      <c r="N630" s="234" t="s">
        <v>41</v>
      </c>
      <c r="O630" s="91"/>
      <c r="P630" s="235">
        <f>O630*H630</f>
        <v>0</v>
      </c>
      <c r="Q630" s="235">
        <v>0</v>
      </c>
      <c r="R630" s="235">
        <f>Q630*H630</f>
        <v>0</v>
      </c>
      <c r="S630" s="235">
        <v>0</v>
      </c>
      <c r="T630" s="236">
        <f>S630*H630</f>
        <v>0</v>
      </c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R630" s="237" t="s">
        <v>362</v>
      </c>
      <c r="AT630" s="237" t="s">
        <v>181</v>
      </c>
      <c r="AU630" s="237" t="s">
        <v>85</v>
      </c>
      <c r="AY630" s="17" t="s">
        <v>178</v>
      </c>
      <c r="BE630" s="238">
        <f>IF(N630="základní",J630,0)</f>
        <v>0</v>
      </c>
      <c r="BF630" s="238">
        <f>IF(N630="snížená",J630,0)</f>
        <v>0</v>
      </c>
      <c r="BG630" s="238">
        <f>IF(N630="zákl. přenesená",J630,0)</f>
        <v>0</v>
      </c>
      <c r="BH630" s="238">
        <f>IF(N630="sníž. přenesená",J630,0)</f>
        <v>0</v>
      </c>
      <c r="BI630" s="238">
        <f>IF(N630="nulová",J630,0)</f>
        <v>0</v>
      </c>
      <c r="BJ630" s="17" t="s">
        <v>83</v>
      </c>
      <c r="BK630" s="238">
        <f>ROUND(I630*H630,2)</f>
        <v>0</v>
      </c>
      <c r="BL630" s="17" t="s">
        <v>362</v>
      </c>
      <c r="BM630" s="237" t="s">
        <v>4477</v>
      </c>
    </row>
    <row r="631" s="2" customFormat="1">
      <c r="A631" s="38"/>
      <c r="B631" s="39"/>
      <c r="C631" s="40"/>
      <c r="D631" s="239" t="s">
        <v>188</v>
      </c>
      <c r="E631" s="40"/>
      <c r="F631" s="240" t="s">
        <v>4478</v>
      </c>
      <c r="G631" s="40"/>
      <c r="H631" s="40"/>
      <c r="I631" s="241"/>
      <c r="J631" s="40"/>
      <c r="K631" s="40"/>
      <c r="L631" s="44"/>
      <c r="M631" s="242"/>
      <c r="N631" s="243"/>
      <c r="O631" s="91"/>
      <c r="P631" s="91"/>
      <c r="Q631" s="91"/>
      <c r="R631" s="91"/>
      <c r="S631" s="91"/>
      <c r="T631" s="92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T631" s="17" t="s">
        <v>188</v>
      </c>
      <c r="AU631" s="17" t="s">
        <v>85</v>
      </c>
    </row>
    <row r="632" s="2" customFormat="1" ht="37.8" customHeight="1">
      <c r="A632" s="38"/>
      <c r="B632" s="39"/>
      <c r="C632" s="267" t="s">
        <v>1659</v>
      </c>
      <c r="D632" s="267" t="s">
        <v>406</v>
      </c>
      <c r="E632" s="268" t="s">
        <v>4479</v>
      </c>
      <c r="F632" s="269" t="s">
        <v>4480</v>
      </c>
      <c r="G632" s="270" t="s">
        <v>267</v>
      </c>
      <c r="H632" s="271">
        <v>10</v>
      </c>
      <c r="I632" s="272"/>
      <c r="J632" s="273">
        <f>ROUND(I632*H632,2)</f>
        <v>0</v>
      </c>
      <c r="K632" s="269" t="s">
        <v>1</v>
      </c>
      <c r="L632" s="274"/>
      <c r="M632" s="275" t="s">
        <v>1</v>
      </c>
      <c r="N632" s="276" t="s">
        <v>41</v>
      </c>
      <c r="O632" s="91"/>
      <c r="P632" s="235">
        <f>O632*H632</f>
        <v>0</v>
      </c>
      <c r="Q632" s="235">
        <v>0</v>
      </c>
      <c r="R632" s="235">
        <f>Q632*H632</f>
        <v>0</v>
      </c>
      <c r="S632" s="235">
        <v>0</v>
      </c>
      <c r="T632" s="236">
        <f>S632*H632</f>
        <v>0</v>
      </c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R632" s="237" t="s">
        <v>1183</v>
      </c>
      <c r="AT632" s="237" t="s">
        <v>406</v>
      </c>
      <c r="AU632" s="237" t="s">
        <v>85</v>
      </c>
      <c r="AY632" s="17" t="s">
        <v>178</v>
      </c>
      <c r="BE632" s="238">
        <f>IF(N632="základní",J632,0)</f>
        <v>0</v>
      </c>
      <c r="BF632" s="238">
        <f>IF(N632="snížená",J632,0)</f>
        <v>0</v>
      </c>
      <c r="BG632" s="238">
        <f>IF(N632="zákl. přenesená",J632,0)</f>
        <v>0</v>
      </c>
      <c r="BH632" s="238">
        <f>IF(N632="sníž. přenesená",J632,0)</f>
        <v>0</v>
      </c>
      <c r="BI632" s="238">
        <f>IF(N632="nulová",J632,0)</f>
        <v>0</v>
      </c>
      <c r="BJ632" s="17" t="s">
        <v>83</v>
      </c>
      <c r="BK632" s="238">
        <f>ROUND(I632*H632,2)</f>
        <v>0</v>
      </c>
      <c r="BL632" s="17" t="s">
        <v>1183</v>
      </c>
      <c r="BM632" s="237" t="s">
        <v>4481</v>
      </c>
    </row>
    <row r="633" s="14" customFormat="1">
      <c r="A633" s="14"/>
      <c r="B633" s="255"/>
      <c r="C633" s="256"/>
      <c r="D633" s="246" t="s">
        <v>190</v>
      </c>
      <c r="E633" s="257" t="s">
        <v>1</v>
      </c>
      <c r="F633" s="258" t="s">
        <v>4482</v>
      </c>
      <c r="G633" s="256"/>
      <c r="H633" s="259">
        <v>8</v>
      </c>
      <c r="I633" s="260"/>
      <c r="J633" s="256"/>
      <c r="K633" s="256"/>
      <c r="L633" s="261"/>
      <c r="M633" s="262"/>
      <c r="N633" s="263"/>
      <c r="O633" s="263"/>
      <c r="P633" s="263"/>
      <c r="Q633" s="263"/>
      <c r="R633" s="263"/>
      <c r="S633" s="263"/>
      <c r="T633" s="26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65" t="s">
        <v>190</v>
      </c>
      <c r="AU633" s="265" t="s">
        <v>85</v>
      </c>
      <c r="AV633" s="14" t="s">
        <v>85</v>
      </c>
      <c r="AW633" s="14" t="s">
        <v>34</v>
      </c>
      <c r="AX633" s="14" t="s">
        <v>76</v>
      </c>
      <c r="AY633" s="265" t="s">
        <v>178</v>
      </c>
    </row>
    <row r="634" s="14" customFormat="1">
      <c r="A634" s="14"/>
      <c r="B634" s="255"/>
      <c r="C634" s="256"/>
      <c r="D634" s="246" t="s">
        <v>190</v>
      </c>
      <c r="E634" s="257" t="s">
        <v>1</v>
      </c>
      <c r="F634" s="258" t="s">
        <v>4483</v>
      </c>
      <c r="G634" s="256"/>
      <c r="H634" s="259">
        <v>2</v>
      </c>
      <c r="I634" s="260"/>
      <c r="J634" s="256"/>
      <c r="K634" s="256"/>
      <c r="L634" s="261"/>
      <c r="M634" s="262"/>
      <c r="N634" s="263"/>
      <c r="O634" s="263"/>
      <c r="P634" s="263"/>
      <c r="Q634" s="263"/>
      <c r="R634" s="263"/>
      <c r="S634" s="263"/>
      <c r="T634" s="26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65" t="s">
        <v>190</v>
      </c>
      <c r="AU634" s="265" t="s">
        <v>85</v>
      </c>
      <c r="AV634" s="14" t="s">
        <v>85</v>
      </c>
      <c r="AW634" s="14" t="s">
        <v>34</v>
      </c>
      <c r="AX634" s="14" t="s">
        <v>76</v>
      </c>
      <c r="AY634" s="265" t="s">
        <v>178</v>
      </c>
    </row>
    <row r="635" s="2" customFormat="1" ht="21.75" customHeight="1">
      <c r="A635" s="38"/>
      <c r="B635" s="39"/>
      <c r="C635" s="226" t="s">
        <v>1663</v>
      </c>
      <c r="D635" s="226" t="s">
        <v>181</v>
      </c>
      <c r="E635" s="227" t="s">
        <v>4484</v>
      </c>
      <c r="F635" s="228" t="s">
        <v>4485</v>
      </c>
      <c r="G635" s="229" t="s">
        <v>267</v>
      </c>
      <c r="H635" s="230">
        <v>10</v>
      </c>
      <c r="I635" s="231"/>
      <c r="J635" s="232">
        <f>ROUND(I635*H635,2)</f>
        <v>0</v>
      </c>
      <c r="K635" s="228" t="s">
        <v>185</v>
      </c>
      <c r="L635" s="44"/>
      <c r="M635" s="233" t="s">
        <v>1</v>
      </c>
      <c r="N635" s="234" t="s">
        <v>41</v>
      </c>
      <c r="O635" s="91"/>
      <c r="P635" s="235">
        <f>O635*H635</f>
        <v>0</v>
      </c>
      <c r="Q635" s="235">
        <v>0</v>
      </c>
      <c r="R635" s="235">
        <f>Q635*H635</f>
        <v>0</v>
      </c>
      <c r="S635" s="235">
        <v>0</v>
      </c>
      <c r="T635" s="236">
        <f>S635*H635</f>
        <v>0</v>
      </c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R635" s="237" t="s">
        <v>362</v>
      </c>
      <c r="AT635" s="237" t="s">
        <v>181</v>
      </c>
      <c r="AU635" s="237" t="s">
        <v>85</v>
      </c>
      <c r="AY635" s="17" t="s">
        <v>178</v>
      </c>
      <c r="BE635" s="238">
        <f>IF(N635="základní",J635,0)</f>
        <v>0</v>
      </c>
      <c r="BF635" s="238">
        <f>IF(N635="snížená",J635,0)</f>
        <v>0</v>
      </c>
      <c r="BG635" s="238">
        <f>IF(N635="zákl. přenesená",J635,0)</f>
        <v>0</v>
      </c>
      <c r="BH635" s="238">
        <f>IF(N635="sníž. přenesená",J635,0)</f>
        <v>0</v>
      </c>
      <c r="BI635" s="238">
        <f>IF(N635="nulová",J635,0)</f>
        <v>0</v>
      </c>
      <c r="BJ635" s="17" t="s">
        <v>83</v>
      </c>
      <c r="BK635" s="238">
        <f>ROUND(I635*H635,2)</f>
        <v>0</v>
      </c>
      <c r="BL635" s="17" t="s">
        <v>362</v>
      </c>
      <c r="BM635" s="237" t="s">
        <v>4486</v>
      </c>
    </row>
    <row r="636" s="2" customFormat="1">
      <c r="A636" s="38"/>
      <c r="B636" s="39"/>
      <c r="C636" s="40"/>
      <c r="D636" s="239" t="s">
        <v>188</v>
      </c>
      <c r="E636" s="40"/>
      <c r="F636" s="240" t="s">
        <v>4487</v>
      </c>
      <c r="G636" s="40"/>
      <c r="H636" s="40"/>
      <c r="I636" s="241"/>
      <c r="J636" s="40"/>
      <c r="K636" s="40"/>
      <c r="L636" s="44"/>
      <c r="M636" s="242"/>
      <c r="N636" s="243"/>
      <c r="O636" s="91"/>
      <c r="P636" s="91"/>
      <c r="Q636" s="91"/>
      <c r="R636" s="91"/>
      <c r="S636" s="91"/>
      <c r="T636" s="92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T636" s="17" t="s">
        <v>188</v>
      </c>
      <c r="AU636" s="17" t="s">
        <v>85</v>
      </c>
    </row>
    <row r="637" s="2" customFormat="1" ht="37.8" customHeight="1">
      <c r="A637" s="38"/>
      <c r="B637" s="39"/>
      <c r="C637" s="267" t="s">
        <v>1667</v>
      </c>
      <c r="D637" s="267" t="s">
        <v>406</v>
      </c>
      <c r="E637" s="268" t="s">
        <v>4488</v>
      </c>
      <c r="F637" s="269" t="s">
        <v>4489</v>
      </c>
      <c r="G637" s="270" t="s">
        <v>267</v>
      </c>
      <c r="H637" s="271">
        <v>47</v>
      </c>
      <c r="I637" s="272"/>
      <c r="J637" s="273">
        <f>ROUND(I637*H637,2)</f>
        <v>0</v>
      </c>
      <c r="K637" s="269" t="s">
        <v>1</v>
      </c>
      <c r="L637" s="274"/>
      <c r="M637" s="275" t="s">
        <v>1</v>
      </c>
      <c r="N637" s="276" t="s">
        <v>41</v>
      </c>
      <c r="O637" s="91"/>
      <c r="P637" s="235">
        <f>O637*H637</f>
        <v>0</v>
      </c>
      <c r="Q637" s="235">
        <v>0</v>
      </c>
      <c r="R637" s="235">
        <f>Q637*H637</f>
        <v>0</v>
      </c>
      <c r="S637" s="235">
        <v>0</v>
      </c>
      <c r="T637" s="236">
        <f>S637*H637</f>
        <v>0</v>
      </c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R637" s="237" t="s">
        <v>1183</v>
      </c>
      <c r="AT637" s="237" t="s">
        <v>406</v>
      </c>
      <c r="AU637" s="237" t="s">
        <v>85</v>
      </c>
      <c r="AY637" s="17" t="s">
        <v>178</v>
      </c>
      <c r="BE637" s="238">
        <f>IF(N637="základní",J637,0)</f>
        <v>0</v>
      </c>
      <c r="BF637" s="238">
        <f>IF(N637="snížená",J637,0)</f>
        <v>0</v>
      </c>
      <c r="BG637" s="238">
        <f>IF(N637="zákl. přenesená",J637,0)</f>
        <v>0</v>
      </c>
      <c r="BH637" s="238">
        <f>IF(N637="sníž. přenesená",J637,0)</f>
        <v>0</v>
      </c>
      <c r="BI637" s="238">
        <f>IF(N637="nulová",J637,0)</f>
        <v>0</v>
      </c>
      <c r="BJ637" s="17" t="s">
        <v>83</v>
      </c>
      <c r="BK637" s="238">
        <f>ROUND(I637*H637,2)</f>
        <v>0</v>
      </c>
      <c r="BL637" s="17" t="s">
        <v>1183</v>
      </c>
      <c r="BM637" s="237" t="s">
        <v>4490</v>
      </c>
    </row>
    <row r="638" s="14" customFormat="1">
      <c r="A638" s="14"/>
      <c r="B638" s="255"/>
      <c r="C638" s="256"/>
      <c r="D638" s="246" t="s">
        <v>190</v>
      </c>
      <c r="E638" s="257" t="s">
        <v>1</v>
      </c>
      <c r="F638" s="258" t="s">
        <v>4491</v>
      </c>
      <c r="G638" s="256"/>
      <c r="H638" s="259">
        <v>39</v>
      </c>
      <c r="I638" s="260"/>
      <c r="J638" s="256"/>
      <c r="K638" s="256"/>
      <c r="L638" s="261"/>
      <c r="M638" s="262"/>
      <c r="N638" s="263"/>
      <c r="O638" s="263"/>
      <c r="P638" s="263"/>
      <c r="Q638" s="263"/>
      <c r="R638" s="263"/>
      <c r="S638" s="263"/>
      <c r="T638" s="26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65" t="s">
        <v>190</v>
      </c>
      <c r="AU638" s="265" t="s">
        <v>85</v>
      </c>
      <c r="AV638" s="14" t="s">
        <v>85</v>
      </c>
      <c r="AW638" s="14" t="s">
        <v>34</v>
      </c>
      <c r="AX638" s="14" t="s">
        <v>76</v>
      </c>
      <c r="AY638" s="265" t="s">
        <v>178</v>
      </c>
    </row>
    <row r="639" s="14" customFormat="1">
      <c r="A639" s="14"/>
      <c r="B639" s="255"/>
      <c r="C639" s="256"/>
      <c r="D639" s="246" t="s">
        <v>190</v>
      </c>
      <c r="E639" s="257" t="s">
        <v>1</v>
      </c>
      <c r="F639" s="258" t="s">
        <v>4492</v>
      </c>
      <c r="G639" s="256"/>
      <c r="H639" s="259">
        <v>8</v>
      </c>
      <c r="I639" s="260"/>
      <c r="J639" s="256"/>
      <c r="K639" s="256"/>
      <c r="L639" s="261"/>
      <c r="M639" s="262"/>
      <c r="N639" s="263"/>
      <c r="O639" s="263"/>
      <c r="P639" s="263"/>
      <c r="Q639" s="263"/>
      <c r="R639" s="263"/>
      <c r="S639" s="263"/>
      <c r="T639" s="26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65" t="s">
        <v>190</v>
      </c>
      <c r="AU639" s="265" t="s">
        <v>85</v>
      </c>
      <c r="AV639" s="14" t="s">
        <v>85</v>
      </c>
      <c r="AW639" s="14" t="s">
        <v>34</v>
      </c>
      <c r="AX639" s="14" t="s">
        <v>76</v>
      </c>
      <c r="AY639" s="265" t="s">
        <v>178</v>
      </c>
    </row>
    <row r="640" s="2" customFormat="1" ht="16.5" customHeight="1">
      <c r="A640" s="38"/>
      <c r="B640" s="39"/>
      <c r="C640" s="226" t="s">
        <v>1671</v>
      </c>
      <c r="D640" s="226" t="s">
        <v>181</v>
      </c>
      <c r="E640" s="227" t="s">
        <v>4493</v>
      </c>
      <c r="F640" s="228" t="s">
        <v>4494</v>
      </c>
      <c r="G640" s="229" t="s">
        <v>267</v>
      </c>
      <c r="H640" s="230">
        <v>47</v>
      </c>
      <c r="I640" s="231"/>
      <c r="J640" s="232">
        <f>ROUND(I640*H640,2)</f>
        <v>0</v>
      </c>
      <c r="K640" s="228" t="s">
        <v>185</v>
      </c>
      <c r="L640" s="44"/>
      <c r="M640" s="233" t="s">
        <v>1</v>
      </c>
      <c r="N640" s="234" t="s">
        <v>41</v>
      </c>
      <c r="O640" s="91"/>
      <c r="P640" s="235">
        <f>O640*H640</f>
        <v>0</v>
      </c>
      <c r="Q640" s="235">
        <v>0</v>
      </c>
      <c r="R640" s="235">
        <f>Q640*H640</f>
        <v>0</v>
      </c>
      <c r="S640" s="235">
        <v>0</v>
      </c>
      <c r="T640" s="236">
        <f>S640*H640</f>
        <v>0</v>
      </c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R640" s="237" t="s">
        <v>362</v>
      </c>
      <c r="AT640" s="237" t="s">
        <v>181</v>
      </c>
      <c r="AU640" s="237" t="s">
        <v>85</v>
      </c>
      <c r="AY640" s="17" t="s">
        <v>178</v>
      </c>
      <c r="BE640" s="238">
        <f>IF(N640="základní",J640,0)</f>
        <v>0</v>
      </c>
      <c r="BF640" s="238">
        <f>IF(N640="snížená",J640,0)</f>
        <v>0</v>
      </c>
      <c r="BG640" s="238">
        <f>IF(N640="zákl. přenesená",J640,0)</f>
        <v>0</v>
      </c>
      <c r="BH640" s="238">
        <f>IF(N640="sníž. přenesená",J640,0)</f>
        <v>0</v>
      </c>
      <c r="BI640" s="238">
        <f>IF(N640="nulová",J640,0)</f>
        <v>0</v>
      </c>
      <c r="BJ640" s="17" t="s">
        <v>83</v>
      </c>
      <c r="BK640" s="238">
        <f>ROUND(I640*H640,2)</f>
        <v>0</v>
      </c>
      <c r="BL640" s="17" t="s">
        <v>362</v>
      </c>
      <c r="BM640" s="237" t="s">
        <v>4495</v>
      </c>
    </row>
    <row r="641" s="2" customFormat="1">
      <c r="A641" s="38"/>
      <c r="B641" s="39"/>
      <c r="C641" s="40"/>
      <c r="D641" s="239" t="s">
        <v>188</v>
      </c>
      <c r="E641" s="40"/>
      <c r="F641" s="240" t="s">
        <v>4496</v>
      </c>
      <c r="G641" s="40"/>
      <c r="H641" s="40"/>
      <c r="I641" s="241"/>
      <c r="J641" s="40"/>
      <c r="K641" s="40"/>
      <c r="L641" s="44"/>
      <c r="M641" s="242"/>
      <c r="N641" s="243"/>
      <c r="O641" s="91"/>
      <c r="P641" s="91"/>
      <c r="Q641" s="91"/>
      <c r="R641" s="91"/>
      <c r="S641" s="91"/>
      <c r="T641" s="92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T641" s="17" t="s">
        <v>188</v>
      </c>
      <c r="AU641" s="17" t="s">
        <v>85</v>
      </c>
    </row>
    <row r="642" s="2" customFormat="1" ht="24.15" customHeight="1">
      <c r="A642" s="38"/>
      <c r="B642" s="39"/>
      <c r="C642" s="267" t="s">
        <v>1675</v>
      </c>
      <c r="D642" s="267" t="s">
        <v>406</v>
      </c>
      <c r="E642" s="268" t="s">
        <v>4497</v>
      </c>
      <c r="F642" s="269" t="s">
        <v>4498</v>
      </c>
      <c r="G642" s="270" t="s">
        <v>267</v>
      </c>
      <c r="H642" s="271">
        <v>18</v>
      </c>
      <c r="I642" s="272"/>
      <c r="J642" s="273">
        <f>ROUND(I642*H642,2)</f>
        <v>0</v>
      </c>
      <c r="K642" s="269" t="s">
        <v>1</v>
      </c>
      <c r="L642" s="274"/>
      <c r="M642" s="275" t="s">
        <v>1</v>
      </c>
      <c r="N642" s="276" t="s">
        <v>41</v>
      </c>
      <c r="O642" s="91"/>
      <c r="P642" s="235">
        <f>O642*H642</f>
        <v>0</v>
      </c>
      <c r="Q642" s="235">
        <v>0</v>
      </c>
      <c r="R642" s="235">
        <f>Q642*H642</f>
        <v>0</v>
      </c>
      <c r="S642" s="235">
        <v>0</v>
      </c>
      <c r="T642" s="236">
        <f>S642*H642</f>
        <v>0</v>
      </c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R642" s="237" t="s">
        <v>1183</v>
      </c>
      <c r="AT642" s="237" t="s">
        <v>406</v>
      </c>
      <c r="AU642" s="237" t="s">
        <v>85</v>
      </c>
      <c r="AY642" s="17" t="s">
        <v>178</v>
      </c>
      <c r="BE642" s="238">
        <f>IF(N642="základní",J642,0)</f>
        <v>0</v>
      </c>
      <c r="BF642" s="238">
        <f>IF(N642="snížená",J642,0)</f>
        <v>0</v>
      </c>
      <c r="BG642" s="238">
        <f>IF(N642="zákl. přenesená",J642,0)</f>
        <v>0</v>
      </c>
      <c r="BH642" s="238">
        <f>IF(N642="sníž. přenesená",J642,0)</f>
        <v>0</v>
      </c>
      <c r="BI642" s="238">
        <f>IF(N642="nulová",J642,0)</f>
        <v>0</v>
      </c>
      <c r="BJ642" s="17" t="s">
        <v>83</v>
      </c>
      <c r="BK642" s="238">
        <f>ROUND(I642*H642,2)</f>
        <v>0</v>
      </c>
      <c r="BL642" s="17" t="s">
        <v>1183</v>
      </c>
      <c r="BM642" s="237" t="s">
        <v>4499</v>
      </c>
    </row>
    <row r="643" s="14" customFormat="1">
      <c r="A643" s="14"/>
      <c r="B643" s="255"/>
      <c r="C643" s="256"/>
      <c r="D643" s="246" t="s">
        <v>190</v>
      </c>
      <c r="E643" s="257" t="s">
        <v>1</v>
      </c>
      <c r="F643" s="258" t="s">
        <v>4500</v>
      </c>
      <c r="G643" s="256"/>
      <c r="H643" s="259">
        <v>15</v>
      </c>
      <c r="I643" s="260"/>
      <c r="J643" s="256"/>
      <c r="K643" s="256"/>
      <c r="L643" s="261"/>
      <c r="M643" s="262"/>
      <c r="N643" s="263"/>
      <c r="O643" s="263"/>
      <c r="P643" s="263"/>
      <c r="Q643" s="263"/>
      <c r="R643" s="263"/>
      <c r="S643" s="263"/>
      <c r="T643" s="26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65" t="s">
        <v>190</v>
      </c>
      <c r="AU643" s="265" t="s">
        <v>85</v>
      </c>
      <c r="AV643" s="14" t="s">
        <v>85</v>
      </c>
      <c r="AW643" s="14" t="s">
        <v>34</v>
      </c>
      <c r="AX643" s="14" t="s">
        <v>76</v>
      </c>
      <c r="AY643" s="265" t="s">
        <v>178</v>
      </c>
    </row>
    <row r="644" s="14" customFormat="1">
      <c r="A644" s="14"/>
      <c r="B644" s="255"/>
      <c r="C644" s="256"/>
      <c r="D644" s="246" t="s">
        <v>190</v>
      </c>
      <c r="E644" s="257" t="s">
        <v>1</v>
      </c>
      <c r="F644" s="258" t="s">
        <v>4501</v>
      </c>
      <c r="G644" s="256"/>
      <c r="H644" s="259">
        <v>3</v>
      </c>
      <c r="I644" s="260"/>
      <c r="J644" s="256"/>
      <c r="K644" s="256"/>
      <c r="L644" s="261"/>
      <c r="M644" s="262"/>
      <c r="N644" s="263"/>
      <c r="O644" s="263"/>
      <c r="P644" s="263"/>
      <c r="Q644" s="263"/>
      <c r="R644" s="263"/>
      <c r="S644" s="263"/>
      <c r="T644" s="26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65" t="s">
        <v>190</v>
      </c>
      <c r="AU644" s="265" t="s">
        <v>85</v>
      </c>
      <c r="AV644" s="14" t="s">
        <v>85</v>
      </c>
      <c r="AW644" s="14" t="s">
        <v>34</v>
      </c>
      <c r="AX644" s="14" t="s">
        <v>76</v>
      </c>
      <c r="AY644" s="265" t="s">
        <v>178</v>
      </c>
    </row>
    <row r="645" s="2" customFormat="1" ht="37.8" customHeight="1">
      <c r="A645" s="38"/>
      <c r="B645" s="39"/>
      <c r="C645" s="226" t="s">
        <v>1687</v>
      </c>
      <c r="D645" s="226" t="s">
        <v>181</v>
      </c>
      <c r="E645" s="227" t="s">
        <v>4502</v>
      </c>
      <c r="F645" s="228" t="s">
        <v>4503</v>
      </c>
      <c r="G645" s="229" t="s">
        <v>4504</v>
      </c>
      <c r="H645" s="230">
        <v>18</v>
      </c>
      <c r="I645" s="231"/>
      <c r="J645" s="232">
        <f>ROUND(I645*H645,2)</f>
        <v>0</v>
      </c>
      <c r="K645" s="228" t="s">
        <v>1</v>
      </c>
      <c r="L645" s="44"/>
      <c r="M645" s="233" t="s">
        <v>1</v>
      </c>
      <c r="N645" s="234" t="s">
        <v>41</v>
      </c>
      <c r="O645" s="91"/>
      <c r="P645" s="235">
        <f>O645*H645</f>
        <v>0</v>
      </c>
      <c r="Q645" s="235">
        <v>0</v>
      </c>
      <c r="R645" s="235">
        <f>Q645*H645</f>
        <v>0</v>
      </c>
      <c r="S645" s="235">
        <v>0</v>
      </c>
      <c r="T645" s="236">
        <f>S645*H645</f>
        <v>0</v>
      </c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R645" s="237" t="s">
        <v>726</v>
      </c>
      <c r="AT645" s="237" t="s">
        <v>181</v>
      </c>
      <c r="AU645" s="237" t="s">
        <v>85</v>
      </c>
      <c r="AY645" s="17" t="s">
        <v>178</v>
      </c>
      <c r="BE645" s="238">
        <f>IF(N645="základní",J645,0)</f>
        <v>0</v>
      </c>
      <c r="BF645" s="238">
        <f>IF(N645="snížená",J645,0)</f>
        <v>0</v>
      </c>
      <c r="BG645" s="238">
        <f>IF(N645="zákl. přenesená",J645,0)</f>
        <v>0</v>
      </c>
      <c r="BH645" s="238">
        <f>IF(N645="sníž. přenesená",J645,0)</f>
        <v>0</v>
      </c>
      <c r="BI645" s="238">
        <f>IF(N645="nulová",J645,0)</f>
        <v>0</v>
      </c>
      <c r="BJ645" s="17" t="s">
        <v>83</v>
      </c>
      <c r="BK645" s="238">
        <f>ROUND(I645*H645,2)</f>
        <v>0</v>
      </c>
      <c r="BL645" s="17" t="s">
        <v>726</v>
      </c>
      <c r="BM645" s="237" t="s">
        <v>4505</v>
      </c>
    </row>
    <row r="646" s="2" customFormat="1" ht="33" customHeight="1">
      <c r="A646" s="38"/>
      <c r="B646" s="39"/>
      <c r="C646" s="267" t="s">
        <v>1691</v>
      </c>
      <c r="D646" s="267" t="s">
        <v>406</v>
      </c>
      <c r="E646" s="268" t="s">
        <v>4506</v>
      </c>
      <c r="F646" s="269" t="s">
        <v>4507</v>
      </c>
      <c r="G646" s="270" t="s">
        <v>267</v>
      </c>
      <c r="H646" s="271">
        <v>6</v>
      </c>
      <c r="I646" s="272"/>
      <c r="J646" s="273">
        <f>ROUND(I646*H646,2)</f>
        <v>0</v>
      </c>
      <c r="K646" s="269" t="s">
        <v>1</v>
      </c>
      <c r="L646" s="274"/>
      <c r="M646" s="275" t="s">
        <v>1</v>
      </c>
      <c r="N646" s="276" t="s">
        <v>41</v>
      </c>
      <c r="O646" s="91"/>
      <c r="P646" s="235">
        <f>O646*H646</f>
        <v>0</v>
      </c>
      <c r="Q646" s="235">
        <v>0</v>
      </c>
      <c r="R646" s="235">
        <f>Q646*H646</f>
        <v>0</v>
      </c>
      <c r="S646" s="235">
        <v>0</v>
      </c>
      <c r="T646" s="236">
        <f>S646*H646</f>
        <v>0</v>
      </c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R646" s="237" t="s">
        <v>1183</v>
      </c>
      <c r="AT646" s="237" t="s">
        <v>406</v>
      </c>
      <c r="AU646" s="237" t="s">
        <v>85</v>
      </c>
      <c r="AY646" s="17" t="s">
        <v>178</v>
      </c>
      <c r="BE646" s="238">
        <f>IF(N646="základní",J646,0)</f>
        <v>0</v>
      </c>
      <c r="BF646" s="238">
        <f>IF(N646="snížená",J646,0)</f>
        <v>0</v>
      </c>
      <c r="BG646" s="238">
        <f>IF(N646="zákl. přenesená",J646,0)</f>
        <v>0</v>
      </c>
      <c r="BH646" s="238">
        <f>IF(N646="sníž. přenesená",J646,0)</f>
        <v>0</v>
      </c>
      <c r="BI646" s="238">
        <f>IF(N646="nulová",J646,0)</f>
        <v>0</v>
      </c>
      <c r="BJ646" s="17" t="s">
        <v>83</v>
      </c>
      <c r="BK646" s="238">
        <f>ROUND(I646*H646,2)</f>
        <v>0</v>
      </c>
      <c r="BL646" s="17" t="s">
        <v>1183</v>
      </c>
      <c r="BM646" s="237" t="s">
        <v>4508</v>
      </c>
    </row>
    <row r="647" s="14" customFormat="1">
      <c r="A647" s="14"/>
      <c r="B647" s="255"/>
      <c r="C647" s="256"/>
      <c r="D647" s="246" t="s">
        <v>190</v>
      </c>
      <c r="E647" s="257" t="s">
        <v>1</v>
      </c>
      <c r="F647" s="258" t="s">
        <v>4509</v>
      </c>
      <c r="G647" s="256"/>
      <c r="H647" s="259">
        <v>6</v>
      </c>
      <c r="I647" s="260"/>
      <c r="J647" s="256"/>
      <c r="K647" s="256"/>
      <c r="L647" s="261"/>
      <c r="M647" s="262"/>
      <c r="N647" s="263"/>
      <c r="O647" s="263"/>
      <c r="P647" s="263"/>
      <c r="Q647" s="263"/>
      <c r="R647" s="263"/>
      <c r="S647" s="263"/>
      <c r="T647" s="26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265" t="s">
        <v>190</v>
      </c>
      <c r="AU647" s="265" t="s">
        <v>85</v>
      </c>
      <c r="AV647" s="14" t="s">
        <v>85</v>
      </c>
      <c r="AW647" s="14" t="s">
        <v>34</v>
      </c>
      <c r="AX647" s="14" t="s">
        <v>76</v>
      </c>
      <c r="AY647" s="265" t="s">
        <v>178</v>
      </c>
    </row>
    <row r="648" s="2" customFormat="1" ht="44.25" customHeight="1">
      <c r="A648" s="38"/>
      <c r="B648" s="39"/>
      <c r="C648" s="226" t="s">
        <v>1695</v>
      </c>
      <c r="D648" s="226" t="s">
        <v>181</v>
      </c>
      <c r="E648" s="227" t="s">
        <v>4510</v>
      </c>
      <c r="F648" s="228" t="s">
        <v>4511</v>
      </c>
      <c r="G648" s="229" t="s">
        <v>4504</v>
      </c>
      <c r="H648" s="230">
        <v>6</v>
      </c>
      <c r="I648" s="231"/>
      <c r="J648" s="232">
        <f>ROUND(I648*H648,2)</f>
        <v>0</v>
      </c>
      <c r="K648" s="228" t="s">
        <v>1</v>
      </c>
      <c r="L648" s="44"/>
      <c r="M648" s="233" t="s">
        <v>1</v>
      </c>
      <c r="N648" s="234" t="s">
        <v>41</v>
      </c>
      <c r="O648" s="91"/>
      <c r="P648" s="235">
        <f>O648*H648</f>
        <v>0</v>
      </c>
      <c r="Q648" s="235">
        <v>0</v>
      </c>
      <c r="R648" s="235">
        <f>Q648*H648</f>
        <v>0</v>
      </c>
      <c r="S648" s="235">
        <v>0</v>
      </c>
      <c r="T648" s="236">
        <f>S648*H648</f>
        <v>0</v>
      </c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R648" s="237" t="s">
        <v>726</v>
      </c>
      <c r="AT648" s="237" t="s">
        <v>181</v>
      </c>
      <c r="AU648" s="237" t="s">
        <v>85</v>
      </c>
      <c r="AY648" s="17" t="s">
        <v>178</v>
      </c>
      <c r="BE648" s="238">
        <f>IF(N648="základní",J648,0)</f>
        <v>0</v>
      </c>
      <c r="BF648" s="238">
        <f>IF(N648="snížená",J648,0)</f>
        <v>0</v>
      </c>
      <c r="BG648" s="238">
        <f>IF(N648="zákl. přenesená",J648,0)</f>
        <v>0</v>
      </c>
      <c r="BH648" s="238">
        <f>IF(N648="sníž. přenesená",J648,0)</f>
        <v>0</v>
      </c>
      <c r="BI648" s="238">
        <f>IF(N648="nulová",J648,0)</f>
        <v>0</v>
      </c>
      <c r="BJ648" s="17" t="s">
        <v>83</v>
      </c>
      <c r="BK648" s="238">
        <f>ROUND(I648*H648,2)</f>
        <v>0</v>
      </c>
      <c r="BL648" s="17" t="s">
        <v>726</v>
      </c>
      <c r="BM648" s="237" t="s">
        <v>4512</v>
      </c>
    </row>
    <row r="649" s="2" customFormat="1" ht="16.5" customHeight="1">
      <c r="A649" s="38"/>
      <c r="B649" s="39"/>
      <c r="C649" s="267" t="s">
        <v>1700</v>
      </c>
      <c r="D649" s="267" t="s">
        <v>406</v>
      </c>
      <c r="E649" s="268" t="s">
        <v>4513</v>
      </c>
      <c r="F649" s="269" t="s">
        <v>4514</v>
      </c>
      <c r="G649" s="270" t="s">
        <v>203</v>
      </c>
      <c r="H649" s="271">
        <v>78</v>
      </c>
      <c r="I649" s="272"/>
      <c r="J649" s="273">
        <f>ROUND(I649*H649,2)</f>
        <v>0</v>
      </c>
      <c r="K649" s="269" t="s">
        <v>185</v>
      </c>
      <c r="L649" s="274"/>
      <c r="M649" s="275" t="s">
        <v>1</v>
      </c>
      <c r="N649" s="276" t="s">
        <v>41</v>
      </c>
      <c r="O649" s="91"/>
      <c r="P649" s="235">
        <f>O649*H649</f>
        <v>0</v>
      </c>
      <c r="Q649" s="235">
        <v>9.0000000000000006E-05</v>
      </c>
      <c r="R649" s="235">
        <f>Q649*H649</f>
        <v>0.0070200000000000002</v>
      </c>
      <c r="S649" s="235">
        <v>0</v>
      </c>
      <c r="T649" s="236">
        <f>S649*H649</f>
        <v>0</v>
      </c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R649" s="237" t="s">
        <v>264</v>
      </c>
      <c r="AT649" s="237" t="s">
        <v>406</v>
      </c>
      <c r="AU649" s="237" t="s">
        <v>85</v>
      </c>
      <c r="AY649" s="17" t="s">
        <v>178</v>
      </c>
      <c r="BE649" s="238">
        <f>IF(N649="základní",J649,0)</f>
        <v>0</v>
      </c>
      <c r="BF649" s="238">
        <f>IF(N649="snížená",J649,0)</f>
        <v>0</v>
      </c>
      <c r="BG649" s="238">
        <f>IF(N649="zákl. přenesená",J649,0)</f>
        <v>0</v>
      </c>
      <c r="BH649" s="238">
        <f>IF(N649="sníž. přenesená",J649,0)</f>
        <v>0</v>
      </c>
      <c r="BI649" s="238">
        <f>IF(N649="nulová",J649,0)</f>
        <v>0</v>
      </c>
      <c r="BJ649" s="17" t="s">
        <v>83</v>
      </c>
      <c r="BK649" s="238">
        <f>ROUND(I649*H649,2)</f>
        <v>0</v>
      </c>
      <c r="BL649" s="17" t="s">
        <v>186</v>
      </c>
      <c r="BM649" s="237" t="s">
        <v>4515</v>
      </c>
    </row>
    <row r="650" s="14" customFormat="1">
      <c r="A650" s="14"/>
      <c r="B650" s="255"/>
      <c r="C650" s="256"/>
      <c r="D650" s="246" t="s">
        <v>190</v>
      </c>
      <c r="E650" s="257" t="s">
        <v>1</v>
      </c>
      <c r="F650" s="258" t="s">
        <v>4516</v>
      </c>
      <c r="G650" s="256"/>
      <c r="H650" s="259">
        <v>48</v>
      </c>
      <c r="I650" s="260"/>
      <c r="J650" s="256"/>
      <c r="K650" s="256"/>
      <c r="L650" s="261"/>
      <c r="M650" s="262"/>
      <c r="N650" s="263"/>
      <c r="O650" s="263"/>
      <c r="P650" s="263"/>
      <c r="Q650" s="263"/>
      <c r="R650" s="263"/>
      <c r="S650" s="263"/>
      <c r="T650" s="26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65" t="s">
        <v>190</v>
      </c>
      <c r="AU650" s="265" t="s">
        <v>85</v>
      </c>
      <c r="AV650" s="14" t="s">
        <v>85</v>
      </c>
      <c r="AW650" s="14" t="s">
        <v>34</v>
      </c>
      <c r="AX650" s="14" t="s">
        <v>76</v>
      </c>
      <c r="AY650" s="265" t="s">
        <v>178</v>
      </c>
    </row>
    <row r="651" s="14" customFormat="1">
      <c r="A651" s="14"/>
      <c r="B651" s="255"/>
      <c r="C651" s="256"/>
      <c r="D651" s="246" t="s">
        <v>190</v>
      </c>
      <c r="E651" s="257" t="s">
        <v>1</v>
      </c>
      <c r="F651" s="258" t="s">
        <v>4517</v>
      </c>
      <c r="G651" s="256"/>
      <c r="H651" s="259">
        <v>30</v>
      </c>
      <c r="I651" s="260"/>
      <c r="J651" s="256"/>
      <c r="K651" s="256"/>
      <c r="L651" s="261"/>
      <c r="M651" s="262"/>
      <c r="N651" s="263"/>
      <c r="O651" s="263"/>
      <c r="P651" s="263"/>
      <c r="Q651" s="263"/>
      <c r="R651" s="263"/>
      <c r="S651" s="263"/>
      <c r="T651" s="26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65" t="s">
        <v>190</v>
      </c>
      <c r="AU651" s="265" t="s">
        <v>85</v>
      </c>
      <c r="AV651" s="14" t="s">
        <v>85</v>
      </c>
      <c r="AW651" s="14" t="s">
        <v>34</v>
      </c>
      <c r="AX651" s="14" t="s">
        <v>76</v>
      </c>
      <c r="AY651" s="265" t="s">
        <v>178</v>
      </c>
    </row>
    <row r="652" s="2" customFormat="1" ht="16.5" customHeight="1">
      <c r="A652" s="38"/>
      <c r="B652" s="39"/>
      <c r="C652" s="267" t="s">
        <v>1704</v>
      </c>
      <c r="D652" s="267" t="s">
        <v>406</v>
      </c>
      <c r="E652" s="268" t="s">
        <v>4518</v>
      </c>
      <c r="F652" s="269" t="s">
        <v>4519</v>
      </c>
      <c r="G652" s="270" t="s">
        <v>203</v>
      </c>
      <c r="H652" s="271">
        <v>24</v>
      </c>
      <c r="I652" s="272"/>
      <c r="J652" s="273">
        <f>ROUND(I652*H652,2)</f>
        <v>0</v>
      </c>
      <c r="K652" s="269" t="s">
        <v>185</v>
      </c>
      <c r="L652" s="274"/>
      <c r="M652" s="275" t="s">
        <v>1</v>
      </c>
      <c r="N652" s="276" t="s">
        <v>41</v>
      </c>
      <c r="O652" s="91"/>
      <c r="P652" s="235">
        <f>O652*H652</f>
        <v>0</v>
      </c>
      <c r="Q652" s="235">
        <v>0.00013999999999999999</v>
      </c>
      <c r="R652" s="235">
        <f>Q652*H652</f>
        <v>0.0033599999999999997</v>
      </c>
      <c r="S652" s="235">
        <v>0</v>
      </c>
      <c r="T652" s="236">
        <f>S652*H652</f>
        <v>0</v>
      </c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R652" s="237" t="s">
        <v>264</v>
      </c>
      <c r="AT652" s="237" t="s">
        <v>406</v>
      </c>
      <c r="AU652" s="237" t="s">
        <v>85</v>
      </c>
      <c r="AY652" s="17" t="s">
        <v>178</v>
      </c>
      <c r="BE652" s="238">
        <f>IF(N652="základní",J652,0)</f>
        <v>0</v>
      </c>
      <c r="BF652" s="238">
        <f>IF(N652="snížená",J652,0)</f>
        <v>0</v>
      </c>
      <c r="BG652" s="238">
        <f>IF(N652="zákl. přenesená",J652,0)</f>
        <v>0</v>
      </c>
      <c r="BH652" s="238">
        <f>IF(N652="sníž. přenesená",J652,0)</f>
        <v>0</v>
      </c>
      <c r="BI652" s="238">
        <f>IF(N652="nulová",J652,0)</f>
        <v>0</v>
      </c>
      <c r="BJ652" s="17" t="s">
        <v>83</v>
      </c>
      <c r="BK652" s="238">
        <f>ROUND(I652*H652,2)</f>
        <v>0</v>
      </c>
      <c r="BL652" s="17" t="s">
        <v>186</v>
      </c>
      <c r="BM652" s="237" t="s">
        <v>4520</v>
      </c>
    </row>
    <row r="653" s="14" customFormat="1">
      <c r="A653" s="14"/>
      <c r="B653" s="255"/>
      <c r="C653" s="256"/>
      <c r="D653" s="246" t="s">
        <v>190</v>
      </c>
      <c r="E653" s="257" t="s">
        <v>1</v>
      </c>
      <c r="F653" s="258" t="s">
        <v>4521</v>
      </c>
      <c r="G653" s="256"/>
      <c r="H653" s="259">
        <v>24</v>
      </c>
      <c r="I653" s="260"/>
      <c r="J653" s="256"/>
      <c r="K653" s="256"/>
      <c r="L653" s="261"/>
      <c r="M653" s="262"/>
      <c r="N653" s="263"/>
      <c r="O653" s="263"/>
      <c r="P653" s="263"/>
      <c r="Q653" s="263"/>
      <c r="R653" s="263"/>
      <c r="S653" s="263"/>
      <c r="T653" s="26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T653" s="265" t="s">
        <v>190</v>
      </c>
      <c r="AU653" s="265" t="s">
        <v>85</v>
      </c>
      <c r="AV653" s="14" t="s">
        <v>85</v>
      </c>
      <c r="AW653" s="14" t="s">
        <v>34</v>
      </c>
      <c r="AX653" s="14" t="s">
        <v>76</v>
      </c>
      <c r="AY653" s="265" t="s">
        <v>178</v>
      </c>
    </row>
    <row r="654" s="2" customFormat="1" ht="24.15" customHeight="1">
      <c r="A654" s="38"/>
      <c r="B654" s="39"/>
      <c r="C654" s="226" t="s">
        <v>1708</v>
      </c>
      <c r="D654" s="226" t="s">
        <v>181</v>
      </c>
      <c r="E654" s="227" t="s">
        <v>4522</v>
      </c>
      <c r="F654" s="228" t="s">
        <v>4523</v>
      </c>
      <c r="G654" s="229" t="s">
        <v>203</v>
      </c>
      <c r="H654" s="230">
        <v>102</v>
      </c>
      <c r="I654" s="231"/>
      <c r="J654" s="232">
        <f>ROUND(I654*H654,2)</f>
        <v>0</v>
      </c>
      <c r="K654" s="228" t="s">
        <v>185</v>
      </c>
      <c r="L654" s="44"/>
      <c r="M654" s="233" t="s">
        <v>1</v>
      </c>
      <c r="N654" s="234" t="s">
        <v>41</v>
      </c>
      <c r="O654" s="91"/>
      <c r="P654" s="235">
        <f>O654*H654</f>
        <v>0</v>
      </c>
      <c r="Q654" s="235">
        <v>0</v>
      </c>
      <c r="R654" s="235">
        <f>Q654*H654</f>
        <v>0</v>
      </c>
      <c r="S654" s="235">
        <v>0</v>
      </c>
      <c r="T654" s="236">
        <f>S654*H654</f>
        <v>0</v>
      </c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R654" s="237" t="s">
        <v>362</v>
      </c>
      <c r="AT654" s="237" t="s">
        <v>181</v>
      </c>
      <c r="AU654" s="237" t="s">
        <v>85</v>
      </c>
      <c r="AY654" s="17" t="s">
        <v>178</v>
      </c>
      <c r="BE654" s="238">
        <f>IF(N654="základní",J654,0)</f>
        <v>0</v>
      </c>
      <c r="BF654" s="238">
        <f>IF(N654="snížená",J654,0)</f>
        <v>0</v>
      </c>
      <c r="BG654" s="238">
        <f>IF(N654="zákl. přenesená",J654,0)</f>
        <v>0</v>
      </c>
      <c r="BH654" s="238">
        <f>IF(N654="sníž. přenesená",J654,0)</f>
        <v>0</v>
      </c>
      <c r="BI654" s="238">
        <f>IF(N654="nulová",J654,0)</f>
        <v>0</v>
      </c>
      <c r="BJ654" s="17" t="s">
        <v>83</v>
      </c>
      <c r="BK654" s="238">
        <f>ROUND(I654*H654,2)</f>
        <v>0</v>
      </c>
      <c r="BL654" s="17" t="s">
        <v>362</v>
      </c>
      <c r="BM654" s="237" t="s">
        <v>4524</v>
      </c>
    </row>
    <row r="655" s="2" customFormat="1">
      <c r="A655" s="38"/>
      <c r="B655" s="39"/>
      <c r="C655" s="40"/>
      <c r="D655" s="239" t="s">
        <v>188</v>
      </c>
      <c r="E655" s="40"/>
      <c r="F655" s="240" t="s">
        <v>4525</v>
      </c>
      <c r="G655" s="40"/>
      <c r="H655" s="40"/>
      <c r="I655" s="241"/>
      <c r="J655" s="40"/>
      <c r="K655" s="40"/>
      <c r="L655" s="44"/>
      <c r="M655" s="242"/>
      <c r="N655" s="243"/>
      <c r="O655" s="91"/>
      <c r="P655" s="91"/>
      <c r="Q655" s="91"/>
      <c r="R655" s="91"/>
      <c r="S655" s="91"/>
      <c r="T655" s="92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T655" s="17" t="s">
        <v>188</v>
      </c>
      <c r="AU655" s="17" t="s">
        <v>85</v>
      </c>
    </row>
    <row r="656" s="12" customFormat="1" ht="22.8" customHeight="1">
      <c r="A656" s="12"/>
      <c r="B656" s="210"/>
      <c r="C656" s="211"/>
      <c r="D656" s="212" t="s">
        <v>75</v>
      </c>
      <c r="E656" s="224" t="s">
        <v>4526</v>
      </c>
      <c r="F656" s="224" t="s">
        <v>4527</v>
      </c>
      <c r="G656" s="211"/>
      <c r="H656" s="211"/>
      <c r="I656" s="214"/>
      <c r="J656" s="225">
        <f>BK656</f>
        <v>0</v>
      </c>
      <c r="K656" s="211"/>
      <c r="L656" s="216"/>
      <c r="M656" s="217"/>
      <c r="N656" s="218"/>
      <c r="O656" s="218"/>
      <c r="P656" s="219">
        <f>SUM(P657:P751)</f>
        <v>0</v>
      </c>
      <c r="Q656" s="218"/>
      <c r="R656" s="219">
        <f>SUM(R657:R751)</f>
        <v>0</v>
      </c>
      <c r="S656" s="218"/>
      <c r="T656" s="220">
        <f>SUM(T657:T751)</f>
        <v>0</v>
      </c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R656" s="221" t="s">
        <v>179</v>
      </c>
      <c r="AT656" s="222" t="s">
        <v>75</v>
      </c>
      <c r="AU656" s="222" t="s">
        <v>83</v>
      </c>
      <c r="AY656" s="221" t="s">
        <v>178</v>
      </c>
      <c r="BK656" s="223">
        <f>SUM(BK657:BK751)</f>
        <v>0</v>
      </c>
    </row>
    <row r="657" s="2" customFormat="1" ht="24.15" customHeight="1">
      <c r="A657" s="38"/>
      <c r="B657" s="39"/>
      <c r="C657" s="267" t="s">
        <v>1712</v>
      </c>
      <c r="D657" s="267" t="s">
        <v>406</v>
      </c>
      <c r="E657" s="268" t="s">
        <v>4528</v>
      </c>
      <c r="F657" s="269" t="s">
        <v>4529</v>
      </c>
      <c r="G657" s="270" t="s">
        <v>1341</v>
      </c>
      <c r="H657" s="271">
        <v>19</v>
      </c>
      <c r="I657" s="272"/>
      <c r="J657" s="273">
        <f>ROUND(I657*H657,2)</f>
        <v>0</v>
      </c>
      <c r="K657" s="269" t="s">
        <v>1</v>
      </c>
      <c r="L657" s="274"/>
      <c r="M657" s="275" t="s">
        <v>1</v>
      </c>
      <c r="N657" s="276" t="s">
        <v>41</v>
      </c>
      <c r="O657" s="91"/>
      <c r="P657" s="235">
        <f>O657*H657</f>
        <v>0</v>
      </c>
      <c r="Q657" s="235">
        <v>0</v>
      </c>
      <c r="R657" s="235">
        <f>Q657*H657</f>
        <v>0</v>
      </c>
      <c r="S657" s="235">
        <v>0</v>
      </c>
      <c r="T657" s="236">
        <f>S657*H657</f>
        <v>0</v>
      </c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R657" s="237" t="s">
        <v>1183</v>
      </c>
      <c r="AT657" s="237" t="s">
        <v>406</v>
      </c>
      <c r="AU657" s="237" t="s">
        <v>85</v>
      </c>
      <c r="AY657" s="17" t="s">
        <v>178</v>
      </c>
      <c r="BE657" s="238">
        <f>IF(N657="základní",J657,0)</f>
        <v>0</v>
      </c>
      <c r="BF657" s="238">
        <f>IF(N657="snížená",J657,0)</f>
        <v>0</v>
      </c>
      <c r="BG657" s="238">
        <f>IF(N657="zákl. přenesená",J657,0)</f>
        <v>0</v>
      </c>
      <c r="BH657" s="238">
        <f>IF(N657="sníž. přenesená",J657,0)</f>
        <v>0</v>
      </c>
      <c r="BI657" s="238">
        <f>IF(N657="nulová",J657,0)</f>
        <v>0</v>
      </c>
      <c r="BJ657" s="17" t="s">
        <v>83</v>
      </c>
      <c r="BK657" s="238">
        <f>ROUND(I657*H657,2)</f>
        <v>0</v>
      </c>
      <c r="BL657" s="17" t="s">
        <v>1183</v>
      </c>
      <c r="BM657" s="237" t="s">
        <v>4530</v>
      </c>
    </row>
    <row r="658" s="14" customFormat="1">
      <c r="A658" s="14"/>
      <c r="B658" s="255"/>
      <c r="C658" s="256"/>
      <c r="D658" s="246" t="s">
        <v>190</v>
      </c>
      <c r="E658" s="257" t="s">
        <v>1</v>
      </c>
      <c r="F658" s="258" t="s">
        <v>4531</v>
      </c>
      <c r="G658" s="256"/>
      <c r="H658" s="259">
        <v>17</v>
      </c>
      <c r="I658" s="260"/>
      <c r="J658" s="256"/>
      <c r="K658" s="256"/>
      <c r="L658" s="261"/>
      <c r="M658" s="262"/>
      <c r="N658" s="263"/>
      <c r="O658" s="263"/>
      <c r="P658" s="263"/>
      <c r="Q658" s="263"/>
      <c r="R658" s="263"/>
      <c r="S658" s="263"/>
      <c r="T658" s="26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T658" s="265" t="s">
        <v>190</v>
      </c>
      <c r="AU658" s="265" t="s">
        <v>85</v>
      </c>
      <c r="AV658" s="14" t="s">
        <v>85</v>
      </c>
      <c r="AW658" s="14" t="s">
        <v>34</v>
      </c>
      <c r="AX658" s="14" t="s">
        <v>76</v>
      </c>
      <c r="AY658" s="265" t="s">
        <v>178</v>
      </c>
    </row>
    <row r="659" s="14" customFormat="1">
      <c r="A659" s="14"/>
      <c r="B659" s="255"/>
      <c r="C659" s="256"/>
      <c r="D659" s="246" t="s">
        <v>190</v>
      </c>
      <c r="E659" s="257" t="s">
        <v>1</v>
      </c>
      <c r="F659" s="258" t="s">
        <v>4532</v>
      </c>
      <c r="G659" s="256"/>
      <c r="H659" s="259">
        <v>2</v>
      </c>
      <c r="I659" s="260"/>
      <c r="J659" s="256"/>
      <c r="K659" s="256"/>
      <c r="L659" s="261"/>
      <c r="M659" s="262"/>
      <c r="N659" s="263"/>
      <c r="O659" s="263"/>
      <c r="P659" s="263"/>
      <c r="Q659" s="263"/>
      <c r="R659" s="263"/>
      <c r="S659" s="263"/>
      <c r="T659" s="26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65" t="s">
        <v>190</v>
      </c>
      <c r="AU659" s="265" t="s">
        <v>85</v>
      </c>
      <c r="AV659" s="14" t="s">
        <v>85</v>
      </c>
      <c r="AW659" s="14" t="s">
        <v>34</v>
      </c>
      <c r="AX659" s="14" t="s">
        <v>76</v>
      </c>
      <c r="AY659" s="265" t="s">
        <v>178</v>
      </c>
    </row>
    <row r="660" s="2" customFormat="1" ht="24.15" customHeight="1">
      <c r="A660" s="38"/>
      <c r="B660" s="39"/>
      <c r="C660" s="267" t="s">
        <v>1716</v>
      </c>
      <c r="D660" s="267" t="s">
        <v>406</v>
      </c>
      <c r="E660" s="268" t="s">
        <v>4533</v>
      </c>
      <c r="F660" s="269" t="s">
        <v>4534</v>
      </c>
      <c r="G660" s="270" t="s">
        <v>1341</v>
      </c>
      <c r="H660" s="271">
        <v>19</v>
      </c>
      <c r="I660" s="272"/>
      <c r="J660" s="273">
        <f>ROUND(I660*H660,2)</f>
        <v>0</v>
      </c>
      <c r="K660" s="269" t="s">
        <v>1</v>
      </c>
      <c r="L660" s="274"/>
      <c r="M660" s="275" t="s">
        <v>1</v>
      </c>
      <c r="N660" s="276" t="s">
        <v>41</v>
      </c>
      <c r="O660" s="91"/>
      <c r="P660" s="235">
        <f>O660*H660</f>
        <v>0</v>
      </c>
      <c r="Q660" s="235">
        <v>0</v>
      </c>
      <c r="R660" s="235">
        <f>Q660*H660</f>
        <v>0</v>
      </c>
      <c r="S660" s="235">
        <v>0</v>
      </c>
      <c r="T660" s="236">
        <f>S660*H660</f>
        <v>0</v>
      </c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R660" s="237" t="s">
        <v>1183</v>
      </c>
      <c r="AT660" s="237" t="s">
        <v>406</v>
      </c>
      <c r="AU660" s="237" t="s">
        <v>85</v>
      </c>
      <c r="AY660" s="17" t="s">
        <v>178</v>
      </c>
      <c r="BE660" s="238">
        <f>IF(N660="základní",J660,0)</f>
        <v>0</v>
      </c>
      <c r="BF660" s="238">
        <f>IF(N660="snížená",J660,0)</f>
        <v>0</v>
      </c>
      <c r="BG660" s="238">
        <f>IF(N660="zákl. přenesená",J660,0)</f>
        <v>0</v>
      </c>
      <c r="BH660" s="238">
        <f>IF(N660="sníž. přenesená",J660,0)</f>
        <v>0</v>
      </c>
      <c r="BI660" s="238">
        <f>IF(N660="nulová",J660,0)</f>
        <v>0</v>
      </c>
      <c r="BJ660" s="17" t="s">
        <v>83</v>
      </c>
      <c r="BK660" s="238">
        <f>ROUND(I660*H660,2)</f>
        <v>0</v>
      </c>
      <c r="BL660" s="17" t="s">
        <v>1183</v>
      </c>
      <c r="BM660" s="237" t="s">
        <v>4535</v>
      </c>
    </row>
    <row r="661" s="2" customFormat="1" ht="33" customHeight="1">
      <c r="A661" s="38"/>
      <c r="B661" s="39"/>
      <c r="C661" s="267" t="s">
        <v>1720</v>
      </c>
      <c r="D661" s="267" t="s">
        <v>406</v>
      </c>
      <c r="E661" s="268" t="s">
        <v>4536</v>
      </c>
      <c r="F661" s="269" t="s">
        <v>4537</v>
      </c>
      <c r="G661" s="270" t="s">
        <v>1341</v>
      </c>
      <c r="H661" s="271">
        <v>19</v>
      </c>
      <c r="I661" s="272"/>
      <c r="J661" s="273">
        <f>ROUND(I661*H661,2)</f>
        <v>0</v>
      </c>
      <c r="K661" s="269" t="s">
        <v>1</v>
      </c>
      <c r="L661" s="274"/>
      <c r="M661" s="275" t="s">
        <v>1</v>
      </c>
      <c r="N661" s="276" t="s">
        <v>41</v>
      </c>
      <c r="O661" s="91"/>
      <c r="P661" s="235">
        <f>O661*H661</f>
        <v>0</v>
      </c>
      <c r="Q661" s="235">
        <v>0</v>
      </c>
      <c r="R661" s="235">
        <f>Q661*H661</f>
        <v>0</v>
      </c>
      <c r="S661" s="235">
        <v>0</v>
      </c>
      <c r="T661" s="236">
        <f>S661*H661</f>
        <v>0</v>
      </c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R661" s="237" t="s">
        <v>1183</v>
      </c>
      <c r="AT661" s="237" t="s">
        <v>406</v>
      </c>
      <c r="AU661" s="237" t="s">
        <v>85</v>
      </c>
      <c r="AY661" s="17" t="s">
        <v>178</v>
      </c>
      <c r="BE661" s="238">
        <f>IF(N661="základní",J661,0)</f>
        <v>0</v>
      </c>
      <c r="BF661" s="238">
        <f>IF(N661="snížená",J661,0)</f>
        <v>0</v>
      </c>
      <c r="BG661" s="238">
        <f>IF(N661="zákl. přenesená",J661,0)</f>
        <v>0</v>
      </c>
      <c r="BH661" s="238">
        <f>IF(N661="sníž. přenesená",J661,0)</f>
        <v>0</v>
      </c>
      <c r="BI661" s="238">
        <f>IF(N661="nulová",J661,0)</f>
        <v>0</v>
      </c>
      <c r="BJ661" s="17" t="s">
        <v>83</v>
      </c>
      <c r="BK661" s="238">
        <f>ROUND(I661*H661,2)</f>
        <v>0</v>
      </c>
      <c r="BL661" s="17" t="s">
        <v>1183</v>
      </c>
      <c r="BM661" s="237" t="s">
        <v>4538</v>
      </c>
    </row>
    <row r="662" s="2" customFormat="1" ht="24.15" customHeight="1">
      <c r="A662" s="38"/>
      <c r="B662" s="39"/>
      <c r="C662" s="226" t="s">
        <v>1724</v>
      </c>
      <c r="D662" s="226" t="s">
        <v>181</v>
      </c>
      <c r="E662" s="227" t="s">
        <v>4539</v>
      </c>
      <c r="F662" s="228" t="s">
        <v>4540</v>
      </c>
      <c r="G662" s="229" t="s">
        <v>203</v>
      </c>
      <c r="H662" s="230">
        <v>19</v>
      </c>
      <c r="I662" s="231"/>
      <c r="J662" s="232">
        <f>ROUND(I662*H662,2)</f>
        <v>0</v>
      </c>
      <c r="K662" s="228" t="s">
        <v>185</v>
      </c>
      <c r="L662" s="44"/>
      <c r="M662" s="233" t="s">
        <v>1</v>
      </c>
      <c r="N662" s="234" t="s">
        <v>41</v>
      </c>
      <c r="O662" s="91"/>
      <c r="P662" s="235">
        <f>O662*H662</f>
        <v>0</v>
      </c>
      <c r="Q662" s="235">
        <v>0</v>
      </c>
      <c r="R662" s="235">
        <f>Q662*H662</f>
        <v>0</v>
      </c>
      <c r="S662" s="235">
        <v>0</v>
      </c>
      <c r="T662" s="236">
        <f>S662*H662</f>
        <v>0</v>
      </c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R662" s="237" t="s">
        <v>362</v>
      </c>
      <c r="AT662" s="237" t="s">
        <v>181</v>
      </c>
      <c r="AU662" s="237" t="s">
        <v>85</v>
      </c>
      <c r="AY662" s="17" t="s">
        <v>178</v>
      </c>
      <c r="BE662" s="238">
        <f>IF(N662="základní",J662,0)</f>
        <v>0</v>
      </c>
      <c r="BF662" s="238">
        <f>IF(N662="snížená",J662,0)</f>
        <v>0</v>
      </c>
      <c r="BG662" s="238">
        <f>IF(N662="zákl. přenesená",J662,0)</f>
        <v>0</v>
      </c>
      <c r="BH662" s="238">
        <f>IF(N662="sníž. přenesená",J662,0)</f>
        <v>0</v>
      </c>
      <c r="BI662" s="238">
        <f>IF(N662="nulová",J662,0)</f>
        <v>0</v>
      </c>
      <c r="BJ662" s="17" t="s">
        <v>83</v>
      </c>
      <c r="BK662" s="238">
        <f>ROUND(I662*H662,2)</f>
        <v>0</v>
      </c>
      <c r="BL662" s="17" t="s">
        <v>362</v>
      </c>
      <c r="BM662" s="237" t="s">
        <v>4541</v>
      </c>
    </row>
    <row r="663" s="2" customFormat="1">
      <c r="A663" s="38"/>
      <c r="B663" s="39"/>
      <c r="C663" s="40"/>
      <c r="D663" s="239" t="s">
        <v>188</v>
      </c>
      <c r="E663" s="40"/>
      <c r="F663" s="240" t="s">
        <v>4542</v>
      </c>
      <c r="G663" s="40"/>
      <c r="H663" s="40"/>
      <c r="I663" s="241"/>
      <c r="J663" s="40"/>
      <c r="K663" s="40"/>
      <c r="L663" s="44"/>
      <c r="M663" s="242"/>
      <c r="N663" s="243"/>
      <c r="O663" s="91"/>
      <c r="P663" s="91"/>
      <c r="Q663" s="91"/>
      <c r="R663" s="91"/>
      <c r="S663" s="91"/>
      <c r="T663" s="92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T663" s="17" t="s">
        <v>188</v>
      </c>
      <c r="AU663" s="17" t="s">
        <v>85</v>
      </c>
    </row>
    <row r="664" s="2" customFormat="1" ht="24.15" customHeight="1">
      <c r="A664" s="38"/>
      <c r="B664" s="39"/>
      <c r="C664" s="267" t="s">
        <v>1728</v>
      </c>
      <c r="D664" s="267" t="s">
        <v>406</v>
      </c>
      <c r="E664" s="268" t="s">
        <v>4543</v>
      </c>
      <c r="F664" s="269" t="s">
        <v>4544</v>
      </c>
      <c r="G664" s="270" t="s">
        <v>1341</v>
      </c>
      <c r="H664" s="271">
        <v>3</v>
      </c>
      <c r="I664" s="272"/>
      <c r="J664" s="273">
        <f>ROUND(I664*H664,2)</f>
        <v>0</v>
      </c>
      <c r="K664" s="269" t="s">
        <v>1</v>
      </c>
      <c r="L664" s="274"/>
      <c r="M664" s="275" t="s">
        <v>1</v>
      </c>
      <c r="N664" s="276" t="s">
        <v>41</v>
      </c>
      <c r="O664" s="91"/>
      <c r="P664" s="235">
        <f>O664*H664</f>
        <v>0</v>
      </c>
      <c r="Q664" s="235">
        <v>0</v>
      </c>
      <c r="R664" s="235">
        <f>Q664*H664</f>
        <v>0</v>
      </c>
      <c r="S664" s="235">
        <v>0</v>
      </c>
      <c r="T664" s="236">
        <f>S664*H664</f>
        <v>0</v>
      </c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R664" s="237" t="s">
        <v>1183</v>
      </c>
      <c r="AT664" s="237" t="s">
        <v>406</v>
      </c>
      <c r="AU664" s="237" t="s">
        <v>85</v>
      </c>
      <c r="AY664" s="17" t="s">
        <v>178</v>
      </c>
      <c r="BE664" s="238">
        <f>IF(N664="základní",J664,0)</f>
        <v>0</v>
      </c>
      <c r="BF664" s="238">
        <f>IF(N664="snížená",J664,0)</f>
        <v>0</v>
      </c>
      <c r="BG664" s="238">
        <f>IF(N664="zákl. přenesená",J664,0)</f>
        <v>0</v>
      </c>
      <c r="BH664" s="238">
        <f>IF(N664="sníž. přenesená",J664,0)</f>
        <v>0</v>
      </c>
      <c r="BI664" s="238">
        <f>IF(N664="nulová",J664,0)</f>
        <v>0</v>
      </c>
      <c r="BJ664" s="17" t="s">
        <v>83</v>
      </c>
      <c r="BK664" s="238">
        <f>ROUND(I664*H664,2)</f>
        <v>0</v>
      </c>
      <c r="BL664" s="17" t="s">
        <v>1183</v>
      </c>
      <c r="BM664" s="237" t="s">
        <v>4545</v>
      </c>
    </row>
    <row r="665" s="14" customFormat="1">
      <c r="A665" s="14"/>
      <c r="B665" s="255"/>
      <c r="C665" s="256"/>
      <c r="D665" s="246" t="s">
        <v>190</v>
      </c>
      <c r="E665" s="257" t="s">
        <v>1</v>
      </c>
      <c r="F665" s="258" t="s">
        <v>4308</v>
      </c>
      <c r="G665" s="256"/>
      <c r="H665" s="259">
        <v>3</v>
      </c>
      <c r="I665" s="260"/>
      <c r="J665" s="256"/>
      <c r="K665" s="256"/>
      <c r="L665" s="261"/>
      <c r="M665" s="262"/>
      <c r="N665" s="263"/>
      <c r="O665" s="263"/>
      <c r="P665" s="263"/>
      <c r="Q665" s="263"/>
      <c r="R665" s="263"/>
      <c r="S665" s="263"/>
      <c r="T665" s="26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265" t="s">
        <v>190</v>
      </c>
      <c r="AU665" s="265" t="s">
        <v>85</v>
      </c>
      <c r="AV665" s="14" t="s">
        <v>85</v>
      </c>
      <c r="AW665" s="14" t="s">
        <v>34</v>
      </c>
      <c r="AX665" s="14" t="s">
        <v>76</v>
      </c>
      <c r="AY665" s="265" t="s">
        <v>178</v>
      </c>
    </row>
    <row r="666" s="2" customFormat="1" ht="24.15" customHeight="1">
      <c r="A666" s="38"/>
      <c r="B666" s="39"/>
      <c r="C666" s="267" t="s">
        <v>1732</v>
      </c>
      <c r="D666" s="267" t="s">
        <v>406</v>
      </c>
      <c r="E666" s="268" t="s">
        <v>4546</v>
      </c>
      <c r="F666" s="269" t="s">
        <v>4547</v>
      </c>
      <c r="G666" s="270" t="s">
        <v>1341</v>
      </c>
      <c r="H666" s="271">
        <v>3</v>
      </c>
      <c r="I666" s="272"/>
      <c r="J666" s="273">
        <f>ROUND(I666*H666,2)</f>
        <v>0</v>
      </c>
      <c r="K666" s="269" t="s">
        <v>1</v>
      </c>
      <c r="L666" s="274"/>
      <c r="M666" s="275" t="s">
        <v>1</v>
      </c>
      <c r="N666" s="276" t="s">
        <v>41</v>
      </c>
      <c r="O666" s="91"/>
      <c r="P666" s="235">
        <f>O666*H666</f>
        <v>0</v>
      </c>
      <c r="Q666" s="235">
        <v>0</v>
      </c>
      <c r="R666" s="235">
        <f>Q666*H666</f>
        <v>0</v>
      </c>
      <c r="S666" s="235">
        <v>0</v>
      </c>
      <c r="T666" s="236">
        <f>S666*H666</f>
        <v>0</v>
      </c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R666" s="237" t="s">
        <v>1183</v>
      </c>
      <c r="AT666" s="237" t="s">
        <v>406</v>
      </c>
      <c r="AU666" s="237" t="s">
        <v>85</v>
      </c>
      <c r="AY666" s="17" t="s">
        <v>178</v>
      </c>
      <c r="BE666" s="238">
        <f>IF(N666="základní",J666,0)</f>
        <v>0</v>
      </c>
      <c r="BF666" s="238">
        <f>IF(N666="snížená",J666,0)</f>
        <v>0</v>
      </c>
      <c r="BG666" s="238">
        <f>IF(N666="zákl. přenesená",J666,0)</f>
        <v>0</v>
      </c>
      <c r="BH666" s="238">
        <f>IF(N666="sníž. přenesená",J666,0)</f>
        <v>0</v>
      </c>
      <c r="BI666" s="238">
        <f>IF(N666="nulová",J666,0)</f>
        <v>0</v>
      </c>
      <c r="BJ666" s="17" t="s">
        <v>83</v>
      </c>
      <c r="BK666" s="238">
        <f>ROUND(I666*H666,2)</f>
        <v>0</v>
      </c>
      <c r="BL666" s="17" t="s">
        <v>1183</v>
      </c>
      <c r="BM666" s="237" t="s">
        <v>4548</v>
      </c>
    </row>
    <row r="667" s="2" customFormat="1" ht="33" customHeight="1">
      <c r="A667" s="38"/>
      <c r="B667" s="39"/>
      <c r="C667" s="267" t="s">
        <v>1736</v>
      </c>
      <c r="D667" s="267" t="s">
        <v>406</v>
      </c>
      <c r="E667" s="268" t="s">
        <v>4536</v>
      </c>
      <c r="F667" s="269" t="s">
        <v>4537</v>
      </c>
      <c r="G667" s="270" t="s">
        <v>1341</v>
      </c>
      <c r="H667" s="271">
        <v>3</v>
      </c>
      <c r="I667" s="272"/>
      <c r="J667" s="273">
        <f>ROUND(I667*H667,2)</f>
        <v>0</v>
      </c>
      <c r="K667" s="269" t="s">
        <v>1</v>
      </c>
      <c r="L667" s="274"/>
      <c r="M667" s="275" t="s">
        <v>1</v>
      </c>
      <c r="N667" s="276" t="s">
        <v>41</v>
      </c>
      <c r="O667" s="91"/>
      <c r="P667" s="235">
        <f>O667*H667</f>
        <v>0</v>
      </c>
      <c r="Q667" s="235">
        <v>0</v>
      </c>
      <c r="R667" s="235">
        <f>Q667*H667</f>
        <v>0</v>
      </c>
      <c r="S667" s="235">
        <v>0</v>
      </c>
      <c r="T667" s="236">
        <f>S667*H667</f>
        <v>0</v>
      </c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R667" s="237" t="s">
        <v>1183</v>
      </c>
      <c r="AT667" s="237" t="s">
        <v>406</v>
      </c>
      <c r="AU667" s="237" t="s">
        <v>85</v>
      </c>
      <c r="AY667" s="17" t="s">
        <v>178</v>
      </c>
      <c r="BE667" s="238">
        <f>IF(N667="základní",J667,0)</f>
        <v>0</v>
      </c>
      <c r="BF667" s="238">
        <f>IF(N667="snížená",J667,0)</f>
        <v>0</v>
      </c>
      <c r="BG667" s="238">
        <f>IF(N667="zákl. přenesená",J667,0)</f>
        <v>0</v>
      </c>
      <c r="BH667" s="238">
        <f>IF(N667="sníž. přenesená",J667,0)</f>
        <v>0</v>
      </c>
      <c r="BI667" s="238">
        <f>IF(N667="nulová",J667,0)</f>
        <v>0</v>
      </c>
      <c r="BJ667" s="17" t="s">
        <v>83</v>
      </c>
      <c r="BK667" s="238">
        <f>ROUND(I667*H667,2)</f>
        <v>0</v>
      </c>
      <c r="BL667" s="17" t="s">
        <v>1183</v>
      </c>
      <c r="BM667" s="237" t="s">
        <v>4549</v>
      </c>
    </row>
    <row r="668" s="2" customFormat="1" ht="33" customHeight="1">
      <c r="A668" s="38"/>
      <c r="B668" s="39"/>
      <c r="C668" s="226" t="s">
        <v>1740</v>
      </c>
      <c r="D668" s="226" t="s">
        <v>181</v>
      </c>
      <c r="E668" s="227" t="s">
        <v>4550</v>
      </c>
      <c r="F668" s="228" t="s">
        <v>4551</v>
      </c>
      <c r="G668" s="229" t="s">
        <v>203</v>
      </c>
      <c r="H668" s="230">
        <v>3</v>
      </c>
      <c r="I668" s="231"/>
      <c r="J668" s="232">
        <f>ROUND(I668*H668,2)</f>
        <v>0</v>
      </c>
      <c r="K668" s="228" t="s">
        <v>185</v>
      </c>
      <c r="L668" s="44"/>
      <c r="M668" s="233" t="s">
        <v>1</v>
      </c>
      <c r="N668" s="234" t="s">
        <v>41</v>
      </c>
      <c r="O668" s="91"/>
      <c r="P668" s="235">
        <f>O668*H668</f>
        <v>0</v>
      </c>
      <c r="Q668" s="235">
        <v>0</v>
      </c>
      <c r="R668" s="235">
        <f>Q668*H668</f>
        <v>0</v>
      </c>
      <c r="S668" s="235">
        <v>0</v>
      </c>
      <c r="T668" s="236">
        <f>S668*H668</f>
        <v>0</v>
      </c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R668" s="237" t="s">
        <v>362</v>
      </c>
      <c r="AT668" s="237" t="s">
        <v>181</v>
      </c>
      <c r="AU668" s="237" t="s">
        <v>85</v>
      </c>
      <c r="AY668" s="17" t="s">
        <v>178</v>
      </c>
      <c r="BE668" s="238">
        <f>IF(N668="základní",J668,0)</f>
        <v>0</v>
      </c>
      <c r="BF668" s="238">
        <f>IF(N668="snížená",J668,0)</f>
        <v>0</v>
      </c>
      <c r="BG668" s="238">
        <f>IF(N668="zákl. přenesená",J668,0)</f>
        <v>0</v>
      </c>
      <c r="BH668" s="238">
        <f>IF(N668="sníž. přenesená",J668,0)</f>
        <v>0</v>
      </c>
      <c r="BI668" s="238">
        <f>IF(N668="nulová",J668,0)</f>
        <v>0</v>
      </c>
      <c r="BJ668" s="17" t="s">
        <v>83</v>
      </c>
      <c r="BK668" s="238">
        <f>ROUND(I668*H668,2)</f>
        <v>0</v>
      </c>
      <c r="BL668" s="17" t="s">
        <v>362</v>
      </c>
      <c r="BM668" s="237" t="s">
        <v>4552</v>
      </c>
    </row>
    <row r="669" s="2" customFormat="1">
      <c r="A669" s="38"/>
      <c r="B669" s="39"/>
      <c r="C669" s="40"/>
      <c r="D669" s="239" t="s">
        <v>188</v>
      </c>
      <c r="E669" s="40"/>
      <c r="F669" s="240" t="s">
        <v>4553</v>
      </c>
      <c r="G669" s="40"/>
      <c r="H669" s="40"/>
      <c r="I669" s="241"/>
      <c r="J669" s="40"/>
      <c r="K669" s="40"/>
      <c r="L669" s="44"/>
      <c r="M669" s="242"/>
      <c r="N669" s="243"/>
      <c r="O669" s="91"/>
      <c r="P669" s="91"/>
      <c r="Q669" s="91"/>
      <c r="R669" s="91"/>
      <c r="S669" s="91"/>
      <c r="T669" s="92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T669" s="17" t="s">
        <v>188</v>
      </c>
      <c r="AU669" s="17" t="s">
        <v>85</v>
      </c>
    </row>
    <row r="670" s="2" customFormat="1" ht="24.15" customHeight="1">
      <c r="A670" s="38"/>
      <c r="B670" s="39"/>
      <c r="C670" s="267" t="s">
        <v>1746</v>
      </c>
      <c r="D670" s="267" t="s">
        <v>406</v>
      </c>
      <c r="E670" s="268" t="s">
        <v>4554</v>
      </c>
      <c r="F670" s="269" t="s">
        <v>4555</v>
      </c>
      <c r="G670" s="270" t="s">
        <v>1341</v>
      </c>
      <c r="H670" s="271">
        <v>3</v>
      </c>
      <c r="I670" s="272"/>
      <c r="J670" s="273">
        <f>ROUND(I670*H670,2)</f>
        <v>0</v>
      </c>
      <c r="K670" s="269" t="s">
        <v>1</v>
      </c>
      <c r="L670" s="274"/>
      <c r="M670" s="275" t="s">
        <v>1</v>
      </c>
      <c r="N670" s="276" t="s">
        <v>41</v>
      </c>
      <c r="O670" s="91"/>
      <c r="P670" s="235">
        <f>O670*H670</f>
        <v>0</v>
      </c>
      <c r="Q670" s="235">
        <v>0</v>
      </c>
      <c r="R670" s="235">
        <f>Q670*H670</f>
        <v>0</v>
      </c>
      <c r="S670" s="235">
        <v>0</v>
      </c>
      <c r="T670" s="236">
        <f>S670*H670</f>
        <v>0</v>
      </c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R670" s="237" t="s">
        <v>1183</v>
      </c>
      <c r="AT670" s="237" t="s">
        <v>406</v>
      </c>
      <c r="AU670" s="237" t="s">
        <v>85</v>
      </c>
      <c r="AY670" s="17" t="s">
        <v>178</v>
      </c>
      <c r="BE670" s="238">
        <f>IF(N670="základní",J670,0)</f>
        <v>0</v>
      </c>
      <c r="BF670" s="238">
        <f>IF(N670="snížená",J670,0)</f>
        <v>0</v>
      </c>
      <c r="BG670" s="238">
        <f>IF(N670="zákl. přenesená",J670,0)</f>
        <v>0</v>
      </c>
      <c r="BH670" s="238">
        <f>IF(N670="sníž. přenesená",J670,0)</f>
        <v>0</v>
      </c>
      <c r="BI670" s="238">
        <f>IF(N670="nulová",J670,0)</f>
        <v>0</v>
      </c>
      <c r="BJ670" s="17" t="s">
        <v>83</v>
      </c>
      <c r="BK670" s="238">
        <f>ROUND(I670*H670,2)</f>
        <v>0</v>
      </c>
      <c r="BL670" s="17" t="s">
        <v>1183</v>
      </c>
      <c r="BM670" s="237" t="s">
        <v>4556</v>
      </c>
    </row>
    <row r="671" s="14" customFormat="1">
      <c r="A671" s="14"/>
      <c r="B671" s="255"/>
      <c r="C671" s="256"/>
      <c r="D671" s="246" t="s">
        <v>190</v>
      </c>
      <c r="E671" s="257" t="s">
        <v>1</v>
      </c>
      <c r="F671" s="258" t="s">
        <v>4557</v>
      </c>
      <c r="G671" s="256"/>
      <c r="H671" s="259">
        <v>3</v>
      </c>
      <c r="I671" s="260"/>
      <c r="J671" s="256"/>
      <c r="K671" s="256"/>
      <c r="L671" s="261"/>
      <c r="M671" s="262"/>
      <c r="N671" s="263"/>
      <c r="O671" s="263"/>
      <c r="P671" s="263"/>
      <c r="Q671" s="263"/>
      <c r="R671" s="263"/>
      <c r="S671" s="263"/>
      <c r="T671" s="26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65" t="s">
        <v>190</v>
      </c>
      <c r="AU671" s="265" t="s">
        <v>85</v>
      </c>
      <c r="AV671" s="14" t="s">
        <v>85</v>
      </c>
      <c r="AW671" s="14" t="s">
        <v>34</v>
      </c>
      <c r="AX671" s="14" t="s">
        <v>76</v>
      </c>
      <c r="AY671" s="265" t="s">
        <v>178</v>
      </c>
    </row>
    <row r="672" s="2" customFormat="1" ht="24.15" customHeight="1">
      <c r="A672" s="38"/>
      <c r="B672" s="39"/>
      <c r="C672" s="267" t="s">
        <v>1752</v>
      </c>
      <c r="D672" s="267" t="s">
        <v>406</v>
      </c>
      <c r="E672" s="268" t="s">
        <v>4546</v>
      </c>
      <c r="F672" s="269" t="s">
        <v>4547</v>
      </c>
      <c r="G672" s="270" t="s">
        <v>1341</v>
      </c>
      <c r="H672" s="271">
        <v>3</v>
      </c>
      <c r="I672" s="272"/>
      <c r="J672" s="273">
        <f>ROUND(I672*H672,2)</f>
        <v>0</v>
      </c>
      <c r="K672" s="269" t="s">
        <v>1</v>
      </c>
      <c r="L672" s="274"/>
      <c r="M672" s="275" t="s">
        <v>1</v>
      </c>
      <c r="N672" s="276" t="s">
        <v>41</v>
      </c>
      <c r="O672" s="91"/>
      <c r="P672" s="235">
        <f>O672*H672</f>
        <v>0</v>
      </c>
      <c r="Q672" s="235">
        <v>0</v>
      </c>
      <c r="R672" s="235">
        <f>Q672*H672</f>
        <v>0</v>
      </c>
      <c r="S672" s="235">
        <v>0</v>
      </c>
      <c r="T672" s="236">
        <f>S672*H672</f>
        <v>0</v>
      </c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R672" s="237" t="s">
        <v>1183</v>
      </c>
      <c r="AT672" s="237" t="s">
        <v>406</v>
      </c>
      <c r="AU672" s="237" t="s">
        <v>85</v>
      </c>
      <c r="AY672" s="17" t="s">
        <v>178</v>
      </c>
      <c r="BE672" s="238">
        <f>IF(N672="základní",J672,0)</f>
        <v>0</v>
      </c>
      <c r="BF672" s="238">
        <f>IF(N672="snížená",J672,0)</f>
        <v>0</v>
      </c>
      <c r="BG672" s="238">
        <f>IF(N672="zákl. přenesená",J672,0)</f>
        <v>0</v>
      </c>
      <c r="BH672" s="238">
        <f>IF(N672="sníž. přenesená",J672,0)</f>
        <v>0</v>
      </c>
      <c r="BI672" s="238">
        <f>IF(N672="nulová",J672,0)</f>
        <v>0</v>
      </c>
      <c r="BJ672" s="17" t="s">
        <v>83</v>
      </c>
      <c r="BK672" s="238">
        <f>ROUND(I672*H672,2)</f>
        <v>0</v>
      </c>
      <c r="BL672" s="17" t="s">
        <v>1183</v>
      </c>
      <c r="BM672" s="237" t="s">
        <v>4558</v>
      </c>
    </row>
    <row r="673" s="2" customFormat="1" ht="33" customHeight="1">
      <c r="A673" s="38"/>
      <c r="B673" s="39"/>
      <c r="C673" s="267" t="s">
        <v>1756</v>
      </c>
      <c r="D673" s="267" t="s">
        <v>406</v>
      </c>
      <c r="E673" s="268" t="s">
        <v>4536</v>
      </c>
      <c r="F673" s="269" t="s">
        <v>4537</v>
      </c>
      <c r="G673" s="270" t="s">
        <v>1341</v>
      </c>
      <c r="H673" s="271">
        <v>3</v>
      </c>
      <c r="I673" s="272"/>
      <c r="J673" s="273">
        <f>ROUND(I673*H673,2)</f>
        <v>0</v>
      </c>
      <c r="K673" s="269" t="s">
        <v>1</v>
      </c>
      <c r="L673" s="274"/>
      <c r="M673" s="275" t="s">
        <v>1</v>
      </c>
      <c r="N673" s="276" t="s">
        <v>41</v>
      </c>
      <c r="O673" s="91"/>
      <c r="P673" s="235">
        <f>O673*H673</f>
        <v>0</v>
      </c>
      <c r="Q673" s="235">
        <v>0</v>
      </c>
      <c r="R673" s="235">
        <f>Q673*H673</f>
        <v>0</v>
      </c>
      <c r="S673" s="235">
        <v>0</v>
      </c>
      <c r="T673" s="236">
        <f>S673*H673</f>
        <v>0</v>
      </c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R673" s="237" t="s">
        <v>1183</v>
      </c>
      <c r="AT673" s="237" t="s">
        <v>406</v>
      </c>
      <c r="AU673" s="237" t="s">
        <v>85</v>
      </c>
      <c r="AY673" s="17" t="s">
        <v>178</v>
      </c>
      <c r="BE673" s="238">
        <f>IF(N673="základní",J673,0)</f>
        <v>0</v>
      </c>
      <c r="BF673" s="238">
        <f>IF(N673="snížená",J673,0)</f>
        <v>0</v>
      </c>
      <c r="BG673" s="238">
        <f>IF(N673="zákl. přenesená",J673,0)</f>
        <v>0</v>
      </c>
      <c r="BH673" s="238">
        <f>IF(N673="sníž. přenesená",J673,0)</f>
        <v>0</v>
      </c>
      <c r="BI673" s="238">
        <f>IF(N673="nulová",J673,0)</f>
        <v>0</v>
      </c>
      <c r="BJ673" s="17" t="s">
        <v>83</v>
      </c>
      <c r="BK673" s="238">
        <f>ROUND(I673*H673,2)</f>
        <v>0</v>
      </c>
      <c r="BL673" s="17" t="s">
        <v>1183</v>
      </c>
      <c r="BM673" s="237" t="s">
        <v>4559</v>
      </c>
    </row>
    <row r="674" s="2" customFormat="1" ht="33" customHeight="1">
      <c r="A674" s="38"/>
      <c r="B674" s="39"/>
      <c r="C674" s="226" t="s">
        <v>1760</v>
      </c>
      <c r="D674" s="226" t="s">
        <v>181</v>
      </c>
      <c r="E674" s="227" t="s">
        <v>4560</v>
      </c>
      <c r="F674" s="228" t="s">
        <v>4551</v>
      </c>
      <c r="G674" s="229" t="s">
        <v>203</v>
      </c>
      <c r="H674" s="230">
        <v>3</v>
      </c>
      <c r="I674" s="231"/>
      <c r="J674" s="232">
        <f>ROUND(I674*H674,2)</f>
        <v>0</v>
      </c>
      <c r="K674" s="228" t="s">
        <v>185</v>
      </c>
      <c r="L674" s="44"/>
      <c r="M674" s="233" t="s">
        <v>1</v>
      </c>
      <c r="N674" s="234" t="s">
        <v>41</v>
      </c>
      <c r="O674" s="91"/>
      <c r="P674" s="235">
        <f>O674*H674</f>
        <v>0</v>
      </c>
      <c r="Q674" s="235">
        <v>0</v>
      </c>
      <c r="R674" s="235">
        <f>Q674*H674</f>
        <v>0</v>
      </c>
      <c r="S674" s="235">
        <v>0</v>
      </c>
      <c r="T674" s="236">
        <f>S674*H674</f>
        <v>0</v>
      </c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R674" s="237" t="s">
        <v>362</v>
      </c>
      <c r="AT674" s="237" t="s">
        <v>181</v>
      </c>
      <c r="AU674" s="237" t="s">
        <v>85</v>
      </c>
      <c r="AY674" s="17" t="s">
        <v>178</v>
      </c>
      <c r="BE674" s="238">
        <f>IF(N674="základní",J674,0)</f>
        <v>0</v>
      </c>
      <c r="BF674" s="238">
        <f>IF(N674="snížená",J674,0)</f>
        <v>0</v>
      </c>
      <c r="BG674" s="238">
        <f>IF(N674="zákl. přenesená",J674,0)</f>
        <v>0</v>
      </c>
      <c r="BH674" s="238">
        <f>IF(N674="sníž. přenesená",J674,0)</f>
        <v>0</v>
      </c>
      <c r="BI674" s="238">
        <f>IF(N674="nulová",J674,0)</f>
        <v>0</v>
      </c>
      <c r="BJ674" s="17" t="s">
        <v>83</v>
      </c>
      <c r="BK674" s="238">
        <f>ROUND(I674*H674,2)</f>
        <v>0</v>
      </c>
      <c r="BL674" s="17" t="s">
        <v>362</v>
      </c>
      <c r="BM674" s="237" t="s">
        <v>4561</v>
      </c>
    </row>
    <row r="675" s="2" customFormat="1">
      <c r="A675" s="38"/>
      <c r="B675" s="39"/>
      <c r="C675" s="40"/>
      <c r="D675" s="239" t="s">
        <v>188</v>
      </c>
      <c r="E675" s="40"/>
      <c r="F675" s="240" t="s">
        <v>4562</v>
      </c>
      <c r="G675" s="40"/>
      <c r="H675" s="40"/>
      <c r="I675" s="241"/>
      <c r="J675" s="40"/>
      <c r="K675" s="40"/>
      <c r="L675" s="44"/>
      <c r="M675" s="242"/>
      <c r="N675" s="243"/>
      <c r="O675" s="91"/>
      <c r="P675" s="91"/>
      <c r="Q675" s="91"/>
      <c r="R675" s="91"/>
      <c r="S675" s="91"/>
      <c r="T675" s="92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T675" s="17" t="s">
        <v>188</v>
      </c>
      <c r="AU675" s="17" t="s">
        <v>85</v>
      </c>
    </row>
    <row r="676" s="2" customFormat="1" ht="16.5" customHeight="1">
      <c r="A676" s="38"/>
      <c r="B676" s="39"/>
      <c r="C676" s="267" t="s">
        <v>1764</v>
      </c>
      <c r="D676" s="267" t="s">
        <v>406</v>
      </c>
      <c r="E676" s="268" t="s">
        <v>4563</v>
      </c>
      <c r="F676" s="269" t="s">
        <v>4564</v>
      </c>
      <c r="G676" s="270" t="s">
        <v>1341</v>
      </c>
      <c r="H676" s="271">
        <v>11</v>
      </c>
      <c r="I676" s="272"/>
      <c r="J676" s="273">
        <f>ROUND(I676*H676,2)</f>
        <v>0</v>
      </c>
      <c r="K676" s="269" t="s">
        <v>1</v>
      </c>
      <c r="L676" s="274"/>
      <c r="M676" s="275" t="s">
        <v>1</v>
      </c>
      <c r="N676" s="276" t="s">
        <v>41</v>
      </c>
      <c r="O676" s="91"/>
      <c r="P676" s="235">
        <f>O676*H676</f>
        <v>0</v>
      </c>
      <c r="Q676" s="235">
        <v>0</v>
      </c>
      <c r="R676" s="235">
        <f>Q676*H676</f>
        <v>0</v>
      </c>
      <c r="S676" s="235">
        <v>0</v>
      </c>
      <c r="T676" s="236">
        <f>S676*H676</f>
        <v>0</v>
      </c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R676" s="237" t="s">
        <v>1183</v>
      </c>
      <c r="AT676" s="237" t="s">
        <v>406</v>
      </c>
      <c r="AU676" s="237" t="s">
        <v>85</v>
      </c>
      <c r="AY676" s="17" t="s">
        <v>178</v>
      </c>
      <c r="BE676" s="238">
        <f>IF(N676="základní",J676,0)</f>
        <v>0</v>
      </c>
      <c r="BF676" s="238">
        <f>IF(N676="snížená",J676,0)</f>
        <v>0</v>
      </c>
      <c r="BG676" s="238">
        <f>IF(N676="zákl. přenesená",J676,0)</f>
        <v>0</v>
      </c>
      <c r="BH676" s="238">
        <f>IF(N676="sníž. přenesená",J676,0)</f>
        <v>0</v>
      </c>
      <c r="BI676" s="238">
        <f>IF(N676="nulová",J676,0)</f>
        <v>0</v>
      </c>
      <c r="BJ676" s="17" t="s">
        <v>83</v>
      </c>
      <c r="BK676" s="238">
        <f>ROUND(I676*H676,2)</f>
        <v>0</v>
      </c>
      <c r="BL676" s="17" t="s">
        <v>1183</v>
      </c>
      <c r="BM676" s="237" t="s">
        <v>4565</v>
      </c>
    </row>
    <row r="677" s="14" customFormat="1">
      <c r="A677" s="14"/>
      <c r="B677" s="255"/>
      <c r="C677" s="256"/>
      <c r="D677" s="246" t="s">
        <v>190</v>
      </c>
      <c r="E677" s="257" t="s">
        <v>1</v>
      </c>
      <c r="F677" s="258" t="s">
        <v>276</v>
      </c>
      <c r="G677" s="256"/>
      <c r="H677" s="259">
        <v>10</v>
      </c>
      <c r="I677" s="260"/>
      <c r="J677" s="256"/>
      <c r="K677" s="256"/>
      <c r="L677" s="261"/>
      <c r="M677" s="262"/>
      <c r="N677" s="263"/>
      <c r="O677" s="263"/>
      <c r="P677" s="263"/>
      <c r="Q677" s="263"/>
      <c r="R677" s="263"/>
      <c r="S677" s="263"/>
      <c r="T677" s="26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65" t="s">
        <v>190</v>
      </c>
      <c r="AU677" s="265" t="s">
        <v>85</v>
      </c>
      <c r="AV677" s="14" t="s">
        <v>85</v>
      </c>
      <c r="AW677" s="14" t="s">
        <v>34</v>
      </c>
      <c r="AX677" s="14" t="s">
        <v>76</v>
      </c>
      <c r="AY677" s="265" t="s">
        <v>178</v>
      </c>
    </row>
    <row r="678" s="14" customFormat="1">
      <c r="A678" s="14"/>
      <c r="B678" s="255"/>
      <c r="C678" s="256"/>
      <c r="D678" s="246" t="s">
        <v>190</v>
      </c>
      <c r="E678" s="257" t="s">
        <v>1</v>
      </c>
      <c r="F678" s="258" t="s">
        <v>4566</v>
      </c>
      <c r="G678" s="256"/>
      <c r="H678" s="259">
        <v>1</v>
      </c>
      <c r="I678" s="260"/>
      <c r="J678" s="256"/>
      <c r="K678" s="256"/>
      <c r="L678" s="261"/>
      <c r="M678" s="262"/>
      <c r="N678" s="263"/>
      <c r="O678" s="263"/>
      <c r="P678" s="263"/>
      <c r="Q678" s="263"/>
      <c r="R678" s="263"/>
      <c r="S678" s="263"/>
      <c r="T678" s="26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65" t="s">
        <v>190</v>
      </c>
      <c r="AU678" s="265" t="s">
        <v>85</v>
      </c>
      <c r="AV678" s="14" t="s">
        <v>85</v>
      </c>
      <c r="AW678" s="14" t="s">
        <v>34</v>
      </c>
      <c r="AX678" s="14" t="s">
        <v>76</v>
      </c>
      <c r="AY678" s="265" t="s">
        <v>178</v>
      </c>
    </row>
    <row r="679" s="2" customFormat="1" ht="24.15" customHeight="1">
      <c r="A679" s="38"/>
      <c r="B679" s="39"/>
      <c r="C679" s="267" t="s">
        <v>1768</v>
      </c>
      <c r="D679" s="267" t="s">
        <v>406</v>
      </c>
      <c r="E679" s="268" t="s">
        <v>4567</v>
      </c>
      <c r="F679" s="269" t="s">
        <v>4568</v>
      </c>
      <c r="G679" s="270" t="s">
        <v>1341</v>
      </c>
      <c r="H679" s="271">
        <v>11</v>
      </c>
      <c r="I679" s="272"/>
      <c r="J679" s="273">
        <f>ROUND(I679*H679,2)</f>
        <v>0</v>
      </c>
      <c r="K679" s="269" t="s">
        <v>1</v>
      </c>
      <c r="L679" s="274"/>
      <c r="M679" s="275" t="s">
        <v>1</v>
      </c>
      <c r="N679" s="276" t="s">
        <v>41</v>
      </c>
      <c r="O679" s="91"/>
      <c r="P679" s="235">
        <f>O679*H679</f>
        <v>0</v>
      </c>
      <c r="Q679" s="235">
        <v>0</v>
      </c>
      <c r="R679" s="235">
        <f>Q679*H679</f>
        <v>0</v>
      </c>
      <c r="S679" s="235">
        <v>0</v>
      </c>
      <c r="T679" s="236">
        <f>S679*H679</f>
        <v>0</v>
      </c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R679" s="237" t="s">
        <v>1183</v>
      </c>
      <c r="AT679" s="237" t="s">
        <v>406</v>
      </c>
      <c r="AU679" s="237" t="s">
        <v>85</v>
      </c>
      <c r="AY679" s="17" t="s">
        <v>178</v>
      </c>
      <c r="BE679" s="238">
        <f>IF(N679="základní",J679,0)</f>
        <v>0</v>
      </c>
      <c r="BF679" s="238">
        <f>IF(N679="snížená",J679,0)</f>
        <v>0</v>
      </c>
      <c r="BG679" s="238">
        <f>IF(N679="zákl. přenesená",J679,0)</f>
        <v>0</v>
      </c>
      <c r="BH679" s="238">
        <f>IF(N679="sníž. přenesená",J679,0)</f>
        <v>0</v>
      </c>
      <c r="BI679" s="238">
        <f>IF(N679="nulová",J679,0)</f>
        <v>0</v>
      </c>
      <c r="BJ679" s="17" t="s">
        <v>83</v>
      </c>
      <c r="BK679" s="238">
        <f>ROUND(I679*H679,2)</f>
        <v>0</v>
      </c>
      <c r="BL679" s="17" t="s">
        <v>1183</v>
      </c>
      <c r="BM679" s="237" t="s">
        <v>4569</v>
      </c>
    </row>
    <row r="680" s="2" customFormat="1" ht="33" customHeight="1">
      <c r="A680" s="38"/>
      <c r="B680" s="39"/>
      <c r="C680" s="267" t="s">
        <v>1772</v>
      </c>
      <c r="D680" s="267" t="s">
        <v>406</v>
      </c>
      <c r="E680" s="268" t="s">
        <v>4536</v>
      </c>
      <c r="F680" s="269" t="s">
        <v>4537</v>
      </c>
      <c r="G680" s="270" t="s">
        <v>1341</v>
      </c>
      <c r="H680" s="271">
        <v>11</v>
      </c>
      <c r="I680" s="272"/>
      <c r="J680" s="273">
        <f>ROUND(I680*H680,2)</f>
        <v>0</v>
      </c>
      <c r="K680" s="269" t="s">
        <v>1</v>
      </c>
      <c r="L680" s="274"/>
      <c r="M680" s="275" t="s">
        <v>1</v>
      </c>
      <c r="N680" s="276" t="s">
        <v>41</v>
      </c>
      <c r="O680" s="91"/>
      <c r="P680" s="235">
        <f>O680*H680</f>
        <v>0</v>
      </c>
      <c r="Q680" s="235">
        <v>0</v>
      </c>
      <c r="R680" s="235">
        <f>Q680*H680</f>
        <v>0</v>
      </c>
      <c r="S680" s="235">
        <v>0</v>
      </c>
      <c r="T680" s="236">
        <f>S680*H680</f>
        <v>0</v>
      </c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R680" s="237" t="s">
        <v>1183</v>
      </c>
      <c r="AT680" s="237" t="s">
        <v>406</v>
      </c>
      <c r="AU680" s="237" t="s">
        <v>85</v>
      </c>
      <c r="AY680" s="17" t="s">
        <v>178</v>
      </c>
      <c r="BE680" s="238">
        <f>IF(N680="základní",J680,0)</f>
        <v>0</v>
      </c>
      <c r="BF680" s="238">
        <f>IF(N680="snížená",J680,0)</f>
        <v>0</v>
      </c>
      <c r="BG680" s="238">
        <f>IF(N680="zákl. přenesená",J680,0)</f>
        <v>0</v>
      </c>
      <c r="BH680" s="238">
        <f>IF(N680="sníž. přenesená",J680,0)</f>
        <v>0</v>
      </c>
      <c r="BI680" s="238">
        <f>IF(N680="nulová",J680,0)</f>
        <v>0</v>
      </c>
      <c r="BJ680" s="17" t="s">
        <v>83</v>
      </c>
      <c r="BK680" s="238">
        <f>ROUND(I680*H680,2)</f>
        <v>0</v>
      </c>
      <c r="BL680" s="17" t="s">
        <v>1183</v>
      </c>
      <c r="BM680" s="237" t="s">
        <v>4570</v>
      </c>
    </row>
    <row r="681" s="2" customFormat="1" ht="24.15" customHeight="1">
      <c r="A681" s="38"/>
      <c r="B681" s="39"/>
      <c r="C681" s="226" t="s">
        <v>1778</v>
      </c>
      <c r="D681" s="226" t="s">
        <v>181</v>
      </c>
      <c r="E681" s="227" t="s">
        <v>4571</v>
      </c>
      <c r="F681" s="228" t="s">
        <v>4572</v>
      </c>
      <c r="G681" s="229" t="s">
        <v>203</v>
      </c>
      <c r="H681" s="230">
        <v>11</v>
      </c>
      <c r="I681" s="231"/>
      <c r="J681" s="232">
        <f>ROUND(I681*H681,2)</f>
        <v>0</v>
      </c>
      <c r="K681" s="228" t="s">
        <v>185</v>
      </c>
      <c r="L681" s="44"/>
      <c r="M681" s="233" t="s">
        <v>1</v>
      </c>
      <c r="N681" s="234" t="s">
        <v>41</v>
      </c>
      <c r="O681" s="91"/>
      <c r="P681" s="235">
        <f>O681*H681</f>
        <v>0</v>
      </c>
      <c r="Q681" s="235">
        <v>0</v>
      </c>
      <c r="R681" s="235">
        <f>Q681*H681</f>
        <v>0</v>
      </c>
      <c r="S681" s="235">
        <v>0</v>
      </c>
      <c r="T681" s="236">
        <f>S681*H681</f>
        <v>0</v>
      </c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R681" s="237" t="s">
        <v>362</v>
      </c>
      <c r="AT681" s="237" t="s">
        <v>181</v>
      </c>
      <c r="AU681" s="237" t="s">
        <v>85</v>
      </c>
      <c r="AY681" s="17" t="s">
        <v>178</v>
      </c>
      <c r="BE681" s="238">
        <f>IF(N681="základní",J681,0)</f>
        <v>0</v>
      </c>
      <c r="BF681" s="238">
        <f>IF(N681="snížená",J681,0)</f>
        <v>0</v>
      </c>
      <c r="BG681" s="238">
        <f>IF(N681="zákl. přenesená",J681,0)</f>
        <v>0</v>
      </c>
      <c r="BH681" s="238">
        <f>IF(N681="sníž. přenesená",J681,0)</f>
        <v>0</v>
      </c>
      <c r="BI681" s="238">
        <f>IF(N681="nulová",J681,0)</f>
        <v>0</v>
      </c>
      <c r="BJ681" s="17" t="s">
        <v>83</v>
      </c>
      <c r="BK681" s="238">
        <f>ROUND(I681*H681,2)</f>
        <v>0</v>
      </c>
      <c r="BL681" s="17" t="s">
        <v>362</v>
      </c>
      <c r="BM681" s="237" t="s">
        <v>4573</v>
      </c>
    </row>
    <row r="682" s="2" customFormat="1">
      <c r="A682" s="38"/>
      <c r="B682" s="39"/>
      <c r="C682" s="40"/>
      <c r="D682" s="239" t="s">
        <v>188</v>
      </c>
      <c r="E682" s="40"/>
      <c r="F682" s="240" t="s">
        <v>4574</v>
      </c>
      <c r="G682" s="40"/>
      <c r="H682" s="40"/>
      <c r="I682" s="241"/>
      <c r="J682" s="40"/>
      <c r="K682" s="40"/>
      <c r="L682" s="44"/>
      <c r="M682" s="242"/>
      <c r="N682" s="243"/>
      <c r="O682" s="91"/>
      <c r="P682" s="91"/>
      <c r="Q682" s="91"/>
      <c r="R682" s="91"/>
      <c r="S682" s="91"/>
      <c r="T682" s="92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T682" s="17" t="s">
        <v>188</v>
      </c>
      <c r="AU682" s="17" t="s">
        <v>85</v>
      </c>
    </row>
    <row r="683" s="2" customFormat="1" ht="24.15" customHeight="1">
      <c r="A683" s="38"/>
      <c r="B683" s="39"/>
      <c r="C683" s="267" t="s">
        <v>1782</v>
      </c>
      <c r="D683" s="267" t="s">
        <v>406</v>
      </c>
      <c r="E683" s="268" t="s">
        <v>4575</v>
      </c>
      <c r="F683" s="269" t="s">
        <v>4576</v>
      </c>
      <c r="G683" s="270" t="s">
        <v>1341</v>
      </c>
      <c r="H683" s="271">
        <v>6</v>
      </c>
      <c r="I683" s="272"/>
      <c r="J683" s="273">
        <f>ROUND(I683*H683,2)</f>
        <v>0</v>
      </c>
      <c r="K683" s="269" t="s">
        <v>1</v>
      </c>
      <c r="L683" s="274"/>
      <c r="M683" s="275" t="s">
        <v>1</v>
      </c>
      <c r="N683" s="276" t="s">
        <v>41</v>
      </c>
      <c r="O683" s="91"/>
      <c r="P683" s="235">
        <f>O683*H683</f>
        <v>0</v>
      </c>
      <c r="Q683" s="235">
        <v>0</v>
      </c>
      <c r="R683" s="235">
        <f>Q683*H683</f>
        <v>0</v>
      </c>
      <c r="S683" s="235">
        <v>0</v>
      </c>
      <c r="T683" s="236">
        <f>S683*H683</f>
        <v>0</v>
      </c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R683" s="237" t="s">
        <v>1183</v>
      </c>
      <c r="AT683" s="237" t="s">
        <v>406</v>
      </c>
      <c r="AU683" s="237" t="s">
        <v>85</v>
      </c>
      <c r="AY683" s="17" t="s">
        <v>178</v>
      </c>
      <c r="BE683" s="238">
        <f>IF(N683="základní",J683,0)</f>
        <v>0</v>
      </c>
      <c r="BF683" s="238">
        <f>IF(N683="snížená",J683,0)</f>
        <v>0</v>
      </c>
      <c r="BG683" s="238">
        <f>IF(N683="zákl. přenesená",J683,0)</f>
        <v>0</v>
      </c>
      <c r="BH683" s="238">
        <f>IF(N683="sníž. přenesená",J683,0)</f>
        <v>0</v>
      </c>
      <c r="BI683" s="238">
        <f>IF(N683="nulová",J683,0)</f>
        <v>0</v>
      </c>
      <c r="BJ683" s="17" t="s">
        <v>83</v>
      </c>
      <c r="BK683" s="238">
        <f>ROUND(I683*H683,2)</f>
        <v>0</v>
      </c>
      <c r="BL683" s="17" t="s">
        <v>1183</v>
      </c>
      <c r="BM683" s="237" t="s">
        <v>4577</v>
      </c>
    </row>
    <row r="684" s="14" customFormat="1">
      <c r="A684" s="14"/>
      <c r="B684" s="255"/>
      <c r="C684" s="256"/>
      <c r="D684" s="246" t="s">
        <v>190</v>
      </c>
      <c r="E684" s="257" t="s">
        <v>1</v>
      </c>
      <c r="F684" s="258" t="s">
        <v>4283</v>
      </c>
      <c r="G684" s="256"/>
      <c r="H684" s="259">
        <v>6</v>
      </c>
      <c r="I684" s="260"/>
      <c r="J684" s="256"/>
      <c r="K684" s="256"/>
      <c r="L684" s="261"/>
      <c r="M684" s="262"/>
      <c r="N684" s="263"/>
      <c r="O684" s="263"/>
      <c r="P684" s="263"/>
      <c r="Q684" s="263"/>
      <c r="R684" s="263"/>
      <c r="S684" s="263"/>
      <c r="T684" s="26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65" t="s">
        <v>190</v>
      </c>
      <c r="AU684" s="265" t="s">
        <v>85</v>
      </c>
      <c r="AV684" s="14" t="s">
        <v>85</v>
      </c>
      <c r="AW684" s="14" t="s">
        <v>34</v>
      </c>
      <c r="AX684" s="14" t="s">
        <v>76</v>
      </c>
      <c r="AY684" s="265" t="s">
        <v>178</v>
      </c>
    </row>
    <row r="685" s="2" customFormat="1" ht="24.15" customHeight="1">
      <c r="A685" s="38"/>
      <c r="B685" s="39"/>
      <c r="C685" s="267" t="s">
        <v>1786</v>
      </c>
      <c r="D685" s="267" t="s">
        <v>406</v>
      </c>
      <c r="E685" s="268" t="s">
        <v>4578</v>
      </c>
      <c r="F685" s="269" t="s">
        <v>4579</v>
      </c>
      <c r="G685" s="270" t="s">
        <v>1341</v>
      </c>
      <c r="H685" s="271">
        <v>6</v>
      </c>
      <c r="I685" s="272"/>
      <c r="J685" s="273">
        <f>ROUND(I685*H685,2)</f>
        <v>0</v>
      </c>
      <c r="K685" s="269" t="s">
        <v>1</v>
      </c>
      <c r="L685" s="274"/>
      <c r="M685" s="275" t="s">
        <v>1</v>
      </c>
      <c r="N685" s="276" t="s">
        <v>41</v>
      </c>
      <c r="O685" s="91"/>
      <c r="P685" s="235">
        <f>O685*H685</f>
        <v>0</v>
      </c>
      <c r="Q685" s="235">
        <v>0</v>
      </c>
      <c r="R685" s="235">
        <f>Q685*H685</f>
        <v>0</v>
      </c>
      <c r="S685" s="235">
        <v>0</v>
      </c>
      <c r="T685" s="236">
        <f>S685*H685</f>
        <v>0</v>
      </c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R685" s="237" t="s">
        <v>1183</v>
      </c>
      <c r="AT685" s="237" t="s">
        <v>406</v>
      </c>
      <c r="AU685" s="237" t="s">
        <v>85</v>
      </c>
      <c r="AY685" s="17" t="s">
        <v>178</v>
      </c>
      <c r="BE685" s="238">
        <f>IF(N685="základní",J685,0)</f>
        <v>0</v>
      </c>
      <c r="BF685" s="238">
        <f>IF(N685="snížená",J685,0)</f>
        <v>0</v>
      </c>
      <c r="BG685" s="238">
        <f>IF(N685="zákl. přenesená",J685,0)</f>
        <v>0</v>
      </c>
      <c r="BH685" s="238">
        <f>IF(N685="sníž. přenesená",J685,0)</f>
        <v>0</v>
      </c>
      <c r="BI685" s="238">
        <f>IF(N685="nulová",J685,0)</f>
        <v>0</v>
      </c>
      <c r="BJ685" s="17" t="s">
        <v>83</v>
      </c>
      <c r="BK685" s="238">
        <f>ROUND(I685*H685,2)</f>
        <v>0</v>
      </c>
      <c r="BL685" s="17" t="s">
        <v>1183</v>
      </c>
      <c r="BM685" s="237" t="s">
        <v>4580</v>
      </c>
    </row>
    <row r="686" s="2" customFormat="1" ht="33" customHeight="1">
      <c r="A686" s="38"/>
      <c r="B686" s="39"/>
      <c r="C686" s="267" t="s">
        <v>1790</v>
      </c>
      <c r="D686" s="267" t="s">
        <v>406</v>
      </c>
      <c r="E686" s="268" t="s">
        <v>4536</v>
      </c>
      <c r="F686" s="269" t="s">
        <v>4537</v>
      </c>
      <c r="G686" s="270" t="s">
        <v>1341</v>
      </c>
      <c r="H686" s="271">
        <v>6</v>
      </c>
      <c r="I686" s="272"/>
      <c r="J686" s="273">
        <f>ROUND(I686*H686,2)</f>
        <v>0</v>
      </c>
      <c r="K686" s="269" t="s">
        <v>1</v>
      </c>
      <c r="L686" s="274"/>
      <c r="M686" s="275" t="s">
        <v>1</v>
      </c>
      <c r="N686" s="276" t="s">
        <v>41</v>
      </c>
      <c r="O686" s="91"/>
      <c r="P686" s="235">
        <f>O686*H686</f>
        <v>0</v>
      </c>
      <c r="Q686" s="235">
        <v>0</v>
      </c>
      <c r="R686" s="235">
        <f>Q686*H686</f>
        <v>0</v>
      </c>
      <c r="S686" s="235">
        <v>0</v>
      </c>
      <c r="T686" s="236">
        <f>S686*H686</f>
        <v>0</v>
      </c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R686" s="237" t="s">
        <v>1183</v>
      </c>
      <c r="AT686" s="237" t="s">
        <v>406</v>
      </c>
      <c r="AU686" s="237" t="s">
        <v>85</v>
      </c>
      <c r="AY686" s="17" t="s">
        <v>178</v>
      </c>
      <c r="BE686" s="238">
        <f>IF(N686="základní",J686,0)</f>
        <v>0</v>
      </c>
      <c r="BF686" s="238">
        <f>IF(N686="snížená",J686,0)</f>
        <v>0</v>
      </c>
      <c r="BG686" s="238">
        <f>IF(N686="zákl. přenesená",J686,0)</f>
        <v>0</v>
      </c>
      <c r="BH686" s="238">
        <f>IF(N686="sníž. přenesená",J686,0)</f>
        <v>0</v>
      </c>
      <c r="BI686" s="238">
        <f>IF(N686="nulová",J686,0)</f>
        <v>0</v>
      </c>
      <c r="BJ686" s="17" t="s">
        <v>83</v>
      </c>
      <c r="BK686" s="238">
        <f>ROUND(I686*H686,2)</f>
        <v>0</v>
      </c>
      <c r="BL686" s="17" t="s">
        <v>1183</v>
      </c>
      <c r="BM686" s="237" t="s">
        <v>4581</v>
      </c>
    </row>
    <row r="687" s="2" customFormat="1" ht="33" customHeight="1">
      <c r="A687" s="38"/>
      <c r="B687" s="39"/>
      <c r="C687" s="226" t="s">
        <v>1796</v>
      </c>
      <c r="D687" s="226" t="s">
        <v>181</v>
      </c>
      <c r="E687" s="227" t="s">
        <v>4582</v>
      </c>
      <c r="F687" s="228" t="s">
        <v>4583</v>
      </c>
      <c r="G687" s="229" t="s">
        <v>203</v>
      </c>
      <c r="H687" s="230">
        <v>6</v>
      </c>
      <c r="I687" s="231"/>
      <c r="J687" s="232">
        <f>ROUND(I687*H687,2)</f>
        <v>0</v>
      </c>
      <c r="K687" s="228" t="s">
        <v>185</v>
      </c>
      <c r="L687" s="44"/>
      <c r="M687" s="233" t="s">
        <v>1</v>
      </c>
      <c r="N687" s="234" t="s">
        <v>41</v>
      </c>
      <c r="O687" s="91"/>
      <c r="P687" s="235">
        <f>O687*H687</f>
        <v>0</v>
      </c>
      <c r="Q687" s="235">
        <v>0</v>
      </c>
      <c r="R687" s="235">
        <f>Q687*H687</f>
        <v>0</v>
      </c>
      <c r="S687" s="235">
        <v>0</v>
      </c>
      <c r="T687" s="236">
        <f>S687*H687</f>
        <v>0</v>
      </c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R687" s="237" t="s">
        <v>362</v>
      </c>
      <c r="AT687" s="237" t="s">
        <v>181</v>
      </c>
      <c r="AU687" s="237" t="s">
        <v>85</v>
      </c>
      <c r="AY687" s="17" t="s">
        <v>178</v>
      </c>
      <c r="BE687" s="238">
        <f>IF(N687="základní",J687,0)</f>
        <v>0</v>
      </c>
      <c r="BF687" s="238">
        <f>IF(N687="snížená",J687,0)</f>
        <v>0</v>
      </c>
      <c r="BG687" s="238">
        <f>IF(N687="zákl. přenesená",J687,0)</f>
        <v>0</v>
      </c>
      <c r="BH687" s="238">
        <f>IF(N687="sníž. přenesená",J687,0)</f>
        <v>0</v>
      </c>
      <c r="BI687" s="238">
        <f>IF(N687="nulová",J687,0)</f>
        <v>0</v>
      </c>
      <c r="BJ687" s="17" t="s">
        <v>83</v>
      </c>
      <c r="BK687" s="238">
        <f>ROUND(I687*H687,2)</f>
        <v>0</v>
      </c>
      <c r="BL687" s="17" t="s">
        <v>362</v>
      </c>
      <c r="BM687" s="237" t="s">
        <v>4584</v>
      </c>
    </row>
    <row r="688" s="2" customFormat="1">
      <c r="A688" s="38"/>
      <c r="B688" s="39"/>
      <c r="C688" s="40"/>
      <c r="D688" s="239" t="s">
        <v>188</v>
      </c>
      <c r="E688" s="40"/>
      <c r="F688" s="240" t="s">
        <v>4585</v>
      </c>
      <c r="G688" s="40"/>
      <c r="H688" s="40"/>
      <c r="I688" s="241"/>
      <c r="J688" s="40"/>
      <c r="K688" s="40"/>
      <c r="L688" s="44"/>
      <c r="M688" s="242"/>
      <c r="N688" s="243"/>
      <c r="O688" s="91"/>
      <c r="P688" s="91"/>
      <c r="Q688" s="91"/>
      <c r="R688" s="91"/>
      <c r="S688" s="91"/>
      <c r="T688" s="92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T688" s="17" t="s">
        <v>188</v>
      </c>
      <c r="AU688" s="17" t="s">
        <v>85</v>
      </c>
    </row>
    <row r="689" s="2" customFormat="1" ht="21.75" customHeight="1">
      <c r="A689" s="38"/>
      <c r="B689" s="39"/>
      <c r="C689" s="267" t="s">
        <v>1800</v>
      </c>
      <c r="D689" s="267" t="s">
        <v>406</v>
      </c>
      <c r="E689" s="268" t="s">
        <v>4586</v>
      </c>
      <c r="F689" s="269" t="s">
        <v>4587</v>
      </c>
      <c r="G689" s="270" t="s">
        <v>1341</v>
      </c>
      <c r="H689" s="271">
        <v>11</v>
      </c>
      <c r="I689" s="272"/>
      <c r="J689" s="273">
        <f>ROUND(I689*H689,2)</f>
        <v>0</v>
      </c>
      <c r="K689" s="269" t="s">
        <v>1</v>
      </c>
      <c r="L689" s="274"/>
      <c r="M689" s="275" t="s">
        <v>1</v>
      </c>
      <c r="N689" s="276" t="s">
        <v>41</v>
      </c>
      <c r="O689" s="91"/>
      <c r="P689" s="235">
        <f>O689*H689</f>
        <v>0</v>
      </c>
      <c r="Q689" s="235">
        <v>0</v>
      </c>
      <c r="R689" s="235">
        <f>Q689*H689</f>
        <v>0</v>
      </c>
      <c r="S689" s="235">
        <v>0</v>
      </c>
      <c r="T689" s="236">
        <f>S689*H689</f>
        <v>0</v>
      </c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R689" s="237" t="s">
        <v>1183</v>
      </c>
      <c r="AT689" s="237" t="s">
        <v>406</v>
      </c>
      <c r="AU689" s="237" t="s">
        <v>85</v>
      </c>
      <c r="AY689" s="17" t="s">
        <v>178</v>
      </c>
      <c r="BE689" s="238">
        <f>IF(N689="základní",J689,0)</f>
        <v>0</v>
      </c>
      <c r="BF689" s="238">
        <f>IF(N689="snížená",J689,0)</f>
        <v>0</v>
      </c>
      <c r="BG689" s="238">
        <f>IF(N689="zákl. přenesená",J689,0)</f>
        <v>0</v>
      </c>
      <c r="BH689" s="238">
        <f>IF(N689="sníž. přenesená",J689,0)</f>
        <v>0</v>
      </c>
      <c r="BI689" s="238">
        <f>IF(N689="nulová",J689,0)</f>
        <v>0</v>
      </c>
      <c r="BJ689" s="17" t="s">
        <v>83</v>
      </c>
      <c r="BK689" s="238">
        <f>ROUND(I689*H689,2)</f>
        <v>0</v>
      </c>
      <c r="BL689" s="17" t="s">
        <v>1183</v>
      </c>
      <c r="BM689" s="237" t="s">
        <v>4588</v>
      </c>
    </row>
    <row r="690" s="14" customFormat="1">
      <c r="A690" s="14"/>
      <c r="B690" s="255"/>
      <c r="C690" s="256"/>
      <c r="D690" s="246" t="s">
        <v>190</v>
      </c>
      <c r="E690" s="257" t="s">
        <v>1</v>
      </c>
      <c r="F690" s="258" t="s">
        <v>4589</v>
      </c>
      <c r="G690" s="256"/>
      <c r="H690" s="259">
        <v>10</v>
      </c>
      <c r="I690" s="260"/>
      <c r="J690" s="256"/>
      <c r="K690" s="256"/>
      <c r="L690" s="261"/>
      <c r="M690" s="262"/>
      <c r="N690" s="263"/>
      <c r="O690" s="263"/>
      <c r="P690" s="263"/>
      <c r="Q690" s="263"/>
      <c r="R690" s="263"/>
      <c r="S690" s="263"/>
      <c r="T690" s="26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65" t="s">
        <v>190</v>
      </c>
      <c r="AU690" s="265" t="s">
        <v>85</v>
      </c>
      <c r="AV690" s="14" t="s">
        <v>85</v>
      </c>
      <c r="AW690" s="14" t="s">
        <v>34</v>
      </c>
      <c r="AX690" s="14" t="s">
        <v>76</v>
      </c>
      <c r="AY690" s="265" t="s">
        <v>178</v>
      </c>
    </row>
    <row r="691" s="14" customFormat="1">
      <c r="A691" s="14"/>
      <c r="B691" s="255"/>
      <c r="C691" s="256"/>
      <c r="D691" s="246" t="s">
        <v>190</v>
      </c>
      <c r="E691" s="257" t="s">
        <v>1</v>
      </c>
      <c r="F691" s="258" t="s">
        <v>4566</v>
      </c>
      <c r="G691" s="256"/>
      <c r="H691" s="259">
        <v>1</v>
      </c>
      <c r="I691" s="260"/>
      <c r="J691" s="256"/>
      <c r="K691" s="256"/>
      <c r="L691" s="261"/>
      <c r="M691" s="262"/>
      <c r="N691" s="263"/>
      <c r="O691" s="263"/>
      <c r="P691" s="263"/>
      <c r="Q691" s="263"/>
      <c r="R691" s="263"/>
      <c r="S691" s="263"/>
      <c r="T691" s="26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65" t="s">
        <v>190</v>
      </c>
      <c r="AU691" s="265" t="s">
        <v>85</v>
      </c>
      <c r="AV691" s="14" t="s">
        <v>85</v>
      </c>
      <c r="AW691" s="14" t="s">
        <v>34</v>
      </c>
      <c r="AX691" s="14" t="s">
        <v>76</v>
      </c>
      <c r="AY691" s="265" t="s">
        <v>178</v>
      </c>
    </row>
    <row r="692" s="2" customFormat="1" ht="24.15" customHeight="1">
      <c r="A692" s="38"/>
      <c r="B692" s="39"/>
      <c r="C692" s="267" t="s">
        <v>1804</v>
      </c>
      <c r="D692" s="267" t="s">
        <v>406</v>
      </c>
      <c r="E692" s="268" t="s">
        <v>4533</v>
      </c>
      <c r="F692" s="269" t="s">
        <v>4534</v>
      </c>
      <c r="G692" s="270" t="s">
        <v>1341</v>
      </c>
      <c r="H692" s="271">
        <v>11</v>
      </c>
      <c r="I692" s="272"/>
      <c r="J692" s="273">
        <f>ROUND(I692*H692,2)</f>
        <v>0</v>
      </c>
      <c r="K692" s="269" t="s">
        <v>1</v>
      </c>
      <c r="L692" s="274"/>
      <c r="M692" s="275" t="s">
        <v>1</v>
      </c>
      <c r="N692" s="276" t="s">
        <v>41</v>
      </c>
      <c r="O692" s="91"/>
      <c r="P692" s="235">
        <f>O692*H692</f>
        <v>0</v>
      </c>
      <c r="Q692" s="235">
        <v>0</v>
      </c>
      <c r="R692" s="235">
        <f>Q692*H692</f>
        <v>0</v>
      </c>
      <c r="S692" s="235">
        <v>0</v>
      </c>
      <c r="T692" s="236">
        <f>S692*H692</f>
        <v>0</v>
      </c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R692" s="237" t="s">
        <v>1183</v>
      </c>
      <c r="AT692" s="237" t="s">
        <v>406</v>
      </c>
      <c r="AU692" s="237" t="s">
        <v>85</v>
      </c>
      <c r="AY692" s="17" t="s">
        <v>178</v>
      </c>
      <c r="BE692" s="238">
        <f>IF(N692="základní",J692,0)</f>
        <v>0</v>
      </c>
      <c r="BF692" s="238">
        <f>IF(N692="snížená",J692,0)</f>
        <v>0</v>
      </c>
      <c r="BG692" s="238">
        <f>IF(N692="zákl. přenesená",J692,0)</f>
        <v>0</v>
      </c>
      <c r="BH692" s="238">
        <f>IF(N692="sníž. přenesená",J692,0)</f>
        <v>0</v>
      </c>
      <c r="BI692" s="238">
        <f>IF(N692="nulová",J692,0)</f>
        <v>0</v>
      </c>
      <c r="BJ692" s="17" t="s">
        <v>83</v>
      </c>
      <c r="BK692" s="238">
        <f>ROUND(I692*H692,2)</f>
        <v>0</v>
      </c>
      <c r="BL692" s="17" t="s">
        <v>1183</v>
      </c>
      <c r="BM692" s="237" t="s">
        <v>4590</v>
      </c>
    </row>
    <row r="693" s="2" customFormat="1" ht="33" customHeight="1">
      <c r="A693" s="38"/>
      <c r="B693" s="39"/>
      <c r="C693" s="267" t="s">
        <v>1810</v>
      </c>
      <c r="D693" s="267" t="s">
        <v>406</v>
      </c>
      <c r="E693" s="268" t="s">
        <v>4536</v>
      </c>
      <c r="F693" s="269" t="s">
        <v>4537</v>
      </c>
      <c r="G693" s="270" t="s">
        <v>1341</v>
      </c>
      <c r="H693" s="271">
        <v>11</v>
      </c>
      <c r="I693" s="272"/>
      <c r="J693" s="273">
        <f>ROUND(I693*H693,2)</f>
        <v>0</v>
      </c>
      <c r="K693" s="269" t="s">
        <v>1</v>
      </c>
      <c r="L693" s="274"/>
      <c r="M693" s="275" t="s">
        <v>1</v>
      </c>
      <c r="N693" s="276" t="s">
        <v>41</v>
      </c>
      <c r="O693" s="91"/>
      <c r="P693" s="235">
        <f>O693*H693</f>
        <v>0</v>
      </c>
      <c r="Q693" s="235">
        <v>0</v>
      </c>
      <c r="R693" s="235">
        <f>Q693*H693</f>
        <v>0</v>
      </c>
      <c r="S693" s="235">
        <v>0</v>
      </c>
      <c r="T693" s="236">
        <f>S693*H693</f>
        <v>0</v>
      </c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R693" s="237" t="s">
        <v>1183</v>
      </c>
      <c r="AT693" s="237" t="s">
        <v>406</v>
      </c>
      <c r="AU693" s="237" t="s">
        <v>85</v>
      </c>
      <c r="AY693" s="17" t="s">
        <v>178</v>
      </c>
      <c r="BE693" s="238">
        <f>IF(N693="základní",J693,0)</f>
        <v>0</v>
      </c>
      <c r="BF693" s="238">
        <f>IF(N693="snížená",J693,0)</f>
        <v>0</v>
      </c>
      <c r="BG693" s="238">
        <f>IF(N693="zákl. přenesená",J693,0)</f>
        <v>0</v>
      </c>
      <c r="BH693" s="238">
        <f>IF(N693="sníž. přenesená",J693,0)</f>
        <v>0</v>
      </c>
      <c r="BI693" s="238">
        <f>IF(N693="nulová",J693,0)</f>
        <v>0</v>
      </c>
      <c r="BJ693" s="17" t="s">
        <v>83</v>
      </c>
      <c r="BK693" s="238">
        <f>ROUND(I693*H693,2)</f>
        <v>0</v>
      </c>
      <c r="BL693" s="17" t="s">
        <v>1183</v>
      </c>
      <c r="BM693" s="237" t="s">
        <v>4591</v>
      </c>
    </row>
    <row r="694" s="2" customFormat="1" ht="24.15" customHeight="1">
      <c r="A694" s="38"/>
      <c r="B694" s="39"/>
      <c r="C694" s="226" t="s">
        <v>1822</v>
      </c>
      <c r="D694" s="226" t="s">
        <v>181</v>
      </c>
      <c r="E694" s="227" t="s">
        <v>4592</v>
      </c>
      <c r="F694" s="228" t="s">
        <v>4593</v>
      </c>
      <c r="G694" s="229" t="s">
        <v>203</v>
      </c>
      <c r="H694" s="230">
        <v>11</v>
      </c>
      <c r="I694" s="231"/>
      <c r="J694" s="232">
        <f>ROUND(I694*H694,2)</f>
        <v>0</v>
      </c>
      <c r="K694" s="228" t="s">
        <v>185</v>
      </c>
      <c r="L694" s="44"/>
      <c r="M694" s="233" t="s">
        <v>1</v>
      </c>
      <c r="N694" s="234" t="s">
        <v>41</v>
      </c>
      <c r="O694" s="91"/>
      <c r="P694" s="235">
        <f>O694*H694</f>
        <v>0</v>
      </c>
      <c r="Q694" s="235">
        <v>0</v>
      </c>
      <c r="R694" s="235">
        <f>Q694*H694</f>
        <v>0</v>
      </c>
      <c r="S694" s="235">
        <v>0</v>
      </c>
      <c r="T694" s="236">
        <f>S694*H694</f>
        <v>0</v>
      </c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R694" s="237" t="s">
        <v>362</v>
      </c>
      <c r="AT694" s="237" t="s">
        <v>181</v>
      </c>
      <c r="AU694" s="237" t="s">
        <v>85</v>
      </c>
      <c r="AY694" s="17" t="s">
        <v>178</v>
      </c>
      <c r="BE694" s="238">
        <f>IF(N694="základní",J694,0)</f>
        <v>0</v>
      </c>
      <c r="BF694" s="238">
        <f>IF(N694="snížená",J694,0)</f>
        <v>0</v>
      </c>
      <c r="BG694" s="238">
        <f>IF(N694="zákl. přenesená",J694,0)</f>
        <v>0</v>
      </c>
      <c r="BH694" s="238">
        <f>IF(N694="sníž. přenesená",J694,0)</f>
        <v>0</v>
      </c>
      <c r="BI694" s="238">
        <f>IF(N694="nulová",J694,0)</f>
        <v>0</v>
      </c>
      <c r="BJ694" s="17" t="s">
        <v>83</v>
      </c>
      <c r="BK694" s="238">
        <f>ROUND(I694*H694,2)</f>
        <v>0</v>
      </c>
      <c r="BL694" s="17" t="s">
        <v>362</v>
      </c>
      <c r="BM694" s="237" t="s">
        <v>4594</v>
      </c>
    </row>
    <row r="695" s="2" customFormat="1">
      <c r="A695" s="38"/>
      <c r="B695" s="39"/>
      <c r="C695" s="40"/>
      <c r="D695" s="239" t="s">
        <v>188</v>
      </c>
      <c r="E695" s="40"/>
      <c r="F695" s="240" t="s">
        <v>4595</v>
      </c>
      <c r="G695" s="40"/>
      <c r="H695" s="40"/>
      <c r="I695" s="241"/>
      <c r="J695" s="40"/>
      <c r="K695" s="40"/>
      <c r="L695" s="44"/>
      <c r="M695" s="242"/>
      <c r="N695" s="243"/>
      <c r="O695" s="91"/>
      <c r="P695" s="91"/>
      <c r="Q695" s="91"/>
      <c r="R695" s="91"/>
      <c r="S695" s="91"/>
      <c r="T695" s="92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T695" s="17" t="s">
        <v>188</v>
      </c>
      <c r="AU695" s="17" t="s">
        <v>85</v>
      </c>
    </row>
    <row r="696" s="2" customFormat="1" ht="24.15" customHeight="1">
      <c r="A696" s="38"/>
      <c r="B696" s="39"/>
      <c r="C696" s="267" t="s">
        <v>1828</v>
      </c>
      <c r="D696" s="267" t="s">
        <v>406</v>
      </c>
      <c r="E696" s="268" t="s">
        <v>4596</v>
      </c>
      <c r="F696" s="269" t="s">
        <v>4597</v>
      </c>
      <c r="G696" s="270" t="s">
        <v>1341</v>
      </c>
      <c r="H696" s="271">
        <v>2</v>
      </c>
      <c r="I696" s="272"/>
      <c r="J696" s="273">
        <f>ROUND(I696*H696,2)</f>
        <v>0</v>
      </c>
      <c r="K696" s="269" t="s">
        <v>1</v>
      </c>
      <c r="L696" s="274"/>
      <c r="M696" s="275" t="s">
        <v>1</v>
      </c>
      <c r="N696" s="276" t="s">
        <v>41</v>
      </c>
      <c r="O696" s="91"/>
      <c r="P696" s="235">
        <f>O696*H696</f>
        <v>0</v>
      </c>
      <c r="Q696" s="235">
        <v>0</v>
      </c>
      <c r="R696" s="235">
        <f>Q696*H696</f>
        <v>0</v>
      </c>
      <c r="S696" s="235">
        <v>0</v>
      </c>
      <c r="T696" s="236">
        <f>S696*H696</f>
        <v>0</v>
      </c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R696" s="237" t="s">
        <v>1183</v>
      </c>
      <c r="AT696" s="237" t="s">
        <v>406</v>
      </c>
      <c r="AU696" s="237" t="s">
        <v>85</v>
      </c>
      <c r="AY696" s="17" t="s">
        <v>178</v>
      </c>
      <c r="BE696" s="238">
        <f>IF(N696="základní",J696,0)</f>
        <v>0</v>
      </c>
      <c r="BF696" s="238">
        <f>IF(N696="snížená",J696,0)</f>
        <v>0</v>
      </c>
      <c r="BG696" s="238">
        <f>IF(N696="zákl. přenesená",J696,0)</f>
        <v>0</v>
      </c>
      <c r="BH696" s="238">
        <f>IF(N696="sníž. přenesená",J696,0)</f>
        <v>0</v>
      </c>
      <c r="BI696" s="238">
        <f>IF(N696="nulová",J696,0)</f>
        <v>0</v>
      </c>
      <c r="BJ696" s="17" t="s">
        <v>83</v>
      </c>
      <c r="BK696" s="238">
        <f>ROUND(I696*H696,2)</f>
        <v>0</v>
      </c>
      <c r="BL696" s="17" t="s">
        <v>1183</v>
      </c>
      <c r="BM696" s="237" t="s">
        <v>4598</v>
      </c>
    </row>
    <row r="697" s="14" customFormat="1">
      <c r="A697" s="14"/>
      <c r="B697" s="255"/>
      <c r="C697" s="256"/>
      <c r="D697" s="246" t="s">
        <v>190</v>
      </c>
      <c r="E697" s="257" t="s">
        <v>1</v>
      </c>
      <c r="F697" s="258" t="s">
        <v>4599</v>
      </c>
      <c r="G697" s="256"/>
      <c r="H697" s="259">
        <v>2</v>
      </c>
      <c r="I697" s="260"/>
      <c r="J697" s="256"/>
      <c r="K697" s="256"/>
      <c r="L697" s="261"/>
      <c r="M697" s="262"/>
      <c r="N697" s="263"/>
      <c r="O697" s="263"/>
      <c r="P697" s="263"/>
      <c r="Q697" s="263"/>
      <c r="R697" s="263"/>
      <c r="S697" s="263"/>
      <c r="T697" s="26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265" t="s">
        <v>190</v>
      </c>
      <c r="AU697" s="265" t="s">
        <v>85</v>
      </c>
      <c r="AV697" s="14" t="s">
        <v>85</v>
      </c>
      <c r="AW697" s="14" t="s">
        <v>34</v>
      </c>
      <c r="AX697" s="14" t="s">
        <v>76</v>
      </c>
      <c r="AY697" s="265" t="s">
        <v>178</v>
      </c>
    </row>
    <row r="698" s="2" customFormat="1" ht="24.15" customHeight="1">
      <c r="A698" s="38"/>
      <c r="B698" s="39"/>
      <c r="C698" s="267" t="s">
        <v>1833</v>
      </c>
      <c r="D698" s="267" t="s">
        <v>406</v>
      </c>
      <c r="E698" s="268" t="s">
        <v>4600</v>
      </c>
      <c r="F698" s="269" t="s">
        <v>4601</v>
      </c>
      <c r="G698" s="270" t="s">
        <v>1341</v>
      </c>
      <c r="H698" s="271">
        <v>2</v>
      </c>
      <c r="I698" s="272"/>
      <c r="J698" s="273">
        <f>ROUND(I698*H698,2)</f>
        <v>0</v>
      </c>
      <c r="K698" s="269" t="s">
        <v>1</v>
      </c>
      <c r="L698" s="274"/>
      <c r="M698" s="275" t="s">
        <v>1</v>
      </c>
      <c r="N698" s="276" t="s">
        <v>41</v>
      </c>
      <c r="O698" s="91"/>
      <c r="P698" s="235">
        <f>O698*H698</f>
        <v>0</v>
      </c>
      <c r="Q698" s="235">
        <v>0</v>
      </c>
      <c r="R698" s="235">
        <f>Q698*H698</f>
        <v>0</v>
      </c>
      <c r="S698" s="235">
        <v>0</v>
      </c>
      <c r="T698" s="236">
        <f>S698*H698</f>
        <v>0</v>
      </c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R698" s="237" t="s">
        <v>1183</v>
      </c>
      <c r="AT698" s="237" t="s">
        <v>406</v>
      </c>
      <c r="AU698" s="237" t="s">
        <v>85</v>
      </c>
      <c r="AY698" s="17" t="s">
        <v>178</v>
      </c>
      <c r="BE698" s="238">
        <f>IF(N698="základní",J698,0)</f>
        <v>0</v>
      </c>
      <c r="BF698" s="238">
        <f>IF(N698="snížená",J698,0)</f>
        <v>0</v>
      </c>
      <c r="BG698" s="238">
        <f>IF(N698="zákl. přenesená",J698,0)</f>
        <v>0</v>
      </c>
      <c r="BH698" s="238">
        <f>IF(N698="sníž. přenesená",J698,0)</f>
        <v>0</v>
      </c>
      <c r="BI698" s="238">
        <f>IF(N698="nulová",J698,0)</f>
        <v>0</v>
      </c>
      <c r="BJ698" s="17" t="s">
        <v>83</v>
      </c>
      <c r="BK698" s="238">
        <f>ROUND(I698*H698,2)</f>
        <v>0</v>
      </c>
      <c r="BL698" s="17" t="s">
        <v>1183</v>
      </c>
      <c r="BM698" s="237" t="s">
        <v>4602</v>
      </c>
    </row>
    <row r="699" s="2" customFormat="1" ht="33" customHeight="1">
      <c r="A699" s="38"/>
      <c r="B699" s="39"/>
      <c r="C699" s="267" t="s">
        <v>1839</v>
      </c>
      <c r="D699" s="267" t="s">
        <v>406</v>
      </c>
      <c r="E699" s="268" t="s">
        <v>4536</v>
      </c>
      <c r="F699" s="269" t="s">
        <v>4537</v>
      </c>
      <c r="G699" s="270" t="s">
        <v>1341</v>
      </c>
      <c r="H699" s="271">
        <v>2</v>
      </c>
      <c r="I699" s="272"/>
      <c r="J699" s="273">
        <f>ROUND(I699*H699,2)</f>
        <v>0</v>
      </c>
      <c r="K699" s="269" t="s">
        <v>1</v>
      </c>
      <c r="L699" s="274"/>
      <c r="M699" s="275" t="s">
        <v>1</v>
      </c>
      <c r="N699" s="276" t="s">
        <v>41</v>
      </c>
      <c r="O699" s="91"/>
      <c r="P699" s="235">
        <f>O699*H699</f>
        <v>0</v>
      </c>
      <c r="Q699" s="235">
        <v>0</v>
      </c>
      <c r="R699" s="235">
        <f>Q699*H699</f>
        <v>0</v>
      </c>
      <c r="S699" s="235">
        <v>0</v>
      </c>
      <c r="T699" s="236">
        <f>S699*H699</f>
        <v>0</v>
      </c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R699" s="237" t="s">
        <v>1183</v>
      </c>
      <c r="AT699" s="237" t="s">
        <v>406</v>
      </c>
      <c r="AU699" s="237" t="s">
        <v>85</v>
      </c>
      <c r="AY699" s="17" t="s">
        <v>178</v>
      </c>
      <c r="BE699" s="238">
        <f>IF(N699="základní",J699,0)</f>
        <v>0</v>
      </c>
      <c r="BF699" s="238">
        <f>IF(N699="snížená",J699,0)</f>
        <v>0</v>
      </c>
      <c r="BG699" s="238">
        <f>IF(N699="zákl. přenesená",J699,0)</f>
        <v>0</v>
      </c>
      <c r="BH699" s="238">
        <f>IF(N699="sníž. přenesená",J699,0)</f>
        <v>0</v>
      </c>
      <c r="BI699" s="238">
        <f>IF(N699="nulová",J699,0)</f>
        <v>0</v>
      </c>
      <c r="BJ699" s="17" t="s">
        <v>83</v>
      </c>
      <c r="BK699" s="238">
        <f>ROUND(I699*H699,2)</f>
        <v>0</v>
      </c>
      <c r="BL699" s="17" t="s">
        <v>1183</v>
      </c>
      <c r="BM699" s="237" t="s">
        <v>4603</v>
      </c>
    </row>
    <row r="700" s="2" customFormat="1" ht="24.15" customHeight="1">
      <c r="A700" s="38"/>
      <c r="B700" s="39"/>
      <c r="C700" s="226" t="s">
        <v>1845</v>
      </c>
      <c r="D700" s="226" t="s">
        <v>181</v>
      </c>
      <c r="E700" s="227" t="s">
        <v>4604</v>
      </c>
      <c r="F700" s="228" t="s">
        <v>4605</v>
      </c>
      <c r="G700" s="229" t="s">
        <v>203</v>
      </c>
      <c r="H700" s="230">
        <v>2</v>
      </c>
      <c r="I700" s="231"/>
      <c r="J700" s="232">
        <f>ROUND(I700*H700,2)</f>
        <v>0</v>
      </c>
      <c r="K700" s="228" t="s">
        <v>185</v>
      </c>
      <c r="L700" s="44"/>
      <c r="M700" s="233" t="s">
        <v>1</v>
      </c>
      <c r="N700" s="234" t="s">
        <v>41</v>
      </c>
      <c r="O700" s="91"/>
      <c r="P700" s="235">
        <f>O700*H700</f>
        <v>0</v>
      </c>
      <c r="Q700" s="235">
        <v>0</v>
      </c>
      <c r="R700" s="235">
        <f>Q700*H700</f>
        <v>0</v>
      </c>
      <c r="S700" s="235">
        <v>0</v>
      </c>
      <c r="T700" s="236">
        <f>S700*H700</f>
        <v>0</v>
      </c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R700" s="237" t="s">
        <v>362</v>
      </c>
      <c r="AT700" s="237" t="s">
        <v>181</v>
      </c>
      <c r="AU700" s="237" t="s">
        <v>85</v>
      </c>
      <c r="AY700" s="17" t="s">
        <v>178</v>
      </c>
      <c r="BE700" s="238">
        <f>IF(N700="základní",J700,0)</f>
        <v>0</v>
      </c>
      <c r="BF700" s="238">
        <f>IF(N700="snížená",J700,0)</f>
        <v>0</v>
      </c>
      <c r="BG700" s="238">
        <f>IF(N700="zákl. přenesená",J700,0)</f>
        <v>0</v>
      </c>
      <c r="BH700" s="238">
        <f>IF(N700="sníž. přenesená",J700,0)</f>
        <v>0</v>
      </c>
      <c r="BI700" s="238">
        <f>IF(N700="nulová",J700,0)</f>
        <v>0</v>
      </c>
      <c r="BJ700" s="17" t="s">
        <v>83</v>
      </c>
      <c r="BK700" s="238">
        <f>ROUND(I700*H700,2)</f>
        <v>0</v>
      </c>
      <c r="BL700" s="17" t="s">
        <v>362</v>
      </c>
      <c r="BM700" s="237" t="s">
        <v>4606</v>
      </c>
    </row>
    <row r="701" s="2" customFormat="1">
      <c r="A701" s="38"/>
      <c r="B701" s="39"/>
      <c r="C701" s="40"/>
      <c r="D701" s="239" t="s">
        <v>188</v>
      </c>
      <c r="E701" s="40"/>
      <c r="F701" s="240" t="s">
        <v>4607</v>
      </c>
      <c r="G701" s="40"/>
      <c r="H701" s="40"/>
      <c r="I701" s="241"/>
      <c r="J701" s="40"/>
      <c r="K701" s="40"/>
      <c r="L701" s="44"/>
      <c r="M701" s="242"/>
      <c r="N701" s="243"/>
      <c r="O701" s="91"/>
      <c r="P701" s="91"/>
      <c r="Q701" s="91"/>
      <c r="R701" s="91"/>
      <c r="S701" s="91"/>
      <c r="T701" s="92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T701" s="17" t="s">
        <v>188</v>
      </c>
      <c r="AU701" s="17" t="s">
        <v>85</v>
      </c>
    </row>
    <row r="702" s="2" customFormat="1" ht="16.5" customHeight="1">
      <c r="A702" s="38"/>
      <c r="B702" s="39"/>
      <c r="C702" s="267" t="s">
        <v>1861</v>
      </c>
      <c r="D702" s="267" t="s">
        <v>406</v>
      </c>
      <c r="E702" s="268" t="s">
        <v>4608</v>
      </c>
      <c r="F702" s="269" t="s">
        <v>4609</v>
      </c>
      <c r="G702" s="270" t="s">
        <v>1341</v>
      </c>
      <c r="H702" s="271">
        <v>16</v>
      </c>
      <c r="I702" s="272"/>
      <c r="J702" s="273">
        <f>ROUND(I702*H702,2)</f>
        <v>0</v>
      </c>
      <c r="K702" s="269" t="s">
        <v>1</v>
      </c>
      <c r="L702" s="274"/>
      <c r="M702" s="275" t="s">
        <v>1</v>
      </c>
      <c r="N702" s="276" t="s">
        <v>41</v>
      </c>
      <c r="O702" s="91"/>
      <c r="P702" s="235">
        <f>O702*H702</f>
        <v>0</v>
      </c>
      <c r="Q702" s="235">
        <v>0</v>
      </c>
      <c r="R702" s="235">
        <f>Q702*H702</f>
        <v>0</v>
      </c>
      <c r="S702" s="235">
        <v>0</v>
      </c>
      <c r="T702" s="23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37" t="s">
        <v>1183</v>
      </c>
      <c r="AT702" s="237" t="s">
        <v>406</v>
      </c>
      <c r="AU702" s="237" t="s">
        <v>85</v>
      </c>
      <c r="AY702" s="17" t="s">
        <v>178</v>
      </c>
      <c r="BE702" s="238">
        <f>IF(N702="základní",J702,0)</f>
        <v>0</v>
      </c>
      <c r="BF702" s="238">
        <f>IF(N702="snížená",J702,0)</f>
        <v>0</v>
      </c>
      <c r="BG702" s="238">
        <f>IF(N702="zákl. přenesená",J702,0)</f>
        <v>0</v>
      </c>
      <c r="BH702" s="238">
        <f>IF(N702="sníž. přenesená",J702,0)</f>
        <v>0</v>
      </c>
      <c r="BI702" s="238">
        <f>IF(N702="nulová",J702,0)</f>
        <v>0</v>
      </c>
      <c r="BJ702" s="17" t="s">
        <v>83</v>
      </c>
      <c r="BK702" s="238">
        <f>ROUND(I702*H702,2)</f>
        <v>0</v>
      </c>
      <c r="BL702" s="17" t="s">
        <v>1183</v>
      </c>
      <c r="BM702" s="237" t="s">
        <v>4610</v>
      </c>
    </row>
    <row r="703" s="14" customFormat="1">
      <c r="A703" s="14"/>
      <c r="B703" s="255"/>
      <c r="C703" s="256"/>
      <c r="D703" s="246" t="s">
        <v>190</v>
      </c>
      <c r="E703" s="257" t="s">
        <v>1</v>
      </c>
      <c r="F703" s="258" t="s">
        <v>4611</v>
      </c>
      <c r="G703" s="256"/>
      <c r="H703" s="259">
        <v>15</v>
      </c>
      <c r="I703" s="260"/>
      <c r="J703" s="256"/>
      <c r="K703" s="256"/>
      <c r="L703" s="261"/>
      <c r="M703" s="262"/>
      <c r="N703" s="263"/>
      <c r="O703" s="263"/>
      <c r="P703" s="263"/>
      <c r="Q703" s="263"/>
      <c r="R703" s="263"/>
      <c r="S703" s="263"/>
      <c r="T703" s="26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265" t="s">
        <v>190</v>
      </c>
      <c r="AU703" s="265" t="s">
        <v>85</v>
      </c>
      <c r="AV703" s="14" t="s">
        <v>85</v>
      </c>
      <c r="AW703" s="14" t="s">
        <v>34</v>
      </c>
      <c r="AX703" s="14" t="s">
        <v>76</v>
      </c>
      <c r="AY703" s="265" t="s">
        <v>178</v>
      </c>
    </row>
    <row r="704" s="14" customFormat="1">
      <c r="A704" s="14"/>
      <c r="B704" s="255"/>
      <c r="C704" s="256"/>
      <c r="D704" s="246" t="s">
        <v>190</v>
      </c>
      <c r="E704" s="257" t="s">
        <v>1</v>
      </c>
      <c r="F704" s="258" t="s">
        <v>4566</v>
      </c>
      <c r="G704" s="256"/>
      <c r="H704" s="259">
        <v>1</v>
      </c>
      <c r="I704" s="260"/>
      <c r="J704" s="256"/>
      <c r="K704" s="256"/>
      <c r="L704" s="261"/>
      <c r="M704" s="262"/>
      <c r="N704" s="263"/>
      <c r="O704" s="263"/>
      <c r="P704" s="263"/>
      <c r="Q704" s="263"/>
      <c r="R704" s="263"/>
      <c r="S704" s="263"/>
      <c r="T704" s="26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65" t="s">
        <v>190</v>
      </c>
      <c r="AU704" s="265" t="s">
        <v>85</v>
      </c>
      <c r="AV704" s="14" t="s">
        <v>85</v>
      </c>
      <c r="AW704" s="14" t="s">
        <v>34</v>
      </c>
      <c r="AX704" s="14" t="s">
        <v>76</v>
      </c>
      <c r="AY704" s="265" t="s">
        <v>178</v>
      </c>
    </row>
    <row r="705" s="2" customFormat="1" ht="24.15" customHeight="1">
      <c r="A705" s="38"/>
      <c r="B705" s="39"/>
      <c r="C705" s="226" t="s">
        <v>1868</v>
      </c>
      <c r="D705" s="226" t="s">
        <v>181</v>
      </c>
      <c r="E705" s="227" t="s">
        <v>4592</v>
      </c>
      <c r="F705" s="228" t="s">
        <v>4593</v>
      </c>
      <c r="G705" s="229" t="s">
        <v>203</v>
      </c>
      <c r="H705" s="230">
        <v>16</v>
      </c>
      <c r="I705" s="231"/>
      <c r="J705" s="232">
        <f>ROUND(I705*H705,2)</f>
        <v>0</v>
      </c>
      <c r="K705" s="228" t="s">
        <v>185</v>
      </c>
      <c r="L705" s="44"/>
      <c r="M705" s="233" t="s">
        <v>1</v>
      </c>
      <c r="N705" s="234" t="s">
        <v>41</v>
      </c>
      <c r="O705" s="91"/>
      <c r="P705" s="235">
        <f>O705*H705</f>
        <v>0</v>
      </c>
      <c r="Q705" s="235">
        <v>0</v>
      </c>
      <c r="R705" s="235">
        <f>Q705*H705</f>
        <v>0</v>
      </c>
      <c r="S705" s="235">
        <v>0</v>
      </c>
      <c r="T705" s="236">
        <f>S705*H705</f>
        <v>0</v>
      </c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R705" s="237" t="s">
        <v>362</v>
      </c>
      <c r="AT705" s="237" t="s">
        <v>181</v>
      </c>
      <c r="AU705" s="237" t="s">
        <v>85</v>
      </c>
      <c r="AY705" s="17" t="s">
        <v>178</v>
      </c>
      <c r="BE705" s="238">
        <f>IF(N705="základní",J705,0)</f>
        <v>0</v>
      </c>
      <c r="BF705" s="238">
        <f>IF(N705="snížená",J705,0)</f>
        <v>0</v>
      </c>
      <c r="BG705" s="238">
        <f>IF(N705="zákl. přenesená",J705,0)</f>
        <v>0</v>
      </c>
      <c r="BH705" s="238">
        <f>IF(N705="sníž. přenesená",J705,0)</f>
        <v>0</v>
      </c>
      <c r="BI705" s="238">
        <f>IF(N705="nulová",J705,0)</f>
        <v>0</v>
      </c>
      <c r="BJ705" s="17" t="s">
        <v>83</v>
      </c>
      <c r="BK705" s="238">
        <f>ROUND(I705*H705,2)</f>
        <v>0</v>
      </c>
      <c r="BL705" s="17" t="s">
        <v>362</v>
      </c>
      <c r="BM705" s="237" t="s">
        <v>4612</v>
      </c>
    </row>
    <row r="706" s="2" customFormat="1">
      <c r="A706" s="38"/>
      <c r="B706" s="39"/>
      <c r="C706" s="40"/>
      <c r="D706" s="239" t="s">
        <v>188</v>
      </c>
      <c r="E706" s="40"/>
      <c r="F706" s="240" t="s">
        <v>4595</v>
      </c>
      <c r="G706" s="40"/>
      <c r="H706" s="40"/>
      <c r="I706" s="241"/>
      <c r="J706" s="40"/>
      <c r="K706" s="40"/>
      <c r="L706" s="44"/>
      <c r="M706" s="242"/>
      <c r="N706" s="243"/>
      <c r="O706" s="91"/>
      <c r="P706" s="91"/>
      <c r="Q706" s="91"/>
      <c r="R706" s="91"/>
      <c r="S706" s="91"/>
      <c r="T706" s="92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T706" s="17" t="s">
        <v>188</v>
      </c>
      <c r="AU706" s="17" t="s">
        <v>85</v>
      </c>
    </row>
    <row r="707" s="2" customFormat="1" ht="24.15" customHeight="1">
      <c r="A707" s="38"/>
      <c r="B707" s="39"/>
      <c r="C707" s="267" t="s">
        <v>1873</v>
      </c>
      <c r="D707" s="267" t="s">
        <v>406</v>
      </c>
      <c r="E707" s="268" t="s">
        <v>4613</v>
      </c>
      <c r="F707" s="269" t="s">
        <v>4614</v>
      </c>
      <c r="G707" s="270" t="s">
        <v>1341</v>
      </c>
      <c r="H707" s="271">
        <v>1</v>
      </c>
      <c r="I707" s="272"/>
      <c r="J707" s="273">
        <f>ROUND(I707*H707,2)</f>
        <v>0</v>
      </c>
      <c r="K707" s="269" t="s">
        <v>1</v>
      </c>
      <c r="L707" s="274"/>
      <c r="M707" s="275" t="s">
        <v>1</v>
      </c>
      <c r="N707" s="276" t="s">
        <v>41</v>
      </c>
      <c r="O707" s="91"/>
      <c r="P707" s="235">
        <f>O707*H707</f>
        <v>0</v>
      </c>
      <c r="Q707" s="235">
        <v>0</v>
      </c>
      <c r="R707" s="235">
        <f>Q707*H707</f>
        <v>0</v>
      </c>
      <c r="S707" s="235">
        <v>0</v>
      </c>
      <c r="T707" s="236">
        <f>S707*H707</f>
        <v>0</v>
      </c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R707" s="237" t="s">
        <v>1183</v>
      </c>
      <c r="AT707" s="237" t="s">
        <v>406</v>
      </c>
      <c r="AU707" s="237" t="s">
        <v>85</v>
      </c>
      <c r="AY707" s="17" t="s">
        <v>178</v>
      </c>
      <c r="BE707" s="238">
        <f>IF(N707="základní",J707,0)</f>
        <v>0</v>
      </c>
      <c r="BF707" s="238">
        <f>IF(N707="snížená",J707,0)</f>
        <v>0</v>
      </c>
      <c r="BG707" s="238">
        <f>IF(N707="zákl. přenesená",J707,0)</f>
        <v>0</v>
      </c>
      <c r="BH707" s="238">
        <f>IF(N707="sníž. přenesená",J707,0)</f>
        <v>0</v>
      </c>
      <c r="BI707" s="238">
        <f>IF(N707="nulová",J707,0)</f>
        <v>0</v>
      </c>
      <c r="BJ707" s="17" t="s">
        <v>83</v>
      </c>
      <c r="BK707" s="238">
        <f>ROUND(I707*H707,2)</f>
        <v>0</v>
      </c>
      <c r="BL707" s="17" t="s">
        <v>1183</v>
      </c>
      <c r="BM707" s="237" t="s">
        <v>4615</v>
      </c>
    </row>
    <row r="708" s="14" customFormat="1">
      <c r="A708" s="14"/>
      <c r="B708" s="255"/>
      <c r="C708" s="256"/>
      <c r="D708" s="246" t="s">
        <v>190</v>
      </c>
      <c r="E708" s="257" t="s">
        <v>1</v>
      </c>
      <c r="F708" s="258" t="s">
        <v>83</v>
      </c>
      <c r="G708" s="256"/>
      <c r="H708" s="259">
        <v>1</v>
      </c>
      <c r="I708" s="260"/>
      <c r="J708" s="256"/>
      <c r="K708" s="256"/>
      <c r="L708" s="261"/>
      <c r="M708" s="262"/>
      <c r="N708" s="263"/>
      <c r="O708" s="263"/>
      <c r="P708" s="263"/>
      <c r="Q708" s="263"/>
      <c r="R708" s="263"/>
      <c r="S708" s="263"/>
      <c r="T708" s="26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65" t="s">
        <v>190</v>
      </c>
      <c r="AU708" s="265" t="s">
        <v>85</v>
      </c>
      <c r="AV708" s="14" t="s">
        <v>85</v>
      </c>
      <c r="AW708" s="14" t="s">
        <v>34</v>
      </c>
      <c r="AX708" s="14" t="s">
        <v>76</v>
      </c>
      <c r="AY708" s="265" t="s">
        <v>178</v>
      </c>
    </row>
    <row r="709" s="2" customFormat="1" ht="24.15" customHeight="1">
      <c r="A709" s="38"/>
      <c r="B709" s="39"/>
      <c r="C709" s="226" t="s">
        <v>1879</v>
      </c>
      <c r="D709" s="226" t="s">
        <v>181</v>
      </c>
      <c r="E709" s="227" t="s">
        <v>4616</v>
      </c>
      <c r="F709" s="228" t="s">
        <v>4617</v>
      </c>
      <c r="G709" s="229" t="s">
        <v>203</v>
      </c>
      <c r="H709" s="230">
        <v>1</v>
      </c>
      <c r="I709" s="231"/>
      <c r="J709" s="232">
        <f>ROUND(I709*H709,2)</f>
        <v>0</v>
      </c>
      <c r="K709" s="228" t="s">
        <v>185</v>
      </c>
      <c r="L709" s="44"/>
      <c r="M709" s="233" t="s">
        <v>1</v>
      </c>
      <c r="N709" s="234" t="s">
        <v>41</v>
      </c>
      <c r="O709" s="91"/>
      <c r="P709" s="235">
        <f>O709*H709</f>
        <v>0</v>
      </c>
      <c r="Q709" s="235">
        <v>0</v>
      </c>
      <c r="R709" s="235">
        <f>Q709*H709</f>
        <v>0</v>
      </c>
      <c r="S709" s="235">
        <v>0</v>
      </c>
      <c r="T709" s="236">
        <f>S709*H709</f>
        <v>0</v>
      </c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R709" s="237" t="s">
        <v>362</v>
      </c>
      <c r="AT709" s="237" t="s">
        <v>181</v>
      </c>
      <c r="AU709" s="237" t="s">
        <v>85</v>
      </c>
      <c r="AY709" s="17" t="s">
        <v>178</v>
      </c>
      <c r="BE709" s="238">
        <f>IF(N709="základní",J709,0)</f>
        <v>0</v>
      </c>
      <c r="BF709" s="238">
        <f>IF(N709="snížená",J709,0)</f>
        <v>0</v>
      </c>
      <c r="BG709" s="238">
        <f>IF(N709="zákl. přenesená",J709,0)</f>
        <v>0</v>
      </c>
      <c r="BH709" s="238">
        <f>IF(N709="sníž. přenesená",J709,0)</f>
        <v>0</v>
      </c>
      <c r="BI709" s="238">
        <f>IF(N709="nulová",J709,0)</f>
        <v>0</v>
      </c>
      <c r="BJ709" s="17" t="s">
        <v>83</v>
      </c>
      <c r="BK709" s="238">
        <f>ROUND(I709*H709,2)</f>
        <v>0</v>
      </c>
      <c r="BL709" s="17" t="s">
        <v>362</v>
      </c>
      <c r="BM709" s="237" t="s">
        <v>4618</v>
      </c>
    </row>
    <row r="710" s="2" customFormat="1">
      <c r="A710" s="38"/>
      <c r="B710" s="39"/>
      <c r="C710" s="40"/>
      <c r="D710" s="239" t="s">
        <v>188</v>
      </c>
      <c r="E710" s="40"/>
      <c r="F710" s="240" t="s">
        <v>4619</v>
      </c>
      <c r="G710" s="40"/>
      <c r="H710" s="40"/>
      <c r="I710" s="241"/>
      <c r="J710" s="40"/>
      <c r="K710" s="40"/>
      <c r="L710" s="44"/>
      <c r="M710" s="242"/>
      <c r="N710" s="243"/>
      <c r="O710" s="91"/>
      <c r="P710" s="91"/>
      <c r="Q710" s="91"/>
      <c r="R710" s="91"/>
      <c r="S710" s="91"/>
      <c r="T710" s="92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T710" s="17" t="s">
        <v>188</v>
      </c>
      <c r="AU710" s="17" t="s">
        <v>85</v>
      </c>
    </row>
    <row r="711" s="2" customFormat="1" ht="24.15" customHeight="1">
      <c r="A711" s="38"/>
      <c r="B711" s="39"/>
      <c r="C711" s="267" t="s">
        <v>1885</v>
      </c>
      <c r="D711" s="267" t="s">
        <v>406</v>
      </c>
      <c r="E711" s="268" t="s">
        <v>4620</v>
      </c>
      <c r="F711" s="269" t="s">
        <v>4621</v>
      </c>
      <c r="G711" s="270" t="s">
        <v>1341</v>
      </c>
      <c r="H711" s="271">
        <v>23</v>
      </c>
      <c r="I711" s="272"/>
      <c r="J711" s="273">
        <f>ROUND(I711*H711,2)</f>
        <v>0</v>
      </c>
      <c r="K711" s="269" t="s">
        <v>1</v>
      </c>
      <c r="L711" s="274"/>
      <c r="M711" s="275" t="s">
        <v>1</v>
      </c>
      <c r="N711" s="276" t="s">
        <v>41</v>
      </c>
      <c r="O711" s="91"/>
      <c r="P711" s="235">
        <f>O711*H711</f>
        <v>0</v>
      </c>
      <c r="Q711" s="235">
        <v>0</v>
      </c>
      <c r="R711" s="235">
        <f>Q711*H711</f>
        <v>0</v>
      </c>
      <c r="S711" s="235">
        <v>0</v>
      </c>
      <c r="T711" s="236">
        <f>S711*H711</f>
        <v>0</v>
      </c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R711" s="237" t="s">
        <v>1183</v>
      </c>
      <c r="AT711" s="237" t="s">
        <v>406</v>
      </c>
      <c r="AU711" s="237" t="s">
        <v>85</v>
      </c>
      <c r="AY711" s="17" t="s">
        <v>178</v>
      </c>
      <c r="BE711" s="238">
        <f>IF(N711="základní",J711,0)</f>
        <v>0</v>
      </c>
      <c r="BF711" s="238">
        <f>IF(N711="snížená",J711,0)</f>
        <v>0</v>
      </c>
      <c r="BG711" s="238">
        <f>IF(N711="zákl. přenesená",J711,0)</f>
        <v>0</v>
      </c>
      <c r="BH711" s="238">
        <f>IF(N711="sníž. přenesená",J711,0)</f>
        <v>0</v>
      </c>
      <c r="BI711" s="238">
        <f>IF(N711="nulová",J711,0)</f>
        <v>0</v>
      </c>
      <c r="BJ711" s="17" t="s">
        <v>83</v>
      </c>
      <c r="BK711" s="238">
        <f>ROUND(I711*H711,2)</f>
        <v>0</v>
      </c>
      <c r="BL711" s="17" t="s">
        <v>1183</v>
      </c>
      <c r="BM711" s="237" t="s">
        <v>4622</v>
      </c>
    </row>
    <row r="712" s="14" customFormat="1">
      <c r="A712" s="14"/>
      <c r="B712" s="255"/>
      <c r="C712" s="256"/>
      <c r="D712" s="246" t="s">
        <v>190</v>
      </c>
      <c r="E712" s="257" t="s">
        <v>1</v>
      </c>
      <c r="F712" s="258" t="s">
        <v>4623</v>
      </c>
      <c r="G712" s="256"/>
      <c r="H712" s="259">
        <v>21</v>
      </c>
      <c r="I712" s="260"/>
      <c r="J712" s="256"/>
      <c r="K712" s="256"/>
      <c r="L712" s="261"/>
      <c r="M712" s="262"/>
      <c r="N712" s="263"/>
      <c r="O712" s="263"/>
      <c r="P712" s="263"/>
      <c r="Q712" s="263"/>
      <c r="R712" s="263"/>
      <c r="S712" s="263"/>
      <c r="T712" s="26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65" t="s">
        <v>190</v>
      </c>
      <c r="AU712" s="265" t="s">
        <v>85</v>
      </c>
      <c r="AV712" s="14" t="s">
        <v>85</v>
      </c>
      <c r="AW712" s="14" t="s">
        <v>34</v>
      </c>
      <c r="AX712" s="14" t="s">
        <v>76</v>
      </c>
      <c r="AY712" s="265" t="s">
        <v>178</v>
      </c>
    </row>
    <row r="713" s="14" customFormat="1">
      <c r="A713" s="14"/>
      <c r="B713" s="255"/>
      <c r="C713" s="256"/>
      <c r="D713" s="246" t="s">
        <v>190</v>
      </c>
      <c r="E713" s="257" t="s">
        <v>1</v>
      </c>
      <c r="F713" s="258" t="s">
        <v>4532</v>
      </c>
      <c r="G713" s="256"/>
      <c r="H713" s="259">
        <v>2</v>
      </c>
      <c r="I713" s="260"/>
      <c r="J713" s="256"/>
      <c r="K713" s="256"/>
      <c r="L713" s="261"/>
      <c r="M713" s="262"/>
      <c r="N713" s="263"/>
      <c r="O713" s="263"/>
      <c r="P713" s="263"/>
      <c r="Q713" s="263"/>
      <c r="R713" s="263"/>
      <c r="S713" s="263"/>
      <c r="T713" s="26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T713" s="265" t="s">
        <v>190</v>
      </c>
      <c r="AU713" s="265" t="s">
        <v>85</v>
      </c>
      <c r="AV713" s="14" t="s">
        <v>85</v>
      </c>
      <c r="AW713" s="14" t="s">
        <v>34</v>
      </c>
      <c r="AX713" s="14" t="s">
        <v>76</v>
      </c>
      <c r="AY713" s="265" t="s">
        <v>178</v>
      </c>
    </row>
    <row r="714" s="2" customFormat="1" ht="24.15" customHeight="1">
      <c r="A714" s="38"/>
      <c r="B714" s="39"/>
      <c r="C714" s="267" t="s">
        <v>1890</v>
      </c>
      <c r="D714" s="267" t="s">
        <v>406</v>
      </c>
      <c r="E714" s="268" t="s">
        <v>4624</v>
      </c>
      <c r="F714" s="269" t="s">
        <v>4625</v>
      </c>
      <c r="G714" s="270" t="s">
        <v>1341</v>
      </c>
      <c r="H714" s="271">
        <v>150</v>
      </c>
      <c r="I714" s="272"/>
      <c r="J714" s="273">
        <f>ROUND(I714*H714,2)</f>
        <v>0</v>
      </c>
      <c r="K714" s="269" t="s">
        <v>1</v>
      </c>
      <c r="L714" s="274"/>
      <c r="M714" s="275" t="s">
        <v>1</v>
      </c>
      <c r="N714" s="276" t="s">
        <v>41</v>
      </c>
      <c r="O714" s="91"/>
      <c r="P714" s="235">
        <f>O714*H714</f>
        <v>0</v>
      </c>
      <c r="Q714" s="235">
        <v>0</v>
      </c>
      <c r="R714" s="235">
        <f>Q714*H714</f>
        <v>0</v>
      </c>
      <c r="S714" s="235">
        <v>0</v>
      </c>
      <c r="T714" s="236">
        <f>S714*H714</f>
        <v>0</v>
      </c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R714" s="237" t="s">
        <v>1183</v>
      </c>
      <c r="AT714" s="237" t="s">
        <v>406</v>
      </c>
      <c r="AU714" s="237" t="s">
        <v>85</v>
      </c>
      <c r="AY714" s="17" t="s">
        <v>178</v>
      </c>
      <c r="BE714" s="238">
        <f>IF(N714="základní",J714,0)</f>
        <v>0</v>
      </c>
      <c r="BF714" s="238">
        <f>IF(N714="snížená",J714,0)</f>
        <v>0</v>
      </c>
      <c r="BG714" s="238">
        <f>IF(N714="zákl. přenesená",J714,0)</f>
        <v>0</v>
      </c>
      <c r="BH714" s="238">
        <f>IF(N714="sníž. přenesená",J714,0)</f>
        <v>0</v>
      </c>
      <c r="BI714" s="238">
        <f>IF(N714="nulová",J714,0)</f>
        <v>0</v>
      </c>
      <c r="BJ714" s="17" t="s">
        <v>83</v>
      </c>
      <c r="BK714" s="238">
        <f>ROUND(I714*H714,2)</f>
        <v>0</v>
      </c>
      <c r="BL714" s="17" t="s">
        <v>1183</v>
      </c>
      <c r="BM714" s="237" t="s">
        <v>4626</v>
      </c>
    </row>
    <row r="715" s="14" customFormat="1">
      <c r="A715" s="14"/>
      <c r="B715" s="255"/>
      <c r="C715" s="256"/>
      <c r="D715" s="246" t="s">
        <v>190</v>
      </c>
      <c r="E715" s="257" t="s">
        <v>1</v>
      </c>
      <c r="F715" s="258" t="s">
        <v>4627</v>
      </c>
      <c r="G715" s="256"/>
      <c r="H715" s="259">
        <v>136</v>
      </c>
      <c r="I715" s="260"/>
      <c r="J715" s="256"/>
      <c r="K715" s="256"/>
      <c r="L715" s="261"/>
      <c r="M715" s="262"/>
      <c r="N715" s="263"/>
      <c r="O715" s="263"/>
      <c r="P715" s="263"/>
      <c r="Q715" s="263"/>
      <c r="R715" s="263"/>
      <c r="S715" s="263"/>
      <c r="T715" s="26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T715" s="265" t="s">
        <v>190</v>
      </c>
      <c r="AU715" s="265" t="s">
        <v>85</v>
      </c>
      <c r="AV715" s="14" t="s">
        <v>85</v>
      </c>
      <c r="AW715" s="14" t="s">
        <v>34</v>
      </c>
      <c r="AX715" s="14" t="s">
        <v>76</v>
      </c>
      <c r="AY715" s="265" t="s">
        <v>178</v>
      </c>
    </row>
    <row r="716" s="14" customFormat="1">
      <c r="A716" s="14"/>
      <c r="B716" s="255"/>
      <c r="C716" s="256"/>
      <c r="D716" s="246" t="s">
        <v>190</v>
      </c>
      <c r="E716" s="257" t="s">
        <v>1</v>
      </c>
      <c r="F716" s="258" t="s">
        <v>4628</v>
      </c>
      <c r="G716" s="256"/>
      <c r="H716" s="259">
        <v>14</v>
      </c>
      <c r="I716" s="260"/>
      <c r="J716" s="256"/>
      <c r="K716" s="256"/>
      <c r="L716" s="261"/>
      <c r="M716" s="262"/>
      <c r="N716" s="263"/>
      <c r="O716" s="263"/>
      <c r="P716" s="263"/>
      <c r="Q716" s="263"/>
      <c r="R716" s="263"/>
      <c r="S716" s="263"/>
      <c r="T716" s="26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65" t="s">
        <v>190</v>
      </c>
      <c r="AU716" s="265" t="s">
        <v>85</v>
      </c>
      <c r="AV716" s="14" t="s">
        <v>85</v>
      </c>
      <c r="AW716" s="14" t="s">
        <v>34</v>
      </c>
      <c r="AX716" s="14" t="s">
        <v>76</v>
      </c>
      <c r="AY716" s="265" t="s">
        <v>178</v>
      </c>
    </row>
    <row r="717" s="2" customFormat="1" ht="24.15" customHeight="1">
      <c r="A717" s="38"/>
      <c r="B717" s="39"/>
      <c r="C717" s="267" t="s">
        <v>1896</v>
      </c>
      <c r="D717" s="267" t="s">
        <v>406</v>
      </c>
      <c r="E717" s="268" t="s">
        <v>4629</v>
      </c>
      <c r="F717" s="269" t="s">
        <v>4630</v>
      </c>
      <c r="G717" s="270" t="s">
        <v>1341</v>
      </c>
      <c r="H717" s="271">
        <v>83</v>
      </c>
      <c r="I717" s="272"/>
      <c r="J717" s="273">
        <f>ROUND(I717*H717,2)</f>
        <v>0</v>
      </c>
      <c r="K717" s="269" t="s">
        <v>1</v>
      </c>
      <c r="L717" s="274"/>
      <c r="M717" s="275" t="s">
        <v>1</v>
      </c>
      <c r="N717" s="276" t="s">
        <v>41</v>
      </c>
      <c r="O717" s="91"/>
      <c r="P717" s="235">
        <f>O717*H717</f>
        <v>0</v>
      </c>
      <c r="Q717" s="235">
        <v>0</v>
      </c>
      <c r="R717" s="235">
        <f>Q717*H717</f>
        <v>0</v>
      </c>
      <c r="S717" s="235">
        <v>0</v>
      </c>
      <c r="T717" s="236">
        <f>S717*H717</f>
        <v>0</v>
      </c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R717" s="237" t="s">
        <v>1183</v>
      </c>
      <c r="AT717" s="237" t="s">
        <v>406</v>
      </c>
      <c r="AU717" s="237" t="s">
        <v>85</v>
      </c>
      <c r="AY717" s="17" t="s">
        <v>178</v>
      </c>
      <c r="BE717" s="238">
        <f>IF(N717="základní",J717,0)</f>
        <v>0</v>
      </c>
      <c r="BF717" s="238">
        <f>IF(N717="snížená",J717,0)</f>
        <v>0</v>
      </c>
      <c r="BG717" s="238">
        <f>IF(N717="zákl. přenesená",J717,0)</f>
        <v>0</v>
      </c>
      <c r="BH717" s="238">
        <f>IF(N717="sníž. přenesená",J717,0)</f>
        <v>0</v>
      </c>
      <c r="BI717" s="238">
        <f>IF(N717="nulová",J717,0)</f>
        <v>0</v>
      </c>
      <c r="BJ717" s="17" t="s">
        <v>83</v>
      </c>
      <c r="BK717" s="238">
        <f>ROUND(I717*H717,2)</f>
        <v>0</v>
      </c>
      <c r="BL717" s="17" t="s">
        <v>1183</v>
      </c>
      <c r="BM717" s="237" t="s">
        <v>4631</v>
      </c>
    </row>
    <row r="718" s="14" customFormat="1">
      <c r="A718" s="14"/>
      <c r="B718" s="255"/>
      <c r="C718" s="256"/>
      <c r="D718" s="246" t="s">
        <v>190</v>
      </c>
      <c r="E718" s="257" t="s">
        <v>1</v>
      </c>
      <c r="F718" s="258" t="s">
        <v>4632</v>
      </c>
      <c r="G718" s="256"/>
      <c r="H718" s="259">
        <v>76</v>
      </c>
      <c r="I718" s="260"/>
      <c r="J718" s="256"/>
      <c r="K718" s="256"/>
      <c r="L718" s="261"/>
      <c r="M718" s="262"/>
      <c r="N718" s="263"/>
      <c r="O718" s="263"/>
      <c r="P718" s="263"/>
      <c r="Q718" s="263"/>
      <c r="R718" s="263"/>
      <c r="S718" s="263"/>
      <c r="T718" s="26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65" t="s">
        <v>190</v>
      </c>
      <c r="AU718" s="265" t="s">
        <v>85</v>
      </c>
      <c r="AV718" s="14" t="s">
        <v>85</v>
      </c>
      <c r="AW718" s="14" t="s">
        <v>34</v>
      </c>
      <c r="AX718" s="14" t="s">
        <v>76</v>
      </c>
      <c r="AY718" s="265" t="s">
        <v>178</v>
      </c>
    </row>
    <row r="719" s="14" customFormat="1">
      <c r="A719" s="14"/>
      <c r="B719" s="255"/>
      <c r="C719" s="256"/>
      <c r="D719" s="246" t="s">
        <v>190</v>
      </c>
      <c r="E719" s="257" t="s">
        <v>1</v>
      </c>
      <c r="F719" s="258" t="s">
        <v>4633</v>
      </c>
      <c r="G719" s="256"/>
      <c r="H719" s="259">
        <v>7</v>
      </c>
      <c r="I719" s="260"/>
      <c r="J719" s="256"/>
      <c r="K719" s="256"/>
      <c r="L719" s="261"/>
      <c r="M719" s="262"/>
      <c r="N719" s="263"/>
      <c r="O719" s="263"/>
      <c r="P719" s="263"/>
      <c r="Q719" s="263"/>
      <c r="R719" s="263"/>
      <c r="S719" s="263"/>
      <c r="T719" s="26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T719" s="265" t="s">
        <v>190</v>
      </c>
      <c r="AU719" s="265" t="s">
        <v>85</v>
      </c>
      <c r="AV719" s="14" t="s">
        <v>85</v>
      </c>
      <c r="AW719" s="14" t="s">
        <v>34</v>
      </c>
      <c r="AX719" s="14" t="s">
        <v>76</v>
      </c>
      <c r="AY719" s="265" t="s">
        <v>178</v>
      </c>
    </row>
    <row r="720" s="2" customFormat="1" ht="24.15" customHeight="1">
      <c r="A720" s="38"/>
      <c r="B720" s="39"/>
      <c r="C720" s="267" t="s">
        <v>1901</v>
      </c>
      <c r="D720" s="267" t="s">
        <v>406</v>
      </c>
      <c r="E720" s="268" t="s">
        <v>4634</v>
      </c>
      <c r="F720" s="269" t="s">
        <v>4635</v>
      </c>
      <c r="G720" s="270" t="s">
        <v>1341</v>
      </c>
      <c r="H720" s="271">
        <v>21</v>
      </c>
      <c r="I720" s="272"/>
      <c r="J720" s="273">
        <f>ROUND(I720*H720,2)</f>
        <v>0</v>
      </c>
      <c r="K720" s="269" t="s">
        <v>1</v>
      </c>
      <c r="L720" s="274"/>
      <c r="M720" s="275" t="s">
        <v>1</v>
      </c>
      <c r="N720" s="276" t="s">
        <v>41</v>
      </c>
      <c r="O720" s="91"/>
      <c r="P720" s="235">
        <f>O720*H720</f>
        <v>0</v>
      </c>
      <c r="Q720" s="235">
        <v>0</v>
      </c>
      <c r="R720" s="235">
        <f>Q720*H720</f>
        <v>0</v>
      </c>
      <c r="S720" s="235">
        <v>0</v>
      </c>
      <c r="T720" s="236">
        <f>S720*H720</f>
        <v>0</v>
      </c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R720" s="237" t="s">
        <v>1183</v>
      </c>
      <c r="AT720" s="237" t="s">
        <v>406</v>
      </c>
      <c r="AU720" s="237" t="s">
        <v>85</v>
      </c>
      <c r="AY720" s="17" t="s">
        <v>178</v>
      </c>
      <c r="BE720" s="238">
        <f>IF(N720="základní",J720,0)</f>
        <v>0</v>
      </c>
      <c r="BF720" s="238">
        <f>IF(N720="snížená",J720,0)</f>
        <v>0</v>
      </c>
      <c r="BG720" s="238">
        <f>IF(N720="zákl. přenesená",J720,0)</f>
        <v>0</v>
      </c>
      <c r="BH720" s="238">
        <f>IF(N720="sníž. přenesená",J720,0)</f>
        <v>0</v>
      </c>
      <c r="BI720" s="238">
        <f>IF(N720="nulová",J720,0)</f>
        <v>0</v>
      </c>
      <c r="BJ720" s="17" t="s">
        <v>83</v>
      </c>
      <c r="BK720" s="238">
        <f>ROUND(I720*H720,2)</f>
        <v>0</v>
      </c>
      <c r="BL720" s="17" t="s">
        <v>1183</v>
      </c>
      <c r="BM720" s="237" t="s">
        <v>4636</v>
      </c>
    </row>
    <row r="721" s="14" customFormat="1">
      <c r="A721" s="14"/>
      <c r="B721" s="255"/>
      <c r="C721" s="256"/>
      <c r="D721" s="246" t="s">
        <v>190</v>
      </c>
      <c r="E721" s="257" t="s">
        <v>1</v>
      </c>
      <c r="F721" s="258" t="s">
        <v>4637</v>
      </c>
      <c r="G721" s="256"/>
      <c r="H721" s="259">
        <v>19</v>
      </c>
      <c r="I721" s="260"/>
      <c r="J721" s="256"/>
      <c r="K721" s="256"/>
      <c r="L721" s="261"/>
      <c r="M721" s="262"/>
      <c r="N721" s="263"/>
      <c r="O721" s="263"/>
      <c r="P721" s="263"/>
      <c r="Q721" s="263"/>
      <c r="R721" s="263"/>
      <c r="S721" s="263"/>
      <c r="T721" s="26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T721" s="265" t="s">
        <v>190</v>
      </c>
      <c r="AU721" s="265" t="s">
        <v>85</v>
      </c>
      <c r="AV721" s="14" t="s">
        <v>85</v>
      </c>
      <c r="AW721" s="14" t="s">
        <v>34</v>
      </c>
      <c r="AX721" s="14" t="s">
        <v>76</v>
      </c>
      <c r="AY721" s="265" t="s">
        <v>178</v>
      </c>
    </row>
    <row r="722" s="14" customFormat="1">
      <c r="A722" s="14"/>
      <c r="B722" s="255"/>
      <c r="C722" s="256"/>
      <c r="D722" s="246" t="s">
        <v>190</v>
      </c>
      <c r="E722" s="257" t="s">
        <v>1</v>
      </c>
      <c r="F722" s="258" t="s">
        <v>4532</v>
      </c>
      <c r="G722" s="256"/>
      <c r="H722" s="259">
        <v>2</v>
      </c>
      <c r="I722" s="260"/>
      <c r="J722" s="256"/>
      <c r="K722" s="256"/>
      <c r="L722" s="261"/>
      <c r="M722" s="262"/>
      <c r="N722" s="263"/>
      <c r="O722" s="263"/>
      <c r="P722" s="263"/>
      <c r="Q722" s="263"/>
      <c r="R722" s="263"/>
      <c r="S722" s="263"/>
      <c r="T722" s="26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T722" s="265" t="s">
        <v>190</v>
      </c>
      <c r="AU722" s="265" t="s">
        <v>85</v>
      </c>
      <c r="AV722" s="14" t="s">
        <v>85</v>
      </c>
      <c r="AW722" s="14" t="s">
        <v>34</v>
      </c>
      <c r="AX722" s="14" t="s">
        <v>76</v>
      </c>
      <c r="AY722" s="265" t="s">
        <v>178</v>
      </c>
    </row>
    <row r="723" s="2" customFormat="1" ht="24.15" customHeight="1">
      <c r="A723" s="38"/>
      <c r="B723" s="39"/>
      <c r="C723" s="267" t="s">
        <v>1906</v>
      </c>
      <c r="D723" s="267" t="s">
        <v>406</v>
      </c>
      <c r="E723" s="268" t="s">
        <v>4638</v>
      </c>
      <c r="F723" s="269" t="s">
        <v>4639</v>
      </c>
      <c r="G723" s="270" t="s">
        <v>1341</v>
      </c>
      <c r="H723" s="271">
        <v>8</v>
      </c>
      <c r="I723" s="272"/>
      <c r="J723" s="273">
        <f>ROUND(I723*H723,2)</f>
        <v>0</v>
      </c>
      <c r="K723" s="269" t="s">
        <v>1</v>
      </c>
      <c r="L723" s="274"/>
      <c r="M723" s="275" t="s">
        <v>1</v>
      </c>
      <c r="N723" s="276" t="s">
        <v>41</v>
      </c>
      <c r="O723" s="91"/>
      <c r="P723" s="235">
        <f>O723*H723</f>
        <v>0</v>
      </c>
      <c r="Q723" s="235">
        <v>0</v>
      </c>
      <c r="R723" s="235">
        <f>Q723*H723</f>
        <v>0</v>
      </c>
      <c r="S723" s="235">
        <v>0</v>
      </c>
      <c r="T723" s="236">
        <f>S723*H723</f>
        <v>0</v>
      </c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R723" s="237" t="s">
        <v>1183</v>
      </c>
      <c r="AT723" s="237" t="s">
        <v>406</v>
      </c>
      <c r="AU723" s="237" t="s">
        <v>85</v>
      </c>
      <c r="AY723" s="17" t="s">
        <v>178</v>
      </c>
      <c r="BE723" s="238">
        <f>IF(N723="základní",J723,0)</f>
        <v>0</v>
      </c>
      <c r="BF723" s="238">
        <f>IF(N723="snížená",J723,0)</f>
        <v>0</v>
      </c>
      <c r="BG723" s="238">
        <f>IF(N723="zákl. přenesená",J723,0)</f>
        <v>0</v>
      </c>
      <c r="BH723" s="238">
        <f>IF(N723="sníž. přenesená",J723,0)</f>
        <v>0</v>
      </c>
      <c r="BI723" s="238">
        <f>IF(N723="nulová",J723,0)</f>
        <v>0</v>
      </c>
      <c r="BJ723" s="17" t="s">
        <v>83</v>
      </c>
      <c r="BK723" s="238">
        <f>ROUND(I723*H723,2)</f>
        <v>0</v>
      </c>
      <c r="BL723" s="17" t="s">
        <v>1183</v>
      </c>
      <c r="BM723" s="237" t="s">
        <v>4640</v>
      </c>
    </row>
    <row r="724" s="14" customFormat="1">
      <c r="A724" s="14"/>
      <c r="B724" s="255"/>
      <c r="C724" s="256"/>
      <c r="D724" s="246" t="s">
        <v>190</v>
      </c>
      <c r="E724" s="257" t="s">
        <v>1</v>
      </c>
      <c r="F724" s="258" t="s">
        <v>4641</v>
      </c>
      <c r="G724" s="256"/>
      <c r="H724" s="259">
        <v>7</v>
      </c>
      <c r="I724" s="260"/>
      <c r="J724" s="256"/>
      <c r="K724" s="256"/>
      <c r="L724" s="261"/>
      <c r="M724" s="262"/>
      <c r="N724" s="263"/>
      <c r="O724" s="263"/>
      <c r="P724" s="263"/>
      <c r="Q724" s="263"/>
      <c r="R724" s="263"/>
      <c r="S724" s="263"/>
      <c r="T724" s="26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65" t="s">
        <v>190</v>
      </c>
      <c r="AU724" s="265" t="s">
        <v>85</v>
      </c>
      <c r="AV724" s="14" t="s">
        <v>85</v>
      </c>
      <c r="AW724" s="14" t="s">
        <v>34</v>
      </c>
      <c r="AX724" s="14" t="s">
        <v>76</v>
      </c>
      <c r="AY724" s="265" t="s">
        <v>178</v>
      </c>
    </row>
    <row r="725" s="14" customFormat="1">
      <c r="A725" s="14"/>
      <c r="B725" s="255"/>
      <c r="C725" s="256"/>
      <c r="D725" s="246" t="s">
        <v>190</v>
      </c>
      <c r="E725" s="257" t="s">
        <v>1</v>
      </c>
      <c r="F725" s="258" t="s">
        <v>4566</v>
      </c>
      <c r="G725" s="256"/>
      <c r="H725" s="259">
        <v>1</v>
      </c>
      <c r="I725" s="260"/>
      <c r="J725" s="256"/>
      <c r="K725" s="256"/>
      <c r="L725" s="261"/>
      <c r="M725" s="262"/>
      <c r="N725" s="263"/>
      <c r="O725" s="263"/>
      <c r="P725" s="263"/>
      <c r="Q725" s="263"/>
      <c r="R725" s="263"/>
      <c r="S725" s="263"/>
      <c r="T725" s="26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65" t="s">
        <v>190</v>
      </c>
      <c r="AU725" s="265" t="s">
        <v>85</v>
      </c>
      <c r="AV725" s="14" t="s">
        <v>85</v>
      </c>
      <c r="AW725" s="14" t="s">
        <v>34</v>
      </c>
      <c r="AX725" s="14" t="s">
        <v>76</v>
      </c>
      <c r="AY725" s="265" t="s">
        <v>178</v>
      </c>
    </row>
    <row r="726" s="2" customFormat="1" ht="24.15" customHeight="1">
      <c r="A726" s="38"/>
      <c r="B726" s="39"/>
      <c r="C726" s="267" t="s">
        <v>1911</v>
      </c>
      <c r="D726" s="267" t="s">
        <v>406</v>
      </c>
      <c r="E726" s="268" t="s">
        <v>4642</v>
      </c>
      <c r="F726" s="269" t="s">
        <v>4643</v>
      </c>
      <c r="G726" s="270" t="s">
        <v>1341</v>
      </c>
      <c r="H726" s="271">
        <v>11</v>
      </c>
      <c r="I726" s="272"/>
      <c r="J726" s="273">
        <f>ROUND(I726*H726,2)</f>
        <v>0</v>
      </c>
      <c r="K726" s="269" t="s">
        <v>1</v>
      </c>
      <c r="L726" s="274"/>
      <c r="M726" s="275" t="s">
        <v>1</v>
      </c>
      <c r="N726" s="276" t="s">
        <v>41</v>
      </c>
      <c r="O726" s="91"/>
      <c r="P726" s="235">
        <f>O726*H726</f>
        <v>0</v>
      </c>
      <c r="Q726" s="235">
        <v>0</v>
      </c>
      <c r="R726" s="235">
        <f>Q726*H726</f>
        <v>0</v>
      </c>
      <c r="S726" s="235">
        <v>0</v>
      </c>
      <c r="T726" s="236">
        <f>S726*H726</f>
        <v>0</v>
      </c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R726" s="237" t="s">
        <v>1183</v>
      </c>
      <c r="AT726" s="237" t="s">
        <v>406</v>
      </c>
      <c r="AU726" s="237" t="s">
        <v>85</v>
      </c>
      <c r="AY726" s="17" t="s">
        <v>178</v>
      </c>
      <c r="BE726" s="238">
        <f>IF(N726="základní",J726,0)</f>
        <v>0</v>
      </c>
      <c r="BF726" s="238">
        <f>IF(N726="snížená",J726,0)</f>
        <v>0</v>
      </c>
      <c r="BG726" s="238">
        <f>IF(N726="zákl. přenesená",J726,0)</f>
        <v>0</v>
      </c>
      <c r="BH726" s="238">
        <f>IF(N726="sníž. přenesená",J726,0)</f>
        <v>0</v>
      </c>
      <c r="BI726" s="238">
        <f>IF(N726="nulová",J726,0)</f>
        <v>0</v>
      </c>
      <c r="BJ726" s="17" t="s">
        <v>83</v>
      </c>
      <c r="BK726" s="238">
        <f>ROUND(I726*H726,2)</f>
        <v>0</v>
      </c>
      <c r="BL726" s="17" t="s">
        <v>1183</v>
      </c>
      <c r="BM726" s="237" t="s">
        <v>4644</v>
      </c>
    </row>
    <row r="727" s="14" customFormat="1">
      <c r="A727" s="14"/>
      <c r="B727" s="255"/>
      <c r="C727" s="256"/>
      <c r="D727" s="246" t="s">
        <v>190</v>
      </c>
      <c r="E727" s="257" t="s">
        <v>1</v>
      </c>
      <c r="F727" s="258" t="s">
        <v>4645</v>
      </c>
      <c r="G727" s="256"/>
      <c r="H727" s="259">
        <v>10</v>
      </c>
      <c r="I727" s="260"/>
      <c r="J727" s="256"/>
      <c r="K727" s="256"/>
      <c r="L727" s="261"/>
      <c r="M727" s="262"/>
      <c r="N727" s="263"/>
      <c r="O727" s="263"/>
      <c r="P727" s="263"/>
      <c r="Q727" s="263"/>
      <c r="R727" s="263"/>
      <c r="S727" s="263"/>
      <c r="T727" s="26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65" t="s">
        <v>190</v>
      </c>
      <c r="AU727" s="265" t="s">
        <v>85</v>
      </c>
      <c r="AV727" s="14" t="s">
        <v>85</v>
      </c>
      <c r="AW727" s="14" t="s">
        <v>34</v>
      </c>
      <c r="AX727" s="14" t="s">
        <v>76</v>
      </c>
      <c r="AY727" s="265" t="s">
        <v>178</v>
      </c>
    </row>
    <row r="728" s="14" customFormat="1">
      <c r="A728" s="14"/>
      <c r="B728" s="255"/>
      <c r="C728" s="256"/>
      <c r="D728" s="246" t="s">
        <v>190</v>
      </c>
      <c r="E728" s="257" t="s">
        <v>1</v>
      </c>
      <c r="F728" s="258" t="s">
        <v>4566</v>
      </c>
      <c r="G728" s="256"/>
      <c r="H728" s="259">
        <v>1</v>
      </c>
      <c r="I728" s="260"/>
      <c r="J728" s="256"/>
      <c r="K728" s="256"/>
      <c r="L728" s="261"/>
      <c r="M728" s="262"/>
      <c r="N728" s="263"/>
      <c r="O728" s="263"/>
      <c r="P728" s="263"/>
      <c r="Q728" s="263"/>
      <c r="R728" s="263"/>
      <c r="S728" s="263"/>
      <c r="T728" s="26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65" t="s">
        <v>190</v>
      </c>
      <c r="AU728" s="265" t="s">
        <v>85</v>
      </c>
      <c r="AV728" s="14" t="s">
        <v>85</v>
      </c>
      <c r="AW728" s="14" t="s">
        <v>34</v>
      </c>
      <c r="AX728" s="14" t="s">
        <v>76</v>
      </c>
      <c r="AY728" s="265" t="s">
        <v>178</v>
      </c>
    </row>
    <row r="729" s="2" customFormat="1" ht="24.15" customHeight="1">
      <c r="A729" s="38"/>
      <c r="B729" s="39"/>
      <c r="C729" s="267" t="s">
        <v>1916</v>
      </c>
      <c r="D729" s="267" t="s">
        <v>406</v>
      </c>
      <c r="E729" s="268" t="s">
        <v>4646</v>
      </c>
      <c r="F729" s="269" t="s">
        <v>4647</v>
      </c>
      <c r="G729" s="270" t="s">
        <v>1341</v>
      </c>
      <c r="H729" s="271">
        <v>21</v>
      </c>
      <c r="I729" s="272"/>
      <c r="J729" s="273">
        <f>ROUND(I729*H729,2)</f>
        <v>0</v>
      </c>
      <c r="K729" s="269" t="s">
        <v>1</v>
      </c>
      <c r="L729" s="274"/>
      <c r="M729" s="275" t="s">
        <v>1</v>
      </c>
      <c r="N729" s="276" t="s">
        <v>41</v>
      </c>
      <c r="O729" s="91"/>
      <c r="P729" s="235">
        <f>O729*H729</f>
        <v>0</v>
      </c>
      <c r="Q729" s="235">
        <v>0</v>
      </c>
      <c r="R729" s="235">
        <f>Q729*H729</f>
        <v>0</v>
      </c>
      <c r="S729" s="235">
        <v>0</v>
      </c>
      <c r="T729" s="236">
        <f>S729*H729</f>
        <v>0</v>
      </c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R729" s="237" t="s">
        <v>1183</v>
      </c>
      <c r="AT729" s="237" t="s">
        <v>406</v>
      </c>
      <c r="AU729" s="237" t="s">
        <v>85</v>
      </c>
      <c r="AY729" s="17" t="s">
        <v>178</v>
      </c>
      <c r="BE729" s="238">
        <f>IF(N729="základní",J729,0)</f>
        <v>0</v>
      </c>
      <c r="BF729" s="238">
        <f>IF(N729="snížená",J729,0)</f>
        <v>0</v>
      </c>
      <c r="BG729" s="238">
        <f>IF(N729="zákl. přenesená",J729,0)</f>
        <v>0</v>
      </c>
      <c r="BH729" s="238">
        <f>IF(N729="sníž. přenesená",J729,0)</f>
        <v>0</v>
      </c>
      <c r="BI729" s="238">
        <f>IF(N729="nulová",J729,0)</f>
        <v>0</v>
      </c>
      <c r="BJ729" s="17" t="s">
        <v>83</v>
      </c>
      <c r="BK729" s="238">
        <f>ROUND(I729*H729,2)</f>
        <v>0</v>
      </c>
      <c r="BL729" s="17" t="s">
        <v>1183</v>
      </c>
      <c r="BM729" s="237" t="s">
        <v>4648</v>
      </c>
    </row>
    <row r="730" s="14" customFormat="1">
      <c r="A730" s="14"/>
      <c r="B730" s="255"/>
      <c r="C730" s="256"/>
      <c r="D730" s="246" t="s">
        <v>190</v>
      </c>
      <c r="E730" s="257" t="s">
        <v>1</v>
      </c>
      <c r="F730" s="258" t="s">
        <v>4649</v>
      </c>
      <c r="G730" s="256"/>
      <c r="H730" s="259">
        <v>19</v>
      </c>
      <c r="I730" s="260"/>
      <c r="J730" s="256"/>
      <c r="K730" s="256"/>
      <c r="L730" s="261"/>
      <c r="M730" s="262"/>
      <c r="N730" s="263"/>
      <c r="O730" s="263"/>
      <c r="P730" s="263"/>
      <c r="Q730" s="263"/>
      <c r="R730" s="263"/>
      <c r="S730" s="263"/>
      <c r="T730" s="26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65" t="s">
        <v>190</v>
      </c>
      <c r="AU730" s="265" t="s">
        <v>85</v>
      </c>
      <c r="AV730" s="14" t="s">
        <v>85</v>
      </c>
      <c r="AW730" s="14" t="s">
        <v>34</v>
      </c>
      <c r="AX730" s="14" t="s">
        <v>76</v>
      </c>
      <c r="AY730" s="265" t="s">
        <v>178</v>
      </c>
    </row>
    <row r="731" s="14" customFormat="1">
      <c r="A731" s="14"/>
      <c r="B731" s="255"/>
      <c r="C731" s="256"/>
      <c r="D731" s="246" t="s">
        <v>190</v>
      </c>
      <c r="E731" s="257" t="s">
        <v>1</v>
      </c>
      <c r="F731" s="258" t="s">
        <v>4532</v>
      </c>
      <c r="G731" s="256"/>
      <c r="H731" s="259">
        <v>2</v>
      </c>
      <c r="I731" s="260"/>
      <c r="J731" s="256"/>
      <c r="K731" s="256"/>
      <c r="L731" s="261"/>
      <c r="M731" s="262"/>
      <c r="N731" s="263"/>
      <c r="O731" s="263"/>
      <c r="P731" s="263"/>
      <c r="Q731" s="263"/>
      <c r="R731" s="263"/>
      <c r="S731" s="263"/>
      <c r="T731" s="26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65" t="s">
        <v>190</v>
      </c>
      <c r="AU731" s="265" t="s">
        <v>85</v>
      </c>
      <c r="AV731" s="14" t="s">
        <v>85</v>
      </c>
      <c r="AW731" s="14" t="s">
        <v>34</v>
      </c>
      <c r="AX731" s="14" t="s">
        <v>76</v>
      </c>
      <c r="AY731" s="265" t="s">
        <v>178</v>
      </c>
    </row>
    <row r="732" s="2" customFormat="1" ht="33" customHeight="1">
      <c r="A732" s="38"/>
      <c r="B732" s="39"/>
      <c r="C732" s="267" t="s">
        <v>1921</v>
      </c>
      <c r="D732" s="267" t="s">
        <v>406</v>
      </c>
      <c r="E732" s="268" t="s">
        <v>4536</v>
      </c>
      <c r="F732" s="269" t="s">
        <v>4537</v>
      </c>
      <c r="G732" s="270" t="s">
        <v>1341</v>
      </c>
      <c r="H732" s="271">
        <v>288</v>
      </c>
      <c r="I732" s="272"/>
      <c r="J732" s="273">
        <f>ROUND(I732*H732,2)</f>
        <v>0</v>
      </c>
      <c r="K732" s="269" t="s">
        <v>1</v>
      </c>
      <c r="L732" s="274"/>
      <c r="M732" s="275" t="s">
        <v>1</v>
      </c>
      <c r="N732" s="276" t="s">
        <v>41</v>
      </c>
      <c r="O732" s="91"/>
      <c r="P732" s="235">
        <f>O732*H732</f>
        <v>0</v>
      </c>
      <c r="Q732" s="235">
        <v>0</v>
      </c>
      <c r="R732" s="235">
        <f>Q732*H732</f>
        <v>0</v>
      </c>
      <c r="S732" s="235">
        <v>0</v>
      </c>
      <c r="T732" s="236">
        <f>S732*H732</f>
        <v>0</v>
      </c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R732" s="237" t="s">
        <v>1183</v>
      </c>
      <c r="AT732" s="237" t="s">
        <v>406</v>
      </c>
      <c r="AU732" s="237" t="s">
        <v>85</v>
      </c>
      <c r="AY732" s="17" t="s">
        <v>178</v>
      </c>
      <c r="BE732" s="238">
        <f>IF(N732="základní",J732,0)</f>
        <v>0</v>
      </c>
      <c r="BF732" s="238">
        <f>IF(N732="snížená",J732,0)</f>
        <v>0</v>
      </c>
      <c r="BG732" s="238">
        <f>IF(N732="zákl. přenesená",J732,0)</f>
        <v>0</v>
      </c>
      <c r="BH732" s="238">
        <f>IF(N732="sníž. přenesená",J732,0)</f>
        <v>0</v>
      </c>
      <c r="BI732" s="238">
        <f>IF(N732="nulová",J732,0)</f>
        <v>0</v>
      </c>
      <c r="BJ732" s="17" t="s">
        <v>83</v>
      </c>
      <c r="BK732" s="238">
        <f>ROUND(I732*H732,2)</f>
        <v>0</v>
      </c>
      <c r="BL732" s="17" t="s">
        <v>1183</v>
      </c>
      <c r="BM732" s="237" t="s">
        <v>4650</v>
      </c>
    </row>
    <row r="733" s="14" customFormat="1">
      <c r="A733" s="14"/>
      <c r="B733" s="255"/>
      <c r="C733" s="256"/>
      <c r="D733" s="246" t="s">
        <v>190</v>
      </c>
      <c r="E733" s="257" t="s">
        <v>1</v>
      </c>
      <c r="F733" s="258" t="s">
        <v>2077</v>
      </c>
      <c r="G733" s="256"/>
      <c r="H733" s="259">
        <v>288</v>
      </c>
      <c r="I733" s="260"/>
      <c r="J733" s="256"/>
      <c r="K733" s="256"/>
      <c r="L733" s="261"/>
      <c r="M733" s="262"/>
      <c r="N733" s="263"/>
      <c r="O733" s="263"/>
      <c r="P733" s="263"/>
      <c r="Q733" s="263"/>
      <c r="R733" s="263"/>
      <c r="S733" s="263"/>
      <c r="T733" s="26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T733" s="265" t="s">
        <v>190</v>
      </c>
      <c r="AU733" s="265" t="s">
        <v>85</v>
      </c>
      <c r="AV733" s="14" t="s">
        <v>85</v>
      </c>
      <c r="AW733" s="14" t="s">
        <v>34</v>
      </c>
      <c r="AX733" s="14" t="s">
        <v>76</v>
      </c>
      <c r="AY733" s="265" t="s">
        <v>178</v>
      </c>
    </row>
    <row r="734" s="2" customFormat="1" ht="24.15" customHeight="1">
      <c r="A734" s="38"/>
      <c r="B734" s="39"/>
      <c r="C734" s="226" t="s">
        <v>1937</v>
      </c>
      <c r="D734" s="226" t="s">
        <v>181</v>
      </c>
      <c r="E734" s="227" t="s">
        <v>4651</v>
      </c>
      <c r="F734" s="228" t="s">
        <v>4652</v>
      </c>
      <c r="G734" s="229" t="s">
        <v>203</v>
      </c>
      <c r="H734" s="230">
        <v>317</v>
      </c>
      <c r="I734" s="231"/>
      <c r="J734" s="232">
        <f>ROUND(I734*H734,2)</f>
        <v>0</v>
      </c>
      <c r="K734" s="228" t="s">
        <v>185</v>
      </c>
      <c r="L734" s="44"/>
      <c r="M734" s="233" t="s">
        <v>1</v>
      </c>
      <c r="N734" s="234" t="s">
        <v>41</v>
      </c>
      <c r="O734" s="91"/>
      <c r="P734" s="235">
        <f>O734*H734</f>
        <v>0</v>
      </c>
      <c r="Q734" s="235">
        <v>0</v>
      </c>
      <c r="R734" s="235">
        <f>Q734*H734</f>
        <v>0</v>
      </c>
      <c r="S734" s="235">
        <v>0</v>
      </c>
      <c r="T734" s="236">
        <f>S734*H734</f>
        <v>0</v>
      </c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R734" s="237" t="s">
        <v>362</v>
      </c>
      <c r="AT734" s="237" t="s">
        <v>181</v>
      </c>
      <c r="AU734" s="237" t="s">
        <v>85</v>
      </c>
      <c r="AY734" s="17" t="s">
        <v>178</v>
      </c>
      <c r="BE734" s="238">
        <f>IF(N734="základní",J734,0)</f>
        <v>0</v>
      </c>
      <c r="BF734" s="238">
        <f>IF(N734="snížená",J734,0)</f>
        <v>0</v>
      </c>
      <c r="BG734" s="238">
        <f>IF(N734="zákl. přenesená",J734,0)</f>
        <v>0</v>
      </c>
      <c r="BH734" s="238">
        <f>IF(N734="sníž. přenesená",J734,0)</f>
        <v>0</v>
      </c>
      <c r="BI734" s="238">
        <f>IF(N734="nulová",J734,0)</f>
        <v>0</v>
      </c>
      <c r="BJ734" s="17" t="s">
        <v>83</v>
      </c>
      <c r="BK734" s="238">
        <f>ROUND(I734*H734,2)</f>
        <v>0</v>
      </c>
      <c r="BL734" s="17" t="s">
        <v>362</v>
      </c>
      <c r="BM734" s="237" t="s">
        <v>4653</v>
      </c>
    </row>
    <row r="735" s="2" customFormat="1">
      <c r="A735" s="38"/>
      <c r="B735" s="39"/>
      <c r="C735" s="40"/>
      <c r="D735" s="239" t="s">
        <v>188</v>
      </c>
      <c r="E735" s="40"/>
      <c r="F735" s="240" t="s">
        <v>4654</v>
      </c>
      <c r="G735" s="40"/>
      <c r="H735" s="40"/>
      <c r="I735" s="241"/>
      <c r="J735" s="40"/>
      <c r="K735" s="40"/>
      <c r="L735" s="44"/>
      <c r="M735" s="242"/>
      <c r="N735" s="243"/>
      <c r="O735" s="91"/>
      <c r="P735" s="91"/>
      <c r="Q735" s="91"/>
      <c r="R735" s="91"/>
      <c r="S735" s="91"/>
      <c r="T735" s="92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T735" s="17" t="s">
        <v>188</v>
      </c>
      <c r="AU735" s="17" t="s">
        <v>85</v>
      </c>
    </row>
    <row r="736" s="2" customFormat="1" ht="24.15" customHeight="1">
      <c r="A736" s="38"/>
      <c r="B736" s="39"/>
      <c r="C736" s="267" t="s">
        <v>1943</v>
      </c>
      <c r="D736" s="267" t="s">
        <v>406</v>
      </c>
      <c r="E736" s="268" t="s">
        <v>4655</v>
      </c>
      <c r="F736" s="269" t="s">
        <v>4656</v>
      </c>
      <c r="G736" s="270" t="s">
        <v>1341</v>
      </c>
      <c r="H736" s="271">
        <v>4</v>
      </c>
      <c r="I736" s="272"/>
      <c r="J736" s="273">
        <f>ROUND(I736*H736,2)</f>
        <v>0</v>
      </c>
      <c r="K736" s="269" t="s">
        <v>1</v>
      </c>
      <c r="L736" s="274"/>
      <c r="M736" s="275" t="s">
        <v>1</v>
      </c>
      <c r="N736" s="276" t="s">
        <v>41</v>
      </c>
      <c r="O736" s="91"/>
      <c r="P736" s="235">
        <f>O736*H736</f>
        <v>0</v>
      </c>
      <c r="Q736" s="235">
        <v>0</v>
      </c>
      <c r="R736" s="235">
        <f>Q736*H736</f>
        <v>0</v>
      </c>
      <c r="S736" s="235">
        <v>0</v>
      </c>
      <c r="T736" s="236">
        <f>S736*H736</f>
        <v>0</v>
      </c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R736" s="237" t="s">
        <v>1183</v>
      </c>
      <c r="AT736" s="237" t="s">
        <v>406</v>
      </c>
      <c r="AU736" s="237" t="s">
        <v>85</v>
      </c>
      <c r="AY736" s="17" t="s">
        <v>178</v>
      </c>
      <c r="BE736" s="238">
        <f>IF(N736="základní",J736,0)</f>
        <v>0</v>
      </c>
      <c r="BF736" s="238">
        <f>IF(N736="snížená",J736,0)</f>
        <v>0</v>
      </c>
      <c r="BG736" s="238">
        <f>IF(N736="zákl. přenesená",J736,0)</f>
        <v>0</v>
      </c>
      <c r="BH736" s="238">
        <f>IF(N736="sníž. přenesená",J736,0)</f>
        <v>0</v>
      </c>
      <c r="BI736" s="238">
        <f>IF(N736="nulová",J736,0)</f>
        <v>0</v>
      </c>
      <c r="BJ736" s="17" t="s">
        <v>83</v>
      </c>
      <c r="BK736" s="238">
        <f>ROUND(I736*H736,2)</f>
        <v>0</v>
      </c>
      <c r="BL736" s="17" t="s">
        <v>1183</v>
      </c>
      <c r="BM736" s="237" t="s">
        <v>4657</v>
      </c>
    </row>
    <row r="737" s="14" customFormat="1">
      <c r="A737" s="14"/>
      <c r="B737" s="255"/>
      <c r="C737" s="256"/>
      <c r="D737" s="246" t="s">
        <v>190</v>
      </c>
      <c r="E737" s="257" t="s">
        <v>1</v>
      </c>
      <c r="F737" s="258" t="s">
        <v>186</v>
      </c>
      <c r="G737" s="256"/>
      <c r="H737" s="259">
        <v>4</v>
      </c>
      <c r="I737" s="260"/>
      <c r="J737" s="256"/>
      <c r="K737" s="256"/>
      <c r="L737" s="261"/>
      <c r="M737" s="262"/>
      <c r="N737" s="263"/>
      <c r="O737" s="263"/>
      <c r="P737" s="263"/>
      <c r="Q737" s="263"/>
      <c r="R737" s="263"/>
      <c r="S737" s="263"/>
      <c r="T737" s="26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T737" s="265" t="s">
        <v>190</v>
      </c>
      <c r="AU737" s="265" t="s">
        <v>85</v>
      </c>
      <c r="AV737" s="14" t="s">
        <v>85</v>
      </c>
      <c r="AW737" s="14" t="s">
        <v>34</v>
      </c>
      <c r="AX737" s="14" t="s">
        <v>76</v>
      </c>
      <c r="AY737" s="265" t="s">
        <v>178</v>
      </c>
    </row>
    <row r="738" s="2" customFormat="1" ht="24.15" customHeight="1">
      <c r="A738" s="38"/>
      <c r="B738" s="39"/>
      <c r="C738" s="267" t="s">
        <v>1957</v>
      </c>
      <c r="D738" s="267" t="s">
        <v>406</v>
      </c>
      <c r="E738" s="268" t="s">
        <v>4658</v>
      </c>
      <c r="F738" s="269" t="s">
        <v>4659</v>
      </c>
      <c r="G738" s="270" t="s">
        <v>1341</v>
      </c>
      <c r="H738" s="271">
        <v>4</v>
      </c>
      <c r="I738" s="272"/>
      <c r="J738" s="273">
        <f>ROUND(I738*H738,2)</f>
        <v>0</v>
      </c>
      <c r="K738" s="269" t="s">
        <v>1</v>
      </c>
      <c r="L738" s="274"/>
      <c r="M738" s="275" t="s">
        <v>1</v>
      </c>
      <c r="N738" s="276" t="s">
        <v>41</v>
      </c>
      <c r="O738" s="91"/>
      <c r="P738" s="235">
        <f>O738*H738</f>
        <v>0</v>
      </c>
      <c r="Q738" s="235">
        <v>0</v>
      </c>
      <c r="R738" s="235">
        <f>Q738*H738</f>
        <v>0</v>
      </c>
      <c r="S738" s="235">
        <v>0</v>
      </c>
      <c r="T738" s="236">
        <f>S738*H738</f>
        <v>0</v>
      </c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R738" s="237" t="s">
        <v>1183</v>
      </c>
      <c r="AT738" s="237" t="s">
        <v>406</v>
      </c>
      <c r="AU738" s="237" t="s">
        <v>85</v>
      </c>
      <c r="AY738" s="17" t="s">
        <v>178</v>
      </c>
      <c r="BE738" s="238">
        <f>IF(N738="základní",J738,0)</f>
        <v>0</v>
      </c>
      <c r="BF738" s="238">
        <f>IF(N738="snížená",J738,0)</f>
        <v>0</v>
      </c>
      <c r="BG738" s="238">
        <f>IF(N738="zákl. přenesená",J738,0)</f>
        <v>0</v>
      </c>
      <c r="BH738" s="238">
        <f>IF(N738="sníž. přenesená",J738,0)</f>
        <v>0</v>
      </c>
      <c r="BI738" s="238">
        <f>IF(N738="nulová",J738,0)</f>
        <v>0</v>
      </c>
      <c r="BJ738" s="17" t="s">
        <v>83</v>
      </c>
      <c r="BK738" s="238">
        <f>ROUND(I738*H738,2)</f>
        <v>0</v>
      </c>
      <c r="BL738" s="17" t="s">
        <v>1183</v>
      </c>
      <c r="BM738" s="237" t="s">
        <v>4660</v>
      </c>
    </row>
    <row r="739" s="2" customFormat="1" ht="33" customHeight="1">
      <c r="A739" s="38"/>
      <c r="B739" s="39"/>
      <c r="C739" s="226" t="s">
        <v>1964</v>
      </c>
      <c r="D739" s="226" t="s">
        <v>181</v>
      </c>
      <c r="E739" s="227" t="s">
        <v>4661</v>
      </c>
      <c r="F739" s="228" t="s">
        <v>4662</v>
      </c>
      <c r="G739" s="229" t="s">
        <v>203</v>
      </c>
      <c r="H739" s="230">
        <v>4</v>
      </c>
      <c r="I739" s="231"/>
      <c r="J739" s="232">
        <f>ROUND(I739*H739,2)</f>
        <v>0</v>
      </c>
      <c r="K739" s="228" t="s">
        <v>185</v>
      </c>
      <c r="L739" s="44"/>
      <c r="M739" s="233" t="s">
        <v>1</v>
      </c>
      <c r="N739" s="234" t="s">
        <v>41</v>
      </c>
      <c r="O739" s="91"/>
      <c r="P739" s="235">
        <f>O739*H739</f>
        <v>0</v>
      </c>
      <c r="Q739" s="235">
        <v>0</v>
      </c>
      <c r="R739" s="235">
        <f>Q739*H739</f>
        <v>0</v>
      </c>
      <c r="S739" s="235">
        <v>0</v>
      </c>
      <c r="T739" s="236">
        <f>S739*H739</f>
        <v>0</v>
      </c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R739" s="237" t="s">
        <v>362</v>
      </c>
      <c r="AT739" s="237" t="s">
        <v>181</v>
      </c>
      <c r="AU739" s="237" t="s">
        <v>85</v>
      </c>
      <c r="AY739" s="17" t="s">
        <v>178</v>
      </c>
      <c r="BE739" s="238">
        <f>IF(N739="základní",J739,0)</f>
        <v>0</v>
      </c>
      <c r="BF739" s="238">
        <f>IF(N739="snížená",J739,0)</f>
        <v>0</v>
      </c>
      <c r="BG739" s="238">
        <f>IF(N739="zákl. přenesená",J739,0)</f>
        <v>0</v>
      </c>
      <c r="BH739" s="238">
        <f>IF(N739="sníž. přenesená",J739,0)</f>
        <v>0</v>
      </c>
      <c r="BI739" s="238">
        <f>IF(N739="nulová",J739,0)</f>
        <v>0</v>
      </c>
      <c r="BJ739" s="17" t="s">
        <v>83</v>
      </c>
      <c r="BK739" s="238">
        <f>ROUND(I739*H739,2)</f>
        <v>0</v>
      </c>
      <c r="BL739" s="17" t="s">
        <v>362</v>
      </c>
      <c r="BM739" s="237" t="s">
        <v>4663</v>
      </c>
    </row>
    <row r="740" s="2" customFormat="1">
      <c r="A740" s="38"/>
      <c r="B740" s="39"/>
      <c r="C740" s="40"/>
      <c r="D740" s="239" t="s">
        <v>188</v>
      </c>
      <c r="E740" s="40"/>
      <c r="F740" s="240" t="s">
        <v>4664</v>
      </c>
      <c r="G740" s="40"/>
      <c r="H740" s="40"/>
      <c r="I740" s="241"/>
      <c r="J740" s="40"/>
      <c r="K740" s="40"/>
      <c r="L740" s="44"/>
      <c r="M740" s="242"/>
      <c r="N740" s="243"/>
      <c r="O740" s="91"/>
      <c r="P740" s="91"/>
      <c r="Q740" s="91"/>
      <c r="R740" s="91"/>
      <c r="S740" s="91"/>
      <c r="T740" s="92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T740" s="17" t="s">
        <v>188</v>
      </c>
      <c r="AU740" s="17" t="s">
        <v>85</v>
      </c>
    </row>
    <row r="741" s="2" customFormat="1" ht="24.15" customHeight="1">
      <c r="A741" s="38"/>
      <c r="B741" s="39"/>
      <c r="C741" s="267" t="s">
        <v>1993</v>
      </c>
      <c r="D741" s="267" t="s">
        <v>406</v>
      </c>
      <c r="E741" s="268" t="s">
        <v>4665</v>
      </c>
      <c r="F741" s="269" t="s">
        <v>4666</v>
      </c>
      <c r="G741" s="270" t="s">
        <v>1341</v>
      </c>
      <c r="H741" s="271">
        <v>2</v>
      </c>
      <c r="I741" s="272"/>
      <c r="J741" s="273">
        <f>ROUND(I741*H741,2)</f>
        <v>0</v>
      </c>
      <c r="K741" s="269" t="s">
        <v>1</v>
      </c>
      <c r="L741" s="274"/>
      <c r="M741" s="275" t="s">
        <v>1</v>
      </c>
      <c r="N741" s="276" t="s">
        <v>41</v>
      </c>
      <c r="O741" s="91"/>
      <c r="P741" s="235">
        <f>O741*H741</f>
        <v>0</v>
      </c>
      <c r="Q741" s="235">
        <v>0</v>
      </c>
      <c r="R741" s="235">
        <f>Q741*H741</f>
        <v>0</v>
      </c>
      <c r="S741" s="235">
        <v>0</v>
      </c>
      <c r="T741" s="236">
        <f>S741*H741</f>
        <v>0</v>
      </c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R741" s="237" t="s">
        <v>1183</v>
      </c>
      <c r="AT741" s="237" t="s">
        <v>406</v>
      </c>
      <c r="AU741" s="237" t="s">
        <v>85</v>
      </c>
      <c r="AY741" s="17" t="s">
        <v>178</v>
      </c>
      <c r="BE741" s="238">
        <f>IF(N741="základní",J741,0)</f>
        <v>0</v>
      </c>
      <c r="BF741" s="238">
        <f>IF(N741="snížená",J741,0)</f>
        <v>0</v>
      </c>
      <c r="BG741" s="238">
        <f>IF(N741="zákl. přenesená",J741,0)</f>
        <v>0</v>
      </c>
      <c r="BH741" s="238">
        <f>IF(N741="sníž. přenesená",J741,0)</f>
        <v>0</v>
      </c>
      <c r="BI741" s="238">
        <f>IF(N741="nulová",J741,0)</f>
        <v>0</v>
      </c>
      <c r="BJ741" s="17" t="s">
        <v>83</v>
      </c>
      <c r="BK741" s="238">
        <f>ROUND(I741*H741,2)</f>
        <v>0</v>
      </c>
      <c r="BL741" s="17" t="s">
        <v>1183</v>
      </c>
      <c r="BM741" s="237" t="s">
        <v>4667</v>
      </c>
    </row>
    <row r="742" s="14" customFormat="1">
      <c r="A742" s="14"/>
      <c r="B742" s="255"/>
      <c r="C742" s="256"/>
      <c r="D742" s="246" t="s">
        <v>190</v>
      </c>
      <c r="E742" s="257" t="s">
        <v>1</v>
      </c>
      <c r="F742" s="258" t="s">
        <v>4668</v>
      </c>
      <c r="G742" s="256"/>
      <c r="H742" s="259">
        <v>2</v>
      </c>
      <c r="I742" s="260"/>
      <c r="J742" s="256"/>
      <c r="K742" s="256"/>
      <c r="L742" s="261"/>
      <c r="M742" s="262"/>
      <c r="N742" s="263"/>
      <c r="O742" s="263"/>
      <c r="P742" s="263"/>
      <c r="Q742" s="263"/>
      <c r="R742" s="263"/>
      <c r="S742" s="263"/>
      <c r="T742" s="26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65" t="s">
        <v>190</v>
      </c>
      <c r="AU742" s="265" t="s">
        <v>85</v>
      </c>
      <c r="AV742" s="14" t="s">
        <v>85</v>
      </c>
      <c r="AW742" s="14" t="s">
        <v>34</v>
      </c>
      <c r="AX742" s="14" t="s">
        <v>76</v>
      </c>
      <c r="AY742" s="265" t="s">
        <v>178</v>
      </c>
    </row>
    <row r="743" s="2" customFormat="1" ht="24.15" customHeight="1">
      <c r="A743" s="38"/>
      <c r="B743" s="39"/>
      <c r="C743" s="226" t="s">
        <v>1999</v>
      </c>
      <c r="D743" s="226" t="s">
        <v>181</v>
      </c>
      <c r="E743" s="227" t="s">
        <v>4669</v>
      </c>
      <c r="F743" s="228" t="s">
        <v>4670</v>
      </c>
      <c r="G743" s="229" t="s">
        <v>203</v>
      </c>
      <c r="H743" s="230">
        <v>2</v>
      </c>
      <c r="I743" s="231"/>
      <c r="J743" s="232">
        <f>ROUND(I743*H743,2)</f>
        <v>0</v>
      </c>
      <c r="K743" s="228" t="s">
        <v>1</v>
      </c>
      <c r="L743" s="44"/>
      <c r="M743" s="233" t="s">
        <v>1</v>
      </c>
      <c r="N743" s="234" t="s">
        <v>41</v>
      </c>
      <c r="O743" s="91"/>
      <c r="P743" s="235">
        <f>O743*H743</f>
        <v>0</v>
      </c>
      <c r="Q743" s="235">
        <v>0</v>
      </c>
      <c r="R743" s="235">
        <f>Q743*H743</f>
        <v>0</v>
      </c>
      <c r="S743" s="235">
        <v>0</v>
      </c>
      <c r="T743" s="236">
        <f>S743*H743</f>
        <v>0</v>
      </c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R743" s="237" t="s">
        <v>362</v>
      </c>
      <c r="AT743" s="237" t="s">
        <v>181</v>
      </c>
      <c r="AU743" s="237" t="s">
        <v>85</v>
      </c>
      <c r="AY743" s="17" t="s">
        <v>178</v>
      </c>
      <c r="BE743" s="238">
        <f>IF(N743="základní",J743,0)</f>
        <v>0</v>
      </c>
      <c r="BF743" s="238">
        <f>IF(N743="snížená",J743,0)</f>
        <v>0</v>
      </c>
      <c r="BG743" s="238">
        <f>IF(N743="zákl. přenesená",J743,0)</f>
        <v>0</v>
      </c>
      <c r="BH743" s="238">
        <f>IF(N743="sníž. přenesená",J743,0)</f>
        <v>0</v>
      </c>
      <c r="BI743" s="238">
        <f>IF(N743="nulová",J743,0)</f>
        <v>0</v>
      </c>
      <c r="BJ743" s="17" t="s">
        <v>83</v>
      </c>
      <c r="BK743" s="238">
        <f>ROUND(I743*H743,2)</f>
        <v>0</v>
      </c>
      <c r="BL743" s="17" t="s">
        <v>362</v>
      </c>
      <c r="BM743" s="237" t="s">
        <v>4671</v>
      </c>
    </row>
    <row r="744" s="2" customFormat="1" ht="24.15" customHeight="1">
      <c r="A744" s="38"/>
      <c r="B744" s="39"/>
      <c r="C744" s="267" t="s">
        <v>2004</v>
      </c>
      <c r="D744" s="267" t="s">
        <v>406</v>
      </c>
      <c r="E744" s="268" t="s">
        <v>4672</v>
      </c>
      <c r="F744" s="269" t="s">
        <v>4673</v>
      </c>
      <c r="G744" s="270" t="s">
        <v>1341</v>
      </c>
      <c r="H744" s="271">
        <v>5</v>
      </c>
      <c r="I744" s="272"/>
      <c r="J744" s="273">
        <f>ROUND(I744*H744,2)</f>
        <v>0</v>
      </c>
      <c r="K744" s="269" t="s">
        <v>1</v>
      </c>
      <c r="L744" s="274"/>
      <c r="M744" s="275" t="s">
        <v>1</v>
      </c>
      <c r="N744" s="276" t="s">
        <v>41</v>
      </c>
      <c r="O744" s="91"/>
      <c r="P744" s="235">
        <f>O744*H744</f>
        <v>0</v>
      </c>
      <c r="Q744" s="235">
        <v>0</v>
      </c>
      <c r="R744" s="235">
        <f>Q744*H744</f>
        <v>0</v>
      </c>
      <c r="S744" s="235">
        <v>0</v>
      </c>
      <c r="T744" s="236">
        <f>S744*H744</f>
        <v>0</v>
      </c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R744" s="237" t="s">
        <v>1183</v>
      </c>
      <c r="AT744" s="237" t="s">
        <v>406</v>
      </c>
      <c r="AU744" s="237" t="s">
        <v>85</v>
      </c>
      <c r="AY744" s="17" t="s">
        <v>178</v>
      </c>
      <c r="BE744" s="238">
        <f>IF(N744="základní",J744,0)</f>
        <v>0</v>
      </c>
      <c r="BF744" s="238">
        <f>IF(N744="snížená",J744,0)</f>
        <v>0</v>
      </c>
      <c r="BG744" s="238">
        <f>IF(N744="zákl. přenesená",J744,0)</f>
        <v>0</v>
      </c>
      <c r="BH744" s="238">
        <f>IF(N744="sníž. přenesená",J744,0)</f>
        <v>0</v>
      </c>
      <c r="BI744" s="238">
        <f>IF(N744="nulová",J744,0)</f>
        <v>0</v>
      </c>
      <c r="BJ744" s="17" t="s">
        <v>83</v>
      </c>
      <c r="BK744" s="238">
        <f>ROUND(I744*H744,2)</f>
        <v>0</v>
      </c>
      <c r="BL744" s="17" t="s">
        <v>1183</v>
      </c>
      <c r="BM744" s="237" t="s">
        <v>4674</v>
      </c>
    </row>
    <row r="745" s="14" customFormat="1">
      <c r="A745" s="14"/>
      <c r="B745" s="255"/>
      <c r="C745" s="256"/>
      <c r="D745" s="246" t="s">
        <v>190</v>
      </c>
      <c r="E745" s="257" t="s">
        <v>1</v>
      </c>
      <c r="F745" s="258" t="s">
        <v>4675</v>
      </c>
      <c r="G745" s="256"/>
      <c r="H745" s="259">
        <v>5</v>
      </c>
      <c r="I745" s="260"/>
      <c r="J745" s="256"/>
      <c r="K745" s="256"/>
      <c r="L745" s="261"/>
      <c r="M745" s="262"/>
      <c r="N745" s="263"/>
      <c r="O745" s="263"/>
      <c r="P745" s="263"/>
      <c r="Q745" s="263"/>
      <c r="R745" s="263"/>
      <c r="S745" s="263"/>
      <c r="T745" s="26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265" t="s">
        <v>190</v>
      </c>
      <c r="AU745" s="265" t="s">
        <v>85</v>
      </c>
      <c r="AV745" s="14" t="s">
        <v>85</v>
      </c>
      <c r="AW745" s="14" t="s">
        <v>34</v>
      </c>
      <c r="AX745" s="14" t="s">
        <v>76</v>
      </c>
      <c r="AY745" s="265" t="s">
        <v>178</v>
      </c>
    </row>
    <row r="746" s="2" customFormat="1" ht="24.15" customHeight="1">
      <c r="A746" s="38"/>
      <c r="B746" s="39"/>
      <c r="C746" s="226" t="s">
        <v>2009</v>
      </c>
      <c r="D746" s="226" t="s">
        <v>181</v>
      </c>
      <c r="E746" s="227" t="s">
        <v>4651</v>
      </c>
      <c r="F746" s="228" t="s">
        <v>4652</v>
      </c>
      <c r="G746" s="229" t="s">
        <v>203</v>
      </c>
      <c r="H746" s="230">
        <v>5</v>
      </c>
      <c r="I746" s="231"/>
      <c r="J746" s="232">
        <f>ROUND(I746*H746,2)</f>
        <v>0</v>
      </c>
      <c r="K746" s="228" t="s">
        <v>185</v>
      </c>
      <c r="L746" s="44"/>
      <c r="M746" s="233" t="s">
        <v>1</v>
      </c>
      <c r="N746" s="234" t="s">
        <v>41</v>
      </c>
      <c r="O746" s="91"/>
      <c r="P746" s="235">
        <f>O746*H746</f>
        <v>0</v>
      </c>
      <c r="Q746" s="235">
        <v>0</v>
      </c>
      <c r="R746" s="235">
        <f>Q746*H746</f>
        <v>0</v>
      </c>
      <c r="S746" s="235">
        <v>0</v>
      </c>
      <c r="T746" s="236">
        <f>S746*H746</f>
        <v>0</v>
      </c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R746" s="237" t="s">
        <v>362</v>
      </c>
      <c r="AT746" s="237" t="s">
        <v>181</v>
      </c>
      <c r="AU746" s="237" t="s">
        <v>85</v>
      </c>
      <c r="AY746" s="17" t="s">
        <v>178</v>
      </c>
      <c r="BE746" s="238">
        <f>IF(N746="základní",J746,0)</f>
        <v>0</v>
      </c>
      <c r="BF746" s="238">
        <f>IF(N746="snížená",J746,0)</f>
        <v>0</v>
      </c>
      <c r="BG746" s="238">
        <f>IF(N746="zákl. přenesená",J746,0)</f>
        <v>0</v>
      </c>
      <c r="BH746" s="238">
        <f>IF(N746="sníž. přenesená",J746,0)</f>
        <v>0</v>
      </c>
      <c r="BI746" s="238">
        <f>IF(N746="nulová",J746,0)</f>
        <v>0</v>
      </c>
      <c r="BJ746" s="17" t="s">
        <v>83</v>
      </c>
      <c r="BK746" s="238">
        <f>ROUND(I746*H746,2)</f>
        <v>0</v>
      </c>
      <c r="BL746" s="17" t="s">
        <v>362</v>
      </c>
      <c r="BM746" s="237" t="s">
        <v>4676</v>
      </c>
    </row>
    <row r="747" s="2" customFormat="1">
      <c r="A747" s="38"/>
      <c r="B747" s="39"/>
      <c r="C747" s="40"/>
      <c r="D747" s="239" t="s">
        <v>188</v>
      </c>
      <c r="E747" s="40"/>
      <c r="F747" s="240" t="s">
        <v>4654</v>
      </c>
      <c r="G747" s="40"/>
      <c r="H747" s="40"/>
      <c r="I747" s="241"/>
      <c r="J747" s="40"/>
      <c r="K747" s="40"/>
      <c r="L747" s="44"/>
      <c r="M747" s="242"/>
      <c r="N747" s="243"/>
      <c r="O747" s="91"/>
      <c r="P747" s="91"/>
      <c r="Q747" s="91"/>
      <c r="R747" s="91"/>
      <c r="S747" s="91"/>
      <c r="T747" s="92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T747" s="17" t="s">
        <v>188</v>
      </c>
      <c r="AU747" s="17" t="s">
        <v>85</v>
      </c>
    </row>
    <row r="748" s="2" customFormat="1" ht="24.15" customHeight="1">
      <c r="A748" s="38"/>
      <c r="B748" s="39"/>
      <c r="C748" s="267" t="s">
        <v>2014</v>
      </c>
      <c r="D748" s="267" t="s">
        <v>406</v>
      </c>
      <c r="E748" s="268" t="s">
        <v>4677</v>
      </c>
      <c r="F748" s="269" t="s">
        <v>4678</v>
      </c>
      <c r="G748" s="270" t="s">
        <v>1341</v>
      </c>
      <c r="H748" s="271">
        <v>6</v>
      </c>
      <c r="I748" s="272"/>
      <c r="J748" s="273">
        <f>ROUND(I748*H748,2)</f>
        <v>0</v>
      </c>
      <c r="K748" s="269" t="s">
        <v>1</v>
      </c>
      <c r="L748" s="274"/>
      <c r="M748" s="275" t="s">
        <v>1</v>
      </c>
      <c r="N748" s="276" t="s">
        <v>41</v>
      </c>
      <c r="O748" s="91"/>
      <c r="P748" s="235">
        <f>O748*H748</f>
        <v>0</v>
      </c>
      <c r="Q748" s="235">
        <v>0</v>
      </c>
      <c r="R748" s="235">
        <f>Q748*H748</f>
        <v>0</v>
      </c>
      <c r="S748" s="235">
        <v>0</v>
      </c>
      <c r="T748" s="236">
        <f>S748*H748</f>
        <v>0</v>
      </c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R748" s="237" t="s">
        <v>1183</v>
      </c>
      <c r="AT748" s="237" t="s">
        <v>406</v>
      </c>
      <c r="AU748" s="237" t="s">
        <v>85</v>
      </c>
      <c r="AY748" s="17" t="s">
        <v>178</v>
      </c>
      <c r="BE748" s="238">
        <f>IF(N748="základní",J748,0)</f>
        <v>0</v>
      </c>
      <c r="BF748" s="238">
        <f>IF(N748="snížená",J748,0)</f>
        <v>0</v>
      </c>
      <c r="BG748" s="238">
        <f>IF(N748="zákl. přenesená",J748,0)</f>
        <v>0</v>
      </c>
      <c r="BH748" s="238">
        <f>IF(N748="sníž. přenesená",J748,0)</f>
        <v>0</v>
      </c>
      <c r="BI748" s="238">
        <f>IF(N748="nulová",J748,0)</f>
        <v>0</v>
      </c>
      <c r="BJ748" s="17" t="s">
        <v>83</v>
      </c>
      <c r="BK748" s="238">
        <f>ROUND(I748*H748,2)</f>
        <v>0</v>
      </c>
      <c r="BL748" s="17" t="s">
        <v>1183</v>
      </c>
      <c r="BM748" s="237" t="s">
        <v>4679</v>
      </c>
    </row>
    <row r="749" s="14" customFormat="1">
      <c r="A749" s="14"/>
      <c r="B749" s="255"/>
      <c r="C749" s="256"/>
      <c r="D749" s="246" t="s">
        <v>190</v>
      </c>
      <c r="E749" s="257" t="s">
        <v>1</v>
      </c>
      <c r="F749" s="258" t="s">
        <v>241</v>
      </c>
      <c r="G749" s="256"/>
      <c r="H749" s="259">
        <v>6</v>
      </c>
      <c r="I749" s="260"/>
      <c r="J749" s="256"/>
      <c r="K749" s="256"/>
      <c r="L749" s="261"/>
      <c r="M749" s="262"/>
      <c r="N749" s="263"/>
      <c r="O749" s="263"/>
      <c r="P749" s="263"/>
      <c r="Q749" s="263"/>
      <c r="R749" s="263"/>
      <c r="S749" s="263"/>
      <c r="T749" s="26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65" t="s">
        <v>190</v>
      </c>
      <c r="AU749" s="265" t="s">
        <v>85</v>
      </c>
      <c r="AV749" s="14" t="s">
        <v>85</v>
      </c>
      <c r="AW749" s="14" t="s">
        <v>34</v>
      </c>
      <c r="AX749" s="14" t="s">
        <v>76</v>
      </c>
      <c r="AY749" s="265" t="s">
        <v>178</v>
      </c>
    </row>
    <row r="750" s="2" customFormat="1" ht="21.75" customHeight="1">
      <c r="A750" s="38"/>
      <c r="B750" s="39"/>
      <c r="C750" s="226" t="s">
        <v>2033</v>
      </c>
      <c r="D750" s="226" t="s">
        <v>181</v>
      </c>
      <c r="E750" s="227" t="s">
        <v>4680</v>
      </c>
      <c r="F750" s="228" t="s">
        <v>4681</v>
      </c>
      <c r="G750" s="229" t="s">
        <v>203</v>
      </c>
      <c r="H750" s="230">
        <v>6</v>
      </c>
      <c r="I750" s="231"/>
      <c r="J750" s="232">
        <f>ROUND(I750*H750,2)</f>
        <v>0</v>
      </c>
      <c r="K750" s="228" t="s">
        <v>185</v>
      </c>
      <c r="L750" s="44"/>
      <c r="M750" s="233" t="s">
        <v>1</v>
      </c>
      <c r="N750" s="234" t="s">
        <v>41</v>
      </c>
      <c r="O750" s="91"/>
      <c r="P750" s="235">
        <f>O750*H750</f>
        <v>0</v>
      </c>
      <c r="Q750" s="235">
        <v>0</v>
      </c>
      <c r="R750" s="235">
        <f>Q750*H750</f>
        <v>0</v>
      </c>
      <c r="S750" s="235">
        <v>0</v>
      </c>
      <c r="T750" s="236">
        <f>S750*H750</f>
        <v>0</v>
      </c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R750" s="237" t="s">
        <v>362</v>
      </c>
      <c r="AT750" s="237" t="s">
        <v>181</v>
      </c>
      <c r="AU750" s="237" t="s">
        <v>85</v>
      </c>
      <c r="AY750" s="17" t="s">
        <v>178</v>
      </c>
      <c r="BE750" s="238">
        <f>IF(N750="základní",J750,0)</f>
        <v>0</v>
      </c>
      <c r="BF750" s="238">
        <f>IF(N750="snížená",J750,0)</f>
        <v>0</v>
      </c>
      <c r="BG750" s="238">
        <f>IF(N750="zákl. přenesená",J750,0)</f>
        <v>0</v>
      </c>
      <c r="BH750" s="238">
        <f>IF(N750="sníž. přenesená",J750,0)</f>
        <v>0</v>
      </c>
      <c r="BI750" s="238">
        <f>IF(N750="nulová",J750,0)</f>
        <v>0</v>
      </c>
      <c r="BJ750" s="17" t="s">
        <v>83</v>
      </c>
      <c r="BK750" s="238">
        <f>ROUND(I750*H750,2)</f>
        <v>0</v>
      </c>
      <c r="BL750" s="17" t="s">
        <v>362</v>
      </c>
      <c r="BM750" s="237" t="s">
        <v>4682</v>
      </c>
    </row>
    <row r="751" s="2" customFormat="1">
      <c r="A751" s="38"/>
      <c r="B751" s="39"/>
      <c r="C751" s="40"/>
      <c r="D751" s="239" t="s">
        <v>188</v>
      </c>
      <c r="E751" s="40"/>
      <c r="F751" s="240" t="s">
        <v>4683</v>
      </c>
      <c r="G751" s="40"/>
      <c r="H751" s="40"/>
      <c r="I751" s="241"/>
      <c r="J751" s="40"/>
      <c r="K751" s="40"/>
      <c r="L751" s="44"/>
      <c r="M751" s="242"/>
      <c r="N751" s="243"/>
      <c r="O751" s="91"/>
      <c r="P751" s="91"/>
      <c r="Q751" s="91"/>
      <c r="R751" s="91"/>
      <c r="S751" s="91"/>
      <c r="T751" s="92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T751" s="17" t="s">
        <v>188</v>
      </c>
      <c r="AU751" s="17" t="s">
        <v>85</v>
      </c>
    </row>
    <row r="752" s="12" customFormat="1" ht="22.8" customHeight="1">
      <c r="A752" s="12"/>
      <c r="B752" s="210"/>
      <c r="C752" s="211"/>
      <c r="D752" s="212" t="s">
        <v>75</v>
      </c>
      <c r="E752" s="224" t="s">
        <v>4684</v>
      </c>
      <c r="F752" s="224" t="s">
        <v>4685</v>
      </c>
      <c r="G752" s="211"/>
      <c r="H752" s="211"/>
      <c r="I752" s="214"/>
      <c r="J752" s="225">
        <f>BK752</f>
        <v>0</v>
      </c>
      <c r="K752" s="211"/>
      <c r="L752" s="216"/>
      <c r="M752" s="217"/>
      <c r="N752" s="218"/>
      <c r="O752" s="218"/>
      <c r="P752" s="219">
        <f>SUM(P753:P835)</f>
        <v>0</v>
      </c>
      <c r="Q752" s="218"/>
      <c r="R752" s="219">
        <f>SUM(R753:R835)</f>
        <v>0.12059</v>
      </c>
      <c r="S752" s="218"/>
      <c r="T752" s="220">
        <f>SUM(T753:T835)</f>
        <v>0</v>
      </c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R752" s="221" t="s">
        <v>179</v>
      </c>
      <c r="AT752" s="222" t="s">
        <v>75</v>
      </c>
      <c r="AU752" s="222" t="s">
        <v>83</v>
      </c>
      <c r="AY752" s="221" t="s">
        <v>178</v>
      </c>
      <c r="BK752" s="223">
        <f>SUM(BK753:BK835)</f>
        <v>0</v>
      </c>
    </row>
    <row r="753" s="2" customFormat="1" ht="21.75" customHeight="1">
      <c r="A753" s="38"/>
      <c r="B753" s="39"/>
      <c r="C753" s="267" t="s">
        <v>2051</v>
      </c>
      <c r="D753" s="267" t="s">
        <v>406</v>
      </c>
      <c r="E753" s="268" t="s">
        <v>4686</v>
      </c>
      <c r="F753" s="269" t="s">
        <v>4687</v>
      </c>
      <c r="G753" s="270" t="s">
        <v>267</v>
      </c>
      <c r="H753" s="271">
        <v>300</v>
      </c>
      <c r="I753" s="272"/>
      <c r="J753" s="273">
        <f>ROUND(I753*H753,2)</f>
        <v>0</v>
      </c>
      <c r="K753" s="269" t="s">
        <v>185</v>
      </c>
      <c r="L753" s="274"/>
      <c r="M753" s="275" t="s">
        <v>1</v>
      </c>
      <c r="N753" s="276" t="s">
        <v>41</v>
      </c>
      <c r="O753" s="91"/>
      <c r="P753" s="235">
        <f>O753*H753</f>
        <v>0</v>
      </c>
      <c r="Q753" s="235">
        <v>0.00012999999999999999</v>
      </c>
      <c r="R753" s="235">
        <f>Q753*H753</f>
        <v>0.039</v>
      </c>
      <c r="S753" s="235">
        <v>0</v>
      </c>
      <c r="T753" s="236">
        <f>S753*H753</f>
        <v>0</v>
      </c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R753" s="237" t="s">
        <v>264</v>
      </c>
      <c r="AT753" s="237" t="s">
        <v>406</v>
      </c>
      <c r="AU753" s="237" t="s">
        <v>85</v>
      </c>
      <c r="AY753" s="17" t="s">
        <v>178</v>
      </c>
      <c r="BE753" s="238">
        <f>IF(N753="základní",J753,0)</f>
        <v>0</v>
      </c>
      <c r="BF753" s="238">
        <f>IF(N753="snížená",J753,0)</f>
        <v>0</v>
      </c>
      <c r="BG753" s="238">
        <f>IF(N753="zákl. přenesená",J753,0)</f>
        <v>0</v>
      </c>
      <c r="BH753" s="238">
        <f>IF(N753="sníž. přenesená",J753,0)</f>
        <v>0</v>
      </c>
      <c r="BI753" s="238">
        <f>IF(N753="nulová",J753,0)</f>
        <v>0</v>
      </c>
      <c r="BJ753" s="17" t="s">
        <v>83</v>
      </c>
      <c r="BK753" s="238">
        <f>ROUND(I753*H753,2)</f>
        <v>0</v>
      </c>
      <c r="BL753" s="17" t="s">
        <v>186</v>
      </c>
      <c r="BM753" s="237" t="s">
        <v>4688</v>
      </c>
    </row>
    <row r="754" s="14" customFormat="1">
      <c r="A754" s="14"/>
      <c r="B754" s="255"/>
      <c r="C754" s="256"/>
      <c r="D754" s="246" t="s">
        <v>190</v>
      </c>
      <c r="E754" s="257" t="s">
        <v>1</v>
      </c>
      <c r="F754" s="258" t="s">
        <v>2208</v>
      </c>
      <c r="G754" s="256"/>
      <c r="H754" s="259">
        <v>300</v>
      </c>
      <c r="I754" s="260"/>
      <c r="J754" s="256"/>
      <c r="K754" s="256"/>
      <c r="L754" s="261"/>
      <c r="M754" s="262"/>
      <c r="N754" s="263"/>
      <c r="O754" s="263"/>
      <c r="P754" s="263"/>
      <c r="Q754" s="263"/>
      <c r="R754" s="263"/>
      <c r="S754" s="263"/>
      <c r="T754" s="26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T754" s="265" t="s">
        <v>190</v>
      </c>
      <c r="AU754" s="265" t="s">
        <v>85</v>
      </c>
      <c r="AV754" s="14" t="s">
        <v>85</v>
      </c>
      <c r="AW754" s="14" t="s">
        <v>34</v>
      </c>
      <c r="AX754" s="14" t="s">
        <v>76</v>
      </c>
      <c r="AY754" s="265" t="s">
        <v>178</v>
      </c>
    </row>
    <row r="755" s="2" customFormat="1" ht="21.75" customHeight="1">
      <c r="A755" s="38"/>
      <c r="B755" s="39"/>
      <c r="C755" s="267" t="s">
        <v>2066</v>
      </c>
      <c r="D755" s="267" t="s">
        <v>406</v>
      </c>
      <c r="E755" s="268" t="s">
        <v>4689</v>
      </c>
      <c r="F755" s="269" t="s">
        <v>4690</v>
      </c>
      <c r="G755" s="270" t="s">
        <v>267</v>
      </c>
      <c r="H755" s="271">
        <v>100</v>
      </c>
      <c r="I755" s="272"/>
      <c r="J755" s="273">
        <f>ROUND(I755*H755,2)</f>
        <v>0</v>
      </c>
      <c r="K755" s="269" t="s">
        <v>185</v>
      </c>
      <c r="L755" s="274"/>
      <c r="M755" s="275" t="s">
        <v>1</v>
      </c>
      <c r="N755" s="276" t="s">
        <v>41</v>
      </c>
      <c r="O755" s="91"/>
      <c r="P755" s="235">
        <f>O755*H755</f>
        <v>0</v>
      </c>
      <c r="Q755" s="235">
        <v>0.00038999999999999999</v>
      </c>
      <c r="R755" s="235">
        <f>Q755*H755</f>
        <v>0.039</v>
      </c>
      <c r="S755" s="235">
        <v>0</v>
      </c>
      <c r="T755" s="236">
        <f>S755*H755</f>
        <v>0</v>
      </c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R755" s="237" t="s">
        <v>264</v>
      </c>
      <c r="AT755" s="237" t="s">
        <v>406</v>
      </c>
      <c r="AU755" s="237" t="s">
        <v>85</v>
      </c>
      <c r="AY755" s="17" t="s">
        <v>178</v>
      </c>
      <c r="BE755" s="238">
        <f>IF(N755="základní",J755,0)</f>
        <v>0</v>
      </c>
      <c r="BF755" s="238">
        <f>IF(N755="snížená",J755,0)</f>
        <v>0</v>
      </c>
      <c r="BG755" s="238">
        <f>IF(N755="zákl. přenesená",J755,0)</f>
        <v>0</v>
      </c>
      <c r="BH755" s="238">
        <f>IF(N755="sníž. přenesená",J755,0)</f>
        <v>0</v>
      </c>
      <c r="BI755" s="238">
        <f>IF(N755="nulová",J755,0)</f>
        <v>0</v>
      </c>
      <c r="BJ755" s="17" t="s">
        <v>83</v>
      </c>
      <c r="BK755" s="238">
        <f>ROUND(I755*H755,2)</f>
        <v>0</v>
      </c>
      <c r="BL755" s="17" t="s">
        <v>186</v>
      </c>
      <c r="BM755" s="237" t="s">
        <v>4691</v>
      </c>
    </row>
    <row r="756" s="14" customFormat="1">
      <c r="A756" s="14"/>
      <c r="B756" s="255"/>
      <c r="C756" s="256"/>
      <c r="D756" s="246" t="s">
        <v>190</v>
      </c>
      <c r="E756" s="257" t="s">
        <v>1</v>
      </c>
      <c r="F756" s="258" t="s">
        <v>996</v>
      </c>
      <c r="G756" s="256"/>
      <c r="H756" s="259">
        <v>100</v>
      </c>
      <c r="I756" s="260"/>
      <c r="J756" s="256"/>
      <c r="K756" s="256"/>
      <c r="L756" s="261"/>
      <c r="M756" s="262"/>
      <c r="N756" s="263"/>
      <c r="O756" s="263"/>
      <c r="P756" s="263"/>
      <c r="Q756" s="263"/>
      <c r="R756" s="263"/>
      <c r="S756" s="263"/>
      <c r="T756" s="26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T756" s="265" t="s">
        <v>190</v>
      </c>
      <c r="AU756" s="265" t="s">
        <v>85</v>
      </c>
      <c r="AV756" s="14" t="s">
        <v>85</v>
      </c>
      <c r="AW756" s="14" t="s">
        <v>34</v>
      </c>
      <c r="AX756" s="14" t="s">
        <v>76</v>
      </c>
      <c r="AY756" s="265" t="s">
        <v>178</v>
      </c>
    </row>
    <row r="757" s="2" customFormat="1" ht="24.15" customHeight="1">
      <c r="A757" s="38"/>
      <c r="B757" s="39"/>
      <c r="C757" s="226" t="s">
        <v>2072</v>
      </c>
      <c r="D757" s="226" t="s">
        <v>181</v>
      </c>
      <c r="E757" s="227" t="s">
        <v>4692</v>
      </c>
      <c r="F757" s="228" t="s">
        <v>4693</v>
      </c>
      <c r="G757" s="229" t="s">
        <v>267</v>
      </c>
      <c r="H757" s="230">
        <v>400</v>
      </c>
      <c r="I757" s="231"/>
      <c r="J757" s="232">
        <f>ROUND(I757*H757,2)</f>
        <v>0</v>
      </c>
      <c r="K757" s="228" t="s">
        <v>185</v>
      </c>
      <c r="L757" s="44"/>
      <c r="M757" s="233" t="s">
        <v>1</v>
      </c>
      <c r="N757" s="234" t="s">
        <v>41</v>
      </c>
      <c r="O757" s="91"/>
      <c r="P757" s="235">
        <f>O757*H757</f>
        <v>0</v>
      </c>
      <c r="Q757" s="235">
        <v>0</v>
      </c>
      <c r="R757" s="235">
        <f>Q757*H757</f>
        <v>0</v>
      </c>
      <c r="S757" s="235">
        <v>0</v>
      </c>
      <c r="T757" s="236">
        <f>S757*H757</f>
        <v>0</v>
      </c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R757" s="237" t="s">
        <v>362</v>
      </c>
      <c r="AT757" s="237" t="s">
        <v>181</v>
      </c>
      <c r="AU757" s="237" t="s">
        <v>85</v>
      </c>
      <c r="AY757" s="17" t="s">
        <v>178</v>
      </c>
      <c r="BE757" s="238">
        <f>IF(N757="základní",J757,0)</f>
        <v>0</v>
      </c>
      <c r="BF757" s="238">
        <f>IF(N757="snížená",J757,0)</f>
        <v>0</v>
      </c>
      <c r="BG757" s="238">
        <f>IF(N757="zákl. přenesená",J757,0)</f>
        <v>0</v>
      </c>
      <c r="BH757" s="238">
        <f>IF(N757="sníž. přenesená",J757,0)</f>
        <v>0</v>
      </c>
      <c r="BI757" s="238">
        <f>IF(N757="nulová",J757,0)</f>
        <v>0</v>
      </c>
      <c r="BJ757" s="17" t="s">
        <v>83</v>
      </c>
      <c r="BK757" s="238">
        <f>ROUND(I757*H757,2)</f>
        <v>0</v>
      </c>
      <c r="BL757" s="17" t="s">
        <v>362</v>
      </c>
      <c r="BM757" s="237" t="s">
        <v>4694</v>
      </c>
    </row>
    <row r="758" s="2" customFormat="1">
      <c r="A758" s="38"/>
      <c r="B758" s="39"/>
      <c r="C758" s="40"/>
      <c r="D758" s="239" t="s">
        <v>188</v>
      </c>
      <c r="E758" s="40"/>
      <c r="F758" s="240" t="s">
        <v>4695</v>
      </c>
      <c r="G758" s="40"/>
      <c r="H758" s="40"/>
      <c r="I758" s="241"/>
      <c r="J758" s="40"/>
      <c r="K758" s="40"/>
      <c r="L758" s="44"/>
      <c r="M758" s="242"/>
      <c r="N758" s="243"/>
      <c r="O758" s="91"/>
      <c r="P758" s="91"/>
      <c r="Q758" s="91"/>
      <c r="R758" s="91"/>
      <c r="S758" s="91"/>
      <c r="T758" s="92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T758" s="17" t="s">
        <v>188</v>
      </c>
      <c r="AU758" s="17" t="s">
        <v>85</v>
      </c>
    </row>
    <row r="759" s="2" customFormat="1" ht="24.15" customHeight="1">
      <c r="A759" s="38"/>
      <c r="B759" s="39"/>
      <c r="C759" s="267" t="s">
        <v>2077</v>
      </c>
      <c r="D759" s="267" t="s">
        <v>406</v>
      </c>
      <c r="E759" s="268" t="s">
        <v>4696</v>
      </c>
      <c r="F759" s="269" t="s">
        <v>4697</v>
      </c>
      <c r="G759" s="270" t="s">
        <v>267</v>
      </c>
      <c r="H759" s="271">
        <v>400</v>
      </c>
      <c r="I759" s="272"/>
      <c r="J759" s="273">
        <f>ROUND(I759*H759,2)</f>
        <v>0</v>
      </c>
      <c r="K759" s="269" t="s">
        <v>185</v>
      </c>
      <c r="L759" s="274"/>
      <c r="M759" s="275" t="s">
        <v>1</v>
      </c>
      <c r="N759" s="276" t="s">
        <v>41</v>
      </c>
      <c r="O759" s="91"/>
      <c r="P759" s="235">
        <f>O759*H759</f>
        <v>0</v>
      </c>
      <c r="Q759" s="235">
        <v>6.9999999999999994E-05</v>
      </c>
      <c r="R759" s="235">
        <f>Q759*H759</f>
        <v>0.027999999999999997</v>
      </c>
      <c r="S759" s="235">
        <v>0</v>
      </c>
      <c r="T759" s="236">
        <f>S759*H759</f>
        <v>0</v>
      </c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R759" s="237" t="s">
        <v>264</v>
      </c>
      <c r="AT759" s="237" t="s">
        <v>406</v>
      </c>
      <c r="AU759" s="237" t="s">
        <v>85</v>
      </c>
      <c r="AY759" s="17" t="s">
        <v>178</v>
      </c>
      <c r="BE759" s="238">
        <f>IF(N759="základní",J759,0)</f>
        <v>0</v>
      </c>
      <c r="BF759" s="238">
        <f>IF(N759="snížená",J759,0)</f>
        <v>0</v>
      </c>
      <c r="BG759" s="238">
        <f>IF(N759="zákl. přenesená",J759,0)</f>
        <v>0</v>
      </c>
      <c r="BH759" s="238">
        <f>IF(N759="sníž. přenesená",J759,0)</f>
        <v>0</v>
      </c>
      <c r="BI759" s="238">
        <f>IF(N759="nulová",J759,0)</f>
        <v>0</v>
      </c>
      <c r="BJ759" s="17" t="s">
        <v>83</v>
      </c>
      <c r="BK759" s="238">
        <f>ROUND(I759*H759,2)</f>
        <v>0</v>
      </c>
      <c r="BL759" s="17" t="s">
        <v>186</v>
      </c>
      <c r="BM759" s="237" t="s">
        <v>4698</v>
      </c>
    </row>
    <row r="760" s="14" customFormat="1">
      <c r="A760" s="14"/>
      <c r="B760" s="255"/>
      <c r="C760" s="256"/>
      <c r="D760" s="246" t="s">
        <v>190</v>
      </c>
      <c r="E760" s="257" t="s">
        <v>1</v>
      </c>
      <c r="F760" s="258" t="s">
        <v>4699</v>
      </c>
      <c r="G760" s="256"/>
      <c r="H760" s="259">
        <v>400</v>
      </c>
      <c r="I760" s="260"/>
      <c r="J760" s="256"/>
      <c r="K760" s="256"/>
      <c r="L760" s="261"/>
      <c r="M760" s="262"/>
      <c r="N760" s="263"/>
      <c r="O760" s="263"/>
      <c r="P760" s="263"/>
      <c r="Q760" s="263"/>
      <c r="R760" s="263"/>
      <c r="S760" s="263"/>
      <c r="T760" s="26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T760" s="265" t="s">
        <v>190</v>
      </c>
      <c r="AU760" s="265" t="s">
        <v>85</v>
      </c>
      <c r="AV760" s="14" t="s">
        <v>85</v>
      </c>
      <c r="AW760" s="14" t="s">
        <v>34</v>
      </c>
      <c r="AX760" s="14" t="s">
        <v>76</v>
      </c>
      <c r="AY760" s="265" t="s">
        <v>178</v>
      </c>
    </row>
    <row r="761" s="2" customFormat="1" ht="24.15" customHeight="1">
      <c r="A761" s="38"/>
      <c r="B761" s="39"/>
      <c r="C761" s="267" t="s">
        <v>2089</v>
      </c>
      <c r="D761" s="267" t="s">
        <v>406</v>
      </c>
      <c r="E761" s="268" t="s">
        <v>4700</v>
      </c>
      <c r="F761" s="269" t="s">
        <v>4701</v>
      </c>
      <c r="G761" s="270" t="s">
        <v>267</v>
      </c>
      <c r="H761" s="271">
        <v>100</v>
      </c>
      <c r="I761" s="272"/>
      <c r="J761" s="273">
        <f>ROUND(I761*H761,2)</f>
        <v>0</v>
      </c>
      <c r="K761" s="269" t="s">
        <v>185</v>
      </c>
      <c r="L761" s="274"/>
      <c r="M761" s="275" t="s">
        <v>1</v>
      </c>
      <c r="N761" s="276" t="s">
        <v>41</v>
      </c>
      <c r="O761" s="91"/>
      <c r="P761" s="235">
        <f>O761*H761</f>
        <v>0</v>
      </c>
      <c r="Q761" s="235">
        <v>0.00010000000000000001</v>
      </c>
      <c r="R761" s="235">
        <f>Q761*H761</f>
        <v>0.01</v>
      </c>
      <c r="S761" s="235">
        <v>0</v>
      </c>
      <c r="T761" s="236">
        <f>S761*H761</f>
        <v>0</v>
      </c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R761" s="237" t="s">
        <v>264</v>
      </c>
      <c r="AT761" s="237" t="s">
        <v>406</v>
      </c>
      <c r="AU761" s="237" t="s">
        <v>85</v>
      </c>
      <c r="AY761" s="17" t="s">
        <v>178</v>
      </c>
      <c r="BE761" s="238">
        <f>IF(N761="základní",J761,0)</f>
        <v>0</v>
      </c>
      <c r="BF761" s="238">
        <f>IF(N761="snížená",J761,0)</f>
        <v>0</v>
      </c>
      <c r="BG761" s="238">
        <f>IF(N761="zákl. přenesená",J761,0)</f>
        <v>0</v>
      </c>
      <c r="BH761" s="238">
        <f>IF(N761="sníž. přenesená",J761,0)</f>
        <v>0</v>
      </c>
      <c r="BI761" s="238">
        <f>IF(N761="nulová",J761,0)</f>
        <v>0</v>
      </c>
      <c r="BJ761" s="17" t="s">
        <v>83</v>
      </c>
      <c r="BK761" s="238">
        <f>ROUND(I761*H761,2)</f>
        <v>0</v>
      </c>
      <c r="BL761" s="17" t="s">
        <v>186</v>
      </c>
      <c r="BM761" s="237" t="s">
        <v>4702</v>
      </c>
    </row>
    <row r="762" s="14" customFormat="1">
      <c r="A762" s="14"/>
      <c r="B762" s="255"/>
      <c r="C762" s="256"/>
      <c r="D762" s="246" t="s">
        <v>190</v>
      </c>
      <c r="E762" s="257" t="s">
        <v>1</v>
      </c>
      <c r="F762" s="258" t="s">
        <v>996</v>
      </c>
      <c r="G762" s="256"/>
      <c r="H762" s="259">
        <v>100</v>
      </c>
      <c r="I762" s="260"/>
      <c r="J762" s="256"/>
      <c r="K762" s="256"/>
      <c r="L762" s="261"/>
      <c r="M762" s="262"/>
      <c r="N762" s="263"/>
      <c r="O762" s="263"/>
      <c r="P762" s="263"/>
      <c r="Q762" s="263"/>
      <c r="R762" s="263"/>
      <c r="S762" s="263"/>
      <c r="T762" s="26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T762" s="265" t="s">
        <v>190</v>
      </c>
      <c r="AU762" s="265" t="s">
        <v>85</v>
      </c>
      <c r="AV762" s="14" t="s">
        <v>85</v>
      </c>
      <c r="AW762" s="14" t="s">
        <v>34</v>
      </c>
      <c r="AX762" s="14" t="s">
        <v>76</v>
      </c>
      <c r="AY762" s="265" t="s">
        <v>178</v>
      </c>
    </row>
    <row r="763" s="2" customFormat="1" ht="24.15" customHeight="1">
      <c r="A763" s="38"/>
      <c r="B763" s="39"/>
      <c r="C763" s="226" t="s">
        <v>2103</v>
      </c>
      <c r="D763" s="226" t="s">
        <v>181</v>
      </c>
      <c r="E763" s="227" t="s">
        <v>4703</v>
      </c>
      <c r="F763" s="228" t="s">
        <v>4704</v>
      </c>
      <c r="G763" s="229" t="s">
        <v>267</v>
      </c>
      <c r="H763" s="230">
        <v>500</v>
      </c>
      <c r="I763" s="231"/>
      <c r="J763" s="232">
        <f>ROUND(I763*H763,2)</f>
        <v>0</v>
      </c>
      <c r="K763" s="228" t="s">
        <v>185</v>
      </c>
      <c r="L763" s="44"/>
      <c r="M763" s="233" t="s">
        <v>1</v>
      </c>
      <c r="N763" s="234" t="s">
        <v>41</v>
      </c>
      <c r="O763" s="91"/>
      <c r="P763" s="235">
        <f>O763*H763</f>
        <v>0</v>
      </c>
      <c r="Q763" s="235">
        <v>0</v>
      </c>
      <c r="R763" s="235">
        <f>Q763*H763</f>
        <v>0</v>
      </c>
      <c r="S763" s="235">
        <v>0</v>
      </c>
      <c r="T763" s="236">
        <f>S763*H763</f>
        <v>0</v>
      </c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R763" s="237" t="s">
        <v>362</v>
      </c>
      <c r="AT763" s="237" t="s">
        <v>181</v>
      </c>
      <c r="AU763" s="237" t="s">
        <v>85</v>
      </c>
      <c r="AY763" s="17" t="s">
        <v>178</v>
      </c>
      <c r="BE763" s="238">
        <f>IF(N763="základní",J763,0)</f>
        <v>0</v>
      </c>
      <c r="BF763" s="238">
        <f>IF(N763="snížená",J763,0)</f>
        <v>0</v>
      </c>
      <c r="BG763" s="238">
        <f>IF(N763="zákl. přenesená",J763,0)</f>
        <v>0</v>
      </c>
      <c r="BH763" s="238">
        <f>IF(N763="sníž. přenesená",J763,0)</f>
        <v>0</v>
      </c>
      <c r="BI763" s="238">
        <f>IF(N763="nulová",J763,0)</f>
        <v>0</v>
      </c>
      <c r="BJ763" s="17" t="s">
        <v>83</v>
      </c>
      <c r="BK763" s="238">
        <f>ROUND(I763*H763,2)</f>
        <v>0</v>
      </c>
      <c r="BL763" s="17" t="s">
        <v>362</v>
      </c>
      <c r="BM763" s="237" t="s">
        <v>4705</v>
      </c>
    </row>
    <row r="764" s="2" customFormat="1">
      <c r="A764" s="38"/>
      <c r="B764" s="39"/>
      <c r="C764" s="40"/>
      <c r="D764" s="239" t="s">
        <v>188</v>
      </c>
      <c r="E764" s="40"/>
      <c r="F764" s="240" t="s">
        <v>4706</v>
      </c>
      <c r="G764" s="40"/>
      <c r="H764" s="40"/>
      <c r="I764" s="241"/>
      <c r="J764" s="40"/>
      <c r="K764" s="40"/>
      <c r="L764" s="44"/>
      <c r="M764" s="242"/>
      <c r="N764" s="243"/>
      <c r="O764" s="91"/>
      <c r="P764" s="91"/>
      <c r="Q764" s="91"/>
      <c r="R764" s="91"/>
      <c r="S764" s="91"/>
      <c r="T764" s="92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T764" s="17" t="s">
        <v>188</v>
      </c>
      <c r="AU764" s="17" t="s">
        <v>85</v>
      </c>
    </row>
    <row r="765" s="2" customFormat="1" ht="37.8" customHeight="1">
      <c r="A765" s="38"/>
      <c r="B765" s="39"/>
      <c r="C765" s="267" t="s">
        <v>2116</v>
      </c>
      <c r="D765" s="267" t="s">
        <v>406</v>
      </c>
      <c r="E765" s="268" t="s">
        <v>4707</v>
      </c>
      <c r="F765" s="269" t="s">
        <v>4708</v>
      </c>
      <c r="G765" s="270" t="s">
        <v>1341</v>
      </c>
      <c r="H765" s="271">
        <v>141</v>
      </c>
      <c r="I765" s="272"/>
      <c r="J765" s="273">
        <f>ROUND(I765*H765,2)</f>
        <v>0</v>
      </c>
      <c r="K765" s="269" t="s">
        <v>1</v>
      </c>
      <c r="L765" s="274"/>
      <c r="M765" s="275" t="s">
        <v>1</v>
      </c>
      <c r="N765" s="276" t="s">
        <v>41</v>
      </c>
      <c r="O765" s="91"/>
      <c r="P765" s="235">
        <f>O765*H765</f>
        <v>0</v>
      </c>
      <c r="Q765" s="235">
        <v>0</v>
      </c>
      <c r="R765" s="235">
        <f>Q765*H765</f>
        <v>0</v>
      </c>
      <c r="S765" s="235">
        <v>0</v>
      </c>
      <c r="T765" s="236">
        <f>S765*H765</f>
        <v>0</v>
      </c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R765" s="237" t="s">
        <v>1183</v>
      </c>
      <c r="AT765" s="237" t="s">
        <v>406</v>
      </c>
      <c r="AU765" s="237" t="s">
        <v>85</v>
      </c>
      <c r="AY765" s="17" t="s">
        <v>178</v>
      </c>
      <c r="BE765" s="238">
        <f>IF(N765="základní",J765,0)</f>
        <v>0</v>
      </c>
      <c r="BF765" s="238">
        <f>IF(N765="snížená",J765,0)</f>
        <v>0</v>
      </c>
      <c r="BG765" s="238">
        <f>IF(N765="zákl. přenesená",J765,0)</f>
        <v>0</v>
      </c>
      <c r="BH765" s="238">
        <f>IF(N765="sníž. přenesená",J765,0)</f>
        <v>0</v>
      </c>
      <c r="BI765" s="238">
        <f>IF(N765="nulová",J765,0)</f>
        <v>0</v>
      </c>
      <c r="BJ765" s="17" t="s">
        <v>83</v>
      </c>
      <c r="BK765" s="238">
        <f>ROUND(I765*H765,2)</f>
        <v>0</v>
      </c>
      <c r="BL765" s="17" t="s">
        <v>1183</v>
      </c>
      <c r="BM765" s="237" t="s">
        <v>4709</v>
      </c>
    </row>
    <row r="766" s="14" customFormat="1">
      <c r="A766" s="14"/>
      <c r="B766" s="255"/>
      <c r="C766" s="256"/>
      <c r="D766" s="246" t="s">
        <v>190</v>
      </c>
      <c r="E766" s="257" t="s">
        <v>1</v>
      </c>
      <c r="F766" s="258" t="s">
        <v>4710</v>
      </c>
      <c r="G766" s="256"/>
      <c r="H766" s="259">
        <v>14</v>
      </c>
      <c r="I766" s="260"/>
      <c r="J766" s="256"/>
      <c r="K766" s="256"/>
      <c r="L766" s="261"/>
      <c r="M766" s="262"/>
      <c r="N766" s="263"/>
      <c r="O766" s="263"/>
      <c r="P766" s="263"/>
      <c r="Q766" s="263"/>
      <c r="R766" s="263"/>
      <c r="S766" s="263"/>
      <c r="T766" s="26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T766" s="265" t="s">
        <v>190</v>
      </c>
      <c r="AU766" s="265" t="s">
        <v>85</v>
      </c>
      <c r="AV766" s="14" t="s">
        <v>85</v>
      </c>
      <c r="AW766" s="14" t="s">
        <v>34</v>
      </c>
      <c r="AX766" s="14" t="s">
        <v>76</v>
      </c>
      <c r="AY766" s="265" t="s">
        <v>178</v>
      </c>
    </row>
    <row r="767" s="14" customFormat="1">
      <c r="A767" s="14"/>
      <c r="B767" s="255"/>
      <c r="C767" s="256"/>
      <c r="D767" s="246" t="s">
        <v>190</v>
      </c>
      <c r="E767" s="257" t="s">
        <v>1</v>
      </c>
      <c r="F767" s="258" t="s">
        <v>4711</v>
      </c>
      <c r="G767" s="256"/>
      <c r="H767" s="259">
        <v>102</v>
      </c>
      <c r="I767" s="260"/>
      <c r="J767" s="256"/>
      <c r="K767" s="256"/>
      <c r="L767" s="261"/>
      <c r="M767" s="262"/>
      <c r="N767" s="263"/>
      <c r="O767" s="263"/>
      <c r="P767" s="263"/>
      <c r="Q767" s="263"/>
      <c r="R767" s="263"/>
      <c r="S767" s="263"/>
      <c r="T767" s="26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65" t="s">
        <v>190</v>
      </c>
      <c r="AU767" s="265" t="s">
        <v>85</v>
      </c>
      <c r="AV767" s="14" t="s">
        <v>85</v>
      </c>
      <c r="AW767" s="14" t="s">
        <v>34</v>
      </c>
      <c r="AX767" s="14" t="s">
        <v>76</v>
      </c>
      <c r="AY767" s="265" t="s">
        <v>178</v>
      </c>
    </row>
    <row r="768" s="14" customFormat="1">
      <c r="A768" s="14"/>
      <c r="B768" s="255"/>
      <c r="C768" s="256"/>
      <c r="D768" s="246" t="s">
        <v>190</v>
      </c>
      <c r="E768" s="257" t="s">
        <v>1</v>
      </c>
      <c r="F768" s="258" t="s">
        <v>4712</v>
      </c>
      <c r="G768" s="256"/>
      <c r="H768" s="259">
        <v>5</v>
      </c>
      <c r="I768" s="260"/>
      <c r="J768" s="256"/>
      <c r="K768" s="256"/>
      <c r="L768" s="261"/>
      <c r="M768" s="262"/>
      <c r="N768" s="263"/>
      <c r="O768" s="263"/>
      <c r="P768" s="263"/>
      <c r="Q768" s="263"/>
      <c r="R768" s="263"/>
      <c r="S768" s="263"/>
      <c r="T768" s="26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T768" s="265" t="s">
        <v>190</v>
      </c>
      <c r="AU768" s="265" t="s">
        <v>85</v>
      </c>
      <c r="AV768" s="14" t="s">
        <v>85</v>
      </c>
      <c r="AW768" s="14" t="s">
        <v>34</v>
      </c>
      <c r="AX768" s="14" t="s">
        <v>76</v>
      </c>
      <c r="AY768" s="265" t="s">
        <v>178</v>
      </c>
    </row>
    <row r="769" s="14" customFormat="1">
      <c r="A769" s="14"/>
      <c r="B769" s="255"/>
      <c r="C769" s="256"/>
      <c r="D769" s="246" t="s">
        <v>190</v>
      </c>
      <c r="E769" s="257" t="s">
        <v>1</v>
      </c>
      <c r="F769" s="258" t="s">
        <v>4713</v>
      </c>
      <c r="G769" s="256"/>
      <c r="H769" s="259">
        <v>20</v>
      </c>
      <c r="I769" s="260"/>
      <c r="J769" s="256"/>
      <c r="K769" s="256"/>
      <c r="L769" s="261"/>
      <c r="M769" s="262"/>
      <c r="N769" s="263"/>
      <c r="O769" s="263"/>
      <c r="P769" s="263"/>
      <c r="Q769" s="263"/>
      <c r="R769" s="263"/>
      <c r="S769" s="263"/>
      <c r="T769" s="26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65" t="s">
        <v>190</v>
      </c>
      <c r="AU769" s="265" t="s">
        <v>85</v>
      </c>
      <c r="AV769" s="14" t="s">
        <v>85</v>
      </c>
      <c r="AW769" s="14" t="s">
        <v>34</v>
      </c>
      <c r="AX769" s="14" t="s">
        <v>76</v>
      </c>
      <c r="AY769" s="265" t="s">
        <v>178</v>
      </c>
    </row>
    <row r="770" s="2" customFormat="1" ht="24.15" customHeight="1">
      <c r="A770" s="38"/>
      <c r="B770" s="39"/>
      <c r="C770" s="267" t="s">
        <v>2122</v>
      </c>
      <c r="D770" s="267" t="s">
        <v>406</v>
      </c>
      <c r="E770" s="268" t="s">
        <v>4714</v>
      </c>
      <c r="F770" s="269" t="s">
        <v>4715</v>
      </c>
      <c r="G770" s="270" t="s">
        <v>203</v>
      </c>
      <c r="H770" s="271">
        <v>47</v>
      </c>
      <c r="I770" s="272"/>
      <c r="J770" s="273">
        <f>ROUND(I770*H770,2)</f>
        <v>0</v>
      </c>
      <c r="K770" s="269" t="s">
        <v>185</v>
      </c>
      <c r="L770" s="274"/>
      <c r="M770" s="275" t="s">
        <v>1</v>
      </c>
      <c r="N770" s="276" t="s">
        <v>41</v>
      </c>
      <c r="O770" s="91"/>
      <c r="P770" s="235">
        <f>O770*H770</f>
        <v>0</v>
      </c>
      <c r="Q770" s="235">
        <v>5.0000000000000002E-05</v>
      </c>
      <c r="R770" s="235">
        <f>Q770*H770</f>
        <v>0.0023500000000000001</v>
      </c>
      <c r="S770" s="235">
        <v>0</v>
      </c>
      <c r="T770" s="236">
        <f>S770*H770</f>
        <v>0</v>
      </c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R770" s="237" t="s">
        <v>264</v>
      </c>
      <c r="AT770" s="237" t="s">
        <v>406</v>
      </c>
      <c r="AU770" s="237" t="s">
        <v>85</v>
      </c>
      <c r="AY770" s="17" t="s">
        <v>178</v>
      </c>
      <c r="BE770" s="238">
        <f>IF(N770="základní",J770,0)</f>
        <v>0</v>
      </c>
      <c r="BF770" s="238">
        <f>IF(N770="snížená",J770,0)</f>
        <v>0</v>
      </c>
      <c r="BG770" s="238">
        <f>IF(N770="zákl. přenesená",J770,0)</f>
        <v>0</v>
      </c>
      <c r="BH770" s="238">
        <f>IF(N770="sníž. přenesená",J770,0)</f>
        <v>0</v>
      </c>
      <c r="BI770" s="238">
        <f>IF(N770="nulová",J770,0)</f>
        <v>0</v>
      </c>
      <c r="BJ770" s="17" t="s">
        <v>83</v>
      </c>
      <c r="BK770" s="238">
        <f>ROUND(I770*H770,2)</f>
        <v>0</v>
      </c>
      <c r="BL770" s="17" t="s">
        <v>186</v>
      </c>
      <c r="BM770" s="237" t="s">
        <v>4716</v>
      </c>
    </row>
    <row r="771" s="14" customFormat="1">
      <c r="A771" s="14"/>
      <c r="B771" s="255"/>
      <c r="C771" s="256"/>
      <c r="D771" s="246" t="s">
        <v>190</v>
      </c>
      <c r="E771" s="257" t="s">
        <v>1</v>
      </c>
      <c r="F771" s="258" t="s">
        <v>4717</v>
      </c>
      <c r="G771" s="256"/>
      <c r="H771" s="259">
        <v>7</v>
      </c>
      <c r="I771" s="260"/>
      <c r="J771" s="256"/>
      <c r="K771" s="256"/>
      <c r="L771" s="261"/>
      <c r="M771" s="262"/>
      <c r="N771" s="263"/>
      <c r="O771" s="263"/>
      <c r="P771" s="263"/>
      <c r="Q771" s="263"/>
      <c r="R771" s="263"/>
      <c r="S771" s="263"/>
      <c r="T771" s="26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T771" s="265" t="s">
        <v>190</v>
      </c>
      <c r="AU771" s="265" t="s">
        <v>85</v>
      </c>
      <c r="AV771" s="14" t="s">
        <v>85</v>
      </c>
      <c r="AW771" s="14" t="s">
        <v>34</v>
      </c>
      <c r="AX771" s="14" t="s">
        <v>76</v>
      </c>
      <c r="AY771" s="265" t="s">
        <v>178</v>
      </c>
    </row>
    <row r="772" s="14" customFormat="1">
      <c r="A772" s="14"/>
      <c r="B772" s="255"/>
      <c r="C772" s="256"/>
      <c r="D772" s="246" t="s">
        <v>190</v>
      </c>
      <c r="E772" s="257" t="s">
        <v>1</v>
      </c>
      <c r="F772" s="258" t="s">
        <v>4718</v>
      </c>
      <c r="G772" s="256"/>
      <c r="H772" s="259">
        <v>30</v>
      </c>
      <c r="I772" s="260"/>
      <c r="J772" s="256"/>
      <c r="K772" s="256"/>
      <c r="L772" s="261"/>
      <c r="M772" s="262"/>
      <c r="N772" s="263"/>
      <c r="O772" s="263"/>
      <c r="P772" s="263"/>
      <c r="Q772" s="263"/>
      <c r="R772" s="263"/>
      <c r="S772" s="263"/>
      <c r="T772" s="26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T772" s="265" t="s">
        <v>190</v>
      </c>
      <c r="AU772" s="265" t="s">
        <v>85</v>
      </c>
      <c r="AV772" s="14" t="s">
        <v>85</v>
      </c>
      <c r="AW772" s="14" t="s">
        <v>34</v>
      </c>
      <c r="AX772" s="14" t="s">
        <v>76</v>
      </c>
      <c r="AY772" s="265" t="s">
        <v>178</v>
      </c>
    </row>
    <row r="773" s="14" customFormat="1">
      <c r="A773" s="14"/>
      <c r="B773" s="255"/>
      <c r="C773" s="256"/>
      <c r="D773" s="246" t="s">
        <v>190</v>
      </c>
      <c r="E773" s="257" t="s">
        <v>1</v>
      </c>
      <c r="F773" s="258" t="s">
        <v>4719</v>
      </c>
      <c r="G773" s="256"/>
      <c r="H773" s="259">
        <v>10</v>
      </c>
      <c r="I773" s="260"/>
      <c r="J773" s="256"/>
      <c r="K773" s="256"/>
      <c r="L773" s="261"/>
      <c r="M773" s="262"/>
      <c r="N773" s="263"/>
      <c r="O773" s="263"/>
      <c r="P773" s="263"/>
      <c r="Q773" s="263"/>
      <c r="R773" s="263"/>
      <c r="S773" s="263"/>
      <c r="T773" s="26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T773" s="265" t="s">
        <v>190</v>
      </c>
      <c r="AU773" s="265" t="s">
        <v>85</v>
      </c>
      <c r="AV773" s="14" t="s">
        <v>85</v>
      </c>
      <c r="AW773" s="14" t="s">
        <v>34</v>
      </c>
      <c r="AX773" s="14" t="s">
        <v>76</v>
      </c>
      <c r="AY773" s="265" t="s">
        <v>178</v>
      </c>
    </row>
    <row r="774" s="2" customFormat="1" ht="24.15" customHeight="1">
      <c r="A774" s="38"/>
      <c r="B774" s="39"/>
      <c r="C774" s="226" t="s">
        <v>2127</v>
      </c>
      <c r="D774" s="226" t="s">
        <v>181</v>
      </c>
      <c r="E774" s="227" t="s">
        <v>4720</v>
      </c>
      <c r="F774" s="228" t="s">
        <v>4721</v>
      </c>
      <c r="G774" s="229" t="s">
        <v>203</v>
      </c>
      <c r="H774" s="230">
        <v>188</v>
      </c>
      <c r="I774" s="231"/>
      <c r="J774" s="232">
        <f>ROUND(I774*H774,2)</f>
        <v>0</v>
      </c>
      <c r="K774" s="228" t="s">
        <v>185</v>
      </c>
      <c r="L774" s="44"/>
      <c r="M774" s="233" t="s">
        <v>1</v>
      </c>
      <c r="N774" s="234" t="s">
        <v>41</v>
      </c>
      <c r="O774" s="91"/>
      <c r="P774" s="235">
        <f>O774*H774</f>
        <v>0</v>
      </c>
      <c r="Q774" s="235">
        <v>0</v>
      </c>
      <c r="R774" s="235">
        <f>Q774*H774</f>
        <v>0</v>
      </c>
      <c r="S774" s="235">
        <v>0</v>
      </c>
      <c r="T774" s="236">
        <f>S774*H774</f>
        <v>0</v>
      </c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R774" s="237" t="s">
        <v>362</v>
      </c>
      <c r="AT774" s="237" t="s">
        <v>181</v>
      </c>
      <c r="AU774" s="237" t="s">
        <v>85</v>
      </c>
      <c r="AY774" s="17" t="s">
        <v>178</v>
      </c>
      <c r="BE774" s="238">
        <f>IF(N774="základní",J774,0)</f>
        <v>0</v>
      </c>
      <c r="BF774" s="238">
        <f>IF(N774="snížená",J774,0)</f>
        <v>0</v>
      </c>
      <c r="BG774" s="238">
        <f>IF(N774="zákl. přenesená",J774,0)</f>
        <v>0</v>
      </c>
      <c r="BH774" s="238">
        <f>IF(N774="sníž. přenesená",J774,0)</f>
        <v>0</v>
      </c>
      <c r="BI774" s="238">
        <f>IF(N774="nulová",J774,0)</f>
        <v>0</v>
      </c>
      <c r="BJ774" s="17" t="s">
        <v>83</v>
      </c>
      <c r="BK774" s="238">
        <f>ROUND(I774*H774,2)</f>
        <v>0</v>
      </c>
      <c r="BL774" s="17" t="s">
        <v>362</v>
      </c>
      <c r="BM774" s="237" t="s">
        <v>4722</v>
      </c>
    </row>
    <row r="775" s="2" customFormat="1">
      <c r="A775" s="38"/>
      <c r="B775" s="39"/>
      <c r="C775" s="40"/>
      <c r="D775" s="239" t="s">
        <v>188</v>
      </c>
      <c r="E775" s="40"/>
      <c r="F775" s="240" t="s">
        <v>4723</v>
      </c>
      <c r="G775" s="40"/>
      <c r="H775" s="40"/>
      <c r="I775" s="241"/>
      <c r="J775" s="40"/>
      <c r="K775" s="40"/>
      <c r="L775" s="44"/>
      <c r="M775" s="242"/>
      <c r="N775" s="243"/>
      <c r="O775" s="91"/>
      <c r="P775" s="91"/>
      <c r="Q775" s="91"/>
      <c r="R775" s="91"/>
      <c r="S775" s="91"/>
      <c r="T775" s="92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T775" s="17" t="s">
        <v>188</v>
      </c>
      <c r="AU775" s="17" t="s">
        <v>85</v>
      </c>
    </row>
    <row r="776" s="2" customFormat="1" ht="24.15" customHeight="1">
      <c r="A776" s="38"/>
      <c r="B776" s="39"/>
      <c r="C776" s="267" t="s">
        <v>2133</v>
      </c>
      <c r="D776" s="267" t="s">
        <v>406</v>
      </c>
      <c r="E776" s="268" t="s">
        <v>4724</v>
      </c>
      <c r="F776" s="269" t="s">
        <v>4725</v>
      </c>
      <c r="G776" s="270" t="s">
        <v>1341</v>
      </c>
      <c r="H776" s="271">
        <v>2</v>
      </c>
      <c r="I776" s="272"/>
      <c r="J776" s="273">
        <f>ROUND(I776*H776,2)</f>
        <v>0</v>
      </c>
      <c r="K776" s="269" t="s">
        <v>1</v>
      </c>
      <c r="L776" s="274"/>
      <c r="M776" s="275" t="s">
        <v>1</v>
      </c>
      <c r="N776" s="276" t="s">
        <v>41</v>
      </c>
      <c r="O776" s="91"/>
      <c r="P776" s="235">
        <f>O776*H776</f>
        <v>0</v>
      </c>
      <c r="Q776" s="235">
        <v>0</v>
      </c>
      <c r="R776" s="235">
        <f>Q776*H776</f>
        <v>0</v>
      </c>
      <c r="S776" s="235">
        <v>0</v>
      </c>
      <c r="T776" s="236">
        <f>S776*H776</f>
        <v>0</v>
      </c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R776" s="237" t="s">
        <v>1183</v>
      </c>
      <c r="AT776" s="237" t="s">
        <v>406</v>
      </c>
      <c r="AU776" s="237" t="s">
        <v>85</v>
      </c>
      <c r="AY776" s="17" t="s">
        <v>178</v>
      </c>
      <c r="BE776" s="238">
        <f>IF(N776="základní",J776,0)</f>
        <v>0</v>
      </c>
      <c r="BF776" s="238">
        <f>IF(N776="snížená",J776,0)</f>
        <v>0</v>
      </c>
      <c r="BG776" s="238">
        <f>IF(N776="zákl. přenesená",J776,0)</f>
        <v>0</v>
      </c>
      <c r="BH776" s="238">
        <f>IF(N776="sníž. přenesená",J776,0)</f>
        <v>0</v>
      </c>
      <c r="BI776" s="238">
        <f>IF(N776="nulová",J776,0)</f>
        <v>0</v>
      </c>
      <c r="BJ776" s="17" t="s">
        <v>83</v>
      </c>
      <c r="BK776" s="238">
        <f>ROUND(I776*H776,2)</f>
        <v>0</v>
      </c>
      <c r="BL776" s="17" t="s">
        <v>1183</v>
      </c>
      <c r="BM776" s="237" t="s">
        <v>4726</v>
      </c>
    </row>
    <row r="777" s="14" customFormat="1">
      <c r="A777" s="14"/>
      <c r="B777" s="255"/>
      <c r="C777" s="256"/>
      <c r="D777" s="246" t="s">
        <v>190</v>
      </c>
      <c r="E777" s="257" t="s">
        <v>1</v>
      </c>
      <c r="F777" s="258" t="s">
        <v>4727</v>
      </c>
      <c r="G777" s="256"/>
      <c r="H777" s="259">
        <v>2</v>
      </c>
      <c r="I777" s="260"/>
      <c r="J777" s="256"/>
      <c r="K777" s="256"/>
      <c r="L777" s="261"/>
      <c r="M777" s="262"/>
      <c r="N777" s="263"/>
      <c r="O777" s="263"/>
      <c r="P777" s="263"/>
      <c r="Q777" s="263"/>
      <c r="R777" s="263"/>
      <c r="S777" s="263"/>
      <c r="T777" s="26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265" t="s">
        <v>190</v>
      </c>
      <c r="AU777" s="265" t="s">
        <v>85</v>
      </c>
      <c r="AV777" s="14" t="s">
        <v>85</v>
      </c>
      <c r="AW777" s="14" t="s">
        <v>34</v>
      </c>
      <c r="AX777" s="14" t="s">
        <v>76</v>
      </c>
      <c r="AY777" s="265" t="s">
        <v>178</v>
      </c>
    </row>
    <row r="778" s="2" customFormat="1" ht="16.5" customHeight="1">
      <c r="A778" s="38"/>
      <c r="B778" s="39"/>
      <c r="C778" s="226" t="s">
        <v>2141</v>
      </c>
      <c r="D778" s="226" t="s">
        <v>181</v>
      </c>
      <c r="E778" s="227" t="s">
        <v>4728</v>
      </c>
      <c r="F778" s="228" t="s">
        <v>4729</v>
      </c>
      <c r="G778" s="229" t="s">
        <v>203</v>
      </c>
      <c r="H778" s="230">
        <v>2</v>
      </c>
      <c r="I778" s="231"/>
      <c r="J778" s="232">
        <f>ROUND(I778*H778,2)</f>
        <v>0</v>
      </c>
      <c r="K778" s="228" t="s">
        <v>185</v>
      </c>
      <c r="L778" s="44"/>
      <c r="M778" s="233" t="s">
        <v>1</v>
      </c>
      <c r="N778" s="234" t="s">
        <v>41</v>
      </c>
      <c r="O778" s="91"/>
      <c r="P778" s="235">
        <f>O778*H778</f>
        <v>0</v>
      </c>
      <c r="Q778" s="235">
        <v>0</v>
      </c>
      <c r="R778" s="235">
        <f>Q778*H778</f>
        <v>0</v>
      </c>
      <c r="S778" s="235">
        <v>0</v>
      </c>
      <c r="T778" s="236">
        <f>S778*H778</f>
        <v>0</v>
      </c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R778" s="237" t="s">
        <v>362</v>
      </c>
      <c r="AT778" s="237" t="s">
        <v>181</v>
      </c>
      <c r="AU778" s="237" t="s">
        <v>85</v>
      </c>
      <c r="AY778" s="17" t="s">
        <v>178</v>
      </c>
      <c r="BE778" s="238">
        <f>IF(N778="základní",J778,0)</f>
        <v>0</v>
      </c>
      <c r="BF778" s="238">
        <f>IF(N778="snížená",J778,0)</f>
        <v>0</v>
      </c>
      <c r="BG778" s="238">
        <f>IF(N778="zákl. přenesená",J778,0)</f>
        <v>0</v>
      </c>
      <c r="BH778" s="238">
        <f>IF(N778="sníž. přenesená",J778,0)</f>
        <v>0</v>
      </c>
      <c r="BI778" s="238">
        <f>IF(N778="nulová",J778,0)</f>
        <v>0</v>
      </c>
      <c r="BJ778" s="17" t="s">
        <v>83</v>
      </c>
      <c r="BK778" s="238">
        <f>ROUND(I778*H778,2)</f>
        <v>0</v>
      </c>
      <c r="BL778" s="17" t="s">
        <v>362</v>
      </c>
      <c r="BM778" s="237" t="s">
        <v>4730</v>
      </c>
    </row>
    <row r="779" s="2" customFormat="1">
      <c r="A779" s="38"/>
      <c r="B779" s="39"/>
      <c r="C779" s="40"/>
      <c r="D779" s="239" t="s">
        <v>188</v>
      </c>
      <c r="E779" s="40"/>
      <c r="F779" s="240" t="s">
        <v>4731</v>
      </c>
      <c r="G779" s="40"/>
      <c r="H779" s="40"/>
      <c r="I779" s="241"/>
      <c r="J779" s="40"/>
      <c r="K779" s="40"/>
      <c r="L779" s="44"/>
      <c r="M779" s="242"/>
      <c r="N779" s="243"/>
      <c r="O779" s="91"/>
      <c r="P779" s="91"/>
      <c r="Q779" s="91"/>
      <c r="R779" s="91"/>
      <c r="S779" s="91"/>
      <c r="T779" s="92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T779" s="17" t="s">
        <v>188</v>
      </c>
      <c r="AU779" s="17" t="s">
        <v>85</v>
      </c>
    </row>
    <row r="780" s="2" customFormat="1" ht="16.5" customHeight="1">
      <c r="A780" s="38"/>
      <c r="B780" s="39"/>
      <c r="C780" s="267" t="s">
        <v>2148</v>
      </c>
      <c r="D780" s="267" t="s">
        <v>406</v>
      </c>
      <c r="E780" s="268" t="s">
        <v>4732</v>
      </c>
      <c r="F780" s="269" t="s">
        <v>4733</v>
      </c>
      <c r="G780" s="270" t="s">
        <v>1341</v>
      </c>
      <c r="H780" s="271">
        <v>2</v>
      </c>
      <c r="I780" s="272"/>
      <c r="J780" s="273">
        <f>ROUND(I780*H780,2)</f>
        <v>0</v>
      </c>
      <c r="K780" s="269" t="s">
        <v>1</v>
      </c>
      <c r="L780" s="274"/>
      <c r="M780" s="275" t="s">
        <v>1</v>
      </c>
      <c r="N780" s="276" t="s">
        <v>41</v>
      </c>
      <c r="O780" s="91"/>
      <c r="P780" s="235">
        <f>O780*H780</f>
        <v>0</v>
      </c>
      <c r="Q780" s="235">
        <v>0</v>
      </c>
      <c r="R780" s="235">
        <f>Q780*H780</f>
        <v>0</v>
      </c>
      <c r="S780" s="235">
        <v>0</v>
      </c>
      <c r="T780" s="236">
        <f>S780*H780</f>
        <v>0</v>
      </c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R780" s="237" t="s">
        <v>1183</v>
      </c>
      <c r="AT780" s="237" t="s">
        <v>406</v>
      </c>
      <c r="AU780" s="237" t="s">
        <v>85</v>
      </c>
      <c r="AY780" s="17" t="s">
        <v>178</v>
      </c>
      <c r="BE780" s="238">
        <f>IF(N780="základní",J780,0)</f>
        <v>0</v>
      </c>
      <c r="BF780" s="238">
        <f>IF(N780="snížená",J780,0)</f>
        <v>0</v>
      </c>
      <c r="BG780" s="238">
        <f>IF(N780="zákl. přenesená",J780,0)</f>
        <v>0</v>
      </c>
      <c r="BH780" s="238">
        <f>IF(N780="sníž. přenesená",J780,0)</f>
        <v>0</v>
      </c>
      <c r="BI780" s="238">
        <f>IF(N780="nulová",J780,0)</f>
        <v>0</v>
      </c>
      <c r="BJ780" s="17" t="s">
        <v>83</v>
      </c>
      <c r="BK780" s="238">
        <f>ROUND(I780*H780,2)</f>
        <v>0</v>
      </c>
      <c r="BL780" s="17" t="s">
        <v>1183</v>
      </c>
      <c r="BM780" s="237" t="s">
        <v>4734</v>
      </c>
    </row>
    <row r="781" s="14" customFormat="1">
      <c r="A781" s="14"/>
      <c r="B781" s="255"/>
      <c r="C781" s="256"/>
      <c r="D781" s="246" t="s">
        <v>190</v>
      </c>
      <c r="E781" s="257" t="s">
        <v>1</v>
      </c>
      <c r="F781" s="258" t="s">
        <v>4735</v>
      </c>
      <c r="G781" s="256"/>
      <c r="H781" s="259">
        <v>2</v>
      </c>
      <c r="I781" s="260"/>
      <c r="J781" s="256"/>
      <c r="K781" s="256"/>
      <c r="L781" s="261"/>
      <c r="M781" s="262"/>
      <c r="N781" s="263"/>
      <c r="O781" s="263"/>
      <c r="P781" s="263"/>
      <c r="Q781" s="263"/>
      <c r="R781" s="263"/>
      <c r="S781" s="263"/>
      <c r="T781" s="26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T781" s="265" t="s">
        <v>190</v>
      </c>
      <c r="AU781" s="265" t="s">
        <v>85</v>
      </c>
      <c r="AV781" s="14" t="s">
        <v>85</v>
      </c>
      <c r="AW781" s="14" t="s">
        <v>34</v>
      </c>
      <c r="AX781" s="14" t="s">
        <v>76</v>
      </c>
      <c r="AY781" s="265" t="s">
        <v>178</v>
      </c>
    </row>
    <row r="782" s="2" customFormat="1" ht="24.15" customHeight="1">
      <c r="A782" s="38"/>
      <c r="B782" s="39"/>
      <c r="C782" s="226" t="s">
        <v>2153</v>
      </c>
      <c r="D782" s="226" t="s">
        <v>181</v>
      </c>
      <c r="E782" s="227" t="s">
        <v>4736</v>
      </c>
      <c r="F782" s="228" t="s">
        <v>4737</v>
      </c>
      <c r="G782" s="229" t="s">
        <v>203</v>
      </c>
      <c r="H782" s="230">
        <v>2</v>
      </c>
      <c r="I782" s="231"/>
      <c r="J782" s="232">
        <f>ROUND(I782*H782,2)</f>
        <v>0</v>
      </c>
      <c r="K782" s="228" t="s">
        <v>185</v>
      </c>
      <c r="L782" s="44"/>
      <c r="M782" s="233" t="s">
        <v>1</v>
      </c>
      <c r="N782" s="234" t="s">
        <v>41</v>
      </c>
      <c r="O782" s="91"/>
      <c r="P782" s="235">
        <f>O782*H782</f>
        <v>0</v>
      </c>
      <c r="Q782" s="235">
        <v>0</v>
      </c>
      <c r="R782" s="235">
        <f>Q782*H782</f>
        <v>0</v>
      </c>
      <c r="S782" s="235">
        <v>0</v>
      </c>
      <c r="T782" s="236">
        <f>S782*H782</f>
        <v>0</v>
      </c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R782" s="237" t="s">
        <v>362</v>
      </c>
      <c r="AT782" s="237" t="s">
        <v>181</v>
      </c>
      <c r="AU782" s="237" t="s">
        <v>85</v>
      </c>
      <c r="AY782" s="17" t="s">
        <v>178</v>
      </c>
      <c r="BE782" s="238">
        <f>IF(N782="základní",J782,0)</f>
        <v>0</v>
      </c>
      <c r="BF782" s="238">
        <f>IF(N782="snížená",J782,0)</f>
        <v>0</v>
      </c>
      <c r="BG782" s="238">
        <f>IF(N782="zákl. přenesená",J782,0)</f>
        <v>0</v>
      </c>
      <c r="BH782" s="238">
        <f>IF(N782="sníž. přenesená",J782,0)</f>
        <v>0</v>
      </c>
      <c r="BI782" s="238">
        <f>IF(N782="nulová",J782,0)</f>
        <v>0</v>
      </c>
      <c r="BJ782" s="17" t="s">
        <v>83</v>
      </c>
      <c r="BK782" s="238">
        <f>ROUND(I782*H782,2)</f>
        <v>0</v>
      </c>
      <c r="BL782" s="17" t="s">
        <v>362</v>
      </c>
      <c r="BM782" s="237" t="s">
        <v>4738</v>
      </c>
    </row>
    <row r="783" s="2" customFormat="1">
      <c r="A783" s="38"/>
      <c r="B783" s="39"/>
      <c r="C783" s="40"/>
      <c r="D783" s="239" t="s">
        <v>188</v>
      </c>
      <c r="E783" s="40"/>
      <c r="F783" s="240" t="s">
        <v>4739</v>
      </c>
      <c r="G783" s="40"/>
      <c r="H783" s="40"/>
      <c r="I783" s="241"/>
      <c r="J783" s="40"/>
      <c r="K783" s="40"/>
      <c r="L783" s="44"/>
      <c r="M783" s="242"/>
      <c r="N783" s="243"/>
      <c r="O783" s="91"/>
      <c r="P783" s="91"/>
      <c r="Q783" s="91"/>
      <c r="R783" s="91"/>
      <c r="S783" s="91"/>
      <c r="T783" s="92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T783" s="17" t="s">
        <v>188</v>
      </c>
      <c r="AU783" s="17" t="s">
        <v>85</v>
      </c>
    </row>
    <row r="784" s="2" customFormat="1" ht="24.15" customHeight="1">
      <c r="A784" s="38"/>
      <c r="B784" s="39"/>
      <c r="C784" s="267" t="s">
        <v>2160</v>
      </c>
      <c r="D784" s="267" t="s">
        <v>406</v>
      </c>
      <c r="E784" s="268" t="s">
        <v>4740</v>
      </c>
      <c r="F784" s="269" t="s">
        <v>4741</v>
      </c>
      <c r="G784" s="270" t="s">
        <v>1341</v>
      </c>
      <c r="H784" s="271">
        <v>268</v>
      </c>
      <c r="I784" s="272"/>
      <c r="J784" s="273">
        <f>ROUND(I784*H784,2)</f>
        <v>0</v>
      </c>
      <c r="K784" s="269" t="s">
        <v>1</v>
      </c>
      <c r="L784" s="274"/>
      <c r="M784" s="275" t="s">
        <v>1</v>
      </c>
      <c r="N784" s="276" t="s">
        <v>41</v>
      </c>
      <c r="O784" s="91"/>
      <c r="P784" s="235">
        <f>O784*H784</f>
        <v>0</v>
      </c>
      <c r="Q784" s="235">
        <v>0</v>
      </c>
      <c r="R784" s="235">
        <f>Q784*H784</f>
        <v>0</v>
      </c>
      <c r="S784" s="235">
        <v>0</v>
      </c>
      <c r="T784" s="236">
        <f>S784*H784</f>
        <v>0</v>
      </c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R784" s="237" t="s">
        <v>1183</v>
      </c>
      <c r="AT784" s="237" t="s">
        <v>406</v>
      </c>
      <c r="AU784" s="237" t="s">
        <v>85</v>
      </c>
      <c r="AY784" s="17" t="s">
        <v>178</v>
      </c>
      <c r="BE784" s="238">
        <f>IF(N784="základní",J784,0)</f>
        <v>0</v>
      </c>
      <c r="BF784" s="238">
        <f>IF(N784="snížená",J784,0)</f>
        <v>0</v>
      </c>
      <c r="BG784" s="238">
        <f>IF(N784="zákl. přenesená",J784,0)</f>
        <v>0</v>
      </c>
      <c r="BH784" s="238">
        <f>IF(N784="sníž. přenesená",J784,0)</f>
        <v>0</v>
      </c>
      <c r="BI784" s="238">
        <f>IF(N784="nulová",J784,0)</f>
        <v>0</v>
      </c>
      <c r="BJ784" s="17" t="s">
        <v>83</v>
      </c>
      <c r="BK784" s="238">
        <f>ROUND(I784*H784,2)</f>
        <v>0</v>
      </c>
      <c r="BL784" s="17" t="s">
        <v>1183</v>
      </c>
      <c r="BM784" s="237" t="s">
        <v>4742</v>
      </c>
    </row>
    <row r="785" s="14" customFormat="1">
      <c r="A785" s="14"/>
      <c r="B785" s="255"/>
      <c r="C785" s="256"/>
      <c r="D785" s="246" t="s">
        <v>190</v>
      </c>
      <c r="E785" s="257" t="s">
        <v>1</v>
      </c>
      <c r="F785" s="258" t="s">
        <v>4743</v>
      </c>
      <c r="G785" s="256"/>
      <c r="H785" s="259">
        <v>38</v>
      </c>
      <c r="I785" s="260"/>
      <c r="J785" s="256"/>
      <c r="K785" s="256"/>
      <c r="L785" s="261"/>
      <c r="M785" s="262"/>
      <c r="N785" s="263"/>
      <c r="O785" s="263"/>
      <c r="P785" s="263"/>
      <c r="Q785" s="263"/>
      <c r="R785" s="263"/>
      <c r="S785" s="263"/>
      <c r="T785" s="26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65" t="s">
        <v>190</v>
      </c>
      <c r="AU785" s="265" t="s">
        <v>85</v>
      </c>
      <c r="AV785" s="14" t="s">
        <v>85</v>
      </c>
      <c r="AW785" s="14" t="s">
        <v>34</v>
      </c>
      <c r="AX785" s="14" t="s">
        <v>76</v>
      </c>
      <c r="AY785" s="265" t="s">
        <v>178</v>
      </c>
    </row>
    <row r="786" s="14" customFormat="1">
      <c r="A786" s="14"/>
      <c r="B786" s="255"/>
      <c r="C786" s="256"/>
      <c r="D786" s="246" t="s">
        <v>190</v>
      </c>
      <c r="E786" s="257" t="s">
        <v>1</v>
      </c>
      <c r="F786" s="258" t="s">
        <v>4744</v>
      </c>
      <c r="G786" s="256"/>
      <c r="H786" s="259">
        <v>176</v>
      </c>
      <c r="I786" s="260"/>
      <c r="J786" s="256"/>
      <c r="K786" s="256"/>
      <c r="L786" s="261"/>
      <c r="M786" s="262"/>
      <c r="N786" s="263"/>
      <c r="O786" s="263"/>
      <c r="P786" s="263"/>
      <c r="Q786" s="263"/>
      <c r="R786" s="263"/>
      <c r="S786" s="263"/>
      <c r="T786" s="26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T786" s="265" t="s">
        <v>190</v>
      </c>
      <c r="AU786" s="265" t="s">
        <v>85</v>
      </c>
      <c r="AV786" s="14" t="s">
        <v>85</v>
      </c>
      <c r="AW786" s="14" t="s">
        <v>34</v>
      </c>
      <c r="AX786" s="14" t="s">
        <v>76</v>
      </c>
      <c r="AY786" s="265" t="s">
        <v>178</v>
      </c>
    </row>
    <row r="787" s="14" customFormat="1">
      <c r="A787" s="14"/>
      <c r="B787" s="255"/>
      <c r="C787" s="256"/>
      <c r="D787" s="246" t="s">
        <v>190</v>
      </c>
      <c r="E787" s="257" t="s">
        <v>1</v>
      </c>
      <c r="F787" s="258" t="s">
        <v>4745</v>
      </c>
      <c r="G787" s="256"/>
      <c r="H787" s="259">
        <v>14</v>
      </c>
      <c r="I787" s="260"/>
      <c r="J787" s="256"/>
      <c r="K787" s="256"/>
      <c r="L787" s="261"/>
      <c r="M787" s="262"/>
      <c r="N787" s="263"/>
      <c r="O787" s="263"/>
      <c r="P787" s="263"/>
      <c r="Q787" s="263"/>
      <c r="R787" s="263"/>
      <c r="S787" s="263"/>
      <c r="T787" s="26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T787" s="265" t="s">
        <v>190</v>
      </c>
      <c r="AU787" s="265" t="s">
        <v>85</v>
      </c>
      <c r="AV787" s="14" t="s">
        <v>85</v>
      </c>
      <c r="AW787" s="14" t="s">
        <v>34</v>
      </c>
      <c r="AX787" s="14" t="s">
        <v>76</v>
      </c>
      <c r="AY787" s="265" t="s">
        <v>178</v>
      </c>
    </row>
    <row r="788" s="14" customFormat="1">
      <c r="A788" s="14"/>
      <c r="B788" s="255"/>
      <c r="C788" s="256"/>
      <c r="D788" s="246" t="s">
        <v>190</v>
      </c>
      <c r="E788" s="257" t="s">
        <v>1</v>
      </c>
      <c r="F788" s="258" t="s">
        <v>4746</v>
      </c>
      <c r="G788" s="256"/>
      <c r="H788" s="259">
        <v>15</v>
      </c>
      <c r="I788" s="260"/>
      <c r="J788" s="256"/>
      <c r="K788" s="256"/>
      <c r="L788" s="261"/>
      <c r="M788" s="262"/>
      <c r="N788" s="263"/>
      <c r="O788" s="263"/>
      <c r="P788" s="263"/>
      <c r="Q788" s="263"/>
      <c r="R788" s="263"/>
      <c r="S788" s="263"/>
      <c r="T788" s="26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65" t="s">
        <v>190</v>
      </c>
      <c r="AU788" s="265" t="s">
        <v>85</v>
      </c>
      <c r="AV788" s="14" t="s">
        <v>85</v>
      </c>
      <c r="AW788" s="14" t="s">
        <v>34</v>
      </c>
      <c r="AX788" s="14" t="s">
        <v>76</v>
      </c>
      <c r="AY788" s="265" t="s">
        <v>178</v>
      </c>
    </row>
    <row r="789" s="14" customFormat="1">
      <c r="A789" s="14"/>
      <c r="B789" s="255"/>
      <c r="C789" s="256"/>
      <c r="D789" s="246" t="s">
        <v>190</v>
      </c>
      <c r="E789" s="257" t="s">
        <v>1</v>
      </c>
      <c r="F789" s="258" t="s">
        <v>4747</v>
      </c>
      <c r="G789" s="256"/>
      <c r="H789" s="259">
        <v>25</v>
      </c>
      <c r="I789" s="260"/>
      <c r="J789" s="256"/>
      <c r="K789" s="256"/>
      <c r="L789" s="261"/>
      <c r="M789" s="262"/>
      <c r="N789" s="263"/>
      <c r="O789" s="263"/>
      <c r="P789" s="263"/>
      <c r="Q789" s="263"/>
      <c r="R789" s="263"/>
      <c r="S789" s="263"/>
      <c r="T789" s="26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65" t="s">
        <v>190</v>
      </c>
      <c r="AU789" s="265" t="s">
        <v>85</v>
      </c>
      <c r="AV789" s="14" t="s">
        <v>85</v>
      </c>
      <c r="AW789" s="14" t="s">
        <v>34</v>
      </c>
      <c r="AX789" s="14" t="s">
        <v>76</v>
      </c>
      <c r="AY789" s="265" t="s">
        <v>178</v>
      </c>
    </row>
    <row r="790" s="2" customFormat="1" ht="24.15" customHeight="1">
      <c r="A790" s="38"/>
      <c r="B790" s="39"/>
      <c r="C790" s="267" t="s">
        <v>2184</v>
      </c>
      <c r="D790" s="267" t="s">
        <v>406</v>
      </c>
      <c r="E790" s="268" t="s">
        <v>4748</v>
      </c>
      <c r="F790" s="269" t="s">
        <v>4749</v>
      </c>
      <c r="G790" s="270" t="s">
        <v>203</v>
      </c>
      <c r="H790" s="271">
        <v>56</v>
      </c>
      <c r="I790" s="272"/>
      <c r="J790" s="273">
        <f>ROUND(I790*H790,2)</f>
        <v>0</v>
      </c>
      <c r="K790" s="269" t="s">
        <v>185</v>
      </c>
      <c r="L790" s="274"/>
      <c r="M790" s="275" t="s">
        <v>1</v>
      </c>
      <c r="N790" s="276" t="s">
        <v>41</v>
      </c>
      <c r="O790" s="91"/>
      <c r="P790" s="235">
        <f>O790*H790</f>
        <v>0</v>
      </c>
      <c r="Q790" s="235">
        <v>4.0000000000000003E-05</v>
      </c>
      <c r="R790" s="235">
        <f>Q790*H790</f>
        <v>0.0022400000000000002</v>
      </c>
      <c r="S790" s="235">
        <v>0</v>
      </c>
      <c r="T790" s="236">
        <f>S790*H790</f>
        <v>0</v>
      </c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R790" s="237" t="s">
        <v>264</v>
      </c>
      <c r="AT790" s="237" t="s">
        <v>406</v>
      </c>
      <c r="AU790" s="237" t="s">
        <v>85</v>
      </c>
      <c r="AY790" s="17" t="s">
        <v>178</v>
      </c>
      <c r="BE790" s="238">
        <f>IF(N790="základní",J790,0)</f>
        <v>0</v>
      </c>
      <c r="BF790" s="238">
        <f>IF(N790="snížená",J790,0)</f>
        <v>0</v>
      </c>
      <c r="BG790" s="238">
        <f>IF(N790="zákl. přenesená",J790,0)</f>
        <v>0</v>
      </c>
      <c r="BH790" s="238">
        <f>IF(N790="sníž. přenesená",J790,0)</f>
        <v>0</v>
      </c>
      <c r="BI790" s="238">
        <f>IF(N790="nulová",J790,0)</f>
        <v>0</v>
      </c>
      <c r="BJ790" s="17" t="s">
        <v>83</v>
      </c>
      <c r="BK790" s="238">
        <f>ROUND(I790*H790,2)</f>
        <v>0</v>
      </c>
      <c r="BL790" s="17" t="s">
        <v>186</v>
      </c>
      <c r="BM790" s="237" t="s">
        <v>4750</v>
      </c>
    </row>
    <row r="791" s="14" customFormat="1">
      <c r="A791" s="14"/>
      <c r="B791" s="255"/>
      <c r="C791" s="256"/>
      <c r="D791" s="246" t="s">
        <v>190</v>
      </c>
      <c r="E791" s="257" t="s">
        <v>1</v>
      </c>
      <c r="F791" s="258" t="s">
        <v>4751</v>
      </c>
      <c r="G791" s="256"/>
      <c r="H791" s="259">
        <v>11</v>
      </c>
      <c r="I791" s="260"/>
      <c r="J791" s="256"/>
      <c r="K791" s="256"/>
      <c r="L791" s="261"/>
      <c r="M791" s="262"/>
      <c r="N791" s="263"/>
      <c r="O791" s="263"/>
      <c r="P791" s="263"/>
      <c r="Q791" s="263"/>
      <c r="R791" s="263"/>
      <c r="S791" s="263"/>
      <c r="T791" s="26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T791" s="265" t="s">
        <v>190</v>
      </c>
      <c r="AU791" s="265" t="s">
        <v>85</v>
      </c>
      <c r="AV791" s="14" t="s">
        <v>85</v>
      </c>
      <c r="AW791" s="14" t="s">
        <v>34</v>
      </c>
      <c r="AX791" s="14" t="s">
        <v>76</v>
      </c>
      <c r="AY791" s="265" t="s">
        <v>178</v>
      </c>
    </row>
    <row r="792" s="14" customFormat="1">
      <c r="A792" s="14"/>
      <c r="B792" s="255"/>
      <c r="C792" s="256"/>
      <c r="D792" s="246" t="s">
        <v>190</v>
      </c>
      <c r="E792" s="257" t="s">
        <v>1</v>
      </c>
      <c r="F792" s="258" t="s">
        <v>4752</v>
      </c>
      <c r="G792" s="256"/>
      <c r="H792" s="259">
        <v>40</v>
      </c>
      <c r="I792" s="260"/>
      <c r="J792" s="256"/>
      <c r="K792" s="256"/>
      <c r="L792" s="261"/>
      <c r="M792" s="262"/>
      <c r="N792" s="263"/>
      <c r="O792" s="263"/>
      <c r="P792" s="263"/>
      <c r="Q792" s="263"/>
      <c r="R792" s="263"/>
      <c r="S792" s="263"/>
      <c r="T792" s="26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T792" s="265" t="s">
        <v>190</v>
      </c>
      <c r="AU792" s="265" t="s">
        <v>85</v>
      </c>
      <c r="AV792" s="14" t="s">
        <v>85</v>
      </c>
      <c r="AW792" s="14" t="s">
        <v>34</v>
      </c>
      <c r="AX792" s="14" t="s">
        <v>76</v>
      </c>
      <c r="AY792" s="265" t="s">
        <v>178</v>
      </c>
    </row>
    <row r="793" s="14" customFormat="1">
      <c r="A793" s="14"/>
      <c r="B793" s="255"/>
      <c r="C793" s="256"/>
      <c r="D793" s="246" t="s">
        <v>190</v>
      </c>
      <c r="E793" s="257" t="s">
        <v>1</v>
      </c>
      <c r="F793" s="258" t="s">
        <v>4753</v>
      </c>
      <c r="G793" s="256"/>
      <c r="H793" s="259">
        <v>5</v>
      </c>
      <c r="I793" s="260"/>
      <c r="J793" s="256"/>
      <c r="K793" s="256"/>
      <c r="L793" s="261"/>
      <c r="M793" s="262"/>
      <c r="N793" s="263"/>
      <c r="O793" s="263"/>
      <c r="P793" s="263"/>
      <c r="Q793" s="263"/>
      <c r="R793" s="263"/>
      <c r="S793" s="263"/>
      <c r="T793" s="26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T793" s="265" t="s">
        <v>190</v>
      </c>
      <c r="AU793" s="265" t="s">
        <v>85</v>
      </c>
      <c r="AV793" s="14" t="s">
        <v>85</v>
      </c>
      <c r="AW793" s="14" t="s">
        <v>34</v>
      </c>
      <c r="AX793" s="14" t="s">
        <v>76</v>
      </c>
      <c r="AY793" s="265" t="s">
        <v>178</v>
      </c>
    </row>
    <row r="794" s="2" customFormat="1" ht="16.5" customHeight="1">
      <c r="A794" s="38"/>
      <c r="B794" s="39"/>
      <c r="C794" s="226" t="s">
        <v>2208</v>
      </c>
      <c r="D794" s="226" t="s">
        <v>181</v>
      </c>
      <c r="E794" s="227" t="s">
        <v>4754</v>
      </c>
      <c r="F794" s="228" t="s">
        <v>4755</v>
      </c>
      <c r="G794" s="229" t="s">
        <v>203</v>
      </c>
      <c r="H794" s="230">
        <v>324</v>
      </c>
      <c r="I794" s="231"/>
      <c r="J794" s="232">
        <f>ROUND(I794*H794,2)</f>
        <v>0</v>
      </c>
      <c r="K794" s="228" t="s">
        <v>185</v>
      </c>
      <c r="L794" s="44"/>
      <c r="M794" s="233" t="s">
        <v>1</v>
      </c>
      <c r="N794" s="234" t="s">
        <v>41</v>
      </c>
      <c r="O794" s="91"/>
      <c r="P794" s="235">
        <f>O794*H794</f>
        <v>0</v>
      </c>
      <c r="Q794" s="235">
        <v>0</v>
      </c>
      <c r="R794" s="235">
        <f>Q794*H794</f>
        <v>0</v>
      </c>
      <c r="S794" s="235">
        <v>0</v>
      </c>
      <c r="T794" s="236">
        <f>S794*H794</f>
        <v>0</v>
      </c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R794" s="237" t="s">
        <v>362</v>
      </c>
      <c r="AT794" s="237" t="s">
        <v>181</v>
      </c>
      <c r="AU794" s="237" t="s">
        <v>85</v>
      </c>
      <c r="AY794" s="17" t="s">
        <v>178</v>
      </c>
      <c r="BE794" s="238">
        <f>IF(N794="základní",J794,0)</f>
        <v>0</v>
      </c>
      <c r="BF794" s="238">
        <f>IF(N794="snížená",J794,0)</f>
        <v>0</v>
      </c>
      <c r="BG794" s="238">
        <f>IF(N794="zákl. přenesená",J794,0)</f>
        <v>0</v>
      </c>
      <c r="BH794" s="238">
        <f>IF(N794="sníž. přenesená",J794,0)</f>
        <v>0</v>
      </c>
      <c r="BI794" s="238">
        <f>IF(N794="nulová",J794,0)</f>
        <v>0</v>
      </c>
      <c r="BJ794" s="17" t="s">
        <v>83</v>
      </c>
      <c r="BK794" s="238">
        <f>ROUND(I794*H794,2)</f>
        <v>0</v>
      </c>
      <c r="BL794" s="17" t="s">
        <v>362</v>
      </c>
      <c r="BM794" s="237" t="s">
        <v>4756</v>
      </c>
    </row>
    <row r="795" s="2" customFormat="1">
      <c r="A795" s="38"/>
      <c r="B795" s="39"/>
      <c r="C795" s="40"/>
      <c r="D795" s="239" t="s">
        <v>188</v>
      </c>
      <c r="E795" s="40"/>
      <c r="F795" s="240" t="s">
        <v>4757</v>
      </c>
      <c r="G795" s="40"/>
      <c r="H795" s="40"/>
      <c r="I795" s="241"/>
      <c r="J795" s="40"/>
      <c r="K795" s="40"/>
      <c r="L795" s="44"/>
      <c r="M795" s="242"/>
      <c r="N795" s="243"/>
      <c r="O795" s="91"/>
      <c r="P795" s="91"/>
      <c r="Q795" s="91"/>
      <c r="R795" s="91"/>
      <c r="S795" s="91"/>
      <c r="T795" s="92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T795" s="17" t="s">
        <v>188</v>
      </c>
      <c r="AU795" s="17" t="s">
        <v>85</v>
      </c>
    </row>
    <row r="796" s="2" customFormat="1" ht="24.15" customHeight="1">
      <c r="A796" s="38"/>
      <c r="B796" s="39"/>
      <c r="C796" s="267" t="s">
        <v>2225</v>
      </c>
      <c r="D796" s="267" t="s">
        <v>406</v>
      </c>
      <c r="E796" s="268" t="s">
        <v>4758</v>
      </c>
      <c r="F796" s="269" t="s">
        <v>4759</v>
      </c>
      <c r="G796" s="270" t="s">
        <v>1341</v>
      </c>
      <c r="H796" s="271">
        <v>180</v>
      </c>
      <c r="I796" s="272"/>
      <c r="J796" s="273">
        <f>ROUND(I796*H796,2)</f>
        <v>0</v>
      </c>
      <c r="K796" s="269" t="s">
        <v>1</v>
      </c>
      <c r="L796" s="274"/>
      <c r="M796" s="275" t="s">
        <v>1</v>
      </c>
      <c r="N796" s="276" t="s">
        <v>41</v>
      </c>
      <c r="O796" s="91"/>
      <c r="P796" s="235">
        <f>O796*H796</f>
        <v>0</v>
      </c>
      <c r="Q796" s="235">
        <v>0</v>
      </c>
      <c r="R796" s="235">
        <f>Q796*H796</f>
        <v>0</v>
      </c>
      <c r="S796" s="235">
        <v>0</v>
      </c>
      <c r="T796" s="236">
        <f>S796*H796</f>
        <v>0</v>
      </c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R796" s="237" t="s">
        <v>1183</v>
      </c>
      <c r="AT796" s="237" t="s">
        <v>406</v>
      </c>
      <c r="AU796" s="237" t="s">
        <v>85</v>
      </c>
      <c r="AY796" s="17" t="s">
        <v>178</v>
      </c>
      <c r="BE796" s="238">
        <f>IF(N796="základní",J796,0)</f>
        <v>0</v>
      </c>
      <c r="BF796" s="238">
        <f>IF(N796="snížená",J796,0)</f>
        <v>0</v>
      </c>
      <c r="BG796" s="238">
        <f>IF(N796="zákl. přenesená",J796,0)</f>
        <v>0</v>
      </c>
      <c r="BH796" s="238">
        <f>IF(N796="sníž. přenesená",J796,0)</f>
        <v>0</v>
      </c>
      <c r="BI796" s="238">
        <f>IF(N796="nulová",J796,0)</f>
        <v>0</v>
      </c>
      <c r="BJ796" s="17" t="s">
        <v>83</v>
      </c>
      <c r="BK796" s="238">
        <f>ROUND(I796*H796,2)</f>
        <v>0</v>
      </c>
      <c r="BL796" s="17" t="s">
        <v>1183</v>
      </c>
      <c r="BM796" s="237" t="s">
        <v>4760</v>
      </c>
    </row>
    <row r="797" s="14" customFormat="1">
      <c r="A797" s="14"/>
      <c r="B797" s="255"/>
      <c r="C797" s="256"/>
      <c r="D797" s="246" t="s">
        <v>190</v>
      </c>
      <c r="E797" s="257" t="s">
        <v>1</v>
      </c>
      <c r="F797" s="258" t="s">
        <v>4761</v>
      </c>
      <c r="G797" s="256"/>
      <c r="H797" s="259">
        <v>60</v>
      </c>
      <c r="I797" s="260"/>
      <c r="J797" s="256"/>
      <c r="K797" s="256"/>
      <c r="L797" s="261"/>
      <c r="M797" s="262"/>
      <c r="N797" s="263"/>
      <c r="O797" s="263"/>
      <c r="P797" s="263"/>
      <c r="Q797" s="263"/>
      <c r="R797" s="263"/>
      <c r="S797" s="263"/>
      <c r="T797" s="26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T797" s="265" t="s">
        <v>190</v>
      </c>
      <c r="AU797" s="265" t="s">
        <v>85</v>
      </c>
      <c r="AV797" s="14" t="s">
        <v>85</v>
      </c>
      <c r="AW797" s="14" t="s">
        <v>34</v>
      </c>
      <c r="AX797" s="14" t="s">
        <v>76</v>
      </c>
      <c r="AY797" s="265" t="s">
        <v>178</v>
      </c>
    </row>
    <row r="798" s="14" customFormat="1">
      <c r="A798" s="14"/>
      <c r="B798" s="255"/>
      <c r="C798" s="256"/>
      <c r="D798" s="246" t="s">
        <v>190</v>
      </c>
      <c r="E798" s="257" t="s">
        <v>1</v>
      </c>
      <c r="F798" s="258" t="s">
        <v>4762</v>
      </c>
      <c r="G798" s="256"/>
      <c r="H798" s="259">
        <v>100</v>
      </c>
      <c r="I798" s="260"/>
      <c r="J798" s="256"/>
      <c r="K798" s="256"/>
      <c r="L798" s="261"/>
      <c r="M798" s="262"/>
      <c r="N798" s="263"/>
      <c r="O798" s="263"/>
      <c r="P798" s="263"/>
      <c r="Q798" s="263"/>
      <c r="R798" s="263"/>
      <c r="S798" s="263"/>
      <c r="T798" s="26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65" t="s">
        <v>190</v>
      </c>
      <c r="AU798" s="265" t="s">
        <v>85</v>
      </c>
      <c r="AV798" s="14" t="s">
        <v>85</v>
      </c>
      <c r="AW798" s="14" t="s">
        <v>34</v>
      </c>
      <c r="AX798" s="14" t="s">
        <v>76</v>
      </c>
      <c r="AY798" s="265" t="s">
        <v>178</v>
      </c>
    </row>
    <row r="799" s="14" customFormat="1">
      <c r="A799" s="14"/>
      <c r="B799" s="255"/>
      <c r="C799" s="256"/>
      <c r="D799" s="246" t="s">
        <v>190</v>
      </c>
      <c r="E799" s="257" t="s">
        <v>1</v>
      </c>
      <c r="F799" s="258" t="s">
        <v>4713</v>
      </c>
      <c r="G799" s="256"/>
      <c r="H799" s="259">
        <v>20</v>
      </c>
      <c r="I799" s="260"/>
      <c r="J799" s="256"/>
      <c r="K799" s="256"/>
      <c r="L799" s="261"/>
      <c r="M799" s="262"/>
      <c r="N799" s="263"/>
      <c r="O799" s="263"/>
      <c r="P799" s="263"/>
      <c r="Q799" s="263"/>
      <c r="R799" s="263"/>
      <c r="S799" s="263"/>
      <c r="T799" s="26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T799" s="265" t="s">
        <v>190</v>
      </c>
      <c r="AU799" s="265" t="s">
        <v>85</v>
      </c>
      <c r="AV799" s="14" t="s">
        <v>85</v>
      </c>
      <c r="AW799" s="14" t="s">
        <v>34</v>
      </c>
      <c r="AX799" s="14" t="s">
        <v>76</v>
      </c>
      <c r="AY799" s="265" t="s">
        <v>178</v>
      </c>
    </row>
    <row r="800" s="2" customFormat="1" ht="37.8" customHeight="1">
      <c r="A800" s="38"/>
      <c r="B800" s="39"/>
      <c r="C800" s="267" t="s">
        <v>2230</v>
      </c>
      <c r="D800" s="267" t="s">
        <v>406</v>
      </c>
      <c r="E800" s="268" t="s">
        <v>4763</v>
      </c>
      <c r="F800" s="269" t="s">
        <v>4764</v>
      </c>
      <c r="G800" s="270" t="s">
        <v>1341</v>
      </c>
      <c r="H800" s="271">
        <v>60</v>
      </c>
      <c r="I800" s="272"/>
      <c r="J800" s="273">
        <f>ROUND(I800*H800,2)</f>
        <v>0</v>
      </c>
      <c r="K800" s="269" t="s">
        <v>1</v>
      </c>
      <c r="L800" s="274"/>
      <c r="M800" s="275" t="s">
        <v>1</v>
      </c>
      <c r="N800" s="276" t="s">
        <v>41</v>
      </c>
      <c r="O800" s="91"/>
      <c r="P800" s="235">
        <f>O800*H800</f>
        <v>0</v>
      </c>
      <c r="Q800" s="235">
        <v>0</v>
      </c>
      <c r="R800" s="235">
        <f>Q800*H800</f>
        <v>0</v>
      </c>
      <c r="S800" s="235">
        <v>0</v>
      </c>
      <c r="T800" s="236">
        <f>S800*H800</f>
        <v>0</v>
      </c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R800" s="237" t="s">
        <v>1183</v>
      </c>
      <c r="AT800" s="237" t="s">
        <v>406</v>
      </c>
      <c r="AU800" s="237" t="s">
        <v>85</v>
      </c>
      <c r="AY800" s="17" t="s">
        <v>178</v>
      </c>
      <c r="BE800" s="238">
        <f>IF(N800="základní",J800,0)</f>
        <v>0</v>
      </c>
      <c r="BF800" s="238">
        <f>IF(N800="snížená",J800,0)</f>
        <v>0</v>
      </c>
      <c r="BG800" s="238">
        <f>IF(N800="zákl. přenesená",J800,0)</f>
        <v>0</v>
      </c>
      <c r="BH800" s="238">
        <f>IF(N800="sníž. přenesená",J800,0)</f>
        <v>0</v>
      </c>
      <c r="BI800" s="238">
        <f>IF(N800="nulová",J800,0)</f>
        <v>0</v>
      </c>
      <c r="BJ800" s="17" t="s">
        <v>83</v>
      </c>
      <c r="BK800" s="238">
        <f>ROUND(I800*H800,2)</f>
        <v>0</v>
      </c>
      <c r="BL800" s="17" t="s">
        <v>1183</v>
      </c>
      <c r="BM800" s="237" t="s">
        <v>4765</v>
      </c>
    </row>
    <row r="801" s="14" customFormat="1">
      <c r="A801" s="14"/>
      <c r="B801" s="255"/>
      <c r="C801" s="256"/>
      <c r="D801" s="246" t="s">
        <v>190</v>
      </c>
      <c r="E801" s="257" t="s">
        <v>1</v>
      </c>
      <c r="F801" s="258" t="s">
        <v>4766</v>
      </c>
      <c r="G801" s="256"/>
      <c r="H801" s="259">
        <v>30</v>
      </c>
      <c r="I801" s="260"/>
      <c r="J801" s="256"/>
      <c r="K801" s="256"/>
      <c r="L801" s="261"/>
      <c r="M801" s="262"/>
      <c r="N801" s="263"/>
      <c r="O801" s="263"/>
      <c r="P801" s="263"/>
      <c r="Q801" s="263"/>
      <c r="R801" s="263"/>
      <c r="S801" s="263"/>
      <c r="T801" s="26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65" t="s">
        <v>190</v>
      </c>
      <c r="AU801" s="265" t="s">
        <v>85</v>
      </c>
      <c r="AV801" s="14" t="s">
        <v>85</v>
      </c>
      <c r="AW801" s="14" t="s">
        <v>34</v>
      </c>
      <c r="AX801" s="14" t="s">
        <v>76</v>
      </c>
      <c r="AY801" s="265" t="s">
        <v>178</v>
      </c>
    </row>
    <row r="802" s="14" customFormat="1">
      <c r="A802" s="14"/>
      <c r="B802" s="255"/>
      <c r="C802" s="256"/>
      <c r="D802" s="246" t="s">
        <v>190</v>
      </c>
      <c r="E802" s="257" t="s">
        <v>1</v>
      </c>
      <c r="F802" s="258" t="s">
        <v>4767</v>
      </c>
      <c r="G802" s="256"/>
      <c r="H802" s="259">
        <v>20</v>
      </c>
      <c r="I802" s="260"/>
      <c r="J802" s="256"/>
      <c r="K802" s="256"/>
      <c r="L802" s="261"/>
      <c r="M802" s="262"/>
      <c r="N802" s="263"/>
      <c r="O802" s="263"/>
      <c r="P802" s="263"/>
      <c r="Q802" s="263"/>
      <c r="R802" s="263"/>
      <c r="S802" s="263"/>
      <c r="T802" s="26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65" t="s">
        <v>190</v>
      </c>
      <c r="AU802" s="265" t="s">
        <v>85</v>
      </c>
      <c r="AV802" s="14" t="s">
        <v>85</v>
      </c>
      <c r="AW802" s="14" t="s">
        <v>34</v>
      </c>
      <c r="AX802" s="14" t="s">
        <v>76</v>
      </c>
      <c r="AY802" s="265" t="s">
        <v>178</v>
      </c>
    </row>
    <row r="803" s="14" customFormat="1">
      <c r="A803" s="14"/>
      <c r="B803" s="255"/>
      <c r="C803" s="256"/>
      <c r="D803" s="246" t="s">
        <v>190</v>
      </c>
      <c r="E803" s="257" t="s">
        <v>1</v>
      </c>
      <c r="F803" s="258" t="s">
        <v>4719</v>
      </c>
      <c r="G803" s="256"/>
      <c r="H803" s="259">
        <v>10</v>
      </c>
      <c r="I803" s="260"/>
      <c r="J803" s="256"/>
      <c r="K803" s="256"/>
      <c r="L803" s="261"/>
      <c r="M803" s="262"/>
      <c r="N803" s="263"/>
      <c r="O803" s="263"/>
      <c r="P803" s="263"/>
      <c r="Q803" s="263"/>
      <c r="R803" s="263"/>
      <c r="S803" s="263"/>
      <c r="T803" s="26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T803" s="265" t="s">
        <v>190</v>
      </c>
      <c r="AU803" s="265" t="s">
        <v>85</v>
      </c>
      <c r="AV803" s="14" t="s">
        <v>85</v>
      </c>
      <c r="AW803" s="14" t="s">
        <v>34</v>
      </c>
      <c r="AX803" s="14" t="s">
        <v>76</v>
      </c>
      <c r="AY803" s="265" t="s">
        <v>178</v>
      </c>
    </row>
    <row r="804" s="2" customFormat="1" ht="24.15" customHeight="1">
      <c r="A804" s="38"/>
      <c r="B804" s="39"/>
      <c r="C804" s="226" t="s">
        <v>2240</v>
      </c>
      <c r="D804" s="226" t="s">
        <v>181</v>
      </c>
      <c r="E804" s="227" t="s">
        <v>4768</v>
      </c>
      <c r="F804" s="228" t="s">
        <v>4769</v>
      </c>
      <c r="G804" s="229" t="s">
        <v>203</v>
      </c>
      <c r="H804" s="230">
        <v>240</v>
      </c>
      <c r="I804" s="231"/>
      <c r="J804" s="232">
        <f>ROUND(I804*H804,2)</f>
        <v>0</v>
      </c>
      <c r="K804" s="228" t="s">
        <v>185</v>
      </c>
      <c r="L804" s="44"/>
      <c r="M804" s="233" t="s">
        <v>1</v>
      </c>
      <c r="N804" s="234" t="s">
        <v>41</v>
      </c>
      <c r="O804" s="91"/>
      <c r="P804" s="235">
        <f>O804*H804</f>
        <v>0</v>
      </c>
      <c r="Q804" s="235">
        <v>0</v>
      </c>
      <c r="R804" s="235">
        <f>Q804*H804</f>
        <v>0</v>
      </c>
      <c r="S804" s="235">
        <v>0</v>
      </c>
      <c r="T804" s="236">
        <f>S804*H804</f>
        <v>0</v>
      </c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R804" s="237" t="s">
        <v>362</v>
      </c>
      <c r="AT804" s="237" t="s">
        <v>181</v>
      </c>
      <c r="AU804" s="237" t="s">
        <v>85</v>
      </c>
      <c r="AY804" s="17" t="s">
        <v>178</v>
      </c>
      <c r="BE804" s="238">
        <f>IF(N804="základní",J804,0)</f>
        <v>0</v>
      </c>
      <c r="BF804" s="238">
        <f>IF(N804="snížená",J804,0)</f>
        <v>0</v>
      </c>
      <c r="BG804" s="238">
        <f>IF(N804="zákl. přenesená",J804,0)</f>
        <v>0</v>
      </c>
      <c r="BH804" s="238">
        <f>IF(N804="sníž. přenesená",J804,0)</f>
        <v>0</v>
      </c>
      <c r="BI804" s="238">
        <f>IF(N804="nulová",J804,0)</f>
        <v>0</v>
      </c>
      <c r="BJ804" s="17" t="s">
        <v>83</v>
      </c>
      <c r="BK804" s="238">
        <f>ROUND(I804*H804,2)</f>
        <v>0</v>
      </c>
      <c r="BL804" s="17" t="s">
        <v>362</v>
      </c>
      <c r="BM804" s="237" t="s">
        <v>4770</v>
      </c>
    </row>
    <row r="805" s="2" customFormat="1">
      <c r="A805" s="38"/>
      <c r="B805" s="39"/>
      <c r="C805" s="40"/>
      <c r="D805" s="239" t="s">
        <v>188</v>
      </c>
      <c r="E805" s="40"/>
      <c r="F805" s="240" t="s">
        <v>4771</v>
      </c>
      <c r="G805" s="40"/>
      <c r="H805" s="40"/>
      <c r="I805" s="241"/>
      <c r="J805" s="40"/>
      <c r="K805" s="40"/>
      <c r="L805" s="44"/>
      <c r="M805" s="242"/>
      <c r="N805" s="243"/>
      <c r="O805" s="91"/>
      <c r="P805" s="91"/>
      <c r="Q805" s="91"/>
      <c r="R805" s="91"/>
      <c r="S805" s="91"/>
      <c r="T805" s="92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T805" s="17" t="s">
        <v>188</v>
      </c>
      <c r="AU805" s="17" t="s">
        <v>85</v>
      </c>
    </row>
    <row r="806" s="2" customFormat="1" ht="24.15" customHeight="1">
      <c r="A806" s="38"/>
      <c r="B806" s="39"/>
      <c r="C806" s="267" t="s">
        <v>2258</v>
      </c>
      <c r="D806" s="267" t="s">
        <v>406</v>
      </c>
      <c r="E806" s="268" t="s">
        <v>4772</v>
      </c>
      <c r="F806" s="269" t="s">
        <v>4773</v>
      </c>
      <c r="G806" s="270" t="s">
        <v>1341</v>
      </c>
      <c r="H806" s="271">
        <v>6</v>
      </c>
      <c r="I806" s="272"/>
      <c r="J806" s="273">
        <f>ROUND(I806*H806,2)</f>
        <v>0</v>
      </c>
      <c r="K806" s="269" t="s">
        <v>1</v>
      </c>
      <c r="L806" s="274"/>
      <c r="M806" s="275" t="s">
        <v>1</v>
      </c>
      <c r="N806" s="276" t="s">
        <v>41</v>
      </c>
      <c r="O806" s="91"/>
      <c r="P806" s="235">
        <f>O806*H806</f>
        <v>0</v>
      </c>
      <c r="Q806" s="235">
        <v>0</v>
      </c>
      <c r="R806" s="235">
        <f>Q806*H806</f>
        <v>0</v>
      </c>
      <c r="S806" s="235">
        <v>0</v>
      </c>
      <c r="T806" s="236">
        <f>S806*H806</f>
        <v>0</v>
      </c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R806" s="237" t="s">
        <v>1183</v>
      </c>
      <c r="AT806" s="237" t="s">
        <v>406</v>
      </c>
      <c r="AU806" s="237" t="s">
        <v>85</v>
      </c>
      <c r="AY806" s="17" t="s">
        <v>178</v>
      </c>
      <c r="BE806" s="238">
        <f>IF(N806="základní",J806,0)</f>
        <v>0</v>
      </c>
      <c r="BF806" s="238">
        <f>IF(N806="snížená",J806,0)</f>
        <v>0</v>
      </c>
      <c r="BG806" s="238">
        <f>IF(N806="zákl. přenesená",J806,0)</f>
        <v>0</v>
      </c>
      <c r="BH806" s="238">
        <f>IF(N806="sníž. přenesená",J806,0)</f>
        <v>0</v>
      </c>
      <c r="BI806" s="238">
        <f>IF(N806="nulová",J806,0)</f>
        <v>0</v>
      </c>
      <c r="BJ806" s="17" t="s">
        <v>83</v>
      </c>
      <c r="BK806" s="238">
        <f>ROUND(I806*H806,2)</f>
        <v>0</v>
      </c>
      <c r="BL806" s="17" t="s">
        <v>1183</v>
      </c>
      <c r="BM806" s="237" t="s">
        <v>4774</v>
      </c>
    </row>
    <row r="807" s="14" customFormat="1">
      <c r="A807" s="14"/>
      <c r="B807" s="255"/>
      <c r="C807" s="256"/>
      <c r="D807" s="246" t="s">
        <v>190</v>
      </c>
      <c r="E807" s="257" t="s">
        <v>1</v>
      </c>
      <c r="F807" s="258" t="s">
        <v>4775</v>
      </c>
      <c r="G807" s="256"/>
      <c r="H807" s="259">
        <v>6</v>
      </c>
      <c r="I807" s="260"/>
      <c r="J807" s="256"/>
      <c r="K807" s="256"/>
      <c r="L807" s="261"/>
      <c r="M807" s="262"/>
      <c r="N807" s="263"/>
      <c r="O807" s="263"/>
      <c r="P807" s="263"/>
      <c r="Q807" s="263"/>
      <c r="R807" s="263"/>
      <c r="S807" s="263"/>
      <c r="T807" s="26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65" t="s">
        <v>190</v>
      </c>
      <c r="AU807" s="265" t="s">
        <v>85</v>
      </c>
      <c r="AV807" s="14" t="s">
        <v>85</v>
      </c>
      <c r="AW807" s="14" t="s">
        <v>34</v>
      </c>
      <c r="AX807" s="14" t="s">
        <v>76</v>
      </c>
      <c r="AY807" s="265" t="s">
        <v>178</v>
      </c>
    </row>
    <row r="808" s="2" customFormat="1" ht="24.15" customHeight="1">
      <c r="A808" s="38"/>
      <c r="B808" s="39"/>
      <c r="C808" s="226" t="s">
        <v>2263</v>
      </c>
      <c r="D808" s="226" t="s">
        <v>181</v>
      </c>
      <c r="E808" s="227" t="s">
        <v>4776</v>
      </c>
      <c r="F808" s="228" t="s">
        <v>4777</v>
      </c>
      <c r="G808" s="229" t="s">
        <v>203</v>
      </c>
      <c r="H808" s="230">
        <v>6</v>
      </c>
      <c r="I808" s="231"/>
      <c r="J808" s="232">
        <f>ROUND(I808*H808,2)</f>
        <v>0</v>
      </c>
      <c r="K808" s="228" t="s">
        <v>185</v>
      </c>
      <c r="L808" s="44"/>
      <c r="M808" s="233" t="s">
        <v>1</v>
      </c>
      <c r="N808" s="234" t="s">
        <v>41</v>
      </c>
      <c r="O808" s="91"/>
      <c r="P808" s="235">
        <f>O808*H808</f>
        <v>0</v>
      </c>
      <c r="Q808" s="235">
        <v>0</v>
      </c>
      <c r="R808" s="235">
        <f>Q808*H808</f>
        <v>0</v>
      </c>
      <c r="S808" s="235">
        <v>0</v>
      </c>
      <c r="T808" s="236">
        <f>S808*H808</f>
        <v>0</v>
      </c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R808" s="237" t="s">
        <v>362</v>
      </c>
      <c r="AT808" s="237" t="s">
        <v>181</v>
      </c>
      <c r="AU808" s="237" t="s">
        <v>85</v>
      </c>
      <c r="AY808" s="17" t="s">
        <v>178</v>
      </c>
      <c r="BE808" s="238">
        <f>IF(N808="základní",J808,0)</f>
        <v>0</v>
      </c>
      <c r="BF808" s="238">
        <f>IF(N808="snížená",J808,0)</f>
        <v>0</v>
      </c>
      <c r="BG808" s="238">
        <f>IF(N808="zákl. přenesená",J808,0)</f>
        <v>0</v>
      </c>
      <c r="BH808" s="238">
        <f>IF(N808="sníž. přenesená",J808,0)</f>
        <v>0</v>
      </c>
      <c r="BI808" s="238">
        <f>IF(N808="nulová",J808,0)</f>
        <v>0</v>
      </c>
      <c r="BJ808" s="17" t="s">
        <v>83</v>
      </c>
      <c r="BK808" s="238">
        <f>ROUND(I808*H808,2)</f>
        <v>0</v>
      </c>
      <c r="BL808" s="17" t="s">
        <v>362</v>
      </c>
      <c r="BM808" s="237" t="s">
        <v>4778</v>
      </c>
    </row>
    <row r="809" s="2" customFormat="1">
      <c r="A809" s="38"/>
      <c r="B809" s="39"/>
      <c r="C809" s="40"/>
      <c r="D809" s="239" t="s">
        <v>188</v>
      </c>
      <c r="E809" s="40"/>
      <c r="F809" s="240" t="s">
        <v>4779</v>
      </c>
      <c r="G809" s="40"/>
      <c r="H809" s="40"/>
      <c r="I809" s="241"/>
      <c r="J809" s="40"/>
      <c r="K809" s="40"/>
      <c r="L809" s="44"/>
      <c r="M809" s="242"/>
      <c r="N809" s="243"/>
      <c r="O809" s="91"/>
      <c r="P809" s="91"/>
      <c r="Q809" s="91"/>
      <c r="R809" s="91"/>
      <c r="S809" s="91"/>
      <c r="T809" s="92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T809" s="17" t="s">
        <v>188</v>
      </c>
      <c r="AU809" s="17" t="s">
        <v>85</v>
      </c>
    </row>
    <row r="810" s="2" customFormat="1" ht="16.5" customHeight="1">
      <c r="A810" s="38"/>
      <c r="B810" s="39"/>
      <c r="C810" s="267" t="s">
        <v>2267</v>
      </c>
      <c r="D810" s="267" t="s">
        <v>406</v>
      </c>
      <c r="E810" s="268" t="s">
        <v>4780</v>
      </c>
      <c r="F810" s="269" t="s">
        <v>4781</v>
      </c>
      <c r="G810" s="270" t="s">
        <v>1341</v>
      </c>
      <c r="H810" s="271">
        <v>2000</v>
      </c>
      <c r="I810" s="272"/>
      <c r="J810" s="273">
        <f>ROUND(I810*H810,2)</f>
        <v>0</v>
      </c>
      <c r="K810" s="269" t="s">
        <v>1</v>
      </c>
      <c r="L810" s="274"/>
      <c r="M810" s="275" t="s">
        <v>1</v>
      </c>
      <c r="N810" s="276" t="s">
        <v>41</v>
      </c>
      <c r="O810" s="91"/>
      <c r="P810" s="235">
        <f>O810*H810</f>
        <v>0</v>
      </c>
      <c r="Q810" s="235">
        <v>0</v>
      </c>
      <c r="R810" s="235">
        <f>Q810*H810</f>
        <v>0</v>
      </c>
      <c r="S810" s="235">
        <v>0</v>
      </c>
      <c r="T810" s="236">
        <f>S810*H810</f>
        <v>0</v>
      </c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R810" s="237" t="s">
        <v>1183</v>
      </c>
      <c r="AT810" s="237" t="s">
        <v>406</v>
      </c>
      <c r="AU810" s="237" t="s">
        <v>85</v>
      </c>
      <c r="AY810" s="17" t="s">
        <v>178</v>
      </c>
      <c r="BE810" s="238">
        <f>IF(N810="základní",J810,0)</f>
        <v>0</v>
      </c>
      <c r="BF810" s="238">
        <f>IF(N810="snížená",J810,0)</f>
        <v>0</v>
      </c>
      <c r="BG810" s="238">
        <f>IF(N810="zákl. přenesená",J810,0)</f>
        <v>0</v>
      </c>
      <c r="BH810" s="238">
        <f>IF(N810="sníž. přenesená",J810,0)</f>
        <v>0</v>
      </c>
      <c r="BI810" s="238">
        <f>IF(N810="nulová",J810,0)</f>
        <v>0</v>
      </c>
      <c r="BJ810" s="17" t="s">
        <v>83</v>
      </c>
      <c r="BK810" s="238">
        <f>ROUND(I810*H810,2)</f>
        <v>0</v>
      </c>
      <c r="BL810" s="17" t="s">
        <v>1183</v>
      </c>
      <c r="BM810" s="237" t="s">
        <v>4782</v>
      </c>
    </row>
    <row r="811" s="14" customFormat="1">
      <c r="A811" s="14"/>
      <c r="B811" s="255"/>
      <c r="C811" s="256"/>
      <c r="D811" s="246" t="s">
        <v>190</v>
      </c>
      <c r="E811" s="257" t="s">
        <v>1</v>
      </c>
      <c r="F811" s="258" t="s">
        <v>4783</v>
      </c>
      <c r="G811" s="256"/>
      <c r="H811" s="259">
        <v>2000</v>
      </c>
      <c r="I811" s="260"/>
      <c r="J811" s="256"/>
      <c r="K811" s="256"/>
      <c r="L811" s="261"/>
      <c r="M811" s="262"/>
      <c r="N811" s="263"/>
      <c r="O811" s="263"/>
      <c r="P811" s="263"/>
      <c r="Q811" s="263"/>
      <c r="R811" s="263"/>
      <c r="S811" s="263"/>
      <c r="T811" s="26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65" t="s">
        <v>190</v>
      </c>
      <c r="AU811" s="265" t="s">
        <v>85</v>
      </c>
      <c r="AV811" s="14" t="s">
        <v>85</v>
      </c>
      <c r="AW811" s="14" t="s">
        <v>34</v>
      </c>
      <c r="AX811" s="14" t="s">
        <v>76</v>
      </c>
      <c r="AY811" s="265" t="s">
        <v>178</v>
      </c>
    </row>
    <row r="812" s="2" customFormat="1" ht="24.15" customHeight="1">
      <c r="A812" s="38"/>
      <c r="B812" s="39"/>
      <c r="C812" s="267" t="s">
        <v>2273</v>
      </c>
      <c r="D812" s="267" t="s">
        <v>406</v>
      </c>
      <c r="E812" s="268" t="s">
        <v>4784</v>
      </c>
      <c r="F812" s="269" t="s">
        <v>4785</v>
      </c>
      <c r="G812" s="270" t="s">
        <v>1341</v>
      </c>
      <c r="H812" s="271">
        <v>900</v>
      </c>
      <c r="I812" s="272"/>
      <c r="J812" s="273">
        <f>ROUND(I812*H812,2)</f>
        <v>0</v>
      </c>
      <c r="K812" s="269" t="s">
        <v>1</v>
      </c>
      <c r="L812" s="274"/>
      <c r="M812" s="275" t="s">
        <v>1</v>
      </c>
      <c r="N812" s="276" t="s">
        <v>41</v>
      </c>
      <c r="O812" s="91"/>
      <c r="P812" s="235">
        <f>O812*H812</f>
        <v>0</v>
      </c>
      <c r="Q812" s="235">
        <v>0</v>
      </c>
      <c r="R812" s="235">
        <f>Q812*H812</f>
        <v>0</v>
      </c>
      <c r="S812" s="235">
        <v>0</v>
      </c>
      <c r="T812" s="236">
        <f>S812*H812</f>
        <v>0</v>
      </c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R812" s="237" t="s">
        <v>1183</v>
      </c>
      <c r="AT812" s="237" t="s">
        <v>406</v>
      </c>
      <c r="AU812" s="237" t="s">
        <v>85</v>
      </c>
      <c r="AY812" s="17" t="s">
        <v>178</v>
      </c>
      <c r="BE812" s="238">
        <f>IF(N812="základní",J812,0)</f>
        <v>0</v>
      </c>
      <c r="BF812" s="238">
        <f>IF(N812="snížená",J812,0)</f>
        <v>0</v>
      </c>
      <c r="BG812" s="238">
        <f>IF(N812="zákl. přenesená",J812,0)</f>
        <v>0</v>
      </c>
      <c r="BH812" s="238">
        <f>IF(N812="sníž. přenesená",J812,0)</f>
        <v>0</v>
      </c>
      <c r="BI812" s="238">
        <f>IF(N812="nulová",J812,0)</f>
        <v>0</v>
      </c>
      <c r="BJ812" s="17" t="s">
        <v>83</v>
      </c>
      <c r="BK812" s="238">
        <f>ROUND(I812*H812,2)</f>
        <v>0</v>
      </c>
      <c r="BL812" s="17" t="s">
        <v>1183</v>
      </c>
      <c r="BM812" s="237" t="s">
        <v>4786</v>
      </c>
    </row>
    <row r="813" s="14" customFormat="1">
      <c r="A813" s="14"/>
      <c r="B813" s="255"/>
      <c r="C813" s="256"/>
      <c r="D813" s="246" t="s">
        <v>190</v>
      </c>
      <c r="E813" s="257" t="s">
        <v>1</v>
      </c>
      <c r="F813" s="258" t="s">
        <v>4787</v>
      </c>
      <c r="G813" s="256"/>
      <c r="H813" s="259">
        <v>900</v>
      </c>
      <c r="I813" s="260"/>
      <c r="J813" s="256"/>
      <c r="K813" s="256"/>
      <c r="L813" s="261"/>
      <c r="M813" s="262"/>
      <c r="N813" s="263"/>
      <c r="O813" s="263"/>
      <c r="P813" s="263"/>
      <c r="Q813" s="263"/>
      <c r="R813" s="263"/>
      <c r="S813" s="263"/>
      <c r="T813" s="26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T813" s="265" t="s">
        <v>190</v>
      </c>
      <c r="AU813" s="265" t="s">
        <v>85</v>
      </c>
      <c r="AV813" s="14" t="s">
        <v>85</v>
      </c>
      <c r="AW813" s="14" t="s">
        <v>34</v>
      </c>
      <c r="AX813" s="14" t="s">
        <v>76</v>
      </c>
      <c r="AY813" s="265" t="s">
        <v>178</v>
      </c>
    </row>
    <row r="814" s="2" customFormat="1" ht="24.15" customHeight="1">
      <c r="A814" s="38"/>
      <c r="B814" s="39"/>
      <c r="C814" s="226" t="s">
        <v>2293</v>
      </c>
      <c r="D814" s="226" t="s">
        <v>181</v>
      </c>
      <c r="E814" s="227" t="s">
        <v>4522</v>
      </c>
      <c r="F814" s="228" t="s">
        <v>4523</v>
      </c>
      <c r="G814" s="229" t="s">
        <v>203</v>
      </c>
      <c r="H814" s="230">
        <v>2900</v>
      </c>
      <c r="I814" s="231"/>
      <c r="J814" s="232">
        <f>ROUND(I814*H814,2)</f>
        <v>0</v>
      </c>
      <c r="K814" s="228" t="s">
        <v>185</v>
      </c>
      <c r="L814" s="44"/>
      <c r="M814" s="233" t="s">
        <v>1</v>
      </c>
      <c r="N814" s="234" t="s">
        <v>41</v>
      </c>
      <c r="O814" s="91"/>
      <c r="P814" s="235">
        <f>O814*H814</f>
        <v>0</v>
      </c>
      <c r="Q814" s="235">
        <v>0</v>
      </c>
      <c r="R814" s="235">
        <f>Q814*H814</f>
        <v>0</v>
      </c>
      <c r="S814" s="235">
        <v>0</v>
      </c>
      <c r="T814" s="236">
        <f>S814*H814</f>
        <v>0</v>
      </c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R814" s="237" t="s">
        <v>362</v>
      </c>
      <c r="AT814" s="237" t="s">
        <v>181</v>
      </c>
      <c r="AU814" s="237" t="s">
        <v>85</v>
      </c>
      <c r="AY814" s="17" t="s">
        <v>178</v>
      </c>
      <c r="BE814" s="238">
        <f>IF(N814="základní",J814,0)</f>
        <v>0</v>
      </c>
      <c r="BF814" s="238">
        <f>IF(N814="snížená",J814,0)</f>
        <v>0</v>
      </c>
      <c r="BG814" s="238">
        <f>IF(N814="zákl. přenesená",J814,0)</f>
        <v>0</v>
      </c>
      <c r="BH814" s="238">
        <f>IF(N814="sníž. přenesená",J814,0)</f>
        <v>0</v>
      </c>
      <c r="BI814" s="238">
        <f>IF(N814="nulová",J814,0)</f>
        <v>0</v>
      </c>
      <c r="BJ814" s="17" t="s">
        <v>83</v>
      </c>
      <c r="BK814" s="238">
        <f>ROUND(I814*H814,2)</f>
        <v>0</v>
      </c>
      <c r="BL814" s="17" t="s">
        <v>362</v>
      </c>
      <c r="BM814" s="237" t="s">
        <v>4788</v>
      </c>
    </row>
    <row r="815" s="2" customFormat="1">
      <c r="A815" s="38"/>
      <c r="B815" s="39"/>
      <c r="C815" s="40"/>
      <c r="D815" s="239" t="s">
        <v>188</v>
      </c>
      <c r="E815" s="40"/>
      <c r="F815" s="240" t="s">
        <v>4525</v>
      </c>
      <c r="G815" s="40"/>
      <c r="H815" s="40"/>
      <c r="I815" s="241"/>
      <c r="J815" s="40"/>
      <c r="K815" s="40"/>
      <c r="L815" s="44"/>
      <c r="M815" s="242"/>
      <c r="N815" s="243"/>
      <c r="O815" s="91"/>
      <c r="P815" s="91"/>
      <c r="Q815" s="91"/>
      <c r="R815" s="91"/>
      <c r="S815" s="91"/>
      <c r="T815" s="92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T815" s="17" t="s">
        <v>188</v>
      </c>
      <c r="AU815" s="17" t="s">
        <v>85</v>
      </c>
    </row>
    <row r="816" s="2" customFormat="1" ht="16.5" customHeight="1">
      <c r="A816" s="38"/>
      <c r="B816" s="39"/>
      <c r="C816" s="267" t="s">
        <v>2298</v>
      </c>
      <c r="D816" s="267" t="s">
        <v>406</v>
      </c>
      <c r="E816" s="268" t="s">
        <v>4789</v>
      </c>
      <c r="F816" s="269" t="s">
        <v>4790</v>
      </c>
      <c r="G816" s="270" t="s">
        <v>1341</v>
      </c>
      <c r="H816" s="271">
        <v>47</v>
      </c>
      <c r="I816" s="272"/>
      <c r="J816" s="273">
        <f>ROUND(I816*H816,2)</f>
        <v>0</v>
      </c>
      <c r="K816" s="269" t="s">
        <v>1</v>
      </c>
      <c r="L816" s="274"/>
      <c r="M816" s="275" t="s">
        <v>1</v>
      </c>
      <c r="N816" s="276" t="s">
        <v>41</v>
      </c>
      <c r="O816" s="91"/>
      <c r="P816" s="235">
        <f>O816*H816</f>
        <v>0</v>
      </c>
      <c r="Q816" s="235">
        <v>0</v>
      </c>
      <c r="R816" s="235">
        <f>Q816*H816</f>
        <v>0</v>
      </c>
      <c r="S816" s="235">
        <v>0</v>
      </c>
      <c r="T816" s="236">
        <f>S816*H816</f>
        <v>0</v>
      </c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R816" s="237" t="s">
        <v>1804</v>
      </c>
      <c r="AT816" s="237" t="s">
        <v>406</v>
      </c>
      <c r="AU816" s="237" t="s">
        <v>85</v>
      </c>
      <c r="AY816" s="17" t="s">
        <v>178</v>
      </c>
      <c r="BE816" s="238">
        <f>IF(N816="základní",J816,0)</f>
        <v>0</v>
      </c>
      <c r="BF816" s="238">
        <f>IF(N816="snížená",J816,0)</f>
        <v>0</v>
      </c>
      <c r="BG816" s="238">
        <f>IF(N816="zákl. přenesená",J816,0)</f>
        <v>0</v>
      </c>
      <c r="BH816" s="238">
        <f>IF(N816="sníž. přenesená",J816,0)</f>
        <v>0</v>
      </c>
      <c r="BI816" s="238">
        <f>IF(N816="nulová",J816,0)</f>
        <v>0</v>
      </c>
      <c r="BJ816" s="17" t="s">
        <v>83</v>
      </c>
      <c r="BK816" s="238">
        <f>ROUND(I816*H816,2)</f>
        <v>0</v>
      </c>
      <c r="BL816" s="17" t="s">
        <v>726</v>
      </c>
      <c r="BM816" s="237" t="s">
        <v>4791</v>
      </c>
    </row>
    <row r="817" s="14" customFormat="1">
      <c r="A817" s="14"/>
      <c r="B817" s="255"/>
      <c r="C817" s="256"/>
      <c r="D817" s="246" t="s">
        <v>190</v>
      </c>
      <c r="E817" s="257" t="s">
        <v>1</v>
      </c>
      <c r="F817" s="258" t="s">
        <v>4792</v>
      </c>
      <c r="G817" s="256"/>
      <c r="H817" s="259">
        <v>17</v>
      </c>
      <c r="I817" s="260"/>
      <c r="J817" s="256"/>
      <c r="K817" s="256"/>
      <c r="L817" s="261"/>
      <c r="M817" s="262"/>
      <c r="N817" s="263"/>
      <c r="O817" s="263"/>
      <c r="P817" s="263"/>
      <c r="Q817" s="263"/>
      <c r="R817" s="263"/>
      <c r="S817" s="263"/>
      <c r="T817" s="26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65" t="s">
        <v>190</v>
      </c>
      <c r="AU817" s="265" t="s">
        <v>85</v>
      </c>
      <c r="AV817" s="14" t="s">
        <v>85</v>
      </c>
      <c r="AW817" s="14" t="s">
        <v>34</v>
      </c>
      <c r="AX817" s="14" t="s">
        <v>76</v>
      </c>
      <c r="AY817" s="265" t="s">
        <v>178</v>
      </c>
    </row>
    <row r="818" s="14" customFormat="1">
      <c r="A818" s="14"/>
      <c r="B818" s="255"/>
      <c r="C818" s="256"/>
      <c r="D818" s="246" t="s">
        <v>190</v>
      </c>
      <c r="E818" s="257" t="s">
        <v>1</v>
      </c>
      <c r="F818" s="258" t="s">
        <v>4793</v>
      </c>
      <c r="G818" s="256"/>
      <c r="H818" s="259">
        <v>30</v>
      </c>
      <c r="I818" s="260"/>
      <c r="J818" s="256"/>
      <c r="K818" s="256"/>
      <c r="L818" s="261"/>
      <c r="M818" s="262"/>
      <c r="N818" s="263"/>
      <c r="O818" s="263"/>
      <c r="P818" s="263"/>
      <c r="Q818" s="263"/>
      <c r="R818" s="263"/>
      <c r="S818" s="263"/>
      <c r="T818" s="26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65" t="s">
        <v>190</v>
      </c>
      <c r="AU818" s="265" t="s">
        <v>85</v>
      </c>
      <c r="AV818" s="14" t="s">
        <v>85</v>
      </c>
      <c r="AW818" s="14" t="s">
        <v>34</v>
      </c>
      <c r="AX818" s="14" t="s">
        <v>76</v>
      </c>
      <c r="AY818" s="265" t="s">
        <v>178</v>
      </c>
    </row>
    <row r="819" s="2" customFormat="1" ht="16.5" customHeight="1">
      <c r="A819" s="38"/>
      <c r="B819" s="39"/>
      <c r="C819" s="267" t="s">
        <v>2305</v>
      </c>
      <c r="D819" s="267" t="s">
        <v>406</v>
      </c>
      <c r="E819" s="268" t="s">
        <v>4794</v>
      </c>
      <c r="F819" s="269" t="s">
        <v>4795</v>
      </c>
      <c r="G819" s="270" t="s">
        <v>1341</v>
      </c>
      <c r="H819" s="271">
        <v>47</v>
      </c>
      <c r="I819" s="272"/>
      <c r="J819" s="273">
        <f>ROUND(I819*H819,2)</f>
        <v>0</v>
      </c>
      <c r="K819" s="269" t="s">
        <v>1</v>
      </c>
      <c r="L819" s="274"/>
      <c r="M819" s="275" t="s">
        <v>1</v>
      </c>
      <c r="N819" s="276" t="s">
        <v>41</v>
      </c>
      <c r="O819" s="91"/>
      <c r="P819" s="235">
        <f>O819*H819</f>
        <v>0</v>
      </c>
      <c r="Q819" s="235">
        <v>0</v>
      </c>
      <c r="R819" s="235">
        <f>Q819*H819</f>
        <v>0</v>
      </c>
      <c r="S819" s="235">
        <v>0</v>
      </c>
      <c r="T819" s="236">
        <f>S819*H819</f>
        <v>0</v>
      </c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R819" s="237" t="s">
        <v>1804</v>
      </c>
      <c r="AT819" s="237" t="s">
        <v>406</v>
      </c>
      <c r="AU819" s="237" t="s">
        <v>85</v>
      </c>
      <c r="AY819" s="17" t="s">
        <v>178</v>
      </c>
      <c r="BE819" s="238">
        <f>IF(N819="základní",J819,0)</f>
        <v>0</v>
      </c>
      <c r="BF819" s="238">
        <f>IF(N819="snížená",J819,0)</f>
        <v>0</v>
      </c>
      <c r="BG819" s="238">
        <f>IF(N819="zákl. přenesená",J819,0)</f>
        <v>0</v>
      </c>
      <c r="BH819" s="238">
        <f>IF(N819="sníž. přenesená",J819,0)</f>
        <v>0</v>
      </c>
      <c r="BI819" s="238">
        <f>IF(N819="nulová",J819,0)</f>
        <v>0</v>
      </c>
      <c r="BJ819" s="17" t="s">
        <v>83</v>
      </c>
      <c r="BK819" s="238">
        <f>ROUND(I819*H819,2)</f>
        <v>0</v>
      </c>
      <c r="BL819" s="17" t="s">
        <v>726</v>
      </c>
      <c r="BM819" s="237" t="s">
        <v>4796</v>
      </c>
    </row>
    <row r="820" s="14" customFormat="1">
      <c r="A820" s="14"/>
      <c r="B820" s="255"/>
      <c r="C820" s="256"/>
      <c r="D820" s="246" t="s">
        <v>190</v>
      </c>
      <c r="E820" s="257" t="s">
        <v>1</v>
      </c>
      <c r="F820" s="258" t="s">
        <v>591</v>
      </c>
      <c r="G820" s="256"/>
      <c r="H820" s="259">
        <v>47</v>
      </c>
      <c r="I820" s="260"/>
      <c r="J820" s="256"/>
      <c r="K820" s="256"/>
      <c r="L820" s="261"/>
      <c r="M820" s="262"/>
      <c r="N820" s="263"/>
      <c r="O820" s="263"/>
      <c r="P820" s="263"/>
      <c r="Q820" s="263"/>
      <c r="R820" s="263"/>
      <c r="S820" s="263"/>
      <c r="T820" s="26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T820" s="265" t="s">
        <v>190</v>
      </c>
      <c r="AU820" s="265" t="s">
        <v>85</v>
      </c>
      <c r="AV820" s="14" t="s">
        <v>85</v>
      </c>
      <c r="AW820" s="14" t="s">
        <v>34</v>
      </c>
      <c r="AX820" s="14" t="s">
        <v>76</v>
      </c>
      <c r="AY820" s="265" t="s">
        <v>178</v>
      </c>
    </row>
    <row r="821" s="2" customFormat="1" ht="21.75" customHeight="1">
      <c r="A821" s="38"/>
      <c r="B821" s="39"/>
      <c r="C821" s="267" t="s">
        <v>2310</v>
      </c>
      <c r="D821" s="267" t="s">
        <v>406</v>
      </c>
      <c r="E821" s="268" t="s">
        <v>4797</v>
      </c>
      <c r="F821" s="269" t="s">
        <v>4798</v>
      </c>
      <c r="G821" s="270" t="s">
        <v>1341</v>
      </c>
      <c r="H821" s="271">
        <v>44</v>
      </c>
      <c r="I821" s="272"/>
      <c r="J821" s="273">
        <f>ROUND(I821*H821,2)</f>
        <v>0</v>
      </c>
      <c r="K821" s="269" t="s">
        <v>1</v>
      </c>
      <c r="L821" s="274"/>
      <c r="M821" s="275" t="s">
        <v>1</v>
      </c>
      <c r="N821" s="276" t="s">
        <v>41</v>
      </c>
      <c r="O821" s="91"/>
      <c r="P821" s="235">
        <f>O821*H821</f>
        <v>0</v>
      </c>
      <c r="Q821" s="235">
        <v>0</v>
      </c>
      <c r="R821" s="235">
        <f>Q821*H821</f>
        <v>0</v>
      </c>
      <c r="S821" s="235">
        <v>0</v>
      </c>
      <c r="T821" s="236">
        <f>S821*H821</f>
        <v>0</v>
      </c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R821" s="237" t="s">
        <v>1183</v>
      </c>
      <c r="AT821" s="237" t="s">
        <v>406</v>
      </c>
      <c r="AU821" s="237" t="s">
        <v>85</v>
      </c>
      <c r="AY821" s="17" t="s">
        <v>178</v>
      </c>
      <c r="BE821" s="238">
        <f>IF(N821="základní",J821,0)</f>
        <v>0</v>
      </c>
      <c r="BF821" s="238">
        <f>IF(N821="snížená",J821,0)</f>
        <v>0</v>
      </c>
      <c r="BG821" s="238">
        <f>IF(N821="zákl. přenesená",J821,0)</f>
        <v>0</v>
      </c>
      <c r="BH821" s="238">
        <f>IF(N821="sníž. přenesená",J821,0)</f>
        <v>0</v>
      </c>
      <c r="BI821" s="238">
        <f>IF(N821="nulová",J821,0)</f>
        <v>0</v>
      </c>
      <c r="BJ821" s="17" t="s">
        <v>83</v>
      </c>
      <c r="BK821" s="238">
        <f>ROUND(I821*H821,2)</f>
        <v>0</v>
      </c>
      <c r="BL821" s="17" t="s">
        <v>1183</v>
      </c>
      <c r="BM821" s="237" t="s">
        <v>4799</v>
      </c>
    </row>
    <row r="822" s="14" customFormat="1">
      <c r="A822" s="14"/>
      <c r="B822" s="255"/>
      <c r="C822" s="256"/>
      <c r="D822" s="246" t="s">
        <v>190</v>
      </c>
      <c r="E822" s="257" t="s">
        <v>1</v>
      </c>
      <c r="F822" s="258" t="s">
        <v>4800</v>
      </c>
      <c r="G822" s="256"/>
      <c r="H822" s="259">
        <v>44</v>
      </c>
      <c r="I822" s="260"/>
      <c r="J822" s="256"/>
      <c r="K822" s="256"/>
      <c r="L822" s="261"/>
      <c r="M822" s="262"/>
      <c r="N822" s="263"/>
      <c r="O822" s="263"/>
      <c r="P822" s="263"/>
      <c r="Q822" s="263"/>
      <c r="R822" s="263"/>
      <c r="S822" s="263"/>
      <c r="T822" s="26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T822" s="265" t="s">
        <v>190</v>
      </c>
      <c r="AU822" s="265" t="s">
        <v>85</v>
      </c>
      <c r="AV822" s="14" t="s">
        <v>85</v>
      </c>
      <c r="AW822" s="14" t="s">
        <v>34</v>
      </c>
      <c r="AX822" s="14" t="s">
        <v>76</v>
      </c>
      <c r="AY822" s="265" t="s">
        <v>178</v>
      </c>
    </row>
    <row r="823" s="2" customFormat="1" ht="16.5" customHeight="1">
      <c r="A823" s="38"/>
      <c r="B823" s="39"/>
      <c r="C823" s="226" t="s">
        <v>2317</v>
      </c>
      <c r="D823" s="226" t="s">
        <v>181</v>
      </c>
      <c r="E823" s="227" t="s">
        <v>4801</v>
      </c>
      <c r="F823" s="228" t="s">
        <v>4802</v>
      </c>
      <c r="G823" s="229" t="s">
        <v>203</v>
      </c>
      <c r="H823" s="230">
        <v>91</v>
      </c>
      <c r="I823" s="231"/>
      <c r="J823" s="232">
        <f>ROUND(I823*H823,2)</f>
        <v>0</v>
      </c>
      <c r="K823" s="228" t="s">
        <v>185</v>
      </c>
      <c r="L823" s="44"/>
      <c r="M823" s="233" t="s">
        <v>1</v>
      </c>
      <c r="N823" s="234" t="s">
        <v>41</v>
      </c>
      <c r="O823" s="91"/>
      <c r="P823" s="235">
        <f>O823*H823</f>
        <v>0</v>
      </c>
      <c r="Q823" s="235">
        <v>0</v>
      </c>
      <c r="R823" s="235">
        <f>Q823*H823</f>
        <v>0</v>
      </c>
      <c r="S823" s="235">
        <v>0</v>
      </c>
      <c r="T823" s="236">
        <f>S823*H823</f>
        <v>0</v>
      </c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R823" s="237" t="s">
        <v>362</v>
      </c>
      <c r="AT823" s="237" t="s">
        <v>181</v>
      </c>
      <c r="AU823" s="237" t="s">
        <v>85</v>
      </c>
      <c r="AY823" s="17" t="s">
        <v>178</v>
      </c>
      <c r="BE823" s="238">
        <f>IF(N823="základní",J823,0)</f>
        <v>0</v>
      </c>
      <c r="BF823" s="238">
        <f>IF(N823="snížená",J823,0)</f>
        <v>0</v>
      </c>
      <c r="BG823" s="238">
        <f>IF(N823="zákl. přenesená",J823,0)</f>
        <v>0</v>
      </c>
      <c r="BH823" s="238">
        <f>IF(N823="sníž. přenesená",J823,0)</f>
        <v>0</v>
      </c>
      <c r="BI823" s="238">
        <f>IF(N823="nulová",J823,0)</f>
        <v>0</v>
      </c>
      <c r="BJ823" s="17" t="s">
        <v>83</v>
      </c>
      <c r="BK823" s="238">
        <f>ROUND(I823*H823,2)</f>
        <v>0</v>
      </c>
      <c r="BL823" s="17" t="s">
        <v>362</v>
      </c>
      <c r="BM823" s="237" t="s">
        <v>4803</v>
      </c>
    </row>
    <row r="824" s="2" customFormat="1">
      <c r="A824" s="38"/>
      <c r="B824" s="39"/>
      <c r="C824" s="40"/>
      <c r="D824" s="239" t="s">
        <v>188</v>
      </c>
      <c r="E824" s="40"/>
      <c r="F824" s="240" t="s">
        <v>4804</v>
      </c>
      <c r="G824" s="40"/>
      <c r="H824" s="40"/>
      <c r="I824" s="241"/>
      <c r="J824" s="40"/>
      <c r="K824" s="40"/>
      <c r="L824" s="44"/>
      <c r="M824" s="242"/>
      <c r="N824" s="243"/>
      <c r="O824" s="91"/>
      <c r="P824" s="91"/>
      <c r="Q824" s="91"/>
      <c r="R824" s="91"/>
      <c r="S824" s="91"/>
      <c r="T824" s="92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T824" s="17" t="s">
        <v>188</v>
      </c>
      <c r="AU824" s="17" t="s">
        <v>85</v>
      </c>
    </row>
    <row r="825" s="2" customFormat="1" ht="16.5" customHeight="1">
      <c r="A825" s="38"/>
      <c r="B825" s="39"/>
      <c r="C825" s="267" t="s">
        <v>2325</v>
      </c>
      <c r="D825" s="267" t="s">
        <v>406</v>
      </c>
      <c r="E825" s="268" t="s">
        <v>4805</v>
      </c>
      <c r="F825" s="269" t="s">
        <v>4806</v>
      </c>
      <c r="G825" s="270" t="s">
        <v>1341</v>
      </c>
      <c r="H825" s="271">
        <v>74</v>
      </c>
      <c r="I825" s="272"/>
      <c r="J825" s="273">
        <f>ROUND(I825*H825,2)</f>
        <v>0</v>
      </c>
      <c r="K825" s="269" t="s">
        <v>1</v>
      </c>
      <c r="L825" s="274"/>
      <c r="M825" s="275" t="s">
        <v>1</v>
      </c>
      <c r="N825" s="276" t="s">
        <v>41</v>
      </c>
      <c r="O825" s="91"/>
      <c r="P825" s="235">
        <f>O825*H825</f>
        <v>0</v>
      </c>
      <c r="Q825" s="235">
        <v>0</v>
      </c>
      <c r="R825" s="235">
        <f>Q825*H825</f>
        <v>0</v>
      </c>
      <c r="S825" s="235">
        <v>0</v>
      </c>
      <c r="T825" s="236">
        <f>S825*H825</f>
        <v>0</v>
      </c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R825" s="237" t="s">
        <v>1183</v>
      </c>
      <c r="AT825" s="237" t="s">
        <v>406</v>
      </c>
      <c r="AU825" s="237" t="s">
        <v>85</v>
      </c>
      <c r="AY825" s="17" t="s">
        <v>178</v>
      </c>
      <c r="BE825" s="238">
        <f>IF(N825="základní",J825,0)</f>
        <v>0</v>
      </c>
      <c r="BF825" s="238">
        <f>IF(N825="snížená",J825,0)</f>
        <v>0</v>
      </c>
      <c r="BG825" s="238">
        <f>IF(N825="zákl. přenesená",J825,0)</f>
        <v>0</v>
      </c>
      <c r="BH825" s="238">
        <f>IF(N825="sníž. přenesená",J825,0)</f>
        <v>0</v>
      </c>
      <c r="BI825" s="238">
        <f>IF(N825="nulová",J825,0)</f>
        <v>0</v>
      </c>
      <c r="BJ825" s="17" t="s">
        <v>83</v>
      </c>
      <c r="BK825" s="238">
        <f>ROUND(I825*H825,2)</f>
        <v>0</v>
      </c>
      <c r="BL825" s="17" t="s">
        <v>1183</v>
      </c>
      <c r="BM825" s="237" t="s">
        <v>4807</v>
      </c>
    </row>
    <row r="826" s="14" customFormat="1">
      <c r="A826" s="14"/>
      <c r="B826" s="255"/>
      <c r="C826" s="256"/>
      <c r="D826" s="246" t="s">
        <v>190</v>
      </c>
      <c r="E826" s="257" t="s">
        <v>1</v>
      </c>
      <c r="F826" s="258" t="s">
        <v>4808</v>
      </c>
      <c r="G826" s="256"/>
      <c r="H826" s="259">
        <v>28</v>
      </c>
      <c r="I826" s="260"/>
      <c r="J826" s="256"/>
      <c r="K826" s="256"/>
      <c r="L826" s="261"/>
      <c r="M826" s="262"/>
      <c r="N826" s="263"/>
      <c r="O826" s="263"/>
      <c r="P826" s="263"/>
      <c r="Q826" s="263"/>
      <c r="R826" s="263"/>
      <c r="S826" s="263"/>
      <c r="T826" s="26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65" t="s">
        <v>190</v>
      </c>
      <c r="AU826" s="265" t="s">
        <v>85</v>
      </c>
      <c r="AV826" s="14" t="s">
        <v>85</v>
      </c>
      <c r="AW826" s="14" t="s">
        <v>34</v>
      </c>
      <c r="AX826" s="14" t="s">
        <v>76</v>
      </c>
      <c r="AY826" s="265" t="s">
        <v>178</v>
      </c>
    </row>
    <row r="827" s="14" customFormat="1">
      <c r="A827" s="14"/>
      <c r="B827" s="255"/>
      <c r="C827" s="256"/>
      <c r="D827" s="246" t="s">
        <v>190</v>
      </c>
      <c r="E827" s="257" t="s">
        <v>1</v>
      </c>
      <c r="F827" s="258" t="s">
        <v>4809</v>
      </c>
      <c r="G827" s="256"/>
      <c r="H827" s="259">
        <v>26</v>
      </c>
      <c r="I827" s="260"/>
      <c r="J827" s="256"/>
      <c r="K827" s="256"/>
      <c r="L827" s="261"/>
      <c r="M827" s="262"/>
      <c r="N827" s="263"/>
      <c r="O827" s="263"/>
      <c r="P827" s="263"/>
      <c r="Q827" s="263"/>
      <c r="R827" s="263"/>
      <c r="S827" s="263"/>
      <c r="T827" s="26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65" t="s">
        <v>190</v>
      </c>
      <c r="AU827" s="265" t="s">
        <v>85</v>
      </c>
      <c r="AV827" s="14" t="s">
        <v>85</v>
      </c>
      <c r="AW827" s="14" t="s">
        <v>34</v>
      </c>
      <c r="AX827" s="14" t="s">
        <v>76</v>
      </c>
      <c r="AY827" s="265" t="s">
        <v>178</v>
      </c>
    </row>
    <row r="828" s="14" customFormat="1">
      <c r="A828" s="14"/>
      <c r="B828" s="255"/>
      <c r="C828" s="256"/>
      <c r="D828" s="246" t="s">
        <v>190</v>
      </c>
      <c r="E828" s="257" t="s">
        <v>1</v>
      </c>
      <c r="F828" s="258" t="s">
        <v>4810</v>
      </c>
      <c r="G828" s="256"/>
      <c r="H828" s="259">
        <v>20</v>
      </c>
      <c r="I828" s="260"/>
      <c r="J828" s="256"/>
      <c r="K828" s="256"/>
      <c r="L828" s="261"/>
      <c r="M828" s="262"/>
      <c r="N828" s="263"/>
      <c r="O828" s="263"/>
      <c r="P828" s="263"/>
      <c r="Q828" s="263"/>
      <c r="R828" s="263"/>
      <c r="S828" s="263"/>
      <c r="T828" s="26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T828" s="265" t="s">
        <v>190</v>
      </c>
      <c r="AU828" s="265" t="s">
        <v>85</v>
      </c>
      <c r="AV828" s="14" t="s">
        <v>85</v>
      </c>
      <c r="AW828" s="14" t="s">
        <v>34</v>
      </c>
      <c r="AX828" s="14" t="s">
        <v>76</v>
      </c>
      <c r="AY828" s="265" t="s">
        <v>178</v>
      </c>
    </row>
    <row r="829" s="2" customFormat="1" ht="21.75" customHeight="1">
      <c r="A829" s="38"/>
      <c r="B829" s="39"/>
      <c r="C829" s="267" t="s">
        <v>2329</v>
      </c>
      <c r="D829" s="267" t="s">
        <v>406</v>
      </c>
      <c r="E829" s="268" t="s">
        <v>4811</v>
      </c>
      <c r="F829" s="269" t="s">
        <v>4812</v>
      </c>
      <c r="G829" s="270" t="s">
        <v>1341</v>
      </c>
      <c r="H829" s="271">
        <v>74</v>
      </c>
      <c r="I829" s="272"/>
      <c r="J829" s="273">
        <f>ROUND(I829*H829,2)</f>
        <v>0</v>
      </c>
      <c r="K829" s="269" t="s">
        <v>1</v>
      </c>
      <c r="L829" s="274"/>
      <c r="M829" s="275" t="s">
        <v>1</v>
      </c>
      <c r="N829" s="276" t="s">
        <v>41</v>
      </c>
      <c r="O829" s="91"/>
      <c r="P829" s="235">
        <f>O829*H829</f>
        <v>0</v>
      </c>
      <c r="Q829" s="235">
        <v>0</v>
      </c>
      <c r="R829" s="235">
        <f>Q829*H829</f>
        <v>0</v>
      </c>
      <c r="S829" s="235">
        <v>0</v>
      </c>
      <c r="T829" s="236">
        <f>S829*H829</f>
        <v>0</v>
      </c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R829" s="237" t="s">
        <v>1183</v>
      </c>
      <c r="AT829" s="237" t="s">
        <v>406</v>
      </c>
      <c r="AU829" s="237" t="s">
        <v>85</v>
      </c>
      <c r="AY829" s="17" t="s">
        <v>178</v>
      </c>
      <c r="BE829" s="238">
        <f>IF(N829="základní",J829,0)</f>
        <v>0</v>
      </c>
      <c r="BF829" s="238">
        <f>IF(N829="snížená",J829,0)</f>
        <v>0</v>
      </c>
      <c r="BG829" s="238">
        <f>IF(N829="zákl. přenesená",J829,0)</f>
        <v>0</v>
      </c>
      <c r="BH829" s="238">
        <f>IF(N829="sníž. přenesená",J829,0)</f>
        <v>0</v>
      </c>
      <c r="BI829" s="238">
        <f>IF(N829="nulová",J829,0)</f>
        <v>0</v>
      </c>
      <c r="BJ829" s="17" t="s">
        <v>83</v>
      </c>
      <c r="BK829" s="238">
        <f>ROUND(I829*H829,2)</f>
        <v>0</v>
      </c>
      <c r="BL829" s="17" t="s">
        <v>1183</v>
      </c>
      <c r="BM829" s="237" t="s">
        <v>4813</v>
      </c>
    </row>
    <row r="830" s="2" customFormat="1" ht="16.5" customHeight="1">
      <c r="A830" s="38"/>
      <c r="B830" s="39"/>
      <c r="C830" s="226" t="s">
        <v>2336</v>
      </c>
      <c r="D830" s="226" t="s">
        <v>181</v>
      </c>
      <c r="E830" s="227" t="s">
        <v>4801</v>
      </c>
      <c r="F830" s="228" t="s">
        <v>4802</v>
      </c>
      <c r="G830" s="229" t="s">
        <v>203</v>
      </c>
      <c r="H830" s="230">
        <v>74</v>
      </c>
      <c r="I830" s="231"/>
      <c r="J830" s="232">
        <f>ROUND(I830*H830,2)</f>
        <v>0</v>
      </c>
      <c r="K830" s="228" t="s">
        <v>185</v>
      </c>
      <c r="L830" s="44"/>
      <c r="M830" s="233" t="s">
        <v>1</v>
      </c>
      <c r="N830" s="234" t="s">
        <v>41</v>
      </c>
      <c r="O830" s="91"/>
      <c r="P830" s="235">
        <f>O830*H830</f>
        <v>0</v>
      </c>
      <c r="Q830" s="235">
        <v>0</v>
      </c>
      <c r="R830" s="235">
        <f>Q830*H830</f>
        <v>0</v>
      </c>
      <c r="S830" s="235">
        <v>0</v>
      </c>
      <c r="T830" s="236">
        <f>S830*H830</f>
        <v>0</v>
      </c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R830" s="237" t="s">
        <v>362</v>
      </c>
      <c r="AT830" s="237" t="s">
        <v>181</v>
      </c>
      <c r="AU830" s="237" t="s">
        <v>85</v>
      </c>
      <c r="AY830" s="17" t="s">
        <v>178</v>
      </c>
      <c r="BE830" s="238">
        <f>IF(N830="základní",J830,0)</f>
        <v>0</v>
      </c>
      <c r="BF830" s="238">
        <f>IF(N830="snížená",J830,0)</f>
        <v>0</v>
      </c>
      <c r="BG830" s="238">
        <f>IF(N830="zákl. přenesená",J830,0)</f>
        <v>0</v>
      </c>
      <c r="BH830" s="238">
        <f>IF(N830="sníž. přenesená",J830,0)</f>
        <v>0</v>
      </c>
      <c r="BI830" s="238">
        <f>IF(N830="nulová",J830,0)</f>
        <v>0</v>
      </c>
      <c r="BJ830" s="17" t="s">
        <v>83</v>
      </c>
      <c r="BK830" s="238">
        <f>ROUND(I830*H830,2)</f>
        <v>0</v>
      </c>
      <c r="BL830" s="17" t="s">
        <v>362</v>
      </c>
      <c r="BM830" s="237" t="s">
        <v>4814</v>
      </c>
    </row>
    <row r="831" s="2" customFormat="1">
      <c r="A831" s="38"/>
      <c r="B831" s="39"/>
      <c r="C831" s="40"/>
      <c r="D831" s="239" t="s">
        <v>188</v>
      </c>
      <c r="E831" s="40"/>
      <c r="F831" s="240" t="s">
        <v>4804</v>
      </c>
      <c r="G831" s="40"/>
      <c r="H831" s="40"/>
      <c r="I831" s="241"/>
      <c r="J831" s="40"/>
      <c r="K831" s="40"/>
      <c r="L831" s="44"/>
      <c r="M831" s="242"/>
      <c r="N831" s="243"/>
      <c r="O831" s="91"/>
      <c r="P831" s="91"/>
      <c r="Q831" s="91"/>
      <c r="R831" s="91"/>
      <c r="S831" s="91"/>
      <c r="T831" s="92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T831" s="17" t="s">
        <v>188</v>
      </c>
      <c r="AU831" s="17" t="s">
        <v>85</v>
      </c>
    </row>
    <row r="832" s="2" customFormat="1" ht="16.5" customHeight="1">
      <c r="A832" s="38"/>
      <c r="B832" s="39"/>
      <c r="C832" s="267" t="s">
        <v>2345</v>
      </c>
      <c r="D832" s="267" t="s">
        <v>406</v>
      </c>
      <c r="E832" s="268" t="s">
        <v>4815</v>
      </c>
      <c r="F832" s="269" t="s">
        <v>4816</v>
      </c>
      <c r="G832" s="270" t="s">
        <v>2486</v>
      </c>
      <c r="H832" s="271">
        <v>300</v>
      </c>
      <c r="I832" s="272"/>
      <c r="J832" s="273">
        <f>ROUND(I832*H832,2)</f>
        <v>0</v>
      </c>
      <c r="K832" s="269" t="s">
        <v>1</v>
      </c>
      <c r="L832" s="274"/>
      <c r="M832" s="275" t="s">
        <v>1</v>
      </c>
      <c r="N832" s="276" t="s">
        <v>41</v>
      </c>
      <c r="O832" s="91"/>
      <c r="P832" s="235">
        <f>O832*H832</f>
        <v>0</v>
      </c>
      <c r="Q832" s="235">
        <v>0</v>
      </c>
      <c r="R832" s="235">
        <f>Q832*H832</f>
        <v>0</v>
      </c>
      <c r="S832" s="235">
        <v>0</v>
      </c>
      <c r="T832" s="236">
        <f>S832*H832</f>
        <v>0</v>
      </c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R832" s="237" t="s">
        <v>1183</v>
      </c>
      <c r="AT832" s="237" t="s">
        <v>406</v>
      </c>
      <c r="AU832" s="237" t="s">
        <v>85</v>
      </c>
      <c r="AY832" s="17" t="s">
        <v>178</v>
      </c>
      <c r="BE832" s="238">
        <f>IF(N832="základní",J832,0)</f>
        <v>0</v>
      </c>
      <c r="BF832" s="238">
        <f>IF(N832="snížená",J832,0)</f>
        <v>0</v>
      </c>
      <c r="BG832" s="238">
        <f>IF(N832="zákl. přenesená",J832,0)</f>
        <v>0</v>
      </c>
      <c r="BH832" s="238">
        <f>IF(N832="sníž. přenesená",J832,0)</f>
        <v>0</v>
      </c>
      <c r="BI832" s="238">
        <f>IF(N832="nulová",J832,0)</f>
        <v>0</v>
      </c>
      <c r="BJ832" s="17" t="s">
        <v>83</v>
      </c>
      <c r="BK832" s="238">
        <f>ROUND(I832*H832,2)</f>
        <v>0</v>
      </c>
      <c r="BL832" s="17" t="s">
        <v>1183</v>
      </c>
      <c r="BM832" s="237" t="s">
        <v>4817</v>
      </c>
    </row>
    <row r="833" s="14" customFormat="1">
      <c r="A833" s="14"/>
      <c r="B833" s="255"/>
      <c r="C833" s="256"/>
      <c r="D833" s="246" t="s">
        <v>190</v>
      </c>
      <c r="E833" s="257" t="s">
        <v>1</v>
      </c>
      <c r="F833" s="258" t="s">
        <v>4818</v>
      </c>
      <c r="G833" s="256"/>
      <c r="H833" s="259">
        <v>300</v>
      </c>
      <c r="I833" s="260"/>
      <c r="J833" s="256"/>
      <c r="K833" s="256"/>
      <c r="L833" s="261"/>
      <c r="M833" s="262"/>
      <c r="N833" s="263"/>
      <c r="O833" s="263"/>
      <c r="P833" s="263"/>
      <c r="Q833" s="263"/>
      <c r="R833" s="263"/>
      <c r="S833" s="263"/>
      <c r="T833" s="26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T833" s="265" t="s">
        <v>190</v>
      </c>
      <c r="AU833" s="265" t="s">
        <v>85</v>
      </c>
      <c r="AV833" s="14" t="s">
        <v>85</v>
      </c>
      <c r="AW833" s="14" t="s">
        <v>34</v>
      </c>
      <c r="AX833" s="14" t="s">
        <v>76</v>
      </c>
      <c r="AY833" s="265" t="s">
        <v>178</v>
      </c>
    </row>
    <row r="834" s="2" customFormat="1" ht="16.5" customHeight="1">
      <c r="A834" s="38"/>
      <c r="B834" s="39"/>
      <c r="C834" s="226" t="s">
        <v>2357</v>
      </c>
      <c r="D834" s="226" t="s">
        <v>181</v>
      </c>
      <c r="E834" s="227" t="s">
        <v>4801</v>
      </c>
      <c r="F834" s="228" t="s">
        <v>4802</v>
      </c>
      <c r="G834" s="229" t="s">
        <v>203</v>
      </c>
      <c r="H834" s="230">
        <v>300</v>
      </c>
      <c r="I834" s="231"/>
      <c r="J834" s="232">
        <f>ROUND(I834*H834,2)</f>
        <v>0</v>
      </c>
      <c r="K834" s="228" t="s">
        <v>185</v>
      </c>
      <c r="L834" s="44"/>
      <c r="M834" s="233" t="s">
        <v>1</v>
      </c>
      <c r="N834" s="234" t="s">
        <v>41</v>
      </c>
      <c r="O834" s="91"/>
      <c r="P834" s="235">
        <f>O834*H834</f>
        <v>0</v>
      </c>
      <c r="Q834" s="235">
        <v>0</v>
      </c>
      <c r="R834" s="235">
        <f>Q834*H834</f>
        <v>0</v>
      </c>
      <c r="S834" s="235">
        <v>0</v>
      </c>
      <c r="T834" s="236">
        <f>S834*H834</f>
        <v>0</v>
      </c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R834" s="237" t="s">
        <v>362</v>
      </c>
      <c r="AT834" s="237" t="s">
        <v>181</v>
      </c>
      <c r="AU834" s="237" t="s">
        <v>85</v>
      </c>
      <c r="AY834" s="17" t="s">
        <v>178</v>
      </c>
      <c r="BE834" s="238">
        <f>IF(N834="základní",J834,0)</f>
        <v>0</v>
      </c>
      <c r="BF834" s="238">
        <f>IF(N834="snížená",J834,0)</f>
        <v>0</v>
      </c>
      <c r="BG834" s="238">
        <f>IF(N834="zákl. přenesená",J834,0)</f>
        <v>0</v>
      </c>
      <c r="BH834" s="238">
        <f>IF(N834="sníž. přenesená",J834,0)</f>
        <v>0</v>
      </c>
      <c r="BI834" s="238">
        <f>IF(N834="nulová",J834,0)</f>
        <v>0</v>
      </c>
      <c r="BJ834" s="17" t="s">
        <v>83</v>
      </c>
      <c r="BK834" s="238">
        <f>ROUND(I834*H834,2)</f>
        <v>0</v>
      </c>
      <c r="BL834" s="17" t="s">
        <v>362</v>
      </c>
      <c r="BM834" s="237" t="s">
        <v>4819</v>
      </c>
    </row>
    <row r="835" s="2" customFormat="1">
      <c r="A835" s="38"/>
      <c r="B835" s="39"/>
      <c r="C835" s="40"/>
      <c r="D835" s="239" t="s">
        <v>188</v>
      </c>
      <c r="E835" s="40"/>
      <c r="F835" s="240" t="s">
        <v>4804</v>
      </c>
      <c r="G835" s="40"/>
      <c r="H835" s="40"/>
      <c r="I835" s="241"/>
      <c r="J835" s="40"/>
      <c r="K835" s="40"/>
      <c r="L835" s="44"/>
      <c r="M835" s="242"/>
      <c r="N835" s="243"/>
      <c r="O835" s="91"/>
      <c r="P835" s="91"/>
      <c r="Q835" s="91"/>
      <c r="R835" s="91"/>
      <c r="S835" s="91"/>
      <c r="T835" s="92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T835" s="17" t="s">
        <v>188</v>
      </c>
      <c r="AU835" s="17" t="s">
        <v>85</v>
      </c>
    </row>
    <row r="836" s="12" customFormat="1" ht="22.8" customHeight="1">
      <c r="A836" s="12"/>
      <c r="B836" s="210"/>
      <c r="C836" s="211"/>
      <c r="D836" s="212" t="s">
        <v>75</v>
      </c>
      <c r="E836" s="224" t="s">
        <v>4820</v>
      </c>
      <c r="F836" s="224" t="s">
        <v>4821</v>
      </c>
      <c r="G836" s="211"/>
      <c r="H836" s="211"/>
      <c r="I836" s="214"/>
      <c r="J836" s="225">
        <f>BK836</f>
        <v>0</v>
      </c>
      <c r="K836" s="211"/>
      <c r="L836" s="216"/>
      <c r="M836" s="217"/>
      <c r="N836" s="218"/>
      <c r="O836" s="218"/>
      <c r="P836" s="219">
        <f>SUM(P837:P1020)</f>
        <v>0</v>
      </c>
      <c r="Q836" s="218"/>
      <c r="R836" s="219">
        <f>SUM(R837:R1020)</f>
        <v>0.0118</v>
      </c>
      <c r="S836" s="218"/>
      <c r="T836" s="220">
        <f>SUM(T837:T1020)</f>
        <v>0</v>
      </c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R836" s="221" t="s">
        <v>179</v>
      </c>
      <c r="AT836" s="222" t="s">
        <v>75</v>
      </c>
      <c r="AU836" s="222" t="s">
        <v>83</v>
      </c>
      <c r="AY836" s="221" t="s">
        <v>178</v>
      </c>
      <c r="BK836" s="223">
        <f>SUM(BK837:BK1020)</f>
        <v>0</v>
      </c>
    </row>
    <row r="837" s="2" customFormat="1" ht="16.5" customHeight="1">
      <c r="A837" s="38"/>
      <c r="B837" s="39"/>
      <c r="C837" s="267" t="s">
        <v>2369</v>
      </c>
      <c r="D837" s="267" t="s">
        <v>406</v>
      </c>
      <c r="E837" s="268" t="s">
        <v>4822</v>
      </c>
      <c r="F837" s="269" t="s">
        <v>4823</v>
      </c>
      <c r="G837" s="270" t="s">
        <v>267</v>
      </c>
      <c r="H837" s="271">
        <v>1620</v>
      </c>
      <c r="I837" s="272"/>
      <c r="J837" s="273">
        <f>ROUND(I837*H837,2)</f>
        <v>0</v>
      </c>
      <c r="K837" s="269" t="s">
        <v>1</v>
      </c>
      <c r="L837" s="274"/>
      <c r="M837" s="275" t="s">
        <v>1</v>
      </c>
      <c r="N837" s="276" t="s">
        <v>41</v>
      </c>
      <c r="O837" s="91"/>
      <c r="P837" s="235">
        <f>O837*H837</f>
        <v>0</v>
      </c>
      <c r="Q837" s="235">
        <v>0</v>
      </c>
      <c r="R837" s="235">
        <f>Q837*H837</f>
        <v>0</v>
      </c>
      <c r="S837" s="235">
        <v>0</v>
      </c>
      <c r="T837" s="236">
        <f>S837*H837</f>
        <v>0</v>
      </c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R837" s="237" t="s">
        <v>1183</v>
      </c>
      <c r="AT837" s="237" t="s">
        <v>406</v>
      </c>
      <c r="AU837" s="237" t="s">
        <v>85</v>
      </c>
      <c r="AY837" s="17" t="s">
        <v>178</v>
      </c>
      <c r="BE837" s="238">
        <f>IF(N837="základní",J837,0)</f>
        <v>0</v>
      </c>
      <c r="BF837" s="238">
        <f>IF(N837="snížená",J837,0)</f>
        <v>0</v>
      </c>
      <c r="BG837" s="238">
        <f>IF(N837="zákl. přenesená",J837,0)</f>
        <v>0</v>
      </c>
      <c r="BH837" s="238">
        <f>IF(N837="sníž. přenesená",J837,0)</f>
        <v>0</v>
      </c>
      <c r="BI837" s="238">
        <f>IF(N837="nulová",J837,0)</f>
        <v>0</v>
      </c>
      <c r="BJ837" s="17" t="s">
        <v>83</v>
      </c>
      <c r="BK837" s="238">
        <f>ROUND(I837*H837,2)</f>
        <v>0</v>
      </c>
      <c r="BL837" s="17" t="s">
        <v>1183</v>
      </c>
      <c r="BM837" s="237" t="s">
        <v>4824</v>
      </c>
    </row>
    <row r="838" s="14" customFormat="1">
      <c r="A838" s="14"/>
      <c r="B838" s="255"/>
      <c r="C838" s="256"/>
      <c r="D838" s="246" t="s">
        <v>190</v>
      </c>
      <c r="E838" s="257" t="s">
        <v>1</v>
      </c>
      <c r="F838" s="258" t="s">
        <v>4825</v>
      </c>
      <c r="G838" s="256"/>
      <c r="H838" s="259">
        <v>600</v>
      </c>
      <c r="I838" s="260"/>
      <c r="J838" s="256"/>
      <c r="K838" s="256"/>
      <c r="L838" s="261"/>
      <c r="M838" s="262"/>
      <c r="N838" s="263"/>
      <c r="O838" s="263"/>
      <c r="P838" s="263"/>
      <c r="Q838" s="263"/>
      <c r="R838" s="263"/>
      <c r="S838" s="263"/>
      <c r="T838" s="26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265" t="s">
        <v>190</v>
      </c>
      <c r="AU838" s="265" t="s">
        <v>85</v>
      </c>
      <c r="AV838" s="14" t="s">
        <v>85</v>
      </c>
      <c r="AW838" s="14" t="s">
        <v>34</v>
      </c>
      <c r="AX838" s="14" t="s">
        <v>76</v>
      </c>
      <c r="AY838" s="265" t="s">
        <v>178</v>
      </c>
    </row>
    <row r="839" s="14" customFormat="1">
      <c r="A839" s="14"/>
      <c r="B839" s="255"/>
      <c r="C839" s="256"/>
      <c r="D839" s="246" t="s">
        <v>190</v>
      </c>
      <c r="E839" s="257" t="s">
        <v>1</v>
      </c>
      <c r="F839" s="258" t="s">
        <v>4826</v>
      </c>
      <c r="G839" s="256"/>
      <c r="H839" s="259">
        <v>120</v>
      </c>
      <c r="I839" s="260"/>
      <c r="J839" s="256"/>
      <c r="K839" s="256"/>
      <c r="L839" s="261"/>
      <c r="M839" s="262"/>
      <c r="N839" s="263"/>
      <c r="O839" s="263"/>
      <c r="P839" s="263"/>
      <c r="Q839" s="263"/>
      <c r="R839" s="263"/>
      <c r="S839" s="263"/>
      <c r="T839" s="26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T839" s="265" t="s">
        <v>190</v>
      </c>
      <c r="AU839" s="265" t="s">
        <v>85</v>
      </c>
      <c r="AV839" s="14" t="s">
        <v>85</v>
      </c>
      <c r="AW839" s="14" t="s">
        <v>34</v>
      </c>
      <c r="AX839" s="14" t="s">
        <v>76</v>
      </c>
      <c r="AY839" s="265" t="s">
        <v>178</v>
      </c>
    </row>
    <row r="840" s="14" customFormat="1">
      <c r="A840" s="14"/>
      <c r="B840" s="255"/>
      <c r="C840" s="256"/>
      <c r="D840" s="246" t="s">
        <v>190</v>
      </c>
      <c r="E840" s="257" t="s">
        <v>1</v>
      </c>
      <c r="F840" s="258" t="s">
        <v>4827</v>
      </c>
      <c r="G840" s="256"/>
      <c r="H840" s="259">
        <v>120</v>
      </c>
      <c r="I840" s="260"/>
      <c r="J840" s="256"/>
      <c r="K840" s="256"/>
      <c r="L840" s="261"/>
      <c r="M840" s="262"/>
      <c r="N840" s="263"/>
      <c r="O840" s="263"/>
      <c r="P840" s="263"/>
      <c r="Q840" s="263"/>
      <c r="R840" s="263"/>
      <c r="S840" s="263"/>
      <c r="T840" s="26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T840" s="265" t="s">
        <v>190</v>
      </c>
      <c r="AU840" s="265" t="s">
        <v>85</v>
      </c>
      <c r="AV840" s="14" t="s">
        <v>85</v>
      </c>
      <c r="AW840" s="14" t="s">
        <v>34</v>
      </c>
      <c r="AX840" s="14" t="s">
        <v>76</v>
      </c>
      <c r="AY840" s="265" t="s">
        <v>178</v>
      </c>
    </row>
    <row r="841" s="14" customFormat="1">
      <c r="A841" s="14"/>
      <c r="B841" s="255"/>
      <c r="C841" s="256"/>
      <c r="D841" s="246" t="s">
        <v>190</v>
      </c>
      <c r="E841" s="257" t="s">
        <v>1</v>
      </c>
      <c r="F841" s="258" t="s">
        <v>4828</v>
      </c>
      <c r="G841" s="256"/>
      <c r="H841" s="259">
        <v>120</v>
      </c>
      <c r="I841" s="260"/>
      <c r="J841" s="256"/>
      <c r="K841" s="256"/>
      <c r="L841" s="261"/>
      <c r="M841" s="262"/>
      <c r="N841" s="263"/>
      <c r="O841" s="263"/>
      <c r="P841" s="263"/>
      <c r="Q841" s="263"/>
      <c r="R841" s="263"/>
      <c r="S841" s="263"/>
      <c r="T841" s="26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T841" s="265" t="s">
        <v>190</v>
      </c>
      <c r="AU841" s="265" t="s">
        <v>85</v>
      </c>
      <c r="AV841" s="14" t="s">
        <v>85</v>
      </c>
      <c r="AW841" s="14" t="s">
        <v>34</v>
      </c>
      <c r="AX841" s="14" t="s">
        <v>76</v>
      </c>
      <c r="AY841" s="265" t="s">
        <v>178</v>
      </c>
    </row>
    <row r="842" s="14" customFormat="1">
      <c r="A842" s="14"/>
      <c r="B842" s="255"/>
      <c r="C842" s="256"/>
      <c r="D842" s="246" t="s">
        <v>190</v>
      </c>
      <c r="E842" s="257" t="s">
        <v>1</v>
      </c>
      <c r="F842" s="258" t="s">
        <v>4829</v>
      </c>
      <c r="G842" s="256"/>
      <c r="H842" s="259">
        <v>120</v>
      </c>
      <c r="I842" s="260"/>
      <c r="J842" s="256"/>
      <c r="K842" s="256"/>
      <c r="L842" s="261"/>
      <c r="M842" s="262"/>
      <c r="N842" s="263"/>
      <c r="O842" s="263"/>
      <c r="P842" s="263"/>
      <c r="Q842" s="263"/>
      <c r="R842" s="263"/>
      <c r="S842" s="263"/>
      <c r="T842" s="26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T842" s="265" t="s">
        <v>190</v>
      </c>
      <c r="AU842" s="265" t="s">
        <v>85</v>
      </c>
      <c r="AV842" s="14" t="s">
        <v>85</v>
      </c>
      <c r="AW842" s="14" t="s">
        <v>34</v>
      </c>
      <c r="AX842" s="14" t="s">
        <v>76</v>
      </c>
      <c r="AY842" s="265" t="s">
        <v>178</v>
      </c>
    </row>
    <row r="843" s="14" customFormat="1">
      <c r="A843" s="14"/>
      <c r="B843" s="255"/>
      <c r="C843" s="256"/>
      <c r="D843" s="246" t="s">
        <v>190</v>
      </c>
      <c r="E843" s="257" t="s">
        <v>1</v>
      </c>
      <c r="F843" s="258" t="s">
        <v>4830</v>
      </c>
      <c r="G843" s="256"/>
      <c r="H843" s="259">
        <v>120</v>
      </c>
      <c r="I843" s="260"/>
      <c r="J843" s="256"/>
      <c r="K843" s="256"/>
      <c r="L843" s="261"/>
      <c r="M843" s="262"/>
      <c r="N843" s="263"/>
      <c r="O843" s="263"/>
      <c r="P843" s="263"/>
      <c r="Q843" s="263"/>
      <c r="R843" s="263"/>
      <c r="S843" s="263"/>
      <c r="T843" s="26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65" t="s">
        <v>190</v>
      </c>
      <c r="AU843" s="265" t="s">
        <v>85</v>
      </c>
      <c r="AV843" s="14" t="s">
        <v>85</v>
      </c>
      <c r="AW843" s="14" t="s">
        <v>34</v>
      </c>
      <c r="AX843" s="14" t="s">
        <v>76</v>
      </c>
      <c r="AY843" s="265" t="s">
        <v>178</v>
      </c>
    </row>
    <row r="844" s="14" customFormat="1">
      <c r="A844" s="14"/>
      <c r="B844" s="255"/>
      <c r="C844" s="256"/>
      <c r="D844" s="246" t="s">
        <v>190</v>
      </c>
      <c r="E844" s="257" t="s">
        <v>1</v>
      </c>
      <c r="F844" s="258" t="s">
        <v>4831</v>
      </c>
      <c r="G844" s="256"/>
      <c r="H844" s="259">
        <v>120</v>
      </c>
      <c r="I844" s="260"/>
      <c r="J844" s="256"/>
      <c r="K844" s="256"/>
      <c r="L844" s="261"/>
      <c r="M844" s="262"/>
      <c r="N844" s="263"/>
      <c r="O844" s="263"/>
      <c r="P844" s="263"/>
      <c r="Q844" s="263"/>
      <c r="R844" s="263"/>
      <c r="S844" s="263"/>
      <c r="T844" s="26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T844" s="265" t="s">
        <v>190</v>
      </c>
      <c r="AU844" s="265" t="s">
        <v>85</v>
      </c>
      <c r="AV844" s="14" t="s">
        <v>85</v>
      </c>
      <c r="AW844" s="14" t="s">
        <v>34</v>
      </c>
      <c r="AX844" s="14" t="s">
        <v>76</v>
      </c>
      <c r="AY844" s="265" t="s">
        <v>178</v>
      </c>
    </row>
    <row r="845" s="14" customFormat="1">
      <c r="A845" s="14"/>
      <c r="B845" s="255"/>
      <c r="C845" s="256"/>
      <c r="D845" s="246" t="s">
        <v>190</v>
      </c>
      <c r="E845" s="257" t="s">
        <v>1</v>
      </c>
      <c r="F845" s="258" t="s">
        <v>4832</v>
      </c>
      <c r="G845" s="256"/>
      <c r="H845" s="259">
        <v>24</v>
      </c>
      <c r="I845" s="260"/>
      <c r="J845" s="256"/>
      <c r="K845" s="256"/>
      <c r="L845" s="261"/>
      <c r="M845" s="262"/>
      <c r="N845" s="263"/>
      <c r="O845" s="263"/>
      <c r="P845" s="263"/>
      <c r="Q845" s="263"/>
      <c r="R845" s="263"/>
      <c r="S845" s="263"/>
      <c r="T845" s="26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T845" s="265" t="s">
        <v>190</v>
      </c>
      <c r="AU845" s="265" t="s">
        <v>85</v>
      </c>
      <c r="AV845" s="14" t="s">
        <v>85</v>
      </c>
      <c r="AW845" s="14" t="s">
        <v>34</v>
      </c>
      <c r="AX845" s="14" t="s">
        <v>76</v>
      </c>
      <c r="AY845" s="265" t="s">
        <v>178</v>
      </c>
    </row>
    <row r="846" s="14" customFormat="1">
      <c r="A846" s="14"/>
      <c r="B846" s="255"/>
      <c r="C846" s="256"/>
      <c r="D846" s="246" t="s">
        <v>190</v>
      </c>
      <c r="E846" s="257" t="s">
        <v>1</v>
      </c>
      <c r="F846" s="258" t="s">
        <v>4833</v>
      </c>
      <c r="G846" s="256"/>
      <c r="H846" s="259">
        <v>276</v>
      </c>
      <c r="I846" s="260"/>
      <c r="J846" s="256"/>
      <c r="K846" s="256"/>
      <c r="L846" s="261"/>
      <c r="M846" s="262"/>
      <c r="N846" s="263"/>
      <c r="O846" s="263"/>
      <c r="P846" s="263"/>
      <c r="Q846" s="263"/>
      <c r="R846" s="263"/>
      <c r="S846" s="263"/>
      <c r="T846" s="26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T846" s="265" t="s">
        <v>190</v>
      </c>
      <c r="AU846" s="265" t="s">
        <v>85</v>
      </c>
      <c r="AV846" s="14" t="s">
        <v>85</v>
      </c>
      <c r="AW846" s="14" t="s">
        <v>34</v>
      </c>
      <c r="AX846" s="14" t="s">
        <v>76</v>
      </c>
      <c r="AY846" s="265" t="s">
        <v>178</v>
      </c>
    </row>
    <row r="847" s="2" customFormat="1" ht="16.5" customHeight="1">
      <c r="A847" s="38"/>
      <c r="B847" s="39"/>
      <c r="C847" s="267" t="s">
        <v>2375</v>
      </c>
      <c r="D847" s="267" t="s">
        <v>406</v>
      </c>
      <c r="E847" s="268" t="s">
        <v>4834</v>
      </c>
      <c r="F847" s="269" t="s">
        <v>4835</v>
      </c>
      <c r="G847" s="270" t="s">
        <v>267</v>
      </c>
      <c r="H847" s="271">
        <v>3330</v>
      </c>
      <c r="I847" s="272"/>
      <c r="J847" s="273">
        <f>ROUND(I847*H847,2)</f>
        <v>0</v>
      </c>
      <c r="K847" s="269" t="s">
        <v>1</v>
      </c>
      <c r="L847" s="274"/>
      <c r="M847" s="275" t="s">
        <v>1</v>
      </c>
      <c r="N847" s="276" t="s">
        <v>41</v>
      </c>
      <c r="O847" s="91"/>
      <c r="P847" s="235">
        <f>O847*H847</f>
        <v>0</v>
      </c>
      <c r="Q847" s="235">
        <v>0</v>
      </c>
      <c r="R847" s="235">
        <f>Q847*H847</f>
        <v>0</v>
      </c>
      <c r="S847" s="235">
        <v>0</v>
      </c>
      <c r="T847" s="236">
        <f>S847*H847</f>
        <v>0</v>
      </c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R847" s="237" t="s">
        <v>1183</v>
      </c>
      <c r="AT847" s="237" t="s">
        <v>406</v>
      </c>
      <c r="AU847" s="237" t="s">
        <v>85</v>
      </c>
      <c r="AY847" s="17" t="s">
        <v>178</v>
      </c>
      <c r="BE847" s="238">
        <f>IF(N847="základní",J847,0)</f>
        <v>0</v>
      </c>
      <c r="BF847" s="238">
        <f>IF(N847="snížená",J847,0)</f>
        <v>0</v>
      </c>
      <c r="BG847" s="238">
        <f>IF(N847="zákl. přenesená",J847,0)</f>
        <v>0</v>
      </c>
      <c r="BH847" s="238">
        <f>IF(N847="sníž. přenesená",J847,0)</f>
        <v>0</v>
      </c>
      <c r="BI847" s="238">
        <f>IF(N847="nulová",J847,0)</f>
        <v>0</v>
      </c>
      <c r="BJ847" s="17" t="s">
        <v>83</v>
      </c>
      <c r="BK847" s="238">
        <f>ROUND(I847*H847,2)</f>
        <v>0</v>
      </c>
      <c r="BL847" s="17" t="s">
        <v>1183</v>
      </c>
      <c r="BM847" s="237" t="s">
        <v>4836</v>
      </c>
    </row>
    <row r="848" s="14" customFormat="1">
      <c r="A848" s="14"/>
      <c r="B848" s="255"/>
      <c r="C848" s="256"/>
      <c r="D848" s="246" t="s">
        <v>190</v>
      </c>
      <c r="E848" s="257" t="s">
        <v>1</v>
      </c>
      <c r="F848" s="258" t="s">
        <v>4837</v>
      </c>
      <c r="G848" s="256"/>
      <c r="H848" s="259">
        <v>1200</v>
      </c>
      <c r="I848" s="260"/>
      <c r="J848" s="256"/>
      <c r="K848" s="256"/>
      <c r="L848" s="261"/>
      <c r="M848" s="262"/>
      <c r="N848" s="263"/>
      <c r="O848" s="263"/>
      <c r="P848" s="263"/>
      <c r="Q848" s="263"/>
      <c r="R848" s="263"/>
      <c r="S848" s="263"/>
      <c r="T848" s="26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265" t="s">
        <v>190</v>
      </c>
      <c r="AU848" s="265" t="s">
        <v>85</v>
      </c>
      <c r="AV848" s="14" t="s">
        <v>85</v>
      </c>
      <c r="AW848" s="14" t="s">
        <v>34</v>
      </c>
      <c r="AX848" s="14" t="s">
        <v>76</v>
      </c>
      <c r="AY848" s="265" t="s">
        <v>178</v>
      </c>
    </row>
    <row r="849" s="14" customFormat="1">
      <c r="A849" s="14"/>
      <c r="B849" s="255"/>
      <c r="C849" s="256"/>
      <c r="D849" s="246" t="s">
        <v>190</v>
      </c>
      <c r="E849" s="257" t="s">
        <v>1</v>
      </c>
      <c r="F849" s="258" t="s">
        <v>4838</v>
      </c>
      <c r="G849" s="256"/>
      <c r="H849" s="259">
        <v>225</v>
      </c>
      <c r="I849" s="260"/>
      <c r="J849" s="256"/>
      <c r="K849" s="256"/>
      <c r="L849" s="261"/>
      <c r="M849" s="262"/>
      <c r="N849" s="263"/>
      <c r="O849" s="263"/>
      <c r="P849" s="263"/>
      <c r="Q849" s="263"/>
      <c r="R849" s="263"/>
      <c r="S849" s="263"/>
      <c r="T849" s="26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T849" s="265" t="s">
        <v>190</v>
      </c>
      <c r="AU849" s="265" t="s">
        <v>85</v>
      </c>
      <c r="AV849" s="14" t="s">
        <v>85</v>
      </c>
      <c r="AW849" s="14" t="s">
        <v>34</v>
      </c>
      <c r="AX849" s="14" t="s">
        <v>76</v>
      </c>
      <c r="AY849" s="265" t="s">
        <v>178</v>
      </c>
    </row>
    <row r="850" s="14" customFormat="1">
      <c r="A850" s="14"/>
      <c r="B850" s="255"/>
      <c r="C850" s="256"/>
      <c r="D850" s="246" t="s">
        <v>190</v>
      </c>
      <c r="E850" s="257" t="s">
        <v>1</v>
      </c>
      <c r="F850" s="258" t="s">
        <v>4839</v>
      </c>
      <c r="G850" s="256"/>
      <c r="H850" s="259">
        <v>225</v>
      </c>
      <c r="I850" s="260"/>
      <c r="J850" s="256"/>
      <c r="K850" s="256"/>
      <c r="L850" s="261"/>
      <c r="M850" s="262"/>
      <c r="N850" s="263"/>
      <c r="O850" s="263"/>
      <c r="P850" s="263"/>
      <c r="Q850" s="263"/>
      <c r="R850" s="263"/>
      <c r="S850" s="263"/>
      <c r="T850" s="26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65" t="s">
        <v>190</v>
      </c>
      <c r="AU850" s="265" t="s">
        <v>85</v>
      </c>
      <c r="AV850" s="14" t="s">
        <v>85</v>
      </c>
      <c r="AW850" s="14" t="s">
        <v>34</v>
      </c>
      <c r="AX850" s="14" t="s">
        <v>76</v>
      </c>
      <c r="AY850" s="265" t="s">
        <v>178</v>
      </c>
    </row>
    <row r="851" s="14" customFormat="1">
      <c r="A851" s="14"/>
      <c r="B851" s="255"/>
      <c r="C851" s="256"/>
      <c r="D851" s="246" t="s">
        <v>190</v>
      </c>
      <c r="E851" s="257" t="s">
        <v>1</v>
      </c>
      <c r="F851" s="258" t="s">
        <v>4840</v>
      </c>
      <c r="G851" s="256"/>
      <c r="H851" s="259">
        <v>225</v>
      </c>
      <c r="I851" s="260"/>
      <c r="J851" s="256"/>
      <c r="K851" s="256"/>
      <c r="L851" s="261"/>
      <c r="M851" s="262"/>
      <c r="N851" s="263"/>
      <c r="O851" s="263"/>
      <c r="P851" s="263"/>
      <c r="Q851" s="263"/>
      <c r="R851" s="263"/>
      <c r="S851" s="263"/>
      <c r="T851" s="26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T851" s="265" t="s">
        <v>190</v>
      </c>
      <c r="AU851" s="265" t="s">
        <v>85</v>
      </c>
      <c r="AV851" s="14" t="s">
        <v>85</v>
      </c>
      <c r="AW851" s="14" t="s">
        <v>34</v>
      </c>
      <c r="AX851" s="14" t="s">
        <v>76</v>
      </c>
      <c r="AY851" s="265" t="s">
        <v>178</v>
      </c>
    </row>
    <row r="852" s="14" customFormat="1">
      <c r="A852" s="14"/>
      <c r="B852" s="255"/>
      <c r="C852" s="256"/>
      <c r="D852" s="246" t="s">
        <v>190</v>
      </c>
      <c r="E852" s="257" t="s">
        <v>1</v>
      </c>
      <c r="F852" s="258" t="s">
        <v>4841</v>
      </c>
      <c r="G852" s="256"/>
      <c r="H852" s="259">
        <v>225</v>
      </c>
      <c r="I852" s="260"/>
      <c r="J852" s="256"/>
      <c r="K852" s="256"/>
      <c r="L852" s="261"/>
      <c r="M852" s="262"/>
      <c r="N852" s="263"/>
      <c r="O852" s="263"/>
      <c r="P852" s="263"/>
      <c r="Q852" s="263"/>
      <c r="R852" s="263"/>
      <c r="S852" s="263"/>
      <c r="T852" s="26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T852" s="265" t="s">
        <v>190</v>
      </c>
      <c r="AU852" s="265" t="s">
        <v>85</v>
      </c>
      <c r="AV852" s="14" t="s">
        <v>85</v>
      </c>
      <c r="AW852" s="14" t="s">
        <v>34</v>
      </c>
      <c r="AX852" s="14" t="s">
        <v>76</v>
      </c>
      <c r="AY852" s="265" t="s">
        <v>178</v>
      </c>
    </row>
    <row r="853" s="14" customFormat="1">
      <c r="A853" s="14"/>
      <c r="B853" s="255"/>
      <c r="C853" s="256"/>
      <c r="D853" s="246" t="s">
        <v>190</v>
      </c>
      <c r="E853" s="257" t="s">
        <v>1</v>
      </c>
      <c r="F853" s="258" t="s">
        <v>4842</v>
      </c>
      <c r="G853" s="256"/>
      <c r="H853" s="259">
        <v>225</v>
      </c>
      <c r="I853" s="260"/>
      <c r="J853" s="256"/>
      <c r="K853" s="256"/>
      <c r="L853" s="261"/>
      <c r="M853" s="262"/>
      <c r="N853" s="263"/>
      <c r="O853" s="263"/>
      <c r="P853" s="263"/>
      <c r="Q853" s="263"/>
      <c r="R853" s="263"/>
      <c r="S853" s="263"/>
      <c r="T853" s="26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T853" s="265" t="s">
        <v>190</v>
      </c>
      <c r="AU853" s="265" t="s">
        <v>85</v>
      </c>
      <c r="AV853" s="14" t="s">
        <v>85</v>
      </c>
      <c r="AW853" s="14" t="s">
        <v>34</v>
      </c>
      <c r="AX853" s="14" t="s">
        <v>76</v>
      </c>
      <c r="AY853" s="265" t="s">
        <v>178</v>
      </c>
    </row>
    <row r="854" s="14" customFormat="1">
      <c r="A854" s="14"/>
      <c r="B854" s="255"/>
      <c r="C854" s="256"/>
      <c r="D854" s="246" t="s">
        <v>190</v>
      </c>
      <c r="E854" s="257" t="s">
        <v>1</v>
      </c>
      <c r="F854" s="258" t="s">
        <v>4843</v>
      </c>
      <c r="G854" s="256"/>
      <c r="H854" s="259">
        <v>225</v>
      </c>
      <c r="I854" s="260"/>
      <c r="J854" s="256"/>
      <c r="K854" s="256"/>
      <c r="L854" s="261"/>
      <c r="M854" s="262"/>
      <c r="N854" s="263"/>
      <c r="O854" s="263"/>
      <c r="P854" s="263"/>
      <c r="Q854" s="263"/>
      <c r="R854" s="263"/>
      <c r="S854" s="263"/>
      <c r="T854" s="26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65" t="s">
        <v>190</v>
      </c>
      <c r="AU854" s="265" t="s">
        <v>85</v>
      </c>
      <c r="AV854" s="14" t="s">
        <v>85</v>
      </c>
      <c r="AW854" s="14" t="s">
        <v>34</v>
      </c>
      <c r="AX854" s="14" t="s">
        <v>76</v>
      </c>
      <c r="AY854" s="265" t="s">
        <v>178</v>
      </c>
    </row>
    <row r="855" s="14" customFormat="1">
      <c r="A855" s="14"/>
      <c r="B855" s="255"/>
      <c r="C855" s="256"/>
      <c r="D855" s="246" t="s">
        <v>190</v>
      </c>
      <c r="E855" s="257" t="s">
        <v>1</v>
      </c>
      <c r="F855" s="258" t="s">
        <v>4844</v>
      </c>
      <c r="G855" s="256"/>
      <c r="H855" s="259">
        <v>80</v>
      </c>
      <c r="I855" s="260"/>
      <c r="J855" s="256"/>
      <c r="K855" s="256"/>
      <c r="L855" s="261"/>
      <c r="M855" s="262"/>
      <c r="N855" s="263"/>
      <c r="O855" s="263"/>
      <c r="P855" s="263"/>
      <c r="Q855" s="263"/>
      <c r="R855" s="263"/>
      <c r="S855" s="263"/>
      <c r="T855" s="26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T855" s="265" t="s">
        <v>190</v>
      </c>
      <c r="AU855" s="265" t="s">
        <v>85</v>
      </c>
      <c r="AV855" s="14" t="s">
        <v>85</v>
      </c>
      <c r="AW855" s="14" t="s">
        <v>34</v>
      </c>
      <c r="AX855" s="14" t="s">
        <v>76</v>
      </c>
      <c r="AY855" s="265" t="s">
        <v>178</v>
      </c>
    </row>
    <row r="856" s="14" customFormat="1">
      <c r="A856" s="14"/>
      <c r="B856" s="255"/>
      <c r="C856" s="256"/>
      <c r="D856" s="246" t="s">
        <v>190</v>
      </c>
      <c r="E856" s="257" t="s">
        <v>1</v>
      </c>
      <c r="F856" s="258" t="s">
        <v>4845</v>
      </c>
      <c r="G856" s="256"/>
      <c r="H856" s="259">
        <v>100</v>
      </c>
      <c r="I856" s="260"/>
      <c r="J856" s="256"/>
      <c r="K856" s="256"/>
      <c r="L856" s="261"/>
      <c r="M856" s="262"/>
      <c r="N856" s="263"/>
      <c r="O856" s="263"/>
      <c r="P856" s="263"/>
      <c r="Q856" s="263"/>
      <c r="R856" s="263"/>
      <c r="S856" s="263"/>
      <c r="T856" s="26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65" t="s">
        <v>190</v>
      </c>
      <c r="AU856" s="265" t="s">
        <v>85</v>
      </c>
      <c r="AV856" s="14" t="s">
        <v>85</v>
      </c>
      <c r="AW856" s="14" t="s">
        <v>34</v>
      </c>
      <c r="AX856" s="14" t="s">
        <v>76</v>
      </c>
      <c r="AY856" s="265" t="s">
        <v>178</v>
      </c>
    </row>
    <row r="857" s="14" customFormat="1">
      <c r="A857" s="14"/>
      <c r="B857" s="255"/>
      <c r="C857" s="256"/>
      <c r="D857" s="246" t="s">
        <v>190</v>
      </c>
      <c r="E857" s="257" t="s">
        <v>1</v>
      </c>
      <c r="F857" s="258" t="s">
        <v>4846</v>
      </c>
      <c r="G857" s="256"/>
      <c r="H857" s="259">
        <v>40</v>
      </c>
      <c r="I857" s="260"/>
      <c r="J857" s="256"/>
      <c r="K857" s="256"/>
      <c r="L857" s="261"/>
      <c r="M857" s="262"/>
      <c r="N857" s="263"/>
      <c r="O857" s="263"/>
      <c r="P857" s="263"/>
      <c r="Q857" s="263"/>
      <c r="R857" s="263"/>
      <c r="S857" s="263"/>
      <c r="T857" s="26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T857" s="265" t="s">
        <v>190</v>
      </c>
      <c r="AU857" s="265" t="s">
        <v>85</v>
      </c>
      <c r="AV857" s="14" t="s">
        <v>85</v>
      </c>
      <c r="AW857" s="14" t="s">
        <v>34</v>
      </c>
      <c r="AX857" s="14" t="s">
        <v>76</v>
      </c>
      <c r="AY857" s="265" t="s">
        <v>178</v>
      </c>
    </row>
    <row r="858" s="14" customFormat="1">
      <c r="A858" s="14"/>
      <c r="B858" s="255"/>
      <c r="C858" s="256"/>
      <c r="D858" s="246" t="s">
        <v>190</v>
      </c>
      <c r="E858" s="257" t="s">
        <v>1</v>
      </c>
      <c r="F858" s="258" t="s">
        <v>4847</v>
      </c>
      <c r="G858" s="256"/>
      <c r="H858" s="259">
        <v>560</v>
      </c>
      <c r="I858" s="260"/>
      <c r="J858" s="256"/>
      <c r="K858" s="256"/>
      <c r="L858" s="261"/>
      <c r="M858" s="262"/>
      <c r="N858" s="263"/>
      <c r="O858" s="263"/>
      <c r="P858" s="263"/>
      <c r="Q858" s="263"/>
      <c r="R858" s="263"/>
      <c r="S858" s="263"/>
      <c r="T858" s="26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T858" s="265" t="s">
        <v>190</v>
      </c>
      <c r="AU858" s="265" t="s">
        <v>85</v>
      </c>
      <c r="AV858" s="14" t="s">
        <v>85</v>
      </c>
      <c r="AW858" s="14" t="s">
        <v>34</v>
      </c>
      <c r="AX858" s="14" t="s">
        <v>76</v>
      </c>
      <c r="AY858" s="265" t="s">
        <v>178</v>
      </c>
    </row>
    <row r="859" s="2" customFormat="1" ht="16.5" customHeight="1">
      <c r="A859" s="38"/>
      <c r="B859" s="39"/>
      <c r="C859" s="267" t="s">
        <v>2383</v>
      </c>
      <c r="D859" s="267" t="s">
        <v>406</v>
      </c>
      <c r="E859" s="268" t="s">
        <v>4848</v>
      </c>
      <c r="F859" s="269" t="s">
        <v>4849</v>
      </c>
      <c r="G859" s="270" t="s">
        <v>267</v>
      </c>
      <c r="H859" s="271">
        <v>620</v>
      </c>
      <c r="I859" s="272"/>
      <c r="J859" s="273">
        <f>ROUND(I859*H859,2)</f>
        <v>0</v>
      </c>
      <c r="K859" s="269" t="s">
        <v>1</v>
      </c>
      <c r="L859" s="274"/>
      <c r="M859" s="275" t="s">
        <v>1</v>
      </c>
      <c r="N859" s="276" t="s">
        <v>41</v>
      </c>
      <c r="O859" s="91"/>
      <c r="P859" s="235">
        <f>O859*H859</f>
        <v>0</v>
      </c>
      <c r="Q859" s="235">
        <v>0</v>
      </c>
      <c r="R859" s="235">
        <f>Q859*H859</f>
        <v>0</v>
      </c>
      <c r="S859" s="235">
        <v>0</v>
      </c>
      <c r="T859" s="236">
        <f>S859*H859</f>
        <v>0</v>
      </c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R859" s="237" t="s">
        <v>1183</v>
      </c>
      <c r="AT859" s="237" t="s">
        <v>406</v>
      </c>
      <c r="AU859" s="237" t="s">
        <v>85</v>
      </c>
      <c r="AY859" s="17" t="s">
        <v>178</v>
      </c>
      <c r="BE859" s="238">
        <f>IF(N859="základní",J859,0)</f>
        <v>0</v>
      </c>
      <c r="BF859" s="238">
        <f>IF(N859="snížená",J859,0)</f>
        <v>0</v>
      </c>
      <c r="BG859" s="238">
        <f>IF(N859="zákl. přenesená",J859,0)</f>
        <v>0</v>
      </c>
      <c r="BH859" s="238">
        <f>IF(N859="sníž. přenesená",J859,0)</f>
        <v>0</v>
      </c>
      <c r="BI859" s="238">
        <f>IF(N859="nulová",J859,0)</f>
        <v>0</v>
      </c>
      <c r="BJ859" s="17" t="s">
        <v>83</v>
      </c>
      <c r="BK859" s="238">
        <f>ROUND(I859*H859,2)</f>
        <v>0</v>
      </c>
      <c r="BL859" s="17" t="s">
        <v>1183</v>
      </c>
      <c r="BM859" s="237" t="s">
        <v>4850</v>
      </c>
    </row>
    <row r="860" s="14" customFormat="1">
      <c r="A860" s="14"/>
      <c r="B860" s="255"/>
      <c r="C860" s="256"/>
      <c r="D860" s="246" t="s">
        <v>190</v>
      </c>
      <c r="E860" s="257" t="s">
        <v>1</v>
      </c>
      <c r="F860" s="258" t="s">
        <v>4851</v>
      </c>
      <c r="G860" s="256"/>
      <c r="H860" s="259">
        <v>134</v>
      </c>
      <c r="I860" s="260"/>
      <c r="J860" s="256"/>
      <c r="K860" s="256"/>
      <c r="L860" s="261"/>
      <c r="M860" s="262"/>
      <c r="N860" s="263"/>
      <c r="O860" s="263"/>
      <c r="P860" s="263"/>
      <c r="Q860" s="263"/>
      <c r="R860" s="263"/>
      <c r="S860" s="263"/>
      <c r="T860" s="26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T860" s="265" t="s">
        <v>190</v>
      </c>
      <c r="AU860" s="265" t="s">
        <v>85</v>
      </c>
      <c r="AV860" s="14" t="s">
        <v>85</v>
      </c>
      <c r="AW860" s="14" t="s">
        <v>34</v>
      </c>
      <c r="AX860" s="14" t="s">
        <v>76</v>
      </c>
      <c r="AY860" s="265" t="s">
        <v>178</v>
      </c>
    </row>
    <row r="861" s="14" customFormat="1">
      <c r="A861" s="14"/>
      <c r="B861" s="255"/>
      <c r="C861" s="256"/>
      <c r="D861" s="246" t="s">
        <v>190</v>
      </c>
      <c r="E861" s="257" t="s">
        <v>1</v>
      </c>
      <c r="F861" s="258" t="s">
        <v>4852</v>
      </c>
      <c r="G861" s="256"/>
      <c r="H861" s="259">
        <v>42</v>
      </c>
      <c r="I861" s="260"/>
      <c r="J861" s="256"/>
      <c r="K861" s="256"/>
      <c r="L861" s="261"/>
      <c r="M861" s="262"/>
      <c r="N861" s="263"/>
      <c r="O861" s="263"/>
      <c r="P861" s="263"/>
      <c r="Q861" s="263"/>
      <c r="R861" s="263"/>
      <c r="S861" s="263"/>
      <c r="T861" s="26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T861" s="265" t="s">
        <v>190</v>
      </c>
      <c r="AU861" s="265" t="s">
        <v>85</v>
      </c>
      <c r="AV861" s="14" t="s">
        <v>85</v>
      </c>
      <c r="AW861" s="14" t="s">
        <v>34</v>
      </c>
      <c r="AX861" s="14" t="s">
        <v>76</v>
      </c>
      <c r="AY861" s="265" t="s">
        <v>178</v>
      </c>
    </row>
    <row r="862" s="14" customFormat="1">
      <c r="A862" s="14"/>
      <c r="B862" s="255"/>
      <c r="C862" s="256"/>
      <c r="D862" s="246" t="s">
        <v>190</v>
      </c>
      <c r="E862" s="257" t="s">
        <v>1</v>
      </c>
      <c r="F862" s="258" t="s">
        <v>4853</v>
      </c>
      <c r="G862" s="256"/>
      <c r="H862" s="259">
        <v>8</v>
      </c>
      <c r="I862" s="260"/>
      <c r="J862" s="256"/>
      <c r="K862" s="256"/>
      <c r="L862" s="261"/>
      <c r="M862" s="262"/>
      <c r="N862" s="263"/>
      <c r="O862" s="263"/>
      <c r="P862" s="263"/>
      <c r="Q862" s="263"/>
      <c r="R862" s="263"/>
      <c r="S862" s="263"/>
      <c r="T862" s="26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65" t="s">
        <v>190</v>
      </c>
      <c r="AU862" s="265" t="s">
        <v>85</v>
      </c>
      <c r="AV862" s="14" t="s">
        <v>85</v>
      </c>
      <c r="AW862" s="14" t="s">
        <v>34</v>
      </c>
      <c r="AX862" s="14" t="s">
        <v>76</v>
      </c>
      <c r="AY862" s="265" t="s">
        <v>178</v>
      </c>
    </row>
    <row r="863" s="14" customFormat="1">
      <c r="A863" s="14"/>
      <c r="B863" s="255"/>
      <c r="C863" s="256"/>
      <c r="D863" s="246" t="s">
        <v>190</v>
      </c>
      <c r="E863" s="257" t="s">
        <v>1</v>
      </c>
      <c r="F863" s="258" t="s">
        <v>4854</v>
      </c>
      <c r="G863" s="256"/>
      <c r="H863" s="259">
        <v>10</v>
      </c>
      <c r="I863" s="260"/>
      <c r="J863" s="256"/>
      <c r="K863" s="256"/>
      <c r="L863" s="261"/>
      <c r="M863" s="262"/>
      <c r="N863" s="263"/>
      <c r="O863" s="263"/>
      <c r="P863" s="263"/>
      <c r="Q863" s="263"/>
      <c r="R863" s="263"/>
      <c r="S863" s="263"/>
      <c r="T863" s="26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T863" s="265" t="s">
        <v>190</v>
      </c>
      <c r="AU863" s="265" t="s">
        <v>85</v>
      </c>
      <c r="AV863" s="14" t="s">
        <v>85</v>
      </c>
      <c r="AW863" s="14" t="s">
        <v>34</v>
      </c>
      <c r="AX863" s="14" t="s">
        <v>76</v>
      </c>
      <c r="AY863" s="265" t="s">
        <v>178</v>
      </c>
    </row>
    <row r="864" s="14" customFormat="1">
      <c r="A864" s="14"/>
      <c r="B864" s="255"/>
      <c r="C864" s="256"/>
      <c r="D864" s="246" t="s">
        <v>190</v>
      </c>
      <c r="E864" s="257" t="s">
        <v>1</v>
      </c>
      <c r="F864" s="258" t="s">
        <v>4855</v>
      </c>
      <c r="G864" s="256"/>
      <c r="H864" s="259">
        <v>29</v>
      </c>
      <c r="I864" s="260"/>
      <c r="J864" s="256"/>
      <c r="K864" s="256"/>
      <c r="L864" s="261"/>
      <c r="M864" s="262"/>
      <c r="N864" s="263"/>
      <c r="O864" s="263"/>
      <c r="P864" s="263"/>
      <c r="Q864" s="263"/>
      <c r="R864" s="263"/>
      <c r="S864" s="263"/>
      <c r="T864" s="26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T864" s="265" t="s">
        <v>190</v>
      </c>
      <c r="AU864" s="265" t="s">
        <v>85</v>
      </c>
      <c r="AV864" s="14" t="s">
        <v>85</v>
      </c>
      <c r="AW864" s="14" t="s">
        <v>34</v>
      </c>
      <c r="AX864" s="14" t="s">
        <v>76</v>
      </c>
      <c r="AY864" s="265" t="s">
        <v>178</v>
      </c>
    </row>
    <row r="865" s="14" customFormat="1">
      <c r="A865" s="14"/>
      <c r="B865" s="255"/>
      <c r="C865" s="256"/>
      <c r="D865" s="246" t="s">
        <v>190</v>
      </c>
      <c r="E865" s="257" t="s">
        <v>1</v>
      </c>
      <c r="F865" s="258" t="s">
        <v>4856</v>
      </c>
      <c r="G865" s="256"/>
      <c r="H865" s="259">
        <v>16</v>
      </c>
      <c r="I865" s="260"/>
      <c r="J865" s="256"/>
      <c r="K865" s="256"/>
      <c r="L865" s="261"/>
      <c r="M865" s="262"/>
      <c r="N865" s="263"/>
      <c r="O865" s="263"/>
      <c r="P865" s="263"/>
      <c r="Q865" s="263"/>
      <c r="R865" s="263"/>
      <c r="S865" s="263"/>
      <c r="T865" s="26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T865" s="265" t="s">
        <v>190</v>
      </c>
      <c r="AU865" s="265" t="s">
        <v>85</v>
      </c>
      <c r="AV865" s="14" t="s">
        <v>85</v>
      </c>
      <c r="AW865" s="14" t="s">
        <v>34</v>
      </c>
      <c r="AX865" s="14" t="s">
        <v>76</v>
      </c>
      <c r="AY865" s="265" t="s">
        <v>178</v>
      </c>
    </row>
    <row r="866" s="14" customFormat="1">
      <c r="A866" s="14"/>
      <c r="B866" s="255"/>
      <c r="C866" s="256"/>
      <c r="D866" s="246" t="s">
        <v>190</v>
      </c>
      <c r="E866" s="257" t="s">
        <v>1</v>
      </c>
      <c r="F866" s="258" t="s">
        <v>4857</v>
      </c>
      <c r="G866" s="256"/>
      <c r="H866" s="259">
        <v>30</v>
      </c>
      <c r="I866" s="260"/>
      <c r="J866" s="256"/>
      <c r="K866" s="256"/>
      <c r="L866" s="261"/>
      <c r="M866" s="262"/>
      <c r="N866" s="263"/>
      <c r="O866" s="263"/>
      <c r="P866" s="263"/>
      <c r="Q866" s="263"/>
      <c r="R866" s="263"/>
      <c r="S866" s="263"/>
      <c r="T866" s="26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T866" s="265" t="s">
        <v>190</v>
      </c>
      <c r="AU866" s="265" t="s">
        <v>85</v>
      </c>
      <c r="AV866" s="14" t="s">
        <v>85</v>
      </c>
      <c r="AW866" s="14" t="s">
        <v>34</v>
      </c>
      <c r="AX866" s="14" t="s">
        <v>76</v>
      </c>
      <c r="AY866" s="265" t="s">
        <v>178</v>
      </c>
    </row>
    <row r="867" s="14" customFormat="1">
      <c r="A867" s="14"/>
      <c r="B867" s="255"/>
      <c r="C867" s="256"/>
      <c r="D867" s="246" t="s">
        <v>190</v>
      </c>
      <c r="E867" s="257" t="s">
        <v>1</v>
      </c>
      <c r="F867" s="258" t="s">
        <v>4858</v>
      </c>
      <c r="G867" s="256"/>
      <c r="H867" s="259">
        <v>250</v>
      </c>
      <c r="I867" s="260"/>
      <c r="J867" s="256"/>
      <c r="K867" s="256"/>
      <c r="L867" s="261"/>
      <c r="M867" s="262"/>
      <c r="N867" s="263"/>
      <c r="O867" s="263"/>
      <c r="P867" s="263"/>
      <c r="Q867" s="263"/>
      <c r="R867" s="263"/>
      <c r="S867" s="263"/>
      <c r="T867" s="26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T867" s="265" t="s">
        <v>190</v>
      </c>
      <c r="AU867" s="265" t="s">
        <v>85</v>
      </c>
      <c r="AV867" s="14" t="s">
        <v>85</v>
      </c>
      <c r="AW867" s="14" t="s">
        <v>34</v>
      </c>
      <c r="AX867" s="14" t="s">
        <v>76</v>
      </c>
      <c r="AY867" s="265" t="s">
        <v>178</v>
      </c>
    </row>
    <row r="868" s="14" customFormat="1">
      <c r="A868" s="14"/>
      <c r="B868" s="255"/>
      <c r="C868" s="256"/>
      <c r="D868" s="246" t="s">
        <v>190</v>
      </c>
      <c r="E868" s="257" t="s">
        <v>1</v>
      </c>
      <c r="F868" s="258" t="s">
        <v>4859</v>
      </c>
      <c r="G868" s="256"/>
      <c r="H868" s="259">
        <v>101</v>
      </c>
      <c r="I868" s="260"/>
      <c r="J868" s="256"/>
      <c r="K868" s="256"/>
      <c r="L868" s="261"/>
      <c r="M868" s="262"/>
      <c r="N868" s="263"/>
      <c r="O868" s="263"/>
      <c r="P868" s="263"/>
      <c r="Q868" s="263"/>
      <c r="R868" s="263"/>
      <c r="S868" s="263"/>
      <c r="T868" s="26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T868" s="265" t="s">
        <v>190</v>
      </c>
      <c r="AU868" s="265" t="s">
        <v>85</v>
      </c>
      <c r="AV868" s="14" t="s">
        <v>85</v>
      </c>
      <c r="AW868" s="14" t="s">
        <v>34</v>
      </c>
      <c r="AX868" s="14" t="s">
        <v>76</v>
      </c>
      <c r="AY868" s="265" t="s">
        <v>178</v>
      </c>
    </row>
    <row r="869" s="2" customFormat="1" ht="16.5" customHeight="1">
      <c r="A869" s="38"/>
      <c r="B869" s="39"/>
      <c r="C869" s="267" t="s">
        <v>2388</v>
      </c>
      <c r="D869" s="267" t="s">
        <v>406</v>
      </c>
      <c r="E869" s="268" t="s">
        <v>4860</v>
      </c>
      <c r="F869" s="269" t="s">
        <v>4861</v>
      </c>
      <c r="G869" s="270" t="s">
        <v>267</v>
      </c>
      <c r="H869" s="271">
        <v>41</v>
      </c>
      <c r="I869" s="272"/>
      <c r="J869" s="273">
        <f>ROUND(I869*H869,2)</f>
        <v>0</v>
      </c>
      <c r="K869" s="269" t="s">
        <v>1</v>
      </c>
      <c r="L869" s="274"/>
      <c r="M869" s="275" t="s">
        <v>1</v>
      </c>
      <c r="N869" s="276" t="s">
        <v>41</v>
      </c>
      <c r="O869" s="91"/>
      <c r="P869" s="235">
        <f>O869*H869</f>
        <v>0</v>
      </c>
      <c r="Q869" s="235">
        <v>0</v>
      </c>
      <c r="R869" s="235">
        <f>Q869*H869</f>
        <v>0</v>
      </c>
      <c r="S869" s="235">
        <v>0</v>
      </c>
      <c r="T869" s="236">
        <f>S869*H869</f>
        <v>0</v>
      </c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R869" s="237" t="s">
        <v>1183</v>
      </c>
      <c r="AT869" s="237" t="s">
        <v>406</v>
      </c>
      <c r="AU869" s="237" t="s">
        <v>85</v>
      </c>
      <c r="AY869" s="17" t="s">
        <v>178</v>
      </c>
      <c r="BE869" s="238">
        <f>IF(N869="základní",J869,0)</f>
        <v>0</v>
      </c>
      <c r="BF869" s="238">
        <f>IF(N869="snížená",J869,0)</f>
        <v>0</v>
      </c>
      <c r="BG869" s="238">
        <f>IF(N869="zákl. přenesená",J869,0)</f>
        <v>0</v>
      </c>
      <c r="BH869" s="238">
        <f>IF(N869="sníž. přenesená",J869,0)</f>
        <v>0</v>
      </c>
      <c r="BI869" s="238">
        <f>IF(N869="nulová",J869,0)</f>
        <v>0</v>
      </c>
      <c r="BJ869" s="17" t="s">
        <v>83</v>
      </c>
      <c r="BK869" s="238">
        <f>ROUND(I869*H869,2)</f>
        <v>0</v>
      </c>
      <c r="BL869" s="17" t="s">
        <v>1183</v>
      </c>
      <c r="BM869" s="237" t="s">
        <v>4862</v>
      </c>
    </row>
    <row r="870" s="14" customFormat="1">
      <c r="A870" s="14"/>
      <c r="B870" s="255"/>
      <c r="C870" s="256"/>
      <c r="D870" s="246" t="s">
        <v>190</v>
      </c>
      <c r="E870" s="257" t="s">
        <v>1</v>
      </c>
      <c r="F870" s="258" t="s">
        <v>4863</v>
      </c>
      <c r="G870" s="256"/>
      <c r="H870" s="259">
        <v>34</v>
      </c>
      <c r="I870" s="260"/>
      <c r="J870" s="256"/>
      <c r="K870" s="256"/>
      <c r="L870" s="261"/>
      <c r="M870" s="262"/>
      <c r="N870" s="263"/>
      <c r="O870" s="263"/>
      <c r="P870" s="263"/>
      <c r="Q870" s="263"/>
      <c r="R870" s="263"/>
      <c r="S870" s="263"/>
      <c r="T870" s="26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T870" s="265" t="s">
        <v>190</v>
      </c>
      <c r="AU870" s="265" t="s">
        <v>85</v>
      </c>
      <c r="AV870" s="14" t="s">
        <v>85</v>
      </c>
      <c r="AW870" s="14" t="s">
        <v>34</v>
      </c>
      <c r="AX870" s="14" t="s">
        <v>76</v>
      </c>
      <c r="AY870" s="265" t="s">
        <v>178</v>
      </c>
    </row>
    <row r="871" s="14" customFormat="1">
      <c r="A871" s="14"/>
      <c r="B871" s="255"/>
      <c r="C871" s="256"/>
      <c r="D871" s="246" t="s">
        <v>190</v>
      </c>
      <c r="E871" s="257" t="s">
        <v>1</v>
      </c>
      <c r="F871" s="258" t="s">
        <v>4864</v>
      </c>
      <c r="G871" s="256"/>
      <c r="H871" s="259">
        <v>7</v>
      </c>
      <c r="I871" s="260"/>
      <c r="J871" s="256"/>
      <c r="K871" s="256"/>
      <c r="L871" s="261"/>
      <c r="M871" s="262"/>
      <c r="N871" s="263"/>
      <c r="O871" s="263"/>
      <c r="P871" s="263"/>
      <c r="Q871" s="263"/>
      <c r="R871" s="263"/>
      <c r="S871" s="263"/>
      <c r="T871" s="26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T871" s="265" t="s">
        <v>190</v>
      </c>
      <c r="AU871" s="265" t="s">
        <v>85</v>
      </c>
      <c r="AV871" s="14" t="s">
        <v>85</v>
      </c>
      <c r="AW871" s="14" t="s">
        <v>34</v>
      </c>
      <c r="AX871" s="14" t="s">
        <v>76</v>
      </c>
      <c r="AY871" s="265" t="s">
        <v>178</v>
      </c>
    </row>
    <row r="872" s="2" customFormat="1" ht="33" customHeight="1">
      <c r="A872" s="38"/>
      <c r="B872" s="39"/>
      <c r="C872" s="226" t="s">
        <v>2394</v>
      </c>
      <c r="D872" s="226" t="s">
        <v>181</v>
      </c>
      <c r="E872" s="227" t="s">
        <v>4865</v>
      </c>
      <c r="F872" s="228" t="s">
        <v>4866</v>
      </c>
      <c r="G872" s="229" t="s">
        <v>267</v>
      </c>
      <c r="H872" s="230">
        <v>5611</v>
      </c>
      <c r="I872" s="231"/>
      <c r="J872" s="232">
        <f>ROUND(I872*H872,2)</f>
        <v>0</v>
      </c>
      <c r="K872" s="228" t="s">
        <v>185</v>
      </c>
      <c r="L872" s="44"/>
      <c r="M872" s="233" t="s">
        <v>1</v>
      </c>
      <c r="N872" s="234" t="s">
        <v>41</v>
      </c>
      <c r="O872" s="91"/>
      <c r="P872" s="235">
        <f>O872*H872</f>
        <v>0</v>
      </c>
      <c r="Q872" s="235">
        <v>0</v>
      </c>
      <c r="R872" s="235">
        <f>Q872*H872</f>
        <v>0</v>
      </c>
      <c r="S872" s="235">
        <v>0</v>
      </c>
      <c r="T872" s="236">
        <f>S872*H872</f>
        <v>0</v>
      </c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R872" s="237" t="s">
        <v>362</v>
      </c>
      <c r="AT872" s="237" t="s">
        <v>181</v>
      </c>
      <c r="AU872" s="237" t="s">
        <v>85</v>
      </c>
      <c r="AY872" s="17" t="s">
        <v>178</v>
      </c>
      <c r="BE872" s="238">
        <f>IF(N872="základní",J872,0)</f>
        <v>0</v>
      </c>
      <c r="BF872" s="238">
        <f>IF(N872="snížená",J872,0)</f>
        <v>0</v>
      </c>
      <c r="BG872" s="238">
        <f>IF(N872="zákl. přenesená",J872,0)</f>
        <v>0</v>
      </c>
      <c r="BH872" s="238">
        <f>IF(N872="sníž. přenesená",J872,0)</f>
        <v>0</v>
      </c>
      <c r="BI872" s="238">
        <f>IF(N872="nulová",J872,0)</f>
        <v>0</v>
      </c>
      <c r="BJ872" s="17" t="s">
        <v>83</v>
      </c>
      <c r="BK872" s="238">
        <f>ROUND(I872*H872,2)</f>
        <v>0</v>
      </c>
      <c r="BL872" s="17" t="s">
        <v>362</v>
      </c>
      <c r="BM872" s="237" t="s">
        <v>4867</v>
      </c>
    </row>
    <row r="873" s="2" customFormat="1">
      <c r="A873" s="38"/>
      <c r="B873" s="39"/>
      <c r="C873" s="40"/>
      <c r="D873" s="239" t="s">
        <v>188</v>
      </c>
      <c r="E873" s="40"/>
      <c r="F873" s="240" t="s">
        <v>4868</v>
      </c>
      <c r="G873" s="40"/>
      <c r="H873" s="40"/>
      <c r="I873" s="241"/>
      <c r="J873" s="40"/>
      <c r="K873" s="40"/>
      <c r="L873" s="44"/>
      <c r="M873" s="242"/>
      <c r="N873" s="243"/>
      <c r="O873" s="91"/>
      <c r="P873" s="91"/>
      <c r="Q873" s="91"/>
      <c r="R873" s="91"/>
      <c r="S873" s="91"/>
      <c r="T873" s="92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T873" s="17" t="s">
        <v>188</v>
      </c>
      <c r="AU873" s="17" t="s">
        <v>85</v>
      </c>
    </row>
    <row r="874" s="2" customFormat="1" ht="16.5" customHeight="1">
      <c r="A874" s="38"/>
      <c r="B874" s="39"/>
      <c r="C874" s="267" t="s">
        <v>2398</v>
      </c>
      <c r="D874" s="267" t="s">
        <v>406</v>
      </c>
      <c r="E874" s="268" t="s">
        <v>4869</v>
      </c>
      <c r="F874" s="269" t="s">
        <v>4870</v>
      </c>
      <c r="G874" s="270" t="s">
        <v>267</v>
      </c>
      <c r="H874" s="271">
        <v>242</v>
      </c>
      <c r="I874" s="272"/>
      <c r="J874" s="273">
        <f>ROUND(I874*H874,2)</f>
        <v>0</v>
      </c>
      <c r="K874" s="269" t="s">
        <v>1</v>
      </c>
      <c r="L874" s="274"/>
      <c r="M874" s="275" t="s">
        <v>1</v>
      </c>
      <c r="N874" s="276" t="s">
        <v>41</v>
      </c>
      <c r="O874" s="91"/>
      <c r="P874" s="235">
        <f>O874*H874</f>
        <v>0</v>
      </c>
      <c r="Q874" s="235">
        <v>0</v>
      </c>
      <c r="R874" s="235">
        <f>Q874*H874</f>
        <v>0</v>
      </c>
      <c r="S874" s="235">
        <v>0</v>
      </c>
      <c r="T874" s="236">
        <f>S874*H874</f>
        <v>0</v>
      </c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R874" s="237" t="s">
        <v>1183</v>
      </c>
      <c r="AT874" s="237" t="s">
        <v>406</v>
      </c>
      <c r="AU874" s="237" t="s">
        <v>85</v>
      </c>
      <c r="AY874" s="17" t="s">
        <v>178</v>
      </c>
      <c r="BE874" s="238">
        <f>IF(N874="základní",J874,0)</f>
        <v>0</v>
      </c>
      <c r="BF874" s="238">
        <f>IF(N874="snížená",J874,0)</f>
        <v>0</v>
      </c>
      <c r="BG874" s="238">
        <f>IF(N874="zákl. přenesená",J874,0)</f>
        <v>0</v>
      </c>
      <c r="BH874" s="238">
        <f>IF(N874="sníž. přenesená",J874,0)</f>
        <v>0</v>
      </c>
      <c r="BI874" s="238">
        <f>IF(N874="nulová",J874,0)</f>
        <v>0</v>
      </c>
      <c r="BJ874" s="17" t="s">
        <v>83</v>
      </c>
      <c r="BK874" s="238">
        <f>ROUND(I874*H874,2)</f>
        <v>0</v>
      </c>
      <c r="BL874" s="17" t="s">
        <v>1183</v>
      </c>
      <c r="BM874" s="237" t="s">
        <v>4871</v>
      </c>
    </row>
    <row r="875" s="14" customFormat="1">
      <c r="A875" s="14"/>
      <c r="B875" s="255"/>
      <c r="C875" s="256"/>
      <c r="D875" s="246" t="s">
        <v>190</v>
      </c>
      <c r="E875" s="257" t="s">
        <v>1</v>
      </c>
      <c r="F875" s="258" t="s">
        <v>4872</v>
      </c>
      <c r="G875" s="256"/>
      <c r="H875" s="259">
        <v>61</v>
      </c>
      <c r="I875" s="260"/>
      <c r="J875" s="256"/>
      <c r="K875" s="256"/>
      <c r="L875" s="261"/>
      <c r="M875" s="262"/>
      <c r="N875" s="263"/>
      <c r="O875" s="263"/>
      <c r="P875" s="263"/>
      <c r="Q875" s="263"/>
      <c r="R875" s="263"/>
      <c r="S875" s="263"/>
      <c r="T875" s="26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65" t="s">
        <v>190</v>
      </c>
      <c r="AU875" s="265" t="s">
        <v>85</v>
      </c>
      <c r="AV875" s="14" t="s">
        <v>85</v>
      </c>
      <c r="AW875" s="14" t="s">
        <v>34</v>
      </c>
      <c r="AX875" s="14" t="s">
        <v>76</v>
      </c>
      <c r="AY875" s="265" t="s">
        <v>178</v>
      </c>
    </row>
    <row r="876" s="14" customFormat="1">
      <c r="A876" s="14"/>
      <c r="B876" s="255"/>
      <c r="C876" s="256"/>
      <c r="D876" s="246" t="s">
        <v>190</v>
      </c>
      <c r="E876" s="257" t="s">
        <v>1</v>
      </c>
      <c r="F876" s="258" t="s">
        <v>4873</v>
      </c>
      <c r="G876" s="256"/>
      <c r="H876" s="259">
        <v>141</v>
      </c>
      <c r="I876" s="260"/>
      <c r="J876" s="256"/>
      <c r="K876" s="256"/>
      <c r="L876" s="261"/>
      <c r="M876" s="262"/>
      <c r="N876" s="263"/>
      <c r="O876" s="263"/>
      <c r="P876" s="263"/>
      <c r="Q876" s="263"/>
      <c r="R876" s="263"/>
      <c r="S876" s="263"/>
      <c r="T876" s="26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T876" s="265" t="s">
        <v>190</v>
      </c>
      <c r="AU876" s="265" t="s">
        <v>85</v>
      </c>
      <c r="AV876" s="14" t="s">
        <v>85</v>
      </c>
      <c r="AW876" s="14" t="s">
        <v>34</v>
      </c>
      <c r="AX876" s="14" t="s">
        <v>76</v>
      </c>
      <c r="AY876" s="265" t="s">
        <v>178</v>
      </c>
    </row>
    <row r="877" s="14" customFormat="1">
      <c r="A877" s="14"/>
      <c r="B877" s="255"/>
      <c r="C877" s="256"/>
      <c r="D877" s="246" t="s">
        <v>190</v>
      </c>
      <c r="E877" s="257" t="s">
        <v>1</v>
      </c>
      <c r="F877" s="258" t="s">
        <v>4874</v>
      </c>
      <c r="G877" s="256"/>
      <c r="H877" s="259">
        <v>40</v>
      </c>
      <c r="I877" s="260"/>
      <c r="J877" s="256"/>
      <c r="K877" s="256"/>
      <c r="L877" s="261"/>
      <c r="M877" s="262"/>
      <c r="N877" s="263"/>
      <c r="O877" s="263"/>
      <c r="P877" s="263"/>
      <c r="Q877" s="263"/>
      <c r="R877" s="263"/>
      <c r="S877" s="263"/>
      <c r="T877" s="26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T877" s="265" t="s">
        <v>190</v>
      </c>
      <c r="AU877" s="265" t="s">
        <v>85</v>
      </c>
      <c r="AV877" s="14" t="s">
        <v>85</v>
      </c>
      <c r="AW877" s="14" t="s">
        <v>34</v>
      </c>
      <c r="AX877" s="14" t="s">
        <v>76</v>
      </c>
      <c r="AY877" s="265" t="s">
        <v>178</v>
      </c>
    </row>
    <row r="878" s="2" customFormat="1" ht="33" customHeight="1">
      <c r="A878" s="38"/>
      <c r="B878" s="39"/>
      <c r="C878" s="226" t="s">
        <v>2405</v>
      </c>
      <c r="D878" s="226" t="s">
        <v>181</v>
      </c>
      <c r="E878" s="227" t="s">
        <v>4875</v>
      </c>
      <c r="F878" s="228" t="s">
        <v>4876</v>
      </c>
      <c r="G878" s="229" t="s">
        <v>267</v>
      </c>
      <c r="H878" s="230">
        <v>242</v>
      </c>
      <c r="I878" s="231"/>
      <c r="J878" s="232">
        <f>ROUND(I878*H878,2)</f>
        <v>0</v>
      </c>
      <c r="K878" s="228" t="s">
        <v>185</v>
      </c>
      <c r="L878" s="44"/>
      <c r="M878" s="233" t="s">
        <v>1</v>
      </c>
      <c r="N878" s="234" t="s">
        <v>41</v>
      </c>
      <c r="O878" s="91"/>
      <c r="P878" s="235">
        <f>O878*H878</f>
        <v>0</v>
      </c>
      <c r="Q878" s="235">
        <v>0</v>
      </c>
      <c r="R878" s="235">
        <f>Q878*H878</f>
        <v>0</v>
      </c>
      <c r="S878" s="235">
        <v>0</v>
      </c>
      <c r="T878" s="236">
        <f>S878*H878</f>
        <v>0</v>
      </c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R878" s="237" t="s">
        <v>362</v>
      </c>
      <c r="AT878" s="237" t="s">
        <v>181</v>
      </c>
      <c r="AU878" s="237" t="s">
        <v>85</v>
      </c>
      <c r="AY878" s="17" t="s">
        <v>178</v>
      </c>
      <c r="BE878" s="238">
        <f>IF(N878="základní",J878,0)</f>
        <v>0</v>
      </c>
      <c r="BF878" s="238">
        <f>IF(N878="snížená",J878,0)</f>
        <v>0</v>
      </c>
      <c r="BG878" s="238">
        <f>IF(N878="zákl. přenesená",J878,0)</f>
        <v>0</v>
      </c>
      <c r="BH878" s="238">
        <f>IF(N878="sníž. přenesená",J878,0)</f>
        <v>0</v>
      </c>
      <c r="BI878" s="238">
        <f>IF(N878="nulová",J878,0)</f>
        <v>0</v>
      </c>
      <c r="BJ878" s="17" t="s">
        <v>83</v>
      </c>
      <c r="BK878" s="238">
        <f>ROUND(I878*H878,2)</f>
        <v>0</v>
      </c>
      <c r="BL878" s="17" t="s">
        <v>362</v>
      </c>
      <c r="BM878" s="237" t="s">
        <v>4877</v>
      </c>
    </row>
    <row r="879" s="2" customFormat="1">
      <c r="A879" s="38"/>
      <c r="B879" s="39"/>
      <c r="C879" s="40"/>
      <c r="D879" s="239" t="s">
        <v>188</v>
      </c>
      <c r="E879" s="40"/>
      <c r="F879" s="240" t="s">
        <v>4878</v>
      </c>
      <c r="G879" s="40"/>
      <c r="H879" s="40"/>
      <c r="I879" s="241"/>
      <c r="J879" s="40"/>
      <c r="K879" s="40"/>
      <c r="L879" s="44"/>
      <c r="M879" s="242"/>
      <c r="N879" s="243"/>
      <c r="O879" s="91"/>
      <c r="P879" s="91"/>
      <c r="Q879" s="91"/>
      <c r="R879" s="91"/>
      <c r="S879" s="91"/>
      <c r="T879" s="92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T879" s="17" t="s">
        <v>188</v>
      </c>
      <c r="AU879" s="17" t="s">
        <v>85</v>
      </c>
    </row>
    <row r="880" s="2" customFormat="1" ht="16.5" customHeight="1">
      <c r="A880" s="38"/>
      <c r="B880" s="39"/>
      <c r="C880" s="267" t="s">
        <v>2410</v>
      </c>
      <c r="D880" s="267" t="s">
        <v>406</v>
      </c>
      <c r="E880" s="268" t="s">
        <v>4879</v>
      </c>
      <c r="F880" s="269" t="s">
        <v>4880</v>
      </c>
      <c r="G880" s="270" t="s">
        <v>267</v>
      </c>
      <c r="H880" s="271">
        <v>150</v>
      </c>
      <c r="I880" s="272"/>
      <c r="J880" s="273">
        <f>ROUND(I880*H880,2)</f>
        <v>0</v>
      </c>
      <c r="K880" s="269" t="s">
        <v>1</v>
      </c>
      <c r="L880" s="274"/>
      <c r="M880" s="275" t="s">
        <v>1</v>
      </c>
      <c r="N880" s="276" t="s">
        <v>41</v>
      </c>
      <c r="O880" s="91"/>
      <c r="P880" s="235">
        <f>O880*H880</f>
        <v>0</v>
      </c>
      <c r="Q880" s="235">
        <v>0</v>
      </c>
      <c r="R880" s="235">
        <f>Q880*H880</f>
        <v>0</v>
      </c>
      <c r="S880" s="235">
        <v>0</v>
      </c>
      <c r="T880" s="236">
        <f>S880*H880</f>
        <v>0</v>
      </c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R880" s="237" t="s">
        <v>472</v>
      </c>
      <c r="AT880" s="237" t="s">
        <v>406</v>
      </c>
      <c r="AU880" s="237" t="s">
        <v>85</v>
      </c>
      <c r="AY880" s="17" t="s">
        <v>178</v>
      </c>
      <c r="BE880" s="238">
        <f>IF(N880="základní",J880,0)</f>
        <v>0</v>
      </c>
      <c r="BF880" s="238">
        <f>IF(N880="snížená",J880,0)</f>
        <v>0</v>
      </c>
      <c r="BG880" s="238">
        <f>IF(N880="zákl. přenesená",J880,0)</f>
        <v>0</v>
      </c>
      <c r="BH880" s="238">
        <f>IF(N880="sníž. přenesená",J880,0)</f>
        <v>0</v>
      </c>
      <c r="BI880" s="238">
        <f>IF(N880="nulová",J880,0)</f>
        <v>0</v>
      </c>
      <c r="BJ880" s="17" t="s">
        <v>83</v>
      </c>
      <c r="BK880" s="238">
        <f>ROUND(I880*H880,2)</f>
        <v>0</v>
      </c>
      <c r="BL880" s="17" t="s">
        <v>362</v>
      </c>
      <c r="BM880" s="237" t="s">
        <v>4881</v>
      </c>
    </row>
    <row r="881" s="14" customFormat="1">
      <c r="A881" s="14"/>
      <c r="B881" s="255"/>
      <c r="C881" s="256"/>
      <c r="D881" s="246" t="s">
        <v>190</v>
      </c>
      <c r="E881" s="257" t="s">
        <v>1</v>
      </c>
      <c r="F881" s="258" t="s">
        <v>4882</v>
      </c>
      <c r="G881" s="256"/>
      <c r="H881" s="259">
        <v>150</v>
      </c>
      <c r="I881" s="260"/>
      <c r="J881" s="256"/>
      <c r="K881" s="256"/>
      <c r="L881" s="261"/>
      <c r="M881" s="262"/>
      <c r="N881" s="263"/>
      <c r="O881" s="263"/>
      <c r="P881" s="263"/>
      <c r="Q881" s="263"/>
      <c r="R881" s="263"/>
      <c r="S881" s="263"/>
      <c r="T881" s="26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T881" s="265" t="s">
        <v>190</v>
      </c>
      <c r="AU881" s="265" t="s">
        <v>85</v>
      </c>
      <c r="AV881" s="14" t="s">
        <v>85</v>
      </c>
      <c r="AW881" s="14" t="s">
        <v>34</v>
      </c>
      <c r="AX881" s="14" t="s">
        <v>76</v>
      </c>
      <c r="AY881" s="265" t="s">
        <v>178</v>
      </c>
    </row>
    <row r="882" s="2" customFormat="1" ht="33" customHeight="1">
      <c r="A882" s="38"/>
      <c r="B882" s="39"/>
      <c r="C882" s="226" t="s">
        <v>2415</v>
      </c>
      <c r="D882" s="226" t="s">
        <v>181</v>
      </c>
      <c r="E882" s="227" t="s">
        <v>4883</v>
      </c>
      <c r="F882" s="228" t="s">
        <v>4884</v>
      </c>
      <c r="G882" s="229" t="s">
        <v>267</v>
      </c>
      <c r="H882" s="230">
        <v>150</v>
      </c>
      <c r="I882" s="231"/>
      <c r="J882" s="232">
        <f>ROUND(I882*H882,2)</f>
        <v>0</v>
      </c>
      <c r="K882" s="228" t="s">
        <v>185</v>
      </c>
      <c r="L882" s="44"/>
      <c r="M882" s="233" t="s">
        <v>1</v>
      </c>
      <c r="N882" s="234" t="s">
        <v>41</v>
      </c>
      <c r="O882" s="91"/>
      <c r="P882" s="235">
        <f>O882*H882</f>
        <v>0</v>
      </c>
      <c r="Q882" s="235">
        <v>0</v>
      </c>
      <c r="R882" s="235">
        <f>Q882*H882</f>
        <v>0</v>
      </c>
      <c r="S882" s="235">
        <v>0</v>
      </c>
      <c r="T882" s="236">
        <f>S882*H882</f>
        <v>0</v>
      </c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R882" s="237" t="s">
        <v>362</v>
      </c>
      <c r="AT882" s="237" t="s">
        <v>181</v>
      </c>
      <c r="AU882" s="237" t="s">
        <v>85</v>
      </c>
      <c r="AY882" s="17" t="s">
        <v>178</v>
      </c>
      <c r="BE882" s="238">
        <f>IF(N882="základní",J882,0)</f>
        <v>0</v>
      </c>
      <c r="BF882" s="238">
        <f>IF(N882="snížená",J882,0)</f>
        <v>0</v>
      </c>
      <c r="BG882" s="238">
        <f>IF(N882="zákl. přenesená",J882,0)</f>
        <v>0</v>
      </c>
      <c r="BH882" s="238">
        <f>IF(N882="sníž. přenesená",J882,0)</f>
        <v>0</v>
      </c>
      <c r="BI882" s="238">
        <f>IF(N882="nulová",J882,0)</f>
        <v>0</v>
      </c>
      <c r="BJ882" s="17" t="s">
        <v>83</v>
      </c>
      <c r="BK882" s="238">
        <f>ROUND(I882*H882,2)</f>
        <v>0</v>
      </c>
      <c r="BL882" s="17" t="s">
        <v>362</v>
      </c>
      <c r="BM882" s="237" t="s">
        <v>4885</v>
      </c>
    </row>
    <row r="883" s="2" customFormat="1">
      <c r="A883" s="38"/>
      <c r="B883" s="39"/>
      <c r="C883" s="40"/>
      <c r="D883" s="239" t="s">
        <v>188</v>
      </c>
      <c r="E883" s="40"/>
      <c r="F883" s="240" t="s">
        <v>4886</v>
      </c>
      <c r="G883" s="40"/>
      <c r="H883" s="40"/>
      <c r="I883" s="241"/>
      <c r="J883" s="40"/>
      <c r="K883" s="40"/>
      <c r="L883" s="44"/>
      <c r="M883" s="242"/>
      <c r="N883" s="243"/>
      <c r="O883" s="91"/>
      <c r="P883" s="91"/>
      <c r="Q883" s="91"/>
      <c r="R883" s="91"/>
      <c r="S883" s="91"/>
      <c r="T883" s="92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T883" s="17" t="s">
        <v>188</v>
      </c>
      <c r="AU883" s="17" t="s">
        <v>85</v>
      </c>
    </row>
    <row r="884" s="2" customFormat="1" ht="24.15" customHeight="1">
      <c r="A884" s="38"/>
      <c r="B884" s="39"/>
      <c r="C884" s="267" t="s">
        <v>2419</v>
      </c>
      <c r="D884" s="267" t="s">
        <v>406</v>
      </c>
      <c r="E884" s="268" t="s">
        <v>4887</v>
      </c>
      <c r="F884" s="269" t="s">
        <v>4888</v>
      </c>
      <c r="G884" s="270" t="s">
        <v>267</v>
      </c>
      <c r="H884" s="271">
        <v>704</v>
      </c>
      <c r="I884" s="272"/>
      <c r="J884" s="273">
        <f>ROUND(I884*H884,2)</f>
        <v>0</v>
      </c>
      <c r="K884" s="269" t="s">
        <v>1</v>
      </c>
      <c r="L884" s="274"/>
      <c r="M884" s="275" t="s">
        <v>1</v>
      </c>
      <c r="N884" s="276" t="s">
        <v>41</v>
      </c>
      <c r="O884" s="91"/>
      <c r="P884" s="235">
        <f>O884*H884</f>
        <v>0</v>
      </c>
      <c r="Q884" s="235">
        <v>0</v>
      </c>
      <c r="R884" s="235">
        <f>Q884*H884</f>
        <v>0</v>
      </c>
      <c r="S884" s="235">
        <v>0</v>
      </c>
      <c r="T884" s="236">
        <f>S884*H884</f>
        <v>0</v>
      </c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R884" s="237" t="s">
        <v>1183</v>
      </c>
      <c r="AT884" s="237" t="s">
        <v>406</v>
      </c>
      <c r="AU884" s="237" t="s">
        <v>85</v>
      </c>
      <c r="AY884" s="17" t="s">
        <v>178</v>
      </c>
      <c r="BE884" s="238">
        <f>IF(N884="základní",J884,0)</f>
        <v>0</v>
      </c>
      <c r="BF884" s="238">
        <f>IF(N884="snížená",J884,0)</f>
        <v>0</v>
      </c>
      <c r="BG884" s="238">
        <f>IF(N884="zákl. přenesená",J884,0)</f>
        <v>0</v>
      </c>
      <c r="BH884" s="238">
        <f>IF(N884="sníž. přenesená",J884,0)</f>
        <v>0</v>
      </c>
      <c r="BI884" s="238">
        <f>IF(N884="nulová",J884,0)</f>
        <v>0</v>
      </c>
      <c r="BJ884" s="17" t="s">
        <v>83</v>
      </c>
      <c r="BK884" s="238">
        <f>ROUND(I884*H884,2)</f>
        <v>0</v>
      </c>
      <c r="BL884" s="17" t="s">
        <v>1183</v>
      </c>
      <c r="BM884" s="237" t="s">
        <v>4889</v>
      </c>
    </row>
    <row r="885" s="14" customFormat="1">
      <c r="A885" s="14"/>
      <c r="B885" s="255"/>
      <c r="C885" s="256"/>
      <c r="D885" s="246" t="s">
        <v>190</v>
      </c>
      <c r="E885" s="257" t="s">
        <v>1</v>
      </c>
      <c r="F885" s="258" t="s">
        <v>4890</v>
      </c>
      <c r="G885" s="256"/>
      <c r="H885" s="259">
        <v>84</v>
      </c>
      <c r="I885" s="260"/>
      <c r="J885" s="256"/>
      <c r="K885" s="256"/>
      <c r="L885" s="261"/>
      <c r="M885" s="262"/>
      <c r="N885" s="263"/>
      <c r="O885" s="263"/>
      <c r="P885" s="263"/>
      <c r="Q885" s="263"/>
      <c r="R885" s="263"/>
      <c r="S885" s="263"/>
      <c r="T885" s="26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T885" s="265" t="s">
        <v>190</v>
      </c>
      <c r="AU885" s="265" t="s">
        <v>85</v>
      </c>
      <c r="AV885" s="14" t="s">
        <v>85</v>
      </c>
      <c r="AW885" s="14" t="s">
        <v>34</v>
      </c>
      <c r="AX885" s="14" t="s">
        <v>76</v>
      </c>
      <c r="AY885" s="265" t="s">
        <v>178</v>
      </c>
    </row>
    <row r="886" s="14" customFormat="1">
      <c r="A886" s="14"/>
      <c r="B886" s="255"/>
      <c r="C886" s="256"/>
      <c r="D886" s="246" t="s">
        <v>190</v>
      </c>
      <c r="E886" s="257" t="s">
        <v>1</v>
      </c>
      <c r="F886" s="258" t="s">
        <v>4891</v>
      </c>
      <c r="G886" s="256"/>
      <c r="H886" s="259">
        <v>250</v>
      </c>
      <c r="I886" s="260"/>
      <c r="J886" s="256"/>
      <c r="K886" s="256"/>
      <c r="L886" s="261"/>
      <c r="M886" s="262"/>
      <c r="N886" s="263"/>
      <c r="O886" s="263"/>
      <c r="P886" s="263"/>
      <c r="Q886" s="263"/>
      <c r="R886" s="263"/>
      <c r="S886" s="263"/>
      <c r="T886" s="26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T886" s="265" t="s">
        <v>190</v>
      </c>
      <c r="AU886" s="265" t="s">
        <v>85</v>
      </c>
      <c r="AV886" s="14" t="s">
        <v>85</v>
      </c>
      <c r="AW886" s="14" t="s">
        <v>34</v>
      </c>
      <c r="AX886" s="14" t="s">
        <v>76</v>
      </c>
      <c r="AY886" s="265" t="s">
        <v>178</v>
      </c>
    </row>
    <row r="887" s="14" customFormat="1">
      <c r="A887" s="14"/>
      <c r="B887" s="255"/>
      <c r="C887" s="256"/>
      <c r="D887" s="246" t="s">
        <v>190</v>
      </c>
      <c r="E887" s="257" t="s">
        <v>1</v>
      </c>
      <c r="F887" s="258" t="s">
        <v>4892</v>
      </c>
      <c r="G887" s="256"/>
      <c r="H887" s="259">
        <v>200</v>
      </c>
      <c r="I887" s="260"/>
      <c r="J887" s="256"/>
      <c r="K887" s="256"/>
      <c r="L887" s="261"/>
      <c r="M887" s="262"/>
      <c r="N887" s="263"/>
      <c r="O887" s="263"/>
      <c r="P887" s="263"/>
      <c r="Q887" s="263"/>
      <c r="R887" s="263"/>
      <c r="S887" s="263"/>
      <c r="T887" s="26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65" t="s">
        <v>190</v>
      </c>
      <c r="AU887" s="265" t="s">
        <v>85</v>
      </c>
      <c r="AV887" s="14" t="s">
        <v>85</v>
      </c>
      <c r="AW887" s="14" t="s">
        <v>34</v>
      </c>
      <c r="AX887" s="14" t="s">
        <v>76</v>
      </c>
      <c r="AY887" s="265" t="s">
        <v>178</v>
      </c>
    </row>
    <row r="888" s="14" customFormat="1">
      <c r="A888" s="14"/>
      <c r="B888" s="255"/>
      <c r="C888" s="256"/>
      <c r="D888" s="246" t="s">
        <v>190</v>
      </c>
      <c r="E888" s="257" t="s">
        <v>1</v>
      </c>
      <c r="F888" s="258" t="s">
        <v>4893</v>
      </c>
      <c r="G888" s="256"/>
      <c r="H888" s="259">
        <v>170</v>
      </c>
      <c r="I888" s="260"/>
      <c r="J888" s="256"/>
      <c r="K888" s="256"/>
      <c r="L888" s="261"/>
      <c r="M888" s="262"/>
      <c r="N888" s="263"/>
      <c r="O888" s="263"/>
      <c r="P888" s="263"/>
      <c r="Q888" s="263"/>
      <c r="R888" s="263"/>
      <c r="S888" s="263"/>
      <c r="T888" s="26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T888" s="265" t="s">
        <v>190</v>
      </c>
      <c r="AU888" s="265" t="s">
        <v>85</v>
      </c>
      <c r="AV888" s="14" t="s">
        <v>85</v>
      </c>
      <c r="AW888" s="14" t="s">
        <v>34</v>
      </c>
      <c r="AX888" s="14" t="s">
        <v>76</v>
      </c>
      <c r="AY888" s="265" t="s">
        <v>178</v>
      </c>
    </row>
    <row r="889" s="2" customFormat="1" ht="24.15" customHeight="1">
      <c r="A889" s="38"/>
      <c r="B889" s="39"/>
      <c r="C889" s="226" t="s">
        <v>4894</v>
      </c>
      <c r="D889" s="226" t="s">
        <v>181</v>
      </c>
      <c r="E889" s="227" t="s">
        <v>4895</v>
      </c>
      <c r="F889" s="228" t="s">
        <v>4896</v>
      </c>
      <c r="G889" s="229" t="s">
        <v>267</v>
      </c>
      <c r="H889" s="230">
        <v>704</v>
      </c>
      <c r="I889" s="231"/>
      <c r="J889" s="232">
        <f>ROUND(I889*H889,2)</f>
        <v>0</v>
      </c>
      <c r="K889" s="228" t="s">
        <v>185</v>
      </c>
      <c r="L889" s="44"/>
      <c r="M889" s="233" t="s">
        <v>1</v>
      </c>
      <c r="N889" s="234" t="s">
        <v>41</v>
      </c>
      <c r="O889" s="91"/>
      <c r="P889" s="235">
        <f>O889*H889</f>
        <v>0</v>
      </c>
      <c r="Q889" s="235">
        <v>0</v>
      </c>
      <c r="R889" s="235">
        <f>Q889*H889</f>
        <v>0</v>
      </c>
      <c r="S889" s="235">
        <v>0</v>
      </c>
      <c r="T889" s="236">
        <f>S889*H889</f>
        <v>0</v>
      </c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R889" s="237" t="s">
        <v>362</v>
      </c>
      <c r="AT889" s="237" t="s">
        <v>181</v>
      </c>
      <c r="AU889" s="237" t="s">
        <v>85</v>
      </c>
      <c r="AY889" s="17" t="s">
        <v>178</v>
      </c>
      <c r="BE889" s="238">
        <f>IF(N889="základní",J889,0)</f>
        <v>0</v>
      </c>
      <c r="BF889" s="238">
        <f>IF(N889="snížená",J889,0)</f>
        <v>0</v>
      </c>
      <c r="BG889" s="238">
        <f>IF(N889="zákl. přenesená",J889,0)</f>
        <v>0</v>
      </c>
      <c r="BH889" s="238">
        <f>IF(N889="sníž. přenesená",J889,0)</f>
        <v>0</v>
      </c>
      <c r="BI889" s="238">
        <f>IF(N889="nulová",J889,0)</f>
        <v>0</v>
      </c>
      <c r="BJ889" s="17" t="s">
        <v>83</v>
      </c>
      <c r="BK889" s="238">
        <f>ROUND(I889*H889,2)</f>
        <v>0</v>
      </c>
      <c r="BL889" s="17" t="s">
        <v>362</v>
      </c>
      <c r="BM889" s="237" t="s">
        <v>4897</v>
      </c>
    </row>
    <row r="890" s="2" customFormat="1">
      <c r="A890" s="38"/>
      <c r="B890" s="39"/>
      <c r="C890" s="40"/>
      <c r="D890" s="239" t="s">
        <v>188</v>
      </c>
      <c r="E890" s="40"/>
      <c r="F890" s="240" t="s">
        <v>4898</v>
      </c>
      <c r="G890" s="40"/>
      <c r="H890" s="40"/>
      <c r="I890" s="241"/>
      <c r="J890" s="40"/>
      <c r="K890" s="40"/>
      <c r="L890" s="44"/>
      <c r="M890" s="242"/>
      <c r="N890" s="243"/>
      <c r="O890" s="91"/>
      <c r="P890" s="91"/>
      <c r="Q890" s="91"/>
      <c r="R890" s="91"/>
      <c r="S890" s="91"/>
      <c r="T890" s="92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T890" s="17" t="s">
        <v>188</v>
      </c>
      <c r="AU890" s="17" t="s">
        <v>85</v>
      </c>
    </row>
    <row r="891" s="2" customFormat="1" ht="24.15" customHeight="1">
      <c r="A891" s="38"/>
      <c r="B891" s="39"/>
      <c r="C891" s="267" t="s">
        <v>4899</v>
      </c>
      <c r="D891" s="267" t="s">
        <v>406</v>
      </c>
      <c r="E891" s="268" t="s">
        <v>4900</v>
      </c>
      <c r="F891" s="269" t="s">
        <v>4901</v>
      </c>
      <c r="G891" s="270" t="s">
        <v>267</v>
      </c>
      <c r="H891" s="271">
        <v>140</v>
      </c>
      <c r="I891" s="272"/>
      <c r="J891" s="273">
        <f>ROUND(I891*H891,2)</f>
        <v>0</v>
      </c>
      <c r="K891" s="269" t="s">
        <v>1</v>
      </c>
      <c r="L891" s="274"/>
      <c r="M891" s="275" t="s">
        <v>1</v>
      </c>
      <c r="N891" s="276" t="s">
        <v>41</v>
      </c>
      <c r="O891" s="91"/>
      <c r="P891" s="235">
        <f>O891*H891</f>
        <v>0</v>
      </c>
      <c r="Q891" s="235">
        <v>0</v>
      </c>
      <c r="R891" s="235">
        <f>Q891*H891</f>
        <v>0</v>
      </c>
      <c r="S891" s="235">
        <v>0</v>
      </c>
      <c r="T891" s="236">
        <f>S891*H891</f>
        <v>0</v>
      </c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R891" s="237" t="s">
        <v>1183</v>
      </c>
      <c r="AT891" s="237" t="s">
        <v>406</v>
      </c>
      <c r="AU891" s="237" t="s">
        <v>85</v>
      </c>
      <c r="AY891" s="17" t="s">
        <v>178</v>
      </c>
      <c r="BE891" s="238">
        <f>IF(N891="základní",J891,0)</f>
        <v>0</v>
      </c>
      <c r="BF891" s="238">
        <f>IF(N891="snížená",J891,0)</f>
        <v>0</v>
      </c>
      <c r="BG891" s="238">
        <f>IF(N891="zákl. přenesená",J891,0)</f>
        <v>0</v>
      </c>
      <c r="BH891" s="238">
        <f>IF(N891="sníž. přenesená",J891,0)</f>
        <v>0</v>
      </c>
      <c r="BI891" s="238">
        <f>IF(N891="nulová",J891,0)</f>
        <v>0</v>
      </c>
      <c r="BJ891" s="17" t="s">
        <v>83</v>
      </c>
      <c r="BK891" s="238">
        <f>ROUND(I891*H891,2)</f>
        <v>0</v>
      </c>
      <c r="BL891" s="17" t="s">
        <v>1183</v>
      </c>
      <c r="BM891" s="237" t="s">
        <v>4902</v>
      </c>
    </row>
    <row r="892" s="14" customFormat="1">
      <c r="A892" s="14"/>
      <c r="B892" s="255"/>
      <c r="C892" s="256"/>
      <c r="D892" s="246" t="s">
        <v>190</v>
      </c>
      <c r="E892" s="257" t="s">
        <v>1</v>
      </c>
      <c r="F892" s="258" t="s">
        <v>4903</v>
      </c>
      <c r="G892" s="256"/>
      <c r="H892" s="259">
        <v>105</v>
      </c>
      <c r="I892" s="260"/>
      <c r="J892" s="256"/>
      <c r="K892" s="256"/>
      <c r="L892" s="261"/>
      <c r="M892" s="262"/>
      <c r="N892" s="263"/>
      <c r="O892" s="263"/>
      <c r="P892" s="263"/>
      <c r="Q892" s="263"/>
      <c r="R892" s="263"/>
      <c r="S892" s="263"/>
      <c r="T892" s="26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65" t="s">
        <v>190</v>
      </c>
      <c r="AU892" s="265" t="s">
        <v>85</v>
      </c>
      <c r="AV892" s="14" t="s">
        <v>85</v>
      </c>
      <c r="AW892" s="14" t="s">
        <v>34</v>
      </c>
      <c r="AX892" s="14" t="s">
        <v>76</v>
      </c>
      <c r="AY892" s="265" t="s">
        <v>178</v>
      </c>
    </row>
    <row r="893" s="14" customFormat="1">
      <c r="A893" s="14"/>
      <c r="B893" s="255"/>
      <c r="C893" s="256"/>
      <c r="D893" s="246" t="s">
        <v>190</v>
      </c>
      <c r="E893" s="257" t="s">
        <v>1</v>
      </c>
      <c r="F893" s="258" t="s">
        <v>4904</v>
      </c>
      <c r="G893" s="256"/>
      <c r="H893" s="259">
        <v>35</v>
      </c>
      <c r="I893" s="260"/>
      <c r="J893" s="256"/>
      <c r="K893" s="256"/>
      <c r="L893" s="261"/>
      <c r="M893" s="262"/>
      <c r="N893" s="263"/>
      <c r="O893" s="263"/>
      <c r="P893" s="263"/>
      <c r="Q893" s="263"/>
      <c r="R893" s="263"/>
      <c r="S893" s="263"/>
      <c r="T893" s="26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T893" s="265" t="s">
        <v>190</v>
      </c>
      <c r="AU893" s="265" t="s">
        <v>85</v>
      </c>
      <c r="AV893" s="14" t="s">
        <v>85</v>
      </c>
      <c r="AW893" s="14" t="s">
        <v>34</v>
      </c>
      <c r="AX893" s="14" t="s">
        <v>76</v>
      </c>
      <c r="AY893" s="265" t="s">
        <v>178</v>
      </c>
    </row>
    <row r="894" s="2" customFormat="1" ht="24.15" customHeight="1">
      <c r="A894" s="38"/>
      <c r="B894" s="39"/>
      <c r="C894" s="267" t="s">
        <v>4905</v>
      </c>
      <c r="D894" s="267" t="s">
        <v>406</v>
      </c>
      <c r="E894" s="268" t="s">
        <v>4906</v>
      </c>
      <c r="F894" s="269" t="s">
        <v>4907</v>
      </c>
      <c r="G894" s="270" t="s">
        <v>267</v>
      </c>
      <c r="H894" s="271">
        <v>3010</v>
      </c>
      <c r="I894" s="272"/>
      <c r="J894" s="273">
        <f>ROUND(I894*H894,2)</f>
        <v>0</v>
      </c>
      <c r="K894" s="269" t="s">
        <v>1</v>
      </c>
      <c r="L894" s="274"/>
      <c r="M894" s="275" t="s">
        <v>1</v>
      </c>
      <c r="N894" s="276" t="s">
        <v>41</v>
      </c>
      <c r="O894" s="91"/>
      <c r="P894" s="235">
        <f>O894*H894</f>
        <v>0</v>
      </c>
      <c r="Q894" s="235">
        <v>0</v>
      </c>
      <c r="R894" s="235">
        <f>Q894*H894</f>
        <v>0</v>
      </c>
      <c r="S894" s="235">
        <v>0</v>
      </c>
      <c r="T894" s="236">
        <f>S894*H894</f>
        <v>0</v>
      </c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R894" s="237" t="s">
        <v>1183</v>
      </c>
      <c r="AT894" s="237" t="s">
        <v>406</v>
      </c>
      <c r="AU894" s="237" t="s">
        <v>85</v>
      </c>
      <c r="AY894" s="17" t="s">
        <v>178</v>
      </c>
      <c r="BE894" s="238">
        <f>IF(N894="základní",J894,0)</f>
        <v>0</v>
      </c>
      <c r="BF894" s="238">
        <f>IF(N894="snížená",J894,0)</f>
        <v>0</v>
      </c>
      <c r="BG894" s="238">
        <f>IF(N894="zákl. přenesená",J894,0)</f>
        <v>0</v>
      </c>
      <c r="BH894" s="238">
        <f>IF(N894="sníž. přenesená",J894,0)</f>
        <v>0</v>
      </c>
      <c r="BI894" s="238">
        <f>IF(N894="nulová",J894,0)</f>
        <v>0</v>
      </c>
      <c r="BJ894" s="17" t="s">
        <v>83</v>
      </c>
      <c r="BK894" s="238">
        <f>ROUND(I894*H894,2)</f>
        <v>0</v>
      </c>
      <c r="BL894" s="17" t="s">
        <v>1183</v>
      </c>
      <c r="BM894" s="237" t="s">
        <v>4908</v>
      </c>
    </row>
    <row r="895" s="14" customFormat="1">
      <c r="A895" s="14"/>
      <c r="B895" s="255"/>
      <c r="C895" s="256"/>
      <c r="D895" s="246" t="s">
        <v>190</v>
      </c>
      <c r="E895" s="257" t="s">
        <v>1</v>
      </c>
      <c r="F895" s="258" t="s">
        <v>4909</v>
      </c>
      <c r="G895" s="256"/>
      <c r="H895" s="259">
        <v>710</v>
      </c>
      <c r="I895" s="260"/>
      <c r="J895" s="256"/>
      <c r="K895" s="256"/>
      <c r="L895" s="261"/>
      <c r="M895" s="262"/>
      <c r="N895" s="263"/>
      <c r="O895" s="263"/>
      <c r="P895" s="263"/>
      <c r="Q895" s="263"/>
      <c r="R895" s="263"/>
      <c r="S895" s="263"/>
      <c r="T895" s="26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T895" s="265" t="s">
        <v>190</v>
      </c>
      <c r="AU895" s="265" t="s">
        <v>85</v>
      </c>
      <c r="AV895" s="14" t="s">
        <v>85</v>
      </c>
      <c r="AW895" s="14" t="s">
        <v>34</v>
      </c>
      <c r="AX895" s="14" t="s">
        <v>76</v>
      </c>
      <c r="AY895" s="265" t="s">
        <v>178</v>
      </c>
    </row>
    <row r="896" s="14" customFormat="1">
      <c r="A896" s="14"/>
      <c r="B896" s="255"/>
      <c r="C896" s="256"/>
      <c r="D896" s="246" t="s">
        <v>190</v>
      </c>
      <c r="E896" s="257" t="s">
        <v>1</v>
      </c>
      <c r="F896" s="258" t="s">
        <v>4910</v>
      </c>
      <c r="G896" s="256"/>
      <c r="H896" s="259">
        <v>859</v>
      </c>
      <c r="I896" s="260"/>
      <c r="J896" s="256"/>
      <c r="K896" s="256"/>
      <c r="L896" s="261"/>
      <c r="M896" s="262"/>
      <c r="N896" s="263"/>
      <c r="O896" s="263"/>
      <c r="P896" s="263"/>
      <c r="Q896" s="263"/>
      <c r="R896" s="263"/>
      <c r="S896" s="263"/>
      <c r="T896" s="26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T896" s="265" t="s">
        <v>190</v>
      </c>
      <c r="AU896" s="265" t="s">
        <v>85</v>
      </c>
      <c r="AV896" s="14" t="s">
        <v>85</v>
      </c>
      <c r="AW896" s="14" t="s">
        <v>34</v>
      </c>
      <c r="AX896" s="14" t="s">
        <v>76</v>
      </c>
      <c r="AY896" s="265" t="s">
        <v>178</v>
      </c>
    </row>
    <row r="897" s="14" customFormat="1">
      <c r="A897" s="14"/>
      <c r="B897" s="255"/>
      <c r="C897" s="256"/>
      <c r="D897" s="246" t="s">
        <v>190</v>
      </c>
      <c r="E897" s="257" t="s">
        <v>1</v>
      </c>
      <c r="F897" s="258" t="s">
        <v>4911</v>
      </c>
      <c r="G897" s="256"/>
      <c r="H897" s="259">
        <v>190</v>
      </c>
      <c r="I897" s="260"/>
      <c r="J897" s="256"/>
      <c r="K897" s="256"/>
      <c r="L897" s="261"/>
      <c r="M897" s="262"/>
      <c r="N897" s="263"/>
      <c r="O897" s="263"/>
      <c r="P897" s="263"/>
      <c r="Q897" s="263"/>
      <c r="R897" s="263"/>
      <c r="S897" s="263"/>
      <c r="T897" s="26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T897" s="265" t="s">
        <v>190</v>
      </c>
      <c r="AU897" s="265" t="s">
        <v>85</v>
      </c>
      <c r="AV897" s="14" t="s">
        <v>85</v>
      </c>
      <c r="AW897" s="14" t="s">
        <v>34</v>
      </c>
      <c r="AX897" s="14" t="s">
        <v>76</v>
      </c>
      <c r="AY897" s="265" t="s">
        <v>178</v>
      </c>
    </row>
    <row r="898" s="14" customFormat="1">
      <c r="A898" s="14"/>
      <c r="B898" s="255"/>
      <c r="C898" s="256"/>
      <c r="D898" s="246" t="s">
        <v>190</v>
      </c>
      <c r="E898" s="257" t="s">
        <v>1</v>
      </c>
      <c r="F898" s="258" t="s">
        <v>4912</v>
      </c>
      <c r="G898" s="256"/>
      <c r="H898" s="259">
        <v>125</v>
      </c>
      <c r="I898" s="260"/>
      <c r="J898" s="256"/>
      <c r="K898" s="256"/>
      <c r="L898" s="261"/>
      <c r="M898" s="262"/>
      <c r="N898" s="263"/>
      <c r="O898" s="263"/>
      <c r="P898" s="263"/>
      <c r="Q898" s="263"/>
      <c r="R898" s="263"/>
      <c r="S898" s="263"/>
      <c r="T898" s="26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65" t="s">
        <v>190</v>
      </c>
      <c r="AU898" s="265" t="s">
        <v>85</v>
      </c>
      <c r="AV898" s="14" t="s">
        <v>85</v>
      </c>
      <c r="AW898" s="14" t="s">
        <v>34</v>
      </c>
      <c r="AX898" s="14" t="s">
        <v>76</v>
      </c>
      <c r="AY898" s="265" t="s">
        <v>178</v>
      </c>
    </row>
    <row r="899" s="14" customFormat="1">
      <c r="A899" s="14"/>
      <c r="B899" s="255"/>
      <c r="C899" s="256"/>
      <c r="D899" s="246" t="s">
        <v>190</v>
      </c>
      <c r="E899" s="257" t="s">
        <v>1</v>
      </c>
      <c r="F899" s="258" t="s">
        <v>4913</v>
      </c>
      <c r="G899" s="256"/>
      <c r="H899" s="259">
        <v>70</v>
      </c>
      <c r="I899" s="260"/>
      <c r="J899" s="256"/>
      <c r="K899" s="256"/>
      <c r="L899" s="261"/>
      <c r="M899" s="262"/>
      <c r="N899" s="263"/>
      <c r="O899" s="263"/>
      <c r="P899" s="263"/>
      <c r="Q899" s="263"/>
      <c r="R899" s="263"/>
      <c r="S899" s="263"/>
      <c r="T899" s="26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T899" s="265" t="s">
        <v>190</v>
      </c>
      <c r="AU899" s="265" t="s">
        <v>85</v>
      </c>
      <c r="AV899" s="14" t="s">
        <v>85</v>
      </c>
      <c r="AW899" s="14" t="s">
        <v>34</v>
      </c>
      <c r="AX899" s="14" t="s">
        <v>76</v>
      </c>
      <c r="AY899" s="265" t="s">
        <v>178</v>
      </c>
    </row>
    <row r="900" s="14" customFormat="1">
      <c r="A900" s="14"/>
      <c r="B900" s="255"/>
      <c r="C900" s="256"/>
      <c r="D900" s="246" t="s">
        <v>190</v>
      </c>
      <c r="E900" s="257" t="s">
        <v>1</v>
      </c>
      <c r="F900" s="258" t="s">
        <v>4914</v>
      </c>
      <c r="G900" s="256"/>
      <c r="H900" s="259">
        <v>65</v>
      </c>
      <c r="I900" s="260"/>
      <c r="J900" s="256"/>
      <c r="K900" s="256"/>
      <c r="L900" s="261"/>
      <c r="M900" s="262"/>
      <c r="N900" s="263"/>
      <c r="O900" s="263"/>
      <c r="P900" s="263"/>
      <c r="Q900" s="263"/>
      <c r="R900" s="263"/>
      <c r="S900" s="263"/>
      <c r="T900" s="26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265" t="s">
        <v>190</v>
      </c>
      <c r="AU900" s="265" t="s">
        <v>85</v>
      </c>
      <c r="AV900" s="14" t="s">
        <v>85</v>
      </c>
      <c r="AW900" s="14" t="s">
        <v>34</v>
      </c>
      <c r="AX900" s="14" t="s">
        <v>76</v>
      </c>
      <c r="AY900" s="265" t="s">
        <v>178</v>
      </c>
    </row>
    <row r="901" s="14" customFormat="1">
      <c r="A901" s="14"/>
      <c r="B901" s="255"/>
      <c r="C901" s="256"/>
      <c r="D901" s="246" t="s">
        <v>190</v>
      </c>
      <c r="E901" s="257" t="s">
        <v>1</v>
      </c>
      <c r="F901" s="258" t="s">
        <v>4915</v>
      </c>
      <c r="G901" s="256"/>
      <c r="H901" s="259">
        <v>170</v>
      </c>
      <c r="I901" s="260"/>
      <c r="J901" s="256"/>
      <c r="K901" s="256"/>
      <c r="L901" s="261"/>
      <c r="M901" s="262"/>
      <c r="N901" s="263"/>
      <c r="O901" s="263"/>
      <c r="P901" s="263"/>
      <c r="Q901" s="263"/>
      <c r="R901" s="263"/>
      <c r="S901" s="263"/>
      <c r="T901" s="26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T901" s="265" t="s">
        <v>190</v>
      </c>
      <c r="AU901" s="265" t="s">
        <v>85</v>
      </c>
      <c r="AV901" s="14" t="s">
        <v>85</v>
      </c>
      <c r="AW901" s="14" t="s">
        <v>34</v>
      </c>
      <c r="AX901" s="14" t="s">
        <v>76</v>
      </c>
      <c r="AY901" s="265" t="s">
        <v>178</v>
      </c>
    </row>
    <row r="902" s="14" customFormat="1">
      <c r="A902" s="14"/>
      <c r="B902" s="255"/>
      <c r="C902" s="256"/>
      <c r="D902" s="246" t="s">
        <v>190</v>
      </c>
      <c r="E902" s="257" t="s">
        <v>1</v>
      </c>
      <c r="F902" s="258" t="s">
        <v>4916</v>
      </c>
      <c r="G902" s="256"/>
      <c r="H902" s="259">
        <v>75</v>
      </c>
      <c r="I902" s="260"/>
      <c r="J902" s="256"/>
      <c r="K902" s="256"/>
      <c r="L902" s="261"/>
      <c r="M902" s="262"/>
      <c r="N902" s="263"/>
      <c r="O902" s="263"/>
      <c r="P902" s="263"/>
      <c r="Q902" s="263"/>
      <c r="R902" s="263"/>
      <c r="S902" s="263"/>
      <c r="T902" s="26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65" t="s">
        <v>190</v>
      </c>
      <c r="AU902" s="265" t="s">
        <v>85</v>
      </c>
      <c r="AV902" s="14" t="s">
        <v>85</v>
      </c>
      <c r="AW902" s="14" t="s">
        <v>34</v>
      </c>
      <c r="AX902" s="14" t="s">
        <v>76</v>
      </c>
      <c r="AY902" s="265" t="s">
        <v>178</v>
      </c>
    </row>
    <row r="903" s="14" customFormat="1">
      <c r="A903" s="14"/>
      <c r="B903" s="255"/>
      <c r="C903" s="256"/>
      <c r="D903" s="246" t="s">
        <v>190</v>
      </c>
      <c r="E903" s="257" t="s">
        <v>1</v>
      </c>
      <c r="F903" s="258" t="s">
        <v>4917</v>
      </c>
      <c r="G903" s="256"/>
      <c r="H903" s="259">
        <v>50</v>
      </c>
      <c r="I903" s="260"/>
      <c r="J903" s="256"/>
      <c r="K903" s="256"/>
      <c r="L903" s="261"/>
      <c r="M903" s="262"/>
      <c r="N903" s="263"/>
      <c r="O903" s="263"/>
      <c r="P903" s="263"/>
      <c r="Q903" s="263"/>
      <c r="R903" s="263"/>
      <c r="S903" s="263"/>
      <c r="T903" s="26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65" t="s">
        <v>190</v>
      </c>
      <c r="AU903" s="265" t="s">
        <v>85</v>
      </c>
      <c r="AV903" s="14" t="s">
        <v>85</v>
      </c>
      <c r="AW903" s="14" t="s">
        <v>34</v>
      </c>
      <c r="AX903" s="14" t="s">
        <v>76</v>
      </c>
      <c r="AY903" s="265" t="s">
        <v>178</v>
      </c>
    </row>
    <row r="904" s="14" customFormat="1">
      <c r="A904" s="14"/>
      <c r="B904" s="255"/>
      <c r="C904" s="256"/>
      <c r="D904" s="246" t="s">
        <v>190</v>
      </c>
      <c r="E904" s="257" t="s">
        <v>1</v>
      </c>
      <c r="F904" s="258" t="s">
        <v>4918</v>
      </c>
      <c r="G904" s="256"/>
      <c r="H904" s="259">
        <v>696</v>
      </c>
      <c r="I904" s="260"/>
      <c r="J904" s="256"/>
      <c r="K904" s="256"/>
      <c r="L904" s="261"/>
      <c r="M904" s="262"/>
      <c r="N904" s="263"/>
      <c r="O904" s="263"/>
      <c r="P904" s="263"/>
      <c r="Q904" s="263"/>
      <c r="R904" s="263"/>
      <c r="S904" s="263"/>
      <c r="T904" s="26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T904" s="265" t="s">
        <v>190</v>
      </c>
      <c r="AU904" s="265" t="s">
        <v>85</v>
      </c>
      <c r="AV904" s="14" t="s">
        <v>85</v>
      </c>
      <c r="AW904" s="14" t="s">
        <v>34</v>
      </c>
      <c r="AX904" s="14" t="s">
        <v>76</v>
      </c>
      <c r="AY904" s="265" t="s">
        <v>178</v>
      </c>
    </row>
    <row r="905" s="2" customFormat="1" ht="24.15" customHeight="1">
      <c r="A905" s="38"/>
      <c r="B905" s="39"/>
      <c r="C905" s="267" t="s">
        <v>4919</v>
      </c>
      <c r="D905" s="267" t="s">
        <v>406</v>
      </c>
      <c r="E905" s="268" t="s">
        <v>4920</v>
      </c>
      <c r="F905" s="269" t="s">
        <v>4921</v>
      </c>
      <c r="G905" s="270" t="s">
        <v>267</v>
      </c>
      <c r="H905" s="271">
        <v>4280</v>
      </c>
      <c r="I905" s="272"/>
      <c r="J905" s="273">
        <f>ROUND(I905*H905,2)</f>
        <v>0</v>
      </c>
      <c r="K905" s="269" t="s">
        <v>1</v>
      </c>
      <c r="L905" s="274"/>
      <c r="M905" s="275" t="s">
        <v>1</v>
      </c>
      <c r="N905" s="276" t="s">
        <v>41</v>
      </c>
      <c r="O905" s="91"/>
      <c r="P905" s="235">
        <f>O905*H905</f>
        <v>0</v>
      </c>
      <c r="Q905" s="235">
        <v>0</v>
      </c>
      <c r="R905" s="235">
        <f>Q905*H905</f>
        <v>0</v>
      </c>
      <c r="S905" s="235">
        <v>0</v>
      </c>
      <c r="T905" s="236">
        <f>S905*H905</f>
        <v>0</v>
      </c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R905" s="237" t="s">
        <v>1183</v>
      </c>
      <c r="AT905" s="237" t="s">
        <v>406</v>
      </c>
      <c r="AU905" s="237" t="s">
        <v>85</v>
      </c>
      <c r="AY905" s="17" t="s">
        <v>178</v>
      </c>
      <c r="BE905" s="238">
        <f>IF(N905="základní",J905,0)</f>
        <v>0</v>
      </c>
      <c r="BF905" s="238">
        <f>IF(N905="snížená",J905,0)</f>
        <v>0</v>
      </c>
      <c r="BG905" s="238">
        <f>IF(N905="zákl. přenesená",J905,0)</f>
        <v>0</v>
      </c>
      <c r="BH905" s="238">
        <f>IF(N905="sníž. přenesená",J905,0)</f>
        <v>0</v>
      </c>
      <c r="BI905" s="238">
        <f>IF(N905="nulová",J905,0)</f>
        <v>0</v>
      </c>
      <c r="BJ905" s="17" t="s">
        <v>83</v>
      </c>
      <c r="BK905" s="238">
        <f>ROUND(I905*H905,2)</f>
        <v>0</v>
      </c>
      <c r="BL905" s="17" t="s">
        <v>1183</v>
      </c>
      <c r="BM905" s="237" t="s">
        <v>4922</v>
      </c>
    </row>
    <row r="906" s="14" customFormat="1">
      <c r="A906" s="14"/>
      <c r="B906" s="255"/>
      <c r="C906" s="256"/>
      <c r="D906" s="246" t="s">
        <v>190</v>
      </c>
      <c r="E906" s="257" t="s">
        <v>1</v>
      </c>
      <c r="F906" s="258" t="s">
        <v>4923</v>
      </c>
      <c r="G906" s="256"/>
      <c r="H906" s="259">
        <v>1101</v>
      </c>
      <c r="I906" s="260"/>
      <c r="J906" s="256"/>
      <c r="K906" s="256"/>
      <c r="L906" s="261"/>
      <c r="M906" s="262"/>
      <c r="N906" s="263"/>
      <c r="O906" s="263"/>
      <c r="P906" s="263"/>
      <c r="Q906" s="263"/>
      <c r="R906" s="263"/>
      <c r="S906" s="263"/>
      <c r="T906" s="26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T906" s="265" t="s">
        <v>190</v>
      </c>
      <c r="AU906" s="265" t="s">
        <v>85</v>
      </c>
      <c r="AV906" s="14" t="s">
        <v>85</v>
      </c>
      <c r="AW906" s="14" t="s">
        <v>34</v>
      </c>
      <c r="AX906" s="14" t="s">
        <v>76</v>
      </c>
      <c r="AY906" s="265" t="s">
        <v>178</v>
      </c>
    </row>
    <row r="907" s="14" customFormat="1">
      <c r="A907" s="14"/>
      <c r="B907" s="255"/>
      <c r="C907" s="256"/>
      <c r="D907" s="246" t="s">
        <v>190</v>
      </c>
      <c r="E907" s="257" t="s">
        <v>1</v>
      </c>
      <c r="F907" s="258" t="s">
        <v>4924</v>
      </c>
      <c r="G907" s="256"/>
      <c r="H907" s="259">
        <v>56</v>
      </c>
      <c r="I907" s="260"/>
      <c r="J907" s="256"/>
      <c r="K907" s="256"/>
      <c r="L907" s="261"/>
      <c r="M907" s="262"/>
      <c r="N907" s="263"/>
      <c r="O907" s="263"/>
      <c r="P907" s="263"/>
      <c r="Q907" s="263"/>
      <c r="R907" s="263"/>
      <c r="S907" s="263"/>
      <c r="T907" s="26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65" t="s">
        <v>190</v>
      </c>
      <c r="AU907" s="265" t="s">
        <v>85</v>
      </c>
      <c r="AV907" s="14" t="s">
        <v>85</v>
      </c>
      <c r="AW907" s="14" t="s">
        <v>34</v>
      </c>
      <c r="AX907" s="14" t="s">
        <v>76</v>
      </c>
      <c r="AY907" s="265" t="s">
        <v>178</v>
      </c>
    </row>
    <row r="908" s="14" customFormat="1">
      <c r="A908" s="14"/>
      <c r="B908" s="255"/>
      <c r="C908" s="256"/>
      <c r="D908" s="246" t="s">
        <v>190</v>
      </c>
      <c r="E908" s="257" t="s">
        <v>1</v>
      </c>
      <c r="F908" s="258" t="s">
        <v>4925</v>
      </c>
      <c r="G908" s="256"/>
      <c r="H908" s="259">
        <v>1370</v>
      </c>
      <c r="I908" s="260"/>
      <c r="J908" s="256"/>
      <c r="K908" s="256"/>
      <c r="L908" s="261"/>
      <c r="M908" s="262"/>
      <c r="N908" s="263"/>
      <c r="O908" s="263"/>
      <c r="P908" s="263"/>
      <c r="Q908" s="263"/>
      <c r="R908" s="263"/>
      <c r="S908" s="263"/>
      <c r="T908" s="26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T908" s="265" t="s">
        <v>190</v>
      </c>
      <c r="AU908" s="265" t="s">
        <v>85</v>
      </c>
      <c r="AV908" s="14" t="s">
        <v>85</v>
      </c>
      <c r="AW908" s="14" t="s">
        <v>34</v>
      </c>
      <c r="AX908" s="14" t="s">
        <v>76</v>
      </c>
      <c r="AY908" s="265" t="s">
        <v>178</v>
      </c>
    </row>
    <row r="909" s="14" customFormat="1">
      <c r="A909" s="14"/>
      <c r="B909" s="255"/>
      <c r="C909" s="256"/>
      <c r="D909" s="246" t="s">
        <v>190</v>
      </c>
      <c r="E909" s="257" t="s">
        <v>1</v>
      </c>
      <c r="F909" s="258" t="s">
        <v>4926</v>
      </c>
      <c r="G909" s="256"/>
      <c r="H909" s="259">
        <v>174</v>
      </c>
      <c r="I909" s="260"/>
      <c r="J909" s="256"/>
      <c r="K909" s="256"/>
      <c r="L909" s="261"/>
      <c r="M909" s="262"/>
      <c r="N909" s="263"/>
      <c r="O909" s="263"/>
      <c r="P909" s="263"/>
      <c r="Q909" s="263"/>
      <c r="R909" s="263"/>
      <c r="S909" s="263"/>
      <c r="T909" s="26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T909" s="265" t="s">
        <v>190</v>
      </c>
      <c r="AU909" s="265" t="s">
        <v>85</v>
      </c>
      <c r="AV909" s="14" t="s">
        <v>85</v>
      </c>
      <c r="AW909" s="14" t="s">
        <v>34</v>
      </c>
      <c r="AX909" s="14" t="s">
        <v>76</v>
      </c>
      <c r="AY909" s="265" t="s">
        <v>178</v>
      </c>
    </row>
    <row r="910" s="14" customFormat="1">
      <c r="A910" s="14"/>
      <c r="B910" s="255"/>
      <c r="C910" s="256"/>
      <c r="D910" s="246" t="s">
        <v>190</v>
      </c>
      <c r="E910" s="257" t="s">
        <v>1</v>
      </c>
      <c r="F910" s="258" t="s">
        <v>4927</v>
      </c>
      <c r="G910" s="256"/>
      <c r="H910" s="259">
        <v>294</v>
      </c>
      <c r="I910" s="260"/>
      <c r="J910" s="256"/>
      <c r="K910" s="256"/>
      <c r="L910" s="261"/>
      <c r="M910" s="262"/>
      <c r="N910" s="263"/>
      <c r="O910" s="263"/>
      <c r="P910" s="263"/>
      <c r="Q910" s="263"/>
      <c r="R910" s="263"/>
      <c r="S910" s="263"/>
      <c r="T910" s="26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T910" s="265" t="s">
        <v>190</v>
      </c>
      <c r="AU910" s="265" t="s">
        <v>85</v>
      </c>
      <c r="AV910" s="14" t="s">
        <v>85</v>
      </c>
      <c r="AW910" s="14" t="s">
        <v>34</v>
      </c>
      <c r="AX910" s="14" t="s">
        <v>76</v>
      </c>
      <c r="AY910" s="265" t="s">
        <v>178</v>
      </c>
    </row>
    <row r="911" s="14" customFormat="1">
      <c r="A911" s="14"/>
      <c r="B911" s="255"/>
      <c r="C911" s="256"/>
      <c r="D911" s="246" t="s">
        <v>190</v>
      </c>
      <c r="E911" s="257" t="s">
        <v>1</v>
      </c>
      <c r="F911" s="258" t="s">
        <v>4928</v>
      </c>
      <c r="G911" s="256"/>
      <c r="H911" s="259">
        <v>293</v>
      </c>
      <c r="I911" s="260"/>
      <c r="J911" s="256"/>
      <c r="K911" s="256"/>
      <c r="L911" s="261"/>
      <c r="M911" s="262"/>
      <c r="N911" s="263"/>
      <c r="O911" s="263"/>
      <c r="P911" s="263"/>
      <c r="Q911" s="263"/>
      <c r="R911" s="263"/>
      <c r="S911" s="263"/>
      <c r="T911" s="26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T911" s="265" t="s">
        <v>190</v>
      </c>
      <c r="AU911" s="265" t="s">
        <v>85</v>
      </c>
      <c r="AV911" s="14" t="s">
        <v>85</v>
      </c>
      <c r="AW911" s="14" t="s">
        <v>34</v>
      </c>
      <c r="AX911" s="14" t="s">
        <v>76</v>
      </c>
      <c r="AY911" s="265" t="s">
        <v>178</v>
      </c>
    </row>
    <row r="912" s="14" customFormat="1">
      <c r="A912" s="14"/>
      <c r="B912" s="255"/>
      <c r="C912" s="256"/>
      <c r="D912" s="246" t="s">
        <v>190</v>
      </c>
      <c r="E912" s="257" t="s">
        <v>1</v>
      </c>
      <c r="F912" s="258" t="s">
        <v>4929</v>
      </c>
      <c r="G912" s="256"/>
      <c r="H912" s="259">
        <v>992</v>
      </c>
      <c r="I912" s="260"/>
      <c r="J912" s="256"/>
      <c r="K912" s="256"/>
      <c r="L912" s="261"/>
      <c r="M912" s="262"/>
      <c r="N912" s="263"/>
      <c r="O912" s="263"/>
      <c r="P912" s="263"/>
      <c r="Q912" s="263"/>
      <c r="R912" s="263"/>
      <c r="S912" s="263"/>
      <c r="T912" s="26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65" t="s">
        <v>190</v>
      </c>
      <c r="AU912" s="265" t="s">
        <v>85</v>
      </c>
      <c r="AV912" s="14" t="s">
        <v>85</v>
      </c>
      <c r="AW912" s="14" t="s">
        <v>34</v>
      </c>
      <c r="AX912" s="14" t="s">
        <v>76</v>
      </c>
      <c r="AY912" s="265" t="s">
        <v>178</v>
      </c>
    </row>
    <row r="913" s="2" customFormat="1" ht="24.15" customHeight="1">
      <c r="A913" s="38"/>
      <c r="B913" s="39"/>
      <c r="C913" s="226" t="s">
        <v>4930</v>
      </c>
      <c r="D913" s="226" t="s">
        <v>181</v>
      </c>
      <c r="E913" s="227" t="s">
        <v>4931</v>
      </c>
      <c r="F913" s="228" t="s">
        <v>4932</v>
      </c>
      <c r="G913" s="229" t="s">
        <v>267</v>
      </c>
      <c r="H913" s="230">
        <v>7430</v>
      </c>
      <c r="I913" s="231"/>
      <c r="J913" s="232">
        <f>ROUND(I913*H913,2)</f>
        <v>0</v>
      </c>
      <c r="K913" s="228" t="s">
        <v>185</v>
      </c>
      <c r="L913" s="44"/>
      <c r="M913" s="233" t="s">
        <v>1</v>
      </c>
      <c r="N913" s="234" t="s">
        <v>41</v>
      </c>
      <c r="O913" s="91"/>
      <c r="P913" s="235">
        <f>O913*H913</f>
        <v>0</v>
      </c>
      <c r="Q913" s="235">
        <v>0</v>
      </c>
      <c r="R913" s="235">
        <f>Q913*H913</f>
        <v>0</v>
      </c>
      <c r="S913" s="235">
        <v>0</v>
      </c>
      <c r="T913" s="236">
        <f>S913*H913</f>
        <v>0</v>
      </c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R913" s="237" t="s">
        <v>362</v>
      </c>
      <c r="AT913" s="237" t="s">
        <v>181</v>
      </c>
      <c r="AU913" s="237" t="s">
        <v>85</v>
      </c>
      <c r="AY913" s="17" t="s">
        <v>178</v>
      </c>
      <c r="BE913" s="238">
        <f>IF(N913="základní",J913,0)</f>
        <v>0</v>
      </c>
      <c r="BF913" s="238">
        <f>IF(N913="snížená",J913,0)</f>
        <v>0</v>
      </c>
      <c r="BG913" s="238">
        <f>IF(N913="zákl. přenesená",J913,0)</f>
        <v>0</v>
      </c>
      <c r="BH913" s="238">
        <f>IF(N913="sníž. přenesená",J913,0)</f>
        <v>0</v>
      </c>
      <c r="BI913" s="238">
        <f>IF(N913="nulová",J913,0)</f>
        <v>0</v>
      </c>
      <c r="BJ913" s="17" t="s">
        <v>83</v>
      </c>
      <c r="BK913" s="238">
        <f>ROUND(I913*H913,2)</f>
        <v>0</v>
      </c>
      <c r="BL913" s="17" t="s">
        <v>362</v>
      </c>
      <c r="BM913" s="237" t="s">
        <v>4933</v>
      </c>
    </row>
    <row r="914" s="2" customFormat="1">
      <c r="A914" s="38"/>
      <c r="B914" s="39"/>
      <c r="C914" s="40"/>
      <c r="D914" s="239" t="s">
        <v>188</v>
      </c>
      <c r="E914" s="40"/>
      <c r="F914" s="240" t="s">
        <v>4934</v>
      </c>
      <c r="G914" s="40"/>
      <c r="H914" s="40"/>
      <c r="I914" s="241"/>
      <c r="J914" s="40"/>
      <c r="K914" s="40"/>
      <c r="L914" s="44"/>
      <c r="M914" s="242"/>
      <c r="N914" s="243"/>
      <c r="O914" s="91"/>
      <c r="P914" s="91"/>
      <c r="Q914" s="91"/>
      <c r="R914" s="91"/>
      <c r="S914" s="91"/>
      <c r="T914" s="92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T914" s="17" t="s">
        <v>188</v>
      </c>
      <c r="AU914" s="17" t="s">
        <v>85</v>
      </c>
    </row>
    <row r="915" s="2" customFormat="1" ht="24.15" customHeight="1">
      <c r="A915" s="38"/>
      <c r="B915" s="39"/>
      <c r="C915" s="267" t="s">
        <v>4935</v>
      </c>
      <c r="D915" s="267" t="s">
        <v>406</v>
      </c>
      <c r="E915" s="268" t="s">
        <v>4936</v>
      </c>
      <c r="F915" s="269" t="s">
        <v>4937</v>
      </c>
      <c r="G915" s="270" t="s">
        <v>267</v>
      </c>
      <c r="H915" s="271">
        <v>270</v>
      </c>
      <c r="I915" s="272"/>
      <c r="J915" s="273">
        <f>ROUND(I915*H915,2)</f>
        <v>0</v>
      </c>
      <c r="K915" s="269" t="s">
        <v>1</v>
      </c>
      <c r="L915" s="274"/>
      <c r="M915" s="275" t="s">
        <v>1</v>
      </c>
      <c r="N915" s="276" t="s">
        <v>41</v>
      </c>
      <c r="O915" s="91"/>
      <c r="P915" s="235">
        <f>O915*H915</f>
        <v>0</v>
      </c>
      <c r="Q915" s="235">
        <v>0</v>
      </c>
      <c r="R915" s="235">
        <f>Q915*H915</f>
        <v>0</v>
      </c>
      <c r="S915" s="235">
        <v>0</v>
      </c>
      <c r="T915" s="236">
        <f>S915*H915</f>
        <v>0</v>
      </c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R915" s="237" t="s">
        <v>1183</v>
      </c>
      <c r="AT915" s="237" t="s">
        <v>406</v>
      </c>
      <c r="AU915" s="237" t="s">
        <v>85</v>
      </c>
      <c r="AY915" s="17" t="s">
        <v>178</v>
      </c>
      <c r="BE915" s="238">
        <f>IF(N915="základní",J915,0)</f>
        <v>0</v>
      </c>
      <c r="BF915" s="238">
        <f>IF(N915="snížená",J915,0)</f>
        <v>0</v>
      </c>
      <c r="BG915" s="238">
        <f>IF(N915="zákl. přenesená",J915,0)</f>
        <v>0</v>
      </c>
      <c r="BH915" s="238">
        <f>IF(N915="sníž. přenesená",J915,0)</f>
        <v>0</v>
      </c>
      <c r="BI915" s="238">
        <f>IF(N915="nulová",J915,0)</f>
        <v>0</v>
      </c>
      <c r="BJ915" s="17" t="s">
        <v>83</v>
      </c>
      <c r="BK915" s="238">
        <f>ROUND(I915*H915,2)</f>
        <v>0</v>
      </c>
      <c r="BL915" s="17" t="s">
        <v>1183</v>
      </c>
      <c r="BM915" s="237" t="s">
        <v>4938</v>
      </c>
    </row>
    <row r="916" s="14" customFormat="1">
      <c r="A916" s="14"/>
      <c r="B916" s="255"/>
      <c r="C916" s="256"/>
      <c r="D916" s="246" t="s">
        <v>190</v>
      </c>
      <c r="E916" s="257" t="s">
        <v>1</v>
      </c>
      <c r="F916" s="258" t="s">
        <v>4939</v>
      </c>
      <c r="G916" s="256"/>
      <c r="H916" s="259">
        <v>174</v>
      </c>
      <c r="I916" s="260"/>
      <c r="J916" s="256"/>
      <c r="K916" s="256"/>
      <c r="L916" s="261"/>
      <c r="M916" s="262"/>
      <c r="N916" s="263"/>
      <c r="O916" s="263"/>
      <c r="P916" s="263"/>
      <c r="Q916" s="263"/>
      <c r="R916" s="263"/>
      <c r="S916" s="263"/>
      <c r="T916" s="26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65" t="s">
        <v>190</v>
      </c>
      <c r="AU916" s="265" t="s">
        <v>85</v>
      </c>
      <c r="AV916" s="14" t="s">
        <v>85</v>
      </c>
      <c r="AW916" s="14" t="s">
        <v>34</v>
      </c>
      <c r="AX916" s="14" t="s">
        <v>76</v>
      </c>
      <c r="AY916" s="265" t="s">
        <v>178</v>
      </c>
    </row>
    <row r="917" s="14" customFormat="1">
      <c r="A917" s="14"/>
      <c r="B917" s="255"/>
      <c r="C917" s="256"/>
      <c r="D917" s="246" t="s">
        <v>190</v>
      </c>
      <c r="E917" s="257" t="s">
        <v>1</v>
      </c>
      <c r="F917" s="258" t="s">
        <v>4940</v>
      </c>
      <c r="G917" s="256"/>
      <c r="H917" s="259">
        <v>30</v>
      </c>
      <c r="I917" s="260"/>
      <c r="J917" s="256"/>
      <c r="K917" s="256"/>
      <c r="L917" s="261"/>
      <c r="M917" s="262"/>
      <c r="N917" s="263"/>
      <c r="O917" s="263"/>
      <c r="P917" s="263"/>
      <c r="Q917" s="263"/>
      <c r="R917" s="263"/>
      <c r="S917" s="263"/>
      <c r="T917" s="26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65" t="s">
        <v>190</v>
      </c>
      <c r="AU917" s="265" t="s">
        <v>85</v>
      </c>
      <c r="AV917" s="14" t="s">
        <v>85</v>
      </c>
      <c r="AW917" s="14" t="s">
        <v>34</v>
      </c>
      <c r="AX917" s="14" t="s">
        <v>76</v>
      </c>
      <c r="AY917" s="265" t="s">
        <v>178</v>
      </c>
    </row>
    <row r="918" s="14" customFormat="1">
      <c r="A918" s="14"/>
      <c r="B918" s="255"/>
      <c r="C918" s="256"/>
      <c r="D918" s="246" t="s">
        <v>190</v>
      </c>
      <c r="E918" s="257" t="s">
        <v>1</v>
      </c>
      <c r="F918" s="258" t="s">
        <v>4941</v>
      </c>
      <c r="G918" s="256"/>
      <c r="H918" s="259">
        <v>66</v>
      </c>
      <c r="I918" s="260"/>
      <c r="J918" s="256"/>
      <c r="K918" s="256"/>
      <c r="L918" s="261"/>
      <c r="M918" s="262"/>
      <c r="N918" s="263"/>
      <c r="O918" s="263"/>
      <c r="P918" s="263"/>
      <c r="Q918" s="263"/>
      <c r="R918" s="263"/>
      <c r="S918" s="263"/>
      <c r="T918" s="26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65" t="s">
        <v>190</v>
      </c>
      <c r="AU918" s="265" t="s">
        <v>85</v>
      </c>
      <c r="AV918" s="14" t="s">
        <v>85</v>
      </c>
      <c r="AW918" s="14" t="s">
        <v>34</v>
      </c>
      <c r="AX918" s="14" t="s">
        <v>76</v>
      </c>
      <c r="AY918" s="265" t="s">
        <v>178</v>
      </c>
    </row>
    <row r="919" s="2" customFormat="1" ht="24.15" customHeight="1">
      <c r="A919" s="38"/>
      <c r="B919" s="39"/>
      <c r="C919" s="226" t="s">
        <v>4942</v>
      </c>
      <c r="D919" s="226" t="s">
        <v>181</v>
      </c>
      <c r="E919" s="227" t="s">
        <v>4943</v>
      </c>
      <c r="F919" s="228" t="s">
        <v>4944</v>
      </c>
      <c r="G919" s="229" t="s">
        <v>267</v>
      </c>
      <c r="H919" s="230">
        <v>270</v>
      </c>
      <c r="I919" s="231"/>
      <c r="J919" s="232">
        <f>ROUND(I919*H919,2)</f>
        <v>0</v>
      </c>
      <c r="K919" s="228" t="s">
        <v>185</v>
      </c>
      <c r="L919" s="44"/>
      <c r="M919" s="233" t="s">
        <v>1</v>
      </c>
      <c r="N919" s="234" t="s">
        <v>41</v>
      </c>
      <c r="O919" s="91"/>
      <c r="P919" s="235">
        <f>O919*H919</f>
        <v>0</v>
      </c>
      <c r="Q919" s="235">
        <v>0</v>
      </c>
      <c r="R919" s="235">
        <f>Q919*H919</f>
        <v>0</v>
      </c>
      <c r="S919" s="235">
        <v>0</v>
      </c>
      <c r="T919" s="236">
        <f>S919*H919</f>
        <v>0</v>
      </c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R919" s="237" t="s">
        <v>362</v>
      </c>
      <c r="AT919" s="237" t="s">
        <v>181</v>
      </c>
      <c r="AU919" s="237" t="s">
        <v>85</v>
      </c>
      <c r="AY919" s="17" t="s">
        <v>178</v>
      </c>
      <c r="BE919" s="238">
        <f>IF(N919="základní",J919,0)</f>
        <v>0</v>
      </c>
      <c r="BF919" s="238">
        <f>IF(N919="snížená",J919,0)</f>
        <v>0</v>
      </c>
      <c r="BG919" s="238">
        <f>IF(N919="zákl. přenesená",J919,0)</f>
        <v>0</v>
      </c>
      <c r="BH919" s="238">
        <f>IF(N919="sníž. přenesená",J919,0)</f>
        <v>0</v>
      </c>
      <c r="BI919" s="238">
        <f>IF(N919="nulová",J919,0)</f>
        <v>0</v>
      </c>
      <c r="BJ919" s="17" t="s">
        <v>83</v>
      </c>
      <c r="BK919" s="238">
        <f>ROUND(I919*H919,2)</f>
        <v>0</v>
      </c>
      <c r="BL919" s="17" t="s">
        <v>362</v>
      </c>
      <c r="BM919" s="237" t="s">
        <v>4945</v>
      </c>
    </row>
    <row r="920" s="2" customFormat="1">
      <c r="A920" s="38"/>
      <c r="B920" s="39"/>
      <c r="C920" s="40"/>
      <c r="D920" s="239" t="s">
        <v>188</v>
      </c>
      <c r="E920" s="40"/>
      <c r="F920" s="240" t="s">
        <v>4946</v>
      </c>
      <c r="G920" s="40"/>
      <c r="H920" s="40"/>
      <c r="I920" s="241"/>
      <c r="J920" s="40"/>
      <c r="K920" s="40"/>
      <c r="L920" s="44"/>
      <c r="M920" s="242"/>
      <c r="N920" s="243"/>
      <c r="O920" s="91"/>
      <c r="P920" s="91"/>
      <c r="Q920" s="91"/>
      <c r="R920" s="91"/>
      <c r="S920" s="91"/>
      <c r="T920" s="92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T920" s="17" t="s">
        <v>188</v>
      </c>
      <c r="AU920" s="17" t="s">
        <v>85</v>
      </c>
    </row>
    <row r="921" s="2" customFormat="1" ht="16.5" customHeight="1">
      <c r="A921" s="38"/>
      <c r="B921" s="39"/>
      <c r="C921" s="267" t="s">
        <v>4947</v>
      </c>
      <c r="D921" s="267" t="s">
        <v>406</v>
      </c>
      <c r="E921" s="268" t="s">
        <v>4948</v>
      </c>
      <c r="F921" s="269" t="s">
        <v>4949</v>
      </c>
      <c r="G921" s="270" t="s">
        <v>267</v>
      </c>
      <c r="H921" s="271">
        <v>350</v>
      </c>
      <c r="I921" s="272"/>
      <c r="J921" s="273">
        <f>ROUND(I921*H921,2)</f>
        <v>0</v>
      </c>
      <c r="K921" s="269" t="s">
        <v>1</v>
      </c>
      <c r="L921" s="274"/>
      <c r="M921" s="275" t="s">
        <v>1</v>
      </c>
      <c r="N921" s="276" t="s">
        <v>41</v>
      </c>
      <c r="O921" s="91"/>
      <c r="P921" s="235">
        <f>O921*H921</f>
        <v>0</v>
      </c>
      <c r="Q921" s="235">
        <v>0</v>
      </c>
      <c r="R921" s="235">
        <f>Q921*H921</f>
        <v>0</v>
      </c>
      <c r="S921" s="235">
        <v>0</v>
      </c>
      <c r="T921" s="236">
        <f>S921*H921</f>
        <v>0</v>
      </c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R921" s="237" t="s">
        <v>1183</v>
      </c>
      <c r="AT921" s="237" t="s">
        <v>406</v>
      </c>
      <c r="AU921" s="237" t="s">
        <v>85</v>
      </c>
      <c r="AY921" s="17" t="s">
        <v>178</v>
      </c>
      <c r="BE921" s="238">
        <f>IF(N921="základní",J921,0)</f>
        <v>0</v>
      </c>
      <c r="BF921" s="238">
        <f>IF(N921="snížená",J921,0)</f>
        <v>0</v>
      </c>
      <c r="BG921" s="238">
        <f>IF(N921="zákl. přenesená",J921,0)</f>
        <v>0</v>
      </c>
      <c r="BH921" s="238">
        <f>IF(N921="sníž. přenesená",J921,0)</f>
        <v>0</v>
      </c>
      <c r="BI921" s="238">
        <f>IF(N921="nulová",J921,0)</f>
        <v>0</v>
      </c>
      <c r="BJ921" s="17" t="s">
        <v>83</v>
      </c>
      <c r="BK921" s="238">
        <f>ROUND(I921*H921,2)</f>
        <v>0</v>
      </c>
      <c r="BL921" s="17" t="s">
        <v>1183</v>
      </c>
      <c r="BM921" s="237" t="s">
        <v>4950</v>
      </c>
    </row>
    <row r="922" s="14" customFormat="1">
      <c r="A922" s="14"/>
      <c r="B922" s="255"/>
      <c r="C922" s="256"/>
      <c r="D922" s="246" t="s">
        <v>190</v>
      </c>
      <c r="E922" s="257" t="s">
        <v>1</v>
      </c>
      <c r="F922" s="258" t="s">
        <v>4951</v>
      </c>
      <c r="G922" s="256"/>
      <c r="H922" s="259">
        <v>83</v>
      </c>
      <c r="I922" s="260"/>
      <c r="J922" s="256"/>
      <c r="K922" s="256"/>
      <c r="L922" s="261"/>
      <c r="M922" s="262"/>
      <c r="N922" s="263"/>
      <c r="O922" s="263"/>
      <c r="P922" s="263"/>
      <c r="Q922" s="263"/>
      <c r="R922" s="263"/>
      <c r="S922" s="263"/>
      <c r="T922" s="26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65" t="s">
        <v>190</v>
      </c>
      <c r="AU922" s="265" t="s">
        <v>85</v>
      </c>
      <c r="AV922" s="14" t="s">
        <v>85</v>
      </c>
      <c r="AW922" s="14" t="s">
        <v>34</v>
      </c>
      <c r="AX922" s="14" t="s">
        <v>76</v>
      </c>
      <c r="AY922" s="265" t="s">
        <v>178</v>
      </c>
    </row>
    <row r="923" s="14" customFormat="1">
      <c r="A923" s="14"/>
      <c r="B923" s="255"/>
      <c r="C923" s="256"/>
      <c r="D923" s="246" t="s">
        <v>190</v>
      </c>
      <c r="E923" s="257" t="s">
        <v>1</v>
      </c>
      <c r="F923" s="258" t="s">
        <v>4952</v>
      </c>
      <c r="G923" s="256"/>
      <c r="H923" s="259">
        <v>140</v>
      </c>
      <c r="I923" s="260"/>
      <c r="J923" s="256"/>
      <c r="K923" s="256"/>
      <c r="L923" s="261"/>
      <c r="M923" s="262"/>
      <c r="N923" s="263"/>
      <c r="O923" s="263"/>
      <c r="P923" s="263"/>
      <c r="Q923" s="263"/>
      <c r="R923" s="263"/>
      <c r="S923" s="263"/>
      <c r="T923" s="26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T923" s="265" t="s">
        <v>190</v>
      </c>
      <c r="AU923" s="265" t="s">
        <v>85</v>
      </c>
      <c r="AV923" s="14" t="s">
        <v>85</v>
      </c>
      <c r="AW923" s="14" t="s">
        <v>34</v>
      </c>
      <c r="AX923" s="14" t="s">
        <v>76</v>
      </c>
      <c r="AY923" s="265" t="s">
        <v>178</v>
      </c>
    </row>
    <row r="924" s="14" customFormat="1">
      <c r="A924" s="14"/>
      <c r="B924" s="255"/>
      <c r="C924" s="256"/>
      <c r="D924" s="246" t="s">
        <v>190</v>
      </c>
      <c r="E924" s="257" t="s">
        <v>1</v>
      </c>
      <c r="F924" s="258" t="s">
        <v>4953</v>
      </c>
      <c r="G924" s="256"/>
      <c r="H924" s="259">
        <v>81</v>
      </c>
      <c r="I924" s="260"/>
      <c r="J924" s="256"/>
      <c r="K924" s="256"/>
      <c r="L924" s="261"/>
      <c r="M924" s="262"/>
      <c r="N924" s="263"/>
      <c r="O924" s="263"/>
      <c r="P924" s="263"/>
      <c r="Q924" s="263"/>
      <c r="R924" s="263"/>
      <c r="S924" s="263"/>
      <c r="T924" s="26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T924" s="265" t="s">
        <v>190</v>
      </c>
      <c r="AU924" s="265" t="s">
        <v>85</v>
      </c>
      <c r="AV924" s="14" t="s">
        <v>85</v>
      </c>
      <c r="AW924" s="14" t="s">
        <v>34</v>
      </c>
      <c r="AX924" s="14" t="s">
        <v>76</v>
      </c>
      <c r="AY924" s="265" t="s">
        <v>178</v>
      </c>
    </row>
    <row r="925" s="14" customFormat="1">
      <c r="A925" s="14"/>
      <c r="B925" s="255"/>
      <c r="C925" s="256"/>
      <c r="D925" s="246" t="s">
        <v>190</v>
      </c>
      <c r="E925" s="257" t="s">
        <v>1</v>
      </c>
      <c r="F925" s="258" t="s">
        <v>4954</v>
      </c>
      <c r="G925" s="256"/>
      <c r="H925" s="259">
        <v>46</v>
      </c>
      <c r="I925" s="260"/>
      <c r="J925" s="256"/>
      <c r="K925" s="256"/>
      <c r="L925" s="261"/>
      <c r="M925" s="262"/>
      <c r="N925" s="263"/>
      <c r="O925" s="263"/>
      <c r="P925" s="263"/>
      <c r="Q925" s="263"/>
      <c r="R925" s="263"/>
      <c r="S925" s="263"/>
      <c r="T925" s="26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T925" s="265" t="s">
        <v>190</v>
      </c>
      <c r="AU925" s="265" t="s">
        <v>85</v>
      </c>
      <c r="AV925" s="14" t="s">
        <v>85</v>
      </c>
      <c r="AW925" s="14" t="s">
        <v>34</v>
      </c>
      <c r="AX925" s="14" t="s">
        <v>76</v>
      </c>
      <c r="AY925" s="265" t="s">
        <v>178</v>
      </c>
    </row>
    <row r="926" s="2" customFormat="1" ht="24.15" customHeight="1">
      <c r="A926" s="38"/>
      <c r="B926" s="39"/>
      <c r="C926" s="226" t="s">
        <v>4955</v>
      </c>
      <c r="D926" s="226" t="s">
        <v>181</v>
      </c>
      <c r="E926" s="227" t="s">
        <v>4956</v>
      </c>
      <c r="F926" s="228" t="s">
        <v>4957</v>
      </c>
      <c r="G926" s="229" t="s">
        <v>267</v>
      </c>
      <c r="H926" s="230">
        <v>350</v>
      </c>
      <c r="I926" s="231"/>
      <c r="J926" s="232">
        <f>ROUND(I926*H926,2)</f>
        <v>0</v>
      </c>
      <c r="K926" s="228" t="s">
        <v>185</v>
      </c>
      <c r="L926" s="44"/>
      <c r="M926" s="233" t="s">
        <v>1</v>
      </c>
      <c r="N926" s="234" t="s">
        <v>41</v>
      </c>
      <c r="O926" s="91"/>
      <c r="P926" s="235">
        <f>O926*H926</f>
        <v>0</v>
      </c>
      <c r="Q926" s="235">
        <v>0</v>
      </c>
      <c r="R926" s="235">
        <f>Q926*H926</f>
        <v>0</v>
      </c>
      <c r="S926" s="235">
        <v>0</v>
      </c>
      <c r="T926" s="236">
        <f>S926*H926</f>
        <v>0</v>
      </c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R926" s="237" t="s">
        <v>362</v>
      </c>
      <c r="AT926" s="237" t="s">
        <v>181</v>
      </c>
      <c r="AU926" s="237" t="s">
        <v>85</v>
      </c>
      <c r="AY926" s="17" t="s">
        <v>178</v>
      </c>
      <c r="BE926" s="238">
        <f>IF(N926="základní",J926,0)</f>
        <v>0</v>
      </c>
      <c r="BF926" s="238">
        <f>IF(N926="snížená",J926,0)</f>
        <v>0</v>
      </c>
      <c r="BG926" s="238">
        <f>IF(N926="zákl. přenesená",J926,0)</f>
        <v>0</v>
      </c>
      <c r="BH926" s="238">
        <f>IF(N926="sníž. přenesená",J926,0)</f>
        <v>0</v>
      </c>
      <c r="BI926" s="238">
        <f>IF(N926="nulová",J926,0)</f>
        <v>0</v>
      </c>
      <c r="BJ926" s="17" t="s">
        <v>83</v>
      </c>
      <c r="BK926" s="238">
        <f>ROUND(I926*H926,2)</f>
        <v>0</v>
      </c>
      <c r="BL926" s="17" t="s">
        <v>362</v>
      </c>
      <c r="BM926" s="237" t="s">
        <v>4958</v>
      </c>
    </row>
    <row r="927" s="2" customFormat="1">
      <c r="A927" s="38"/>
      <c r="B927" s="39"/>
      <c r="C927" s="40"/>
      <c r="D927" s="239" t="s">
        <v>188</v>
      </c>
      <c r="E927" s="40"/>
      <c r="F927" s="240" t="s">
        <v>4959</v>
      </c>
      <c r="G927" s="40"/>
      <c r="H927" s="40"/>
      <c r="I927" s="241"/>
      <c r="J927" s="40"/>
      <c r="K927" s="40"/>
      <c r="L927" s="44"/>
      <c r="M927" s="242"/>
      <c r="N927" s="243"/>
      <c r="O927" s="91"/>
      <c r="P927" s="91"/>
      <c r="Q927" s="91"/>
      <c r="R927" s="91"/>
      <c r="S927" s="91"/>
      <c r="T927" s="92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T927" s="17" t="s">
        <v>188</v>
      </c>
      <c r="AU927" s="17" t="s">
        <v>85</v>
      </c>
    </row>
    <row r="928" s="2" customFormat="1" ht="24.15" customHeight="1">
      <c r="A928" s="38"/>
      <c r="B928" s="39"/>
      <c r="C928" s="267" t="s">
        <v>4960</v>
      </c>
      <c r="D928" s="267" t="s">
        <v>406</v>
      </c>
      <c r="E928" s="268" t="s">
        <v>4961</v>
      </c>
      <c r="F928" s="269" t="s">
        <v>4962</v>
      </c>
      <c r="G928" s="270" t="s">
        <v>267</v>
      </c>
      <c r="H928" s="271">
        <v>92</v>
      </c>
      <c r="I928" s="272"/>
      <c r="J928" s="273">
        <f>ROUND(I928*H928,2)</f>
        <v>0</v>
      </c>
      <c r="K928" s="269" t="s">
        <v>1</v>
      </c>
      <c r="L928" s="274"/>
      <c r="M928" s="275" t="s">
        <v>1</v>
      </c>
      <c r="N928" s="276" t="s">
        <v>41</v>
      </c>
      <c r="O928" s="91"/>
      <c r="P928" s="235">
        <f>O928*H928</f>
        <v>0</v>
      </c>
      <c r="Q928" s="235">
        <v>0</v>
      </c>
      <c r="R928" s="235">
        <f>Q928*H928</f>
        <v>0</v>
      </c>
      <c r="S928" s="235">
        <v>0</v>
      </c>
      <c r="T928" s="236">
        <f>S928*H928</f>
        <v>0</v>
      </c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R928" s="237" t="s">
        <v>1183</v>
      </c>
      <c r="AT928" s="237" t="s">
        <v>406</v>
      </c>
      <c r="AU928" s="237" t="s">
        <v>85</v>
      </c>
      <c r="AY928" s="17" t="s">
        <v>178</v>
      </c>
      <c r="BE928" s="238">
        <f>IF(N928="základní",J928,0)</f>
        <v>0</v>
      </c>
      <c r="BF928" s="238">
        <f>IF(N928="snížená",J928,0)</f>
        <v>0</v>
      </c>
      <c r="BG928" s="238">
        <f>IF(N928="zákl. přenesená",J928,0)</f>
        <v>0</v>
      </c>
      <c r="BH928" s="238">
        <f>IF(N928="sníž. přenesená",J928,0)</f>
        <v>0</v>
      </c>
      <c r="BI928" s="238">
        <f>IF(N928="nulová",J928,0)</f>
        <v>0</v>
      </c>
      <c r="BJ928" s="17" t="s">
        <v>83</v>
      </c>
      <c r="BK928" s="238">
        <f>ROUND(I928*H928,2)</f>
        <v>0</v>
      </c>
      <c r="BL928" s="17" t="s">
        <v>1183</v>
      </c>
      <c r="BM928" s="237" t="s">
        <v>4963</v>
      </c>
    </row>
    <row r="929" s="14" customFormat="1">
      <c r="A929" s="14"/>
      <c r="B929" s="255"/>
      <c r="C929" s="256"/>
      <c r="D929" s="246" t="s">
        <v>190</v>
      </c>
      <c r="E929" s="257" t="s">
        <v>1</v>
      </c>
      <c r="F929" s="258" t="s">
        <v>4964</v>
      </c>
      <c r="G929" s="256"/>
      <c r="H929" s="259">
        <v>51</v>
      </c>
      <c r="I929" s="260"/>
      <c r="J929" s="256"/>
      <c r="K929" s="256"/>
      <c r="L929" s="261"/>
      <c r="M929" s="262"/>
      <c r="N929" s="263"/>
      <c r="O929" s="263"/>
      <c r="P929" s="263"/>
      <c r="Q929" s="263"/>
      <c r="R929" s="263"/>
      <c r="S929" s="263"/>
      <c r="T929" s="26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T929" s="265" t="s">
        <v>190</v>
      </c>
      <c r="AU929" s="265" t="s">
        <v>85</v>
      </c>
      <c r="AV929" s="14" t="s">
        <v>85</v>
      </c>
      <c r="AW929" s="14" t="s">
        <v>34</v>
      </c>
      <c r="AX929" s="14" t="s">
        <v>76</v>
      </c>
      <c r="AY929" s="265" t="s">
        <v>178</v>
      </c>
    </row>
    <row r="930" s="14" customFormat="1">
      <c r="A930" s="14"/>
      <c r="B930" s="255"/>
      <c r="C930" s="256"/>
      <c r="D930" s="246" t="s">
        <v>190</v>
      </c>
      <c r="E930" s="257" t="s">
        <v>1</v>
      </c>
      <c r="F930" s="258" t="s">
        <v>4965</v>
      </c>
      <c r="G930" s="256"/>
      <c r="H930" s="259">
        <v>29</v>
      </c>
      <c r="I930" s="260"/>
      <c r="J930" s="256"/>
      <c r="K930" s="256"/>
      <c r="L930" s="261"/>
      <c r="M930" s="262"/>
      <c r="N930" s="263"/>
      <c r="O930" s="263"/>
      <c r="P930" s="263"/>
      <c r="Q930" s="263"/>
      <c r="R930" s="263"/>
      <c r="S930" s="263"/>
      <c r="T930" s="26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265" t="s">
        <v>190</v>
      </c>
      <c r="AU930" s="265" t="s">
        <v>85</v>
      </c>
      <c r="AV930" s="14" t="s">
        <v>85</v>
      </c>
      <c r="AW930" s="14" t="s">
        <v>34</v>
      </c>
      <c r="AX930" s="14" t="s">
        <v>76</v>
      </c>
      <c r="AY930" s="265" t="s">
        <v>178</v>
      </c>
    </row>
    <row r="931" s="14" customFormat="1">
      <c r="A931" s="14"/>
      <c r="B931" s="255"/>
      <c r="C931" s="256"/>
      <c r="D931" s="246" t="s">
        <v>190</v>
      </c>
      <c r="E931" s="257" t="s">
        <v>1</v>
      </c>
      <c r="F931" s="258" t="s">
        <v>4966</v>
      </c>
      <c r="G931" s="256"/>
      <c r="H931" s="259">
        <v>12</v>
      </c>
      <c r="I931" s="260"/>
      <c r="J931" s="256"/>
      <c r="K931" s="256"/>
      <c r="L931" s="261"/>
      <c r="M931" s="262"/>
      <c r="N931" s="263"/>
      <c r="O931" s="263"/>
      <c r="P931" s="263"/>
      <c r="Q931" s="263"/>
      <c r="R931" s="263"/>
      <c r="S931" s="263"/>
      <c r="T931" s="26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65" t="s">
        <v>190</v>
      </c>
      <c r="AU931" s="265" t="s">
        <v>85</v>
      </c>
      <c r="AV931" s="14" t="s">
        <v>85</v>
      </c>
      <c r="AW931" s="14" t="s">
        <v>34</v>
      </c>
      <c r="AX931" s="14" t="s">
        <v>76</v>
      </c>
      <c r="AY931" s="265" t="s">
        <v>178</v>
      </c>
    </row>
    <row r="932" s="2" customFormat="1" ht="24.15" customHeight="1">
      <c r="A932" s="38"/>
      <c r="B932" s="39"/>
      <c r="C932" s="226" t="s">
        <v>4967</v>
      </c>
      <c r="D932" s="226" t="s">
        <v>181</v>
      </c>
      <c r="E932" s="227" t="s">
        <v>4968</v>
      </c>
      <c r="F932" s="228" t="s">
        <v>4969</v>
      </c>
      <c r="G932" s="229" t="s">
        <v>267</v>
      </c>
      <c r="H932" s="230">
        <v>92</v>
      </c>
      <c r="I932" s="231"/>
      <c r="J932" s="232">
        <f>ROUND(I932*H932,2)</f>
        <v>0</v>
      </c>
      <c r="K932" s="228" t="s">
        <v>185</v>
      </c>
      <c r="L932" s="44"/>
      <c r="M932" s="233" t="s">
        <v>1</v>
      </c>
      <c r="N932" s="234" t="s">
        <v>41</v>
      </c>
      <c r="O932" s="91"/>
      <c r="P932" s="235">
        <f>O932*H932</f>
        <v>0</v>
      </c>
      <c r="Q932" s="235">
        <v>0</v>
      </c>
      <c r="R932" s="235">
        <f>Q932*H932</f>
        <v>0</v>
      </c>
      <c r="S932" s="235">
        <v>0</v>
      </c>
      <c r="T932" s="236">
        <f>S932*H932</f>
        <v>0</v>
      </c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R932" s="237" t="s">
        <v>362</v>
      </c>
      <c r="AT932" s="237" t="s">
        <v>181</v>
      </c>
      <c r="AU932" s="237" t="s">
        <v>85</v>
      </c>
      <c r="AY932" s="17" t="s">
        <v>178</v>
      </c>
      <c r="BE932" s="238">
        <f>IF(N932="základní",J932,0)</f>
        <v>0</v>
      </c>
      <c r="BF932" s="238">
        <f>IF(N932="snížená",J932,0)</f>
        <v>0</v>
      </c>
      <c r="BG932" s="238">
        <f>IF(N932="zákl. přenesená",J932,0)</f>
        <v>0</v>
      </c>
      <c r="BH932" s="238">
        <f>IF(N932="sníž. přenesená",J932,0)</f>
        <v>0</v>
      </c>
      <c r="BI932" s="238">
        <f>IF(N932="nulová",J932,0)</f>
        <v>0</v>
      </c>
      <c r="BJ932" s="17" t="s">
        <v>83</v>
      </c>
      <c r="BK932" s="238">
        <f>ROUND(I932*H932,2)</f>
        <v>0</v>
      </c>
      <c r="BL932" s="17" t="s">
        <v>362</v>
      </c>
      <c r="BM932" s="237" t="s">
        <v>4970</v>
      </c>
    </row>
    <row r="933" s="2" customFormat="1">
      <c r="A933" s="38"/>
      <c r="B933" s="39"/>
      <c r="C933" s="40"/>
      <c r="D933" s="239" t="s">
        <v>188</v>
      </c>
      <c r="E933" s="40"/>
      <c r="F933" s="240" t="s">
        <v>4971</v>
      </c>
      <c r="G933" s="40"/>
      <c r="H933" s="40"/>
      <c r="I933" s="241"/>
      <c r="J933" s="40"/>
      <c r="K933" s="40"/>
      <c r="L933" s="44"/>
      <c r="M933" s="242"/>
      <c r="N933" s="243"/>
      <c r="O933" s="91"/>
      <c r="P933" s="91"/>
      <c r="Q933" s="91"/>
      <c r="R933" s="91"/>
      <c r="S933" s="91"/>
      <c r="T933" s="92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T933" s="17" t="s">
        <v>188</v>
      </c>
      <c r="AU933" s="17" t="s">
        <v>85</v>
      </c>
    </row>
    <row r="934" s="2" customFormat="1" ht="16.5" customHeight="1">
      <c r="A934" s="38"/>
      <c r="B934" s="39"/>
      <c r="C934" s="267" t="s">
        <v>4972</v>
      </c>
      <c r="D934" s="267" t="s">
        <v>406</v>
      </c>
      <c r="E934" s="268" t="s">
        <v>4973</v>
      </c>
      <c r="F934" s="269" t="s">
        <v>4974</v>
      </c>
      <c r="G934" s="270" t="s">
        <v>267</v>
      </c>
      <c r="H934" s="271">
        <v>104</v>
      </c>
      <c r="I934" s="272"/>
      <c r="J934" s="273">
        <f>ROUND(I934*H934,2)</f>
        <v>0</v>
      </c>
      <c r="K934" s="269" t="s">
        <v>1</v>
      </c>
      <c r="L934" s="274"/>
      <c r="M934" s="275" t="s">
        <v>1</v>
      </c>
      <c r="N934" s="276" t="s">
        <v>41</v>
      </c>
      <c r="O934" s="91"/>
      <c r="P934" s="235">
        <f>O934*H934</f>
        <v>0</v>
      </c>
      <c r="Q934" s="235">
        <v>0</v>
      </c>
      <c r="R934" s="235">
        <f>Q934*H934</f>
        <v>0</v>
      </c>
      <c r="S934" s="235">
        <v>0</v>
      </c>
      <c r="T934" s="236">
        <f>S934*H934</f>
        <v>0</v>
      </c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R934" s="237" t="s">
        <v>472</v>
      </c>
      <c r="AT934" s="237" t="s">
        <v>406</v>
      </c>
      <c r="AU934" s="237" t="s">
        <v>85</v>
      </c>
      <c r="AY934" s="17" t="s">
        <v>178</v>
      </c>
      <c r="BE934" s="238">
        <f>IF(N934="základní",J934,0)</f>
        <v>0</v>
      </c>
      <c r="BF934" s="238">
        <f>IF(N934="snížená",J934,0)</f>
        <v>0</v>
      </c>
      <c r="BG934" s="238">
        <f>IF(N934="zákl. přenesená",J934,0)</f>
        <v>0</v>
      </c>
      <c r="BH934" s="238">
        <f>IF(N934="sníž. přenesená",J934,0)</f>
        <v>0</v>
      </c>
      <c r="BI934" s="238">
        <f>IF(N934="nulová",J934,0)</f>
        <v>0</v>
      </c>
      <c r="BJ934" s="17" t="s">
        <v>83</v>
      </c>
      <c r="BK934" s="238">
        <f>ROUND(I934*H934,2)</f>
        <v>0</v>
      </c>
      <c r="BL934" s="17" t="s">
        <v>362</v>
      </c>
      <c r="BM934" s="237" t="s">
        <v>4975</v>
      </c>
    </row>
    <row r="935" s="14" customFormat="1">
      <c r="A935" s="14"/>
      <c r="B935" s="255"/>
      <c r="C935" s="256"/>
      <c r="D935" s="246" t="s">
        <v>190</v>
      </c>
      <c r="E935" s="257" t="s">
        <v>1</v>
      </c>
      <c r="F935" s="258" t="s">
        <v>4976</v>
      </c>
      <c r="G935" s="256"/>
      <c r="H935" s="259">
        <v>90</v>
      </c>
      <c r="I935" s="260"/>
      <c r="J935" s="256"/>
      <c r="K935" s="256"/>
      <c r="L935" s="261"/>
      <c r="M935" s="262"/>
      <c r="N935" s="263"/>
      <c r="O935" s="263"/>
      <c r="P935" s="263"/>
      <c r="Q935" s="263"/>
      <c r="R935" s="263"/>
      <c r="S935" s="263"/>
      <c r="T935" s="26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T935" s="265" t="s">
        <v>190</v>
      </c>
      <c r="AU935" s="265" t="s">
        <v>85</v>
      </c>
      <c r="AV935" s="14" t="s">
        <v>85</v>
      </c>
      <c r="AW935" s="14" t="s">
        <v>34</v>
      </c>
      <c r="AX935" s="14" t="s">
        <v>76</v>
      </c>
      <c r="AY935" s="265" t="s">
        <v>178</v>
      </c>
    </row>
    <row r="936" s="14" customFormat="1">
      <c r="A936" s="14"/>
      <c r="B936" s="255"/>
      <c r="C936" s="256"/>
      <c r="D936" s="246" t="s">
        <v>190</v>
      </c>
      <c r="E936" s="257" t="s">
        <v>1</v>
      </c>
      <c r="F936" s="258" t="s">
        <v>4977</v>
      </c>
      <c r="G936" s="256"/>
      <c r="H936" s="259">
        <v>14</v>
      </c>
      <c r="I936" s="260"/>
      <c r="J936" s="256"/>
      <c r="K936" s="256"/>
      <c r="L936" s="261"/>
      <c r="M936" s="262"/>
      <c r="N936" s="263"/>
      <c r="O936" s="263"/>
      <c r="P936" s="263"/>
      <c r="Q936" s="263"/>
      <c r="R936" s="263"/>
      <c r="S936" s="263"/>
      <c r="T936" s="26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65" t="s">
        <v>190</v>
      </c>
      <c r="AU936" s="265" t="s">
        <v>85</v>
      </c>
      <c r="AV936" s="14" t="s">
        <v>85</v>
      </c>
      <c r="AW936" s="14" t="s">
        <v>34</v>
      </c>
      <c r="AX936" s="14" t="s">
        <v>76</v>
      </c>
      <c r="AY936" s="265" t="s">
        <v>178</v>
      </c>
    </row>
    <row r="937" s="2" customFormat="1" ht="16.5" customHeight="1">
      <c r="A937" s="38"/>
      <c r="B937" s="39"/>
      <c r="C937" s="267" t="s">
        <v>4978</v>
      </c>
      <c r="D937" s="267" t="s">
        <v>406</v>
      </c>
      <c r="E937" s="268" t="s">
        <v>4979</v>
      </c>
      <c r="F937" s="269" t="s">
        <v>4980</v>
      </c>
      <c r="G937" s="270" t="s">
        <v>267</v>
      </c>
      <c r="H937" s="271">
        <v>78</v>
      </c>
      <c r="I937" s="272"/>
      <c r="J937" s="273">
        <f>ROUND(I937*H937,2)</f>
        <v>0</v>
      </c>
      <c r="K937" s="269" t="s">
        <v>1</v>
      </c>
      <c r="L937" s="274"/>
      <c r="M937" s="275" t="s">
        <v>1</v>
      </c>
      <c r="N937" s="276" t="s">
        <v>41</v>
      </c>
      <c r="O937" s="91"/>
      <c r="P937" s="235">
        <f>O937*H937</f>
        <v>0</v>
      </c>
      <c r="Q937" s="235">
        <v>0</v>
      </c>
      <c r="R937" s="235">
        <f>Q937*H937</f>
        <v>0</v>
      </c>
      <c r="S937" s="235">
        <v>0</v>
      </c>
      <c r="T937" s="236">
        <f>S937*H937</f>
        <v>0</v>
      </c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R937" s="237" t="s">
        <v>1183</v>
      </c>
      <c r="AT937" s="237" t="s">
        <v>406</v>
      </c>
      <c r="AU937" s="237" t="s">
        <v>85</v>
      </c>
      <c r="AY937" s="17" t="s">
        <v>178</v>
      </c>
      <c r="BE937" s="238">
        <f>IF(N937="základní",J937,0)</f>
        <v>0</v>
      </c>
      <c r="BF937" s="238">
        <f>IF(N937="snížená",J937,0)</f>
        <v>0</v>
      </c>
      <c r="BG937" s="238">
        <f>IF(N937="zákl. přenesená",J937,0)</f>
        <v>0</v>
      </c>
      <c r="BH937" s="238">
        <f>IF(N937="sníž. přenesená",J937,0)</f>
        <v>0</v>
      </c>
      <c r="BI937" s="238">
        <f>IF(N937="nulová",J937,0)</f>
        <v>0</v>
      </c>
      <c r="BJ937" s="17" t="s">
        <v>83</v>
      </c>
      <c r="BK937" s="238">
        <f>ROUND(I937*H937,2)</f>
        <v>0</v>
      </c>
      <c r="BL937" s="17" t="s">
        <v>1183</v>
      </c>
      <c r="BM937" s="237" t="s">
        <v>4981</v>
      </c>
    </row>
    <row r="938" s="14" customFormat="1">
      <c r="A938" s="14"/>
      <c r="B938" s="255"/>
      <c r="C938" s="256"/>
      <c r="D938" s="246" t="s">
        <v>190</v>
      </c>
      <c r="E938" s="257" t="s">
        <v>1</v>
      </c>
      <c r="F938" s="258" t="s">
        <v>4982</v>
      </c>
      <c r="G938" s="256"/>
      <c r="H938" s="259">
        <v>67</v>
      </c>
      <c r="I938" s="260"/>
      <c r="J938" s="256"/>
      <c r="K938" s="256"/>
      <c r="L938" s="261"/>
      <c r="M938" s="262"/>
      <c r="N938" s="263"/>
      <c r="O938" s="263"/>
      <c r="P938" s="263"/>
      <c r="Q938" s="263"/>
      <c r="R938" s="263"/>
      <c r="S938" s="263"/>
      <c r="T938" s="26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T938" s="265" t="s">
        <v>190</v>
      </c>
      <c r="AU938" s="265" t="s">
        <v>85</v>
      </c>
      <c r="AV938" s="14" t="s">
        <v>85</v>
      </c>
      <c r="AW938" s="14" t="s">
        <v>34</v>
      </c>
      <c r="AX938" s="14" t="s">
        <v>76</v>
      </c>
      <c r="AY938" s="265" t="s">
        <v>178</v>
      </c>
    </row>
    <row r="939" s="14" customFormat="1">
      <c r="A939" s="14"/>
      <c r="B939" s="255"/>
      <c r="C939" s="256"/>
      <c r="D939" s="246" t="s">
        <v>190</v>
      </c>
      <c r="E939" s="257" t="s">
        <v>1</v>
      </c>
      <c r="F939" s="258" t="s">
        <v>4983</v>
      </c>
      <c r="G939" s="256"/>
      <c r="H939" s="259">
        <v>11</v>
      </c>
      <c r="I939" s="260"/>
      <c r="J939" s="256"/>
      <c r="K939" s="256"/>
      <c r="L939" s="261"/>
      <c r="M939" s="262"/>
      <c r="N939" s="263"/>
      <c r="O939" s="263"/>
      <c r="P939" s="263"/>
      <c r="Q939" s="263"/>
      <c r="R939" s="263"/>
      <c r="S939" s="263"/>
      <c r="T939" s="26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T939" s="265" t="s">
        <v>190</v>
      </c>
      <c r="AU939" s="265" t="s">
        <v>85</v>
      </c>
      <c r="AV939" s="14" t="s">
        <v>85</v>
      </c>
      <c r="AW939" s="14" t="s">
        <v>34</v>
      </c>
      <c r="AX939" s="14" t="s">
        <v>76</v>
      </c>
      <c r="AY939" s="265" t="s">
        <v>178</v>
      </c>
    </row>
    <row r="940" s="2" customFormat="1" ht="24.15" customHeight="1">
      <c r="A940" s="38"/>
      <c r="B940" s="39"/>
      <c r="C940" s="226" t="s">
        <v>4984</v>
      </c>
      <c r="D940" s="226" t="s">
        <v>181</v>
      </c>
      <c r="E940" s="227" t="s">
        <v>4985</v>
      </c>
      <c r="F940" s="228" t="s">
        <v>4986</v>
      </c>
      <c r="G940" s="229" t="s">
        <v>267</v>
      </c>
      <c r="H940" s="230">
        <v>182</v>
      </c>
      <c r="I940" s="231"/>
      <c r="J940" s="232">
        <f>ROUND(I940*H940,2)</f>
        <v>0</v>
      </c>
      <c r="K940" s="228" t="s">
        <v>1</v>
      </c>
      <c r="L940" s="44"/>
      <c r="M940" s="233" t="s">
        <v>1</v>
      </c>
      <c r="N940" s="234" t="s">
        <v>41</v>
      </c>
      <c r="O940" s="91"/>
      <c r="P940" s="235">
        <f>O940*H940</f>
        <v>0</v>
      </c>
      <c r="Q940" s="235">
        <v>0</v>
      </c>
      <c r="R940" s="235">
        <f>Q940*H940</f>
        <v>0</v>
      </c>
      <c r="S940" s="235">
        <v>0</v>
      </c>
      <c r="T940" s="236">
        <f>S940*H940</f>
        <v>0</v>
      </c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R940" s="237" t="s">
        <v>362</v>
      </c>
      <c r="AT940" s="237" t="s">
        <v>181</v>
      </c>
      <c r="AU940" s="237" t="s">
        <v>85</v>
      </c>
      <c r="AY940" s="17" t="s">
        <v>178</v>
      </c>
      <c r="BE940" s="238">
        <f>IF(N940="základní",J940,0)</f>
        <v>0</v>
      </c>
      <c r="BF940" s="238">
        <f>IF(N940="snížená",J940,0)</f>
        <v>0</v>
      </c>
      <c r="BG940" s="238">
        <f>IF(N940="zákl. přenesená",J940,0)</f>
        <v>0</v>
      </c>
      <c r="BH940" s="238">
        <f>IF(N940="sníž. přenesená",J940,0)</f>
        <v>0</v>
      </c>
      <c r="BI940" s="238">
        <f>IF(N940="nulová",J940,0)</f>
        <v>0</v>
      </c>
      <c r="BJ940" s="17" t="s">
        <v>83</v>
      </c>
      <c r="BK940" s="238">
        <f>ROUND(I940*H940,2)</f>
        <v>0</v>
      </c>
      <c r="BL940" s="17" t="s">
        <v>362</v>
      </c>
      <c r="BM940" s="237" t="s">
        <v>4987</v>
      </c>
    </row>
    <row r="941" s="2" customFormat="1" ht="24.15" customHeight="1">
      <c r="A941" s="38"/>
      <c r="B941" s="39"/>
      <c r="C941" s="267" t="s">
        <v>4988</v>
      </c>
      <c r="D941" s="267" t="s">
        <v>406</v>
      </c>
      <c r="E941" s="268" t="s">
        <v>4989</v>
      </c>
      <c r="F941" s="269" t="s">
        <v>4990</v>
      </c>
      <c r="G941" s="270" t="s">
        <v>267</v>
      </c>
      <c r="H941" s="271">
        <v>285</v>
      </c>
      <c r="I941" s="272"/>
      <c r="J941" s="273">
        <f>ROUND(I941*H941,2)</f>
        <v>0</v>
      </c>
      <c r="K941" s="269" t="s">
        <v>1</v>
      </c>
      <c r="L941" s="274"/>
      <c r="M941" s="275" t="s">
        <v>1</v>
      </c>
      <c r="N941" s="276" t="s">
        <v>41</v>
      </c>
      <c r="O941" s="91"/>
      <c r="P941" s="235">
        <f>O941*H941</f>
        <v>0</v>
      </c>
      <c r="Q941" s="235">
        <v>0</v>
      </c>
      <c r="R941" s="235">
        <f>Q941*H941</f>
        <v>0</v>
      </c>
      <c r="S941" s="235">
        <v>0</v>
      </c>
      <c r="T941" s="236">
        <f>S941*H941</f>
        <v>0</v>
      </c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R941" s="237" t="s">
        <v>1183</v>
      </c>
      <c r="AT941" s="237" t="s">
        <v>406</v>
      </c>
      <c r="AU941" s="237" t="s">
        <v>85</v>
      </c>
      <c r="AY941" s="17" t="s">
        <v>178</v>
      </c>
      <c r="BE941" s="238">
        <f>IF(N941="základní",J941,0)</f>
        <v>0</v>
      </c>
      <c r="BF941" s="238">
        <f>IF(N941="snížená",J941,0)</f>
        <v>0</v>
      </c>
      <c r="BG941" s="238">
        <f>IF(N941="zákl. přenesená",J941,0)</f>
        <v>0</v>
      </c>
      <c r="BH941" s="238">
        <f>IF(N941="sníž. přenesená",J941,0)</f>
        <v>0</v>
      </c>
      <c r="BI941" s="238">
        <f>IF(N941="nulová",J941,0)</f>
        <v>0</v>
      </c>
      <c r="BJ941" s="17" t="s">
        <v>83</v>
      </c>
      <c r="BK941" s="238">
        <f>ROUND(I941*H941,2)</f>
        <v>0</v>
      </c>
      <c r="BL941" s="17" t="s">
        <v>1183</v>
      </c>
      <c r="BM941" s="237" t="s">
        <v>4991</v>
      </c>
    </row>
    <row r="942" s="14" customFormat="1">
      <c r="A942" s="14"/>
      <c r="B942" s="255"/>
      <c r="C942" s="256"/>
      <c r="D942" s="246" t="s">
        <v>190</v>
      </c>
      <c r="E942" s="257" t="s">
        <v>1</v>
      </c>
      <c r="F942" s="258" t="s">
        <v>4992</v>
      </c>
      <c r="G942" s="256"/>
      <c r="H942" s="259">
        <v>40</v>
      </c>
      <c r="I942" s="260"/>
      <c r="J942" s="256"/>
      <c r="K942" s="256"/>
      <c r="L942" s="261"/>
      <c r="M942" s="262"/>
      <c r="N942" s="263"/>
      <c r="O942" s="263"/>
      <c r="P942" s="263"/>
      <c r="Q942" s="263"/>
      <c r="R942" s="263"/>
      <c r="S942" s="263"/>
      <c r="T942" s="26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65" t="s">
        <v>190</v>
      </c>
      <c r="AU942" s="265" t="s">
        <v>85</v>
      </c>
      <c r="AV942" s="14" t="s">
        <v>85</v>
      </c>
      <c r="AW942" s="14" t="s">
        <v>34</v>
      </c>
      <c r="AX942" s="14" t="s">
        <v>76</v>
      </c>
      <c r="AY942" s="265" t="s">
        <v>178</v>
      </c>
    </row>
    <row r="943" s="14" customFormat="1">
      <c r="A943" s="14"/>
      <c r="B943" s="255"/>
      <c r="C943" s="256"/>
      <c r="D943" s="246" t="s">
        <v>190</v>
      </c>
      <c r="E943" s="257" t="s">
        <v>1</v>
      </c>
      <c r="F943" s="258" t="s">
        <v>4993</v>
      </c>
      <c r="G943" s="256"/>
      <c r="H943" s="259">
        <v>10</v>
      </c>
      <c r="I943" s="260"/>
      <c r="J943" s="256"/>
      <c r="K943" s="256"/>
      <c r="L943" s="261"/>
      <c r="M943" s="262"/>
      <c r="N943" s="263"/>
      <c r="O943" s="263"/>
      <c r="P943" s="263"/>
      <c r="Q943" s="263"/>
      <c r="R943" s="263"/>
      <c r="S943" s="263"/>
      <c r="T943" s="26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T943" s="265" t="s">
        <v>190</v>
      </c>
      <c r="AU943" s="265" t="s">
        <v>85</v>
      </c>
      <c r="AV943" s="14" t="s">
        <v>85</v>
      </c>
      <c r="AW943" s="14" t="s">
        <v>34</v>
      </c>
      <c r="AX943" s="14" t="s">
        <v>76</v>
      </c>
      <c r="AY943" s="265" t="s">
        <v>178</v>
      </c>
    </row>
    <row r="944" s="14" customFormat="1">
      <c r="A944" s="14"/>
      <c r="B944" s="255"/>
      <c r="C944" s="256"/>
      <c r="D944" s="246" t="s">
        <v>190</v>
      </c>
      <c r="E944" s="257" t="s">
        <v>1</v>
      </c>
      <c r="F944" s="258" t="s">
        <v>4994</v>
      </c>
      <c r="G944" s="256"/>
      <c r="H944" s="259">
        <v>10</v>
      </c>
      <c r="I944" s="260"/>
      <c r="J944" s="256"/>
      <c r="K944" s="256"/>
      <c r="L944" s="261"/>
      <c r="M944" s="262"/>
      <c r="N944" s="263"/>
      <c r="O944" s="263"/>
      <c r="P944" s="263"/>
      <c r="Q944" s="263"/>
      <c r="R944" s="263"/>
      <c r="S944" s="263"/>
      <c r="T944" s="26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65" t="s">
        <v>190</v>
      </c>
      <c r="AU944" s="265" t="s">
        <v>85</v>
      </c>
      <c r="AV944" s="14" t="s">
        <v>85</v>
      </c>
      <c r="AW944" s="14" t="s">
        <v>34</v>
      </c>
      <c r="AX944" s="14" t="s">
        <v>76</v>
      </c>
      <c r="AY944" s="265" t="s">
        <v>178</v>
      </c>
    </row>
    <row r="945" s="14" customFormat="1">
      <c r="A945" s="14"/>
      <c r="B945" s="255"/>
      <c r="C945" s="256"/>
      <c r="D945" s="246" t="s">
        <v>190</v>
      </c>
      <c r="E945" s="257" t="s">
        <v>1</v>
      </c>
      <c r="F945" s="258" t="s">
        <v>4995</v>
      </c>
      <c r="G945" s="256"/>
      <c r="H945" s="259">
        <v>92</v>
      </c>
      <c r="I945" s="260"/>
      <c r="J945" s="256"/>
      <c r="K945" s="256"/>
      <c r="L945" s="261"/>
      <c r="M945" s="262"/>
      <c r="N945" s="263"/>
      <c r="O945" s="263"/>
      <c r="P945" s="263"/>
      <c r="Q945" s="263"/>
      <c r="R945" s="263"/>
      <c r="S945" s="263"/>
      <c r="T945" s="26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T945" s="265" t="s">
        <v>190</v>
      </c>
      <c r="AU945" s="265" t="s">
        <v>85</v>
      </c>
      <c r="AV945" s="14" t="s">
        <v>85</v>
      </c>
      <c r="AW945" s="14" t="s">
        <v>34</v>
      </c>
      <c r="AX945" s="14" t="s">
        <v>76</v>
      </c>
      <c r="AY945" s="265" t="s">
        <v>178</v>
      </c>
    </row>
    <row r="946" s="14" customFormat="1">
      <c r="A946" s="14"/>
      <c r="B946" s="255"/>
      <c r="C946" s="256"/>
      <c r="D946" s="246" t="s">
        <v>190</v>
      </c>
      <c r="E946" s="257" t="s">
        <v>1</v>
      </c>
      <c r="F946" s="258" t="s">
        <v>4996</v>
      </c>
      <c r="G946" s="256"/>
      <c r="H946" s="259">
        <v>61</v>
      </c>
      <c r="I946" s="260"/>
      <c r="J946" s="256"/>
      <c r="K946" s="256"/>
      <c r="L946" s="261"/>
      <c r="M946" s="262"/>
      <c r="N946" s="263"/>
      <c r="O946" s="263"/>
      <c r="P946" s="263"/>
      <c r="Q946" s="263"/>
      <c r="R946" s="263"/>
      <c r="S946" s="263"/>
      <c r="T946" s="26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T946" s="265" t="s">
        <v>190</v>
      </c>
      <c r="AU946" s="265" t="s">
        <v>85</v>
      </c>
      <c r="AV946" s="14" t="s">
        <v>85</v>
      </c>
      <c r="AW946" s="14" t="s">
        <v>34</v>
      </c>
      <c r="AX946" s="14" t="s">
        <v>76</v>
      </c>
      <c r="AY946" s="265" t="s">
        <v>178</v>
      </c>
    </row>
    <row r="947" s="14" customFormat="1">
      <c r="A947" s="14"/>
      <c r="B947" s="255"/>
      <c r="C947" s="256"/>
      <c r="D947" s="246" t="s">
        <v>190</v>
      </c>
      <c r="E947" s="257" t="s">
        <v>1</v>
      </c>
      <c r="F947" s="258" t="s">
        <v>4997</v>
      </c>
      <c r="G947" s="256"/>
      <c r="H947" s="259">
        <v>72</v>
      </c>
      <c r="I947" s="260"/>
      <c r="J947" s="256"/>
      <c r="K947" s="256"/>
      <c r="L947" s="261"/>
      <c r="M947" s="262"/>
      <c r="N947" s="263"/>
      <c r="O947" s="263"/>
      <c r="P947" s="263"/>
      <c r="Q947" s="263"/>
      <c r="R947" s="263"/>
      <c r="S947" s="263"/>
      <c r="T947" s="26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T947" s="265" t="s">
        <v>190</v>
      </c>
      <c r="AU947" s="265" t="s">
        <v>85</v>
      </c>
      <c r="AV947" s="14" t="s">
        <v>85</v>
      </c>
      <c r="AW947" s="14" t="s">
        <v>34</v>
      </c>
      <c r="AX947" s="14" t="s">
        <v>76</v>
      </c>
      <c r="AY947" s="265" t="s">
        <v>178</v>
      </c>
    </row>
    <row r="948" s="2" customFormat="1" ht="24.15" customHeight="1">
      <c r="A948" s="38"/>
      <c r="B948" s="39"/>
      <c r="C948" s="226" t="s">
        <v>4998</v>
      </c>
      <c r="D948" s="226" t="s">
        <v>181</v>
      </c>
      <c r="E948" s="227" t="s">
        <v>4999</v>
      </c>
      <c r="F948" s="228" t="s">
        <v>5000</v>
      </c>
      <c r="G948" s="229" t="s">
        <v>267</v>
      </c>
      <c r="H948" s="230">
        <v>285</v>
      </c>
      <c r="I948" s="231"/>
      <c r="J948" s="232">
        <f>ROUND(I948*H948,2)</f>
        <v>0</v>
      </c>
      <c r="K948" s="228" t="s">
        <v>185</v>
      </c>
      <c r="L948" s="44"/>
      <c r="M948" s="233" t="s">
        <v>1</v>
      </c>
      <c r="N948" s="234" t="s">
        <v>41</v>
      </c>
      <c r="O948" s="91"/>
      <c r="P948" s="235">
        <f>O948*H948</f>
        <v>0</v>
      </c>
      <c r="Q948" s="235">
        <v>0</v>
      </c>
      <c r="R948" s="235">
        <f>Q948*H948</f>
        <v>0</v>
      </c>
      <c r="S948" s="235">
        <v>0</v>
      </c>
      <c r="T948" s="236">
        <f>S948*H948</f>
        <v>0</v>
      </c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R948" s="237" t="s">
        <v>726</v>
      </c>
      <c r="AT948" s="237" t="s">
        <v>181</v>
      </c>
      <c r="AU948" s="237" t="s">
        <v>85</v>
      </c>
      <c r="AY948" s="17" t="s">
        <v>178</v>
      </c>
      <c r="BE948" s="238">
        <f>IF(N948="základní",J948,0)</f>
        <v>0</v>
      </c>
      <c r="BF948" s="238">
        <f>IF(N948="snížená",J948,0)</f>
        <v>0</v>
      </c>
      <c r="BG948" s="238">
        <f>IF(N948="zákl. přenesená",J948,0)</f>
        <v>0</v>
      </c>
      <c r="BH948" s="238">
        <f>IF(N948="sníž. přenesená",J948,0)</f>
        <v>0</v>
      </c>
      <c r="BI948" s="238">
        <f>IF(N948="nulová",J948,0)</f>
        <v>0</v>
      </c>
      <c r="BJ948" s="17" t="s">
        <v>83</v>
      </c>
      <c r="BK948" s="238">
        <f>ROUND(I948*H948,2)</f>
        <v>0</v>
      </c>
      <c r="BL948" s="17" t="s">
        <v>726</v>
      </c>
      <c r="BM948" s="237" t="s">
        <v>5001</v>
      </c>
    </row>
    <row r="949" s="2" customFormat="1">
      <c r="A949" s="38"/>
      <c r="B949" s="39"/>
      <c r="C949" s="40"/>
      <c r="D949" s="239" t="s">
        <v>188</v>
      </c>
      <c r="E949" s="40"/>
      <c r="F949" s="240" t="s">
        <v>5002</v>
      </c>
      <c r="G949" s="40"/>
      <c r="H949" s="40"/>
      <c r="I949" s="241"/>
      <c r="J949" s="40"/>
      <c r="K949" s="40"/>
      <c r="L949" s="44"/>
      <c r="M949" s="242"/>
      <c r="N949" s="243"/>
      <c r="O949" s="91"/>
      <c r="P949" s="91"/>
      <c r="Q949" s="91"/>
      <c r="R949" s="91"/>
      <c r="S949" s="91"/>
      <c r="T949" s="92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T949" s="17" t="s">
        <v>188</v>
      </c>
      <c r="AU949" s="17" t="s">
        <v>85</v>
      </c>
    </row>
    <row r="950" s="2" customFormat="1" ht="24.15" customHeight="1">
      <c r="A950" s="38"/>
      <c r="B950" s="39"/>
      <c r="C950" s="267" t="s">
        <v>5003</v>
      </c>
      <c r="D950" s="267" t="s">
        <v>406</v>
      </c>
      <c r="E950" s="268" t="s">
        <v>5004</v>
      </c>
      <c r="F950" s="269" t="s">
        <v>5005</v>
      </c>
      <c r="G950" s="270" t="s">
        <v>267</v>
      </c>
      <c r="H950" s="271">
        <v>10</v>
      </c>
      <c r="I950" s="272"/>
      <c r="J950" s="273">
        <f>ROUND(I950*H950,2)</f>
        <v>0</v>
      </c>
      <c r="K950" s="269" t="s">
        <v>1</v>
      </c>
      <c r="L950" s="274"/>
      <c r="M950" s="275" t="s">
        <v>1</v>
      </c>
      <c r="N950" s="276" t="s">
        <v>41</v>
      </c>
      <c r="O950" s="91"/>
      <c r="P950" s="235">
        <f>O950*H950</f>
        <v>0</v>
      </c>
      <c r="Q950" s="235">
        <v>0</v>
      </c>
      <c r="R950" s="235">
        <f>Q950*H950</f>
        <v>0</v>
      </c>
      <c r="S950" s="235">
        <v>0</v>
      </c>
      <c r="T950" s="236">
        <f>S950*H950</f>
        <v>0</v>
      </c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R950" s="237" t="s">
        <v>1183</v>
      </c>
      <c r="AT950" s="237" t="s">
        <v>406</v>
      </c>
      <c r="AU950" s="237" t="s">
        <v>85</v>
      </c>
      <c r="AY950" s="17" t="s">
        <v>178</v>
      </c>
      <c r="BE950" s="238">
        <f>IF(N950="základní",J950,0)</f>
        <v>0</v>
      </c>
      <c r="BF950" s="238">
        <f>IF(N950="snížená",J950,0)</f>
        <v>0</v>
      </c>
      <c r="BG950" s="238">
        <f>IF(N950="zákl. přenesená",J950,0)</f>
        <v>0</v>
      </c>
      <c r="BH950" s="238">
        <f>IF(N950="sníž. přenesená",J950,0)</f>
        <v>0</v>
      </c>
      <c r="BI950" s="238">
        <f>IF(N950="nulová",J950,0)</f>
        <v>0</v>
      </c>
      <c r="BJ950" s="17" t="s">
        <v>83</v>
      </c>
      <c r="BK950" s="238">
        <f>ROUND(I950*H950,2)</f>
        <v>0</v>
      </c>
      <c r="BL950" s="17" t="s">
        <v>1183</v>
      </c>
      <c r="BM950" s="237" t="s">
        <v>5006</v>
      </c>
    </row>
    <row r="951" s="14" customFormat="1">
      <c r="A951" s="14"/>
      <c r="B951" s="255"/>
      <c r="C951" s="256"/>
      <c r="D951" s="246" t="s">
        <v>190</v>
      </c>
      <c r="E951" s="257" t="s">
        <v>1</v>
      </c>
      <c r="F951" s="258" t="s">
        <v>5007</v>
      </c>
      <c r="G951" s="256"/>
      <c r="H951" s="259">
        <v>10</v>
      </c>
      <c r="I951" s="260"/>
      <c r="J951" s="256"/>
      <c r="K951" s="256"/>
      <c r="L951" s="261"/>
      <c r="M951" s="262"/>
      <c r="N951" s="263"/>
      <c r="O951" s="263"/>
      <c r="P951" s="263"/>
      <c r="Q951" s="263"/>
      <c r="R951" s="263"/>
      <c r="S951" s="263"/>
      <c r="T951" s="26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T951" s="265" t="s">
        <v>190</v>
      </c>
      <c r="AU951" s="265" t="s">
        <v>85</v>
      </c>
      <c r="AV951" s="14" t="s">
        <v>85</v>
      </c>
      <c r="AW951" s="14" t="s">
        <v>34</v>
      </c>
      <c r="AX951" s="14" t="s">
        <v>76</v>
      </c>
      <c r="AY951" s="265" t="s">
        <v>178</v>
      </c>
    </row>
    <row r="952" s="2" customFormat="1" ht="24.15" customHeight="1">
      <c r="A952" s="38"/>
      <c r="B952" s="39"/>
      <c r="C952" s="226" t="s">
        <v>5008</v>
      </c>
      <c r="D952" s="226" t="s">
        <v>181</v>
      </c>
      <c r="E952" s="227" t="s">
        <v>5009</v>
      </c>
      <c r="F952" s="228" t="s">
        <v>5010</v>
      </c>
      <c r="G952" s="229" t="s">
        <v>267</v>
      </c>
      <c r="H952" s="230">
        <v>10</v>
      </c>
      <c r="I952" s="231"/>
      <c r="J952" s="232">
        <f>ROUND(I952*H952,2)</f>
        <v>0</v>
      </c>
      <c r="K952" s="228" t="s">
        <v>185</v>
      </c>
      <c r="L952" s="44"/>
      <c r="M952" s="233" t="s">
        <v>1</v>
      </c>
      <c r="N952" s="234" t="s">
        <v>41</v>
      </c>
      <c r="O952" s="91"/>
      <c r="P952" s="235">
        <f>O952*H952</f>
        <v>0</v>
      </c>
      <c r="Q952" s="235">
        <v>0</v>
      </c>
      <c r="R952" s="235">
        <f>Q952*H952</f>
        <v>0</v>
      </c>
      <c r="S952" s="235">
        <v>0</v>
      </c>
      <c r="T952" s="236">
        <f>S952*H952</f>
        <v>0</v>
      </c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R952" s="237" t="s">
        <v>362</v>
      </c>
      <c r="AT952" s="237" t="s">
        <v>181</v>
      </c>
      <c r="AU952" s="237" t="s">
        <v>85</v>
      </c>
      <c r="AY952" s="17" t="s">
        <v>178</v>
      </c>
      <c r="BE952" s="238">
        <f>IF(N952="základní",J952,0)</f>
        <v>0</v>
      </c>
      <c r="BF952" s="238">
        <f>IF(N952="snížená",J952,0)</f>
        <v>0</v>
      </c>
      <c r="BG952" s="238">
        <f>IF(N952="zákl. přenesená",J952,0)</f>
        <v>0</v>
      </c>
      <c r="BH952" s="238">
        <f>IF(N952="sníž. přenesená",J952,0)</f>
        <v>0</v>
      </c>
      <c r="BI952" s="238">
        <f>IF(N952="nulová",J952,0)</f>
        <v>0</v>
      </c>
      <c r="BJ952" s="17" t="s">
        <v>83</v>
      </c>
      <c r="BK952" s="238">
        <f>ROUND(I952*H952,2)</f>
        <v>0</v>
      </c>
      <c r="BL952" s="17" t="s">
        <v>362</v>
      </c>
      <c r="BM952" s="237" t="s">
        <v>5011</v>
      </c>
    </row>
    <row r="953" s="2" customFormat="1">
      <c r="A953" s="38"/>
      <c r="B953" s="39"/>
      <c r="C953" s="40"/>
      <c r="D953" s="239" t="s">
        <v>188</v>
      </c>
      <c r="E953" s="40"/>
      <c r="F953" s="240" t="s">
        <v>5012</v>
      </c>
      <c r="G953" s="40"/>
      <c r="H953" s="40"/>
      <c r="I953" s="241"/>
      <c r="J953" s="40"/>
      <c r="K953" s="40"/>
      <c r="L953" s="44"/>
      <c r="M953" s="242"/>
      <c r="N953" s="243"/>
      <c r="O953" s="91"/>
      <c r="P953" s="91"/>
      <c r="Q953" s="91"/>
      <c r="R953" s="91"/>
      <c r="S953" s="91"/>
      <c r="T953" s="92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T953" s="17" t="s">
        <v>188</v>
      </c>
      <c r="AU953" s="17" t="s">
        <v>85</v>
      </c>
    </row>
    <row r="954" s="2" customFormat="1" ht="37.8" customHeight="1">
      <c r="A954" s="38"/>
      <c r="B954" s="39"/>
      <c r="C954" s="267" t="s">
        <v>5013</v>
      </c>
      <c r="D954" s="267" t="s">
        <v>406</v>
      </c>
      <c r="E954" s="268" t="s">
        <v>5014</v>
      </c>
      <c r="F954" s="269" t="s">
        <v>5015</v>
      </c>
      <c r="G954" s="270" t="s">
        <v>267</v>
      </c>
      <c r="H954" s="271">
        <v>20</v>
      </c>
      <c r="I954" s="272"/>
      <c r="J954" s="273">
        <f>ROUND(I954*H954,2)</f>
        <v>0</v>
      </c>
      <c r="K954" s="269" t="s">
        <v>185</v>
      </c>
      <c r="L954" s="274"/>
      <c r="M954" s="275" t="s">
        <v>1</v>
      </c>
      <c r="N954" s="276" t="s">
        <v>41</v>
      </c>
      <c r="O954" s="91"/>
      <c r="P954" s="235">
        <f>O954*H954</f>
        <v>0</v>
      </c>
      <c r="Q954" s="235">
        <v>8.0000000000000007E-05</v>
      </c>
      <c r="R954" s="235">
        <f>Q954*H954</f>
        <v>0.0016000000000000001</v>
      </c>
      <c r="S954" s="235">
        <v>0</v>
      </c>
      <c r="T954" s="236">
        <f>S954*H954</f>
        <v>0</v>
      </c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R954" s="237" t="s">
        <v>264</v>
      </c>
      <c r="AT954" s="237" t="s">
        <v>406</v>
      </c>
      <c r="AU954" s="237" t="s">
        <v>85</v>
      </c>
      <c r="AY954" s="17" t="s">
        <v>178</v>
      </c>
      <c r="BE954" s="238">
        <f>IF(N954="základní",J954,0)</f>
        <v>0</v>
      </c>
      <c r="BF954" s="238">
        <f>IF(N954="snížená",J954,0)</f>
        <v>0</v>
      </c>
      <c r="BG954" s="238">
        <f>IF(N954="zákl. přenesená",J954,0)</f>
        <v>0</v>
      </c>
      <c r="BH954" s="238">
        <f>IF(N954="sníž. přenesená",J954,0)</f>
        <v>0</v>
      </c>
      <c r="BI954" s="238">
        <f>IF(N954="nulová",J954,0)</f>
        <v>0</v>
      </c>
      <c r="BJ954" s="17" t="s">
        <v>83</v>
      </c>
      <c r="BK954" s="238">
        <f>ROUND(I954*H954,2)</f>
        <v>0</v>
      </c>
      <c r="BL954" s="17" t="s">
        <v>186</v>
      </c>
      <c r="BM954" s="237" t="s">
        <v>5016</v>
      </c>
    </row>
    <row r="955" s="14" customFormat="1">
      <c r="A955" s="14"/>
      <c r="B955" s="255"/>
      <c r="C955" s="256"/>
      <c r="D955" s="246" t="s">
        <v>190</v>
      </c>
      <c r="E955" s="257" t="s">
        <v>1</v>
      </c>
      <c r="F955" s="258" t="s">
        <v>5017</v>
      </c>
      <c r="G955" s="256"/>
      <c r="H955" s="259">
        <v>20</v>
      </c>
      <c r="I955" s="260"/>
      <c r="J955" s="256"/>
      <c r="K955" s="256"/>
      <c r="L955" s="261"/>
      <c r="M955" s="262"/>
      <c r="N955" s="263"/>
      <c r="O955" s="263"/>
      <c r="P955" s="263"/>
      <c r="Q955" s="263"/>
      <c r="R955" s="263"/>
      <c r="S955" s="263"/>
      <c r="T955" s="26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65" t="s">
        <v>190</v>
      </c>
      <c r="AU955" s="265" t="s">
        <v>85</v>
      </c>
      <c r="AV955" s="14" t="s">
        <v>85</v>
      </c>
      <c r="AW955" s="14" t="s">
        <v>34</v>
      </c>
      <c r="AX955" s="14" t="s">
        <v>76</v>
      </c>
      <c r="AY955" s="265" t="s">
        <v>178</v>
      </c>
    </row>
    <row r="956" s="2" customFormat="1" ht="37.8" customHeight="1">
      <c r="A956" s="38"/>
      <c r="B956" s="39"/>
      <c r="C956" s="267" t="s">
        <v>5018</v>
      </c>
      <c r="D956" s="267" t="s">
        <v>406</v>
      </c>
      <c r="E956" s="268" t="s">
        <v>5019</v>
      </c>
      <c r="F956" s="269" t="s">
        <v>5020</v>
      </c>
      <c r="G956" s="270" t="s">
        <v>267</v>
      </c>
      <c r="H956" s="271">
        <v>20</v>
      </c>
      <c r="I956" s="272"/>
      <c r="J956" s="273">
        <f>ROUND(I956*H956,2)</f>
        <v>0</v>
      </c>
      <c r="K956" s="269" t="s">
        <v>185</v>
      </c>
      <c r="L956" s="274"/>
      <c r="M956" s="275" t="s">
        <v>1</v>
      </c>
      <c r="N956" s="276" t="s">
        <v>41</v>
      </c>
      <c r="O956" s="91"/>
      <c r="P956" s="235">
        <f>O956*H956</f>
        <v>0</v>
      </c>
      <c r="Q956" s="235">
        <v>0.00012</v>
      </c>
      <c r="R956" s="235">
        <f>Q956*H956</f>
        <v>0.0024000000000000002</v>
      </c>
      <c r="S956" s="235">
        <v>0</v>
      </c>
      <c r="T956" s="236">
        <f>S956*H956</f>
        <v>0</v>
      </c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R956" s="237" t="s">
        <v>264</v>
      </c>
      <c r="AT956" s="237" t="s">
        <v>406</v>
      </c>
      <c r="AU956" s="237" t="s">
        <v>85</v>
      </c>
      <c r="AY956" s="17" t="s">
        <v>178</v>
      </c>
      <c r="BE956" s="238">
        <f>IF(N956="základní",J956,0)</f>
        <v>0</v>
      </c>
      <c r="BF956" s="238">
        <f>IF(N956="snížená",J956,0)</f>
        <v>0</v>
      </c>
      <c r="BG956" s="238">
        <f>IF(N956="zákl. přenesená",J956,0)</f>
        <v>0</v>
      </c>
      <c r="BH956" s="238">
        <f>IF(N956="sníž. přenesená",J956,0)</f>
        <v>0</v>
      </c>
      <c r="BI956" s="238">
        <f>IF(N956="nulová",J956,0)</f>
        <v>0</v>
      </c>
      <c r="BJ956" s="17" t="s">
        <v>83</v>
      </c>
      <c r="BK956" s="238">
        <f>ROUND(I956*H956,2)</f>
        <v>0</v>
      </c>
      <c r="BL956" s="17" t="s">
        <v>186</v>
      </c>
      <c r="BM956" s="237" t="s">
        <v>5021</v>
      </c>
    </row>
    <row r="957" s="14" customFormat="1">
      <c r="A957" s="14"/>
      <c r="B957" s="255"/>
      <c r="C957" s="256"/>
      <c r="D957" s="246" t="s">
        <v>190</v>
      </c>
      <c r="E957" s="257" t="s">
        <v>1</v>
      </c>
      <c r="F957" s="258" t="s">
        <v>5017</v>
      </c>
      <c r="G957" s="256"/>
      <c r="H957" s="259">
        <v>20</v>
      </c>
      <c r="I957" s="260"/>
      <c r="J957" s="256"/>
      <c r="K957" s="256"/>
      <c r="L957" s="261"/>
      <c r="M957" s="262"/>
      <c r="N957" s="263"/>
      <c r="O957" s="263"/>
      <c r="P957" s="263"/>
      <c r="Q957" s="263"/>
      <c r="R957" s="263"/>
      <c r="S957" s="263"/>
      <c r="T957" s="26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T957" s="265" t="s">
        <v>190</v>
      </c>
      <c r="AU957" s="265" t="s">
        <v>85</v>
      </c>
      <c r="AV957" s="14" t="s">
        <v>85</v>
      </c>
      <c r="AW957" s="14" t="s">
        <v>34</v>
      </c>
      <c r="AX957" s="14" t="s">
        <v>76</v>
      </c>
      <c r="AY957" s="265" t="s">
        <v>178</v>
      </c>
    </row>
    <row r="958" s="2" customFormat="1" ht="44.25" customHeight="1">
      <c r="A958" s="38"/>
      <c r="B958" s="39"/>
      <c r="C958" s="267" t="s">
        <v>5022</v>
      </c>
      <c r="D958" s="267" t="s">
        <v>406</v>
      </c>
      <c r="E958" s="268" t="s">
        <v>5023</v>
      </c>
      <c r="F958" s="269" t="s">
        <v>5024</v>
      </c>
      <c r="G958" s="270" t="s">
        <v>267</v>
      </c>
      <c r="H958" s="271">
        <v>20</v>
      </c>
      <c r="I958" s="272"/>
      <c r="J958" s="273">
        <f>ROUND(I958*H958,2)</f>
        <v>0</v>
      </c>
      <c r="K958" s="269" t="s">
        <v>185</v>
      </c>
      <c r="L958" s="274"/>
      <c r="M958" s="275" t="s">
        <v>1</v>
      </c>
      <c r="N958" s="276" t="s">
        <v>41</v>
      </c>
      <c r="O958" s="91"/>
      <c r="P958" s="235">
        <f>O958*H958</f>
        <v>0</v>
      </c>
      <c r="Q958" s="235">
        <v>0.00023000000000000001</v>
      </c>
      <c r="R958" s="235">
        <f>Q958*H958</f>
        <v>0.0045999999999999999</v>
      </c>
      <c r="S958" s="235">
        <v>0</v>
      </c>
      <c r="T958" s="236">
        <f>S958*H958</f>
        <v>0</v>
      </c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R958" s="237" t="s">
        <v>264</v>
      </c>
      <c r="AT958" s="237" t="s">
        <v>406</v>
      </c>
      <c r="AU958" s="237" t="s">
        <v>85</v>
      </c>
      <c r="AY958" s="17" t="s">
        <v>178</v>
      </c>
      <c r="BE958" s="238">
        <f>IF(N958="základní",J958,0)</f>
        <v>0</v>
      </c>
      <c r="BF958" s="238">
        <f>IF(N958="snížená",J958,0)</f>
        <v>0</v>
      </c>
      <c r="BG958" s="238">
        <f>IF(N958="zákl. přenesená",J958,0)</f>
        <v>0</v>
      </c>
      <c r="BH958" s="238">
        <f>IF(N958="sníž. přenesená",J958,0)</f>
        <v>0</v>
      </c>
      <c r="BI958" s="238">
        <f>IF(N958="nulová",J958,0)</f>
        <v>0</v>
      </c>
      <c r="BJ958" s="17" t="s">
        <v>83</v>
      </c>
      <c r="BK958" s="238">
        <f>ROUND(I958*H958,2)</f>
        <v>0</v>
      </c>
      <c r="BL958" s="17" t="s">
        <v>186</v>
      </c>
      <c r="BM958" s="237" t="s">
        <v>5025</v>
      </c>
    </row>
    <row r="959" s="14" customFormat="1">
      <c r="A959" s="14"/>
      <c r="B959" s="255"/>
      <c r="C959" s="256"/>
      <c r="D959" s="246" t="s">
        <v>190</v>
      </c>
      <c r="E959" s="257" t="s">
        <v>1</v>
      </c>
      <c r="F959" s="258" t="s">
        <v>5017</v>
      </c>
      <c r="G959" s="256"/>
      <c r="H959" s="259">
        <v>20</v>
      </c>
      <c r="I959" s="260"/>
      <c r="J959" s="256"/>
      <c r="K959" s="256"/>
      <c r="L959" s="261"/>
      <c r="M959" s="262"/>
      <c r="N959" s="263"/>
      <c r="O959" s="263"/>
      <c r="P959" s="263"/>
      <c r="Q959" s="263"/>
      <c r="R959" s="263"/>
      <c r="S959" s="263"/>
      <c r="T959" s="26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T959" s="265" t="s">
        <v>190</v>
      </c>
      <c r="AU959" s="265" t="s">
        <v>85</v>
      </c>
      <c r="AV959" s="14" t="s">
        <v>85</v>
      </c>
      <c r="AW959" s="14" t="s">
        <v>34</v>
      </c>
      <c r="AX959" s="14" t="s">
        <v>76</v>
      </c>
      <c r="AY959" s="265" t="s">
        <v>178</v>
      </c>
    </row>
    <row r="960" s="2" customFormat="1" ht="16.5" customHeight="1">
      <c r="A960" s="38"/>
      <c r="B960" s="39"/>
      <c r="C960" s="267" t="s">
        <v>5026</v>
      </c>
      <c r="D960" s="267" t="s">
        <v>406</v>
      </c>
      <c r="E960" s="268" t="s">
        <v>5027</v>
      </c>
      <c r="F960" s="269" t="s">
        <v>5028</v>
      </c>
      <c r="G960" s="270" t="s">
        <v>267</v>
      </c>
      <c r="H960" s="271">
        <v>620</v>
      </c>
      <c r="I960" s="272"/>
      <c r="J960" s="273">
        <f>ROUND(I960*H960,2)</f>
        <v>0</v>
      </c>
      <c r="K960" s="269" t="s">
        <v>1</v>
      </c>
      <c r="L960" s="274"/>
      <c r="M960" s="275" t="s">
        <v>1</v>
      </c>
      <c r="N960" s="276" t="s">
        <v>41</v>
      </c>
      <c r="O960" s="91"/>
      <c r="P960" s="235">
        <f>O960*H960</f>
        <v>0</v>
      </c>
      <c r="Q960" s="235">
        <v>0</v>
      </c>
      <c r="R960" s="235">
        <f>Q960*H960</f>
        <v>0</v>
      </c>
      <c r="S960" s="235">
        <v>0</v>
      </c>
      <c r="T960" s="236">
        <f>S960*H960</f>
        <v>0</v>
      </c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R960" s="237" t="s">
        <v>1183</v>
      </c>
      <c r="AT960" s="237" t="s">
        <v>406</v>
      </c>
      <c r="AU960" s="237" t="s">
        <v>85</v>
      </c>
      <c r="AY960" s="17" t="s">
        <v>178</v>
      </c>
      <c r="BE960" s="238">
        <f>IF(N960="základní",J960,0)</f>
        <v>0</v>
      </c>
      <c r="BF960" s="238">
        <f>IF(N960="snížená",J960,0)</f>
        <v>0</v>
      </c>
      <c r="BG960" s="238">
        <f>IF(N960="zákl. přenesená",J960,0)</f>
        <v>0</v>
      </c>
      <c r="BH960" s="238">
        <f>IF(N960="sníž. přenesená",J960,0)</f>
        <v>0</v>
      </c>
      <c r="BI960" s="238">
        <f>IF(N960="nulová",J960,0)</f>
        <v>0</v>
      </c>
      <c r="BJ960" s="17" t="s">
        <v>83</v>
      </c>
      <c r="BK960" s="238">
        <f>ROUND(I960*H960,2)</f>
        <v>0</v>
      </c>
      <c r="BL960" s="17" t="s">
        <v>1183</v>
      </c>
      <c r="BM960" s="237" t="s">
        <v>5029</v>
      </c>
    </row>
    <row r="961" s="14" customFormat="1">
      <c r="A961" s="14"/>
      <c r="B961" s="255"/>
      <c r="C961" s="256"/>
      <c r="D961" s="246" t="s">
        <v>190</v>
      </c>
      <c r="E961" s="257" t="s">
        <v>1</v>
      </c>
      <c r="F961" s="258" t="s">
        <v>5030</v>
      </c>
      <c r="G961" s="256"/>
      <c r="H961" s="259">
        <v>180</v>
      </c>
      <c r="I961" s="260"/>
      <c r="J961" s="256"/>
      <c r="K961" s="256"/>
      <c r="L961" s="261"/>
      <c r="M961" s="262"/>
      <c r="N961" s="263"/>
      <c r="O961" s="263"/>
      <c r="P961" s="263"/>
      <c r="Q961" s="263"/>
      <c r="R961" s="263"/>
      <c r="S961" s="263"/>
      <c r="T961" s="26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T961" s="265" t="s">
        <v>190</v>
      </c>
      <c r="AU961" s="265" t="s">
        <v>85</v>
      </c>
      <c r="AV961" s="14" t="s">
        <v>85</v>
      </c>
      <c r="AW961" s="14" t="s">
        <v>34</v>
      </c>
      <c r="AX961" s="14" t="s">
        <v>76</v>
      </c>
      <c r="AY961" s="265" t="s">
        <v>178</v>
      </c>
    </row>
    <row r="962" s="14" customFormat="1">
      <c r="A962" s="14"/>
      <c r="B962" s="255"/>
      <c r="C962" s="256"/>
      <c r="D962" s="246" t="s">
        <v>190</v>
      </c>
      <c r="E962" s="257" t="s">
        <v>1</v>
      </c>
      <c r="F962" s="258" t="s">
        <v>5031</v>
      </c>
      <c r="G962" s="256"/>
      <c r="H962" s="259">
        <v>225</v>
      </c>
      <c r="I962" s="260"/>
      <c r="J962" s="256"/>
      <c r="K962" s="256"/>
      <c r="L962" s="261"/>
      <c r="M962" s="262"/>
      <c r="N962" s="263"/>
      <c r="O962" s="263"/>
      <c r="P962" s="263"/>
      <c r="Q962" s="263"/>
      <c r="R962" s="263"/>
      <c r="S962" s="263"/>
      <c r="T962" s="26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T962" s="265" t="s">
        <v>190</v>
      </c>
      <c r="AU962" s="265" t="s">
        <v>85</v>
      </c>
      <c r="AV962" s="14" t="s">
        <v>85</v>
      </c>
      <c r="AW962" s="14" t="s">
        <v>34</v>
      </c>
      <c r="AX962" s="14" t="s">
        <v>76</v>
      </c>
      <c r="AY962" s="265" t="s">
        <v>178</v>
      </c>
    </row>
    <row r="963" s="14" customFormat="1">
      <c r="A963" s="14"/>
      <c r="B963" s="255"/>
      <c r="C963" s="256"/>
      <c r="D963" s="246" t="s">
        <v>190</v>
      </c>
      <c r="E963" s="257" t="s">
        <v>1</v>
      </c>
      <c r="F963" s="258" t="s">
        <v>5032</v>
      </c>
      <c r="G963" s="256"/>
      <c r="H963" s="259">
        <v>72</v>
      </c>
      <c r="I963" s="260"/>
      <c r="J963" s="256"/>
      <c r="K963" s="256"/>
      <c r="L963" s="261"/>
      <c r="M963" s="262"/>
      <c r="N963" s="263"/>
      <c r="O963" s="263"/>
      <c r="P963" s="263"/>
      <c r="Q963" s="263"/>
      <c r="R963" s="263"/>
      <c r="S963" s="263"/>
      <c r="T963" s="26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T963" s="265" t="s">
        <v>190</v>
      </c>
      <c r="AU963" s="265" t="s">
        <v>85</v>
      </c>
      <c r="AV963" s="14" t="s">
        <v>85</v>
      </c>
      <c r="AW963" s="14" t="s">
        <v>34</v>
      </c>
      <c r="AX963" s="14" t="s">
        <v>76</v>
      </c>
      <c r="AY963" s="265" t="s">
        <v>178</v>
      </c>
    </row>
    <row r="964" s="14" customFormat="1">
      <c r="A964" s="14"/>
      <c r="B964" s="255"/>
      <c r="C964" s="256"/>
      <c r="D964" s="246" t="s">
        <v>190</v>
      </c>
      <c r="E964" s="257" t="s">
        <v>1</v>
      </c>
      <c r="F964" s="258" t="s">
        <v>5033</v>
      </c>
      <c r="G964" s="256"/>
      <c r="H964" s="259">
        <v>143</v>
      </c>
      <c r="I964" s="260"/>
      <c r="J964" s="256"/>
      <c r="K964" s="256"/>
      <c r="L964" s="261"/>
      <c r="M964" s="262"/>
      <c r="N964" s="263"/>
      <c r="O964" s="263"/>
      <c r="P964" s="263"/>
      <c r="Q964" s="263"/>
      <c r="R964" s="263"/>
      <c r="S964" s="263"/>
      <c r="T964" s="26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T964" s="265" t="s">
        <v>190</v>
      </c>
      <c r="AU964" s="265" t="s">
        <v>85</v>
      </c>
      <c r="AV964" s="14" t="s">
        <v>85</v>
      </c>
      <c r="AW964" s="14" t="s">
        <v>34</v>
      </c>
      <c r="AX964" s="14" t="s">
        <v>76</v>
      </c>
      <c r="AY964" s="265" t="s">
        <v>178</v>
      </c>
    </row>
    <row r="965" s="2" customFormat="1" ht="24.15" customHeight="1">
      <c r="A965" s="38"/>
      <c r="B965" s="39"/>
      <c r="C965" s="226" t="s">
        <v>5034</v>
      </c>
      <c r="D965" s="226" t="s">
        <v>181</v>
      </c>
      <c r="E965" s="227" t="s">
        <v>5035</v>
      </c>
      <c r="F965" s="228" t="s">
        <v>5036</v>
      </c>
      <c r="G965" s="229" t="s">
        <v>267</v>
      </c>
      <c r="H965" s="230">
        <v>680</v>
      </c>
      <c r="I965" s="231"/>
      <c r="J965" s="232">
        <f>ROUND(I965*H965,2)</f>
        <v>0</v>
      </c>
      <c r="K965" s="228" t="s">
        <v>185</v>
      </c>
      <c r="L965" s="44"/>
      <c r="M965" s="233" t="s">
        <v>1</v>
      </c>
      <c r="N965" s="234" t="s">
        <v>41</v>
      </c>
      <c r="O965" s="91"/>
      <c r="P965" s="235">
        <f>O965*H965</f>
        <v>0</v>
      </c>
      <c r="Q965" s="235">
        <v>0</v>
      </c>
      <c r="R965" s="235">
        <f>Q965*H965</f>
        <v>0</v>
      </c>
      <c r="S965" s="235">
        <v>0</v>
      </c>
      <c r="T965" s="236">
        <f>S965*H965</f>
        <v>0</v>
      </c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R965" s="237" t="s">
        <v>362</v>
      </c>
      <c r="AT965" s="237" t="s">
        <v>181</v>
      </c>
      <c r="AU965" s="237" t="s">
        <v>85</v>
      </c>
      <c r="AY965" s="17" t="s">
        <v>178</v>
      </c>
      <c r="BE965" s="238">
        <f>IF(N965="základní",J965,0)</f>
        <v>0</v>
      </c>
      <c r="BF965" s="238">
        <f>IF(N965="snížená",J965,0)</f>
        <v>0</v>
      </c>
      <c r="BG965" s="238">
        <f>IF(N965="zákl. přenesená",J965,0)</f>
        <v>0</v>
      </c>
      <c r="BH965" s="238">
        <f>IF(N965="sníž. přenesená",J965,0)</f>
        <v>0</v>
      </c>
      <c r="BI965" s="238">
        <f>IF(N965="nulová",J965,0)</f>
        <v>0</v>
      </c>
      <c r="BJ965" s="17" t="s">
        <v>83</v>
      </c>
      <c r="BK965" s="238">
        <f>ROUND(I965*H965,2)</f>
        <v>0</v>
      </c>
      <c r="BL965" s="17" t="s">
        <v>362</v>
      </c>
      <c r="BM965" s="237" t="s">
        <v>5037</v>
      </c>
    </row>
    <row r="966" s="2" customFormat="1">
      <c r="A966" s="38"/>
      <c r="B966" s="39"/>
      <c r="C966" s="40"/>
      <c r="D966" s="239" t="s">
        <v>188</v>
      </c>
      <c r="E966" s="40"/>
      <c r="F966" s="240" t="s">
        <v>5038</v>
      </c>
      <c r="G966" s="40"/>
      <c r="H966" s="40"/>
      <c r="I966" s="241"/>
      <c r="J966" s="40"/>
      <c r="K966" s="40"/>
      <c r="L966" s="44"/>
      <c r="M966" s="242"/>
      <c r="N966" s="243"/>
      <c r="O966" s="91"/>
      <c r="P966" s="91"/>
      <c r="Q966" s="91"/>
      <c r="R966" s="91"/>
      <c r="S966" s="91"/>
      <c r="T966" s="92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T966" s="17" t="s">
        <v>188</v>
      </c>
      <c r="AU966" s="17" t="s">
        <v>85</v>
      </c>
    </row>
    <row r="967" s="2" customFormat="1" ht="33" customHeight="1">
      <c r="A967" s="38"/>
      <c r="B967" s="39"/>
      <c r="C967" s="267" t="s">
        <v>5039</v>
      </c>
      <c r="D967" s="267" t="s">
        <v>406</v>
      </c>
      <c r="E967" s="268" t="s">
        <v>5040</v>
      </c>
      <c r="F967" s="269" t="s">
        <v>5041</v>
      </c>
      <c r="G967" s="270" t="s">
        <v>267</v>
      </c>
      <c r="H967" s="271">
        <v>40</v>
      </c>
      <c r="I967" s="272"/>
      <c r="J967" s="273">
        <f>ROUND(I967*H967,2)</f>
        <v>0</v>
      </c>
      <c r="K967" s="269" t="s">
        <v>185</v>
      </c>
      <c r="L967" s="274"/>
      <c r="M967" s="275" t="s">
        <v>1</v>
      </c>
      <c r="N967" s="276" t="s">
        <v>41</v>
      </c>
      <c r="O967" s="91"/>
      <c r="P967" s="235">
        <f>O967*H967</f>
        <v>0</v>
      </c>
      <c r="Q967" s="235">
        <v>8.0000000000000007E-05</v>
      </c>
      <c r="R967" s="235">
        <f>Q967*H967</f>
        <v>0.0032000000000000002</v>
      </c>
      <c r="S967" s="235">
        <v>0</v>
      </c>
      <c r="T967" s="236">
        <f>S967*H967</f>
        <v>0</v>
      </c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R967" s="237" t="s">
        <v>472</v>
      </c>
      <c r="AT967" s="237" t="s">
        <v>406</v>
      </c>
      <c r="AU967" s="237" t="s">
        <v>85</v>
      </c>
      <c r="AY967" s="17" t="s">
        <v>178</v>
      </c>
      <c r="BE967" s="238">
        <f>IF(N967="základní",J967,0)</f>
        <v>0</v>
      </c>
      <c r="BF967" s="238">
        <f>IF(N967="snížená",J967,0)</f>
        <v>0</v>
      </c>
      <c r="BG967" s="238">
        <f>IF(N967="zákl. přenesená",J967,0)</f>
        <v>0</v>
      </c>
      <c r="BH967" s="238">
        <f>IF(N967="sníž. přenesená",J967,0)</f>
        <v>0</v>
      </c>
      <c r="BI967" s="238">
        <f>IF(N967="nulová",J967,0)</f>
        <v>0</v>
      </c>
      <c r="BJ967" s="17" t="s">
        <v>83</v>
      </c>
      <c r="BK967" s="238">
        <f>ROUND(I967*H967,2)</f>
        <v>0</v>
      </c>
      <c r="BL967" s="17" t="s">
        <v>362</v>
      </c>
      <c r="BM967" s="237" t="s">
        <v>5042</v>
      </c>
    </row>
    <row r="968" s="14" customFormat="1">
      <c r="A968" s="14"/>
      <c r="B968" s="255"/>
      <c r="C968" s="256"/>
      <c r="D968" s="246" t="s">
        <v>190</v>
      </c>
      <c r="E968" s="257" t="s">
        <v>1</v>
      </c>
      <c r="F968" s="258" t="s">
        <v>5043</v>
      </c>
      <c r="G968" s="256"/>
      <c r="H968" s="259">
        <v>40</v>
      </c>
      <c r="I968" s="260"/>
      <c r="J968" s="256"/>
      <c r="K968" s="256"/>
      <c r="L968" s="261"/>
      <c r="M968" s="262"/>
      <c r="N968" s="263"/>
      <c r="O968" s="263"/>
      <c r="P968" s="263"/>
      <c r="Q968" s="263"/>
      <c r="R968" s="263"/>
      <c r="S968" s="263"/>
      <c r="T968" s="26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T968" s="265" t="s">
        <v>190</v>
      </c>
      <c r="AU968" s="265" t="s">
        <v>85</v>
      </c>
      <c r="AV968" s="14" t="s">
        <v>85</v>
      </c>
      <c r="AW968" s="14" t="s">
        <v>34</v>
      </c>
      <c r="AX968" s="14" t="s">
        <v>76</v>
      </c>
      <c r="AY968" s="265" t="s">
        <v>178</v>
      </c>
    </row>
    <row r="969" s="2" customFormat="1" ht="24.15" customHeight="1">
      <c r="A969" s="38"/>
      <c r="B969" s="39"/>
      <c r="C969" s="226" t="s">
        <v>5044</v>
      </c>
      <c r="D969" s="226" t="s">
        <v>181</v>
      </c>
      <c r="E969" s="227" t="s">
        <v>5045</v>
      </c>
      <c r="F969" s="228" t="s">
        <v>5046</v>
      </c>
      <c r="G969" s="229" t="s">
        <v>267</v>
      </c>
      <c r="H969" s="230">
        <v>40</v>
      </c>
      <c r="I969" s="231"/>
      <c r="J969" s="232">
        <f>ROUND(I969*H969,2)</f>
        <v>0</v>
      </c>
      <c r="K969" s="228" t="s">
        <v>185</v>
      </c>
      <c r="L969" s="44"/>
      <c r="M969" s="233" t="s">
        <v>1</v>
      </c>
      <c r="N969" s="234" t="s">
        <v>41</v>
      </c>
      <c r="O969" s="91"/>
      <c r="P969" s="235">
        <f>O969*H969</f>
        <v>0</v>
      </c>
      <c r="Q969" s="235">
        <v>0</v>
      </c>
      <c r="R969" s="235">
        <f>Q969*H969</f>
        <v>0</v>
      </c>
      <c r="S969" s="235">
        <v>0</v>
      </c>
      <c r="T969" s="236">
        <f>S969*H969</f>
        <v>0</v>
      </c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R969" s="237" t="s">
        <v>362</v>
      </c>
      <c r="AT969" s="237" t="s">
        <v>181</v>
      </c>
      <c r="AU969" s="237" t="s">
        <v>85</v>
      </c>
      <c r="AY969" s="17" t="s">
        <v>178</v>
      </c>
      <c r="BE969" s="238">
        <f>IF(N969="základní",J969,0)</f>
        <v>0</v>
      </c>
      <c r="BF969" s="238">
        <f>IF(N969="snížená",J969,0)</f>
        <v>0</v>
      </c>
      <c r="BG969" s="238">
        <f>IF(N969="zákl. přenesená",J969,0)</f>
        <v>0</v>
      </c>
      <c r="BH969" s="238">
        <f>IF(N969="sníž. přenesená",J969,0)</f>
        <v>0</v>
      </c>
      <c r="BI969" s="238">
        <f>IF(N969="nulová",J969,0)</f>
        <v>0</v>
      </c>
      <c r="BJ969" s="17" t="s">
        <v>83</v>
      </c>
      <c r="BK969" s="238">
        <f>ROUND(I969*H969,2)</f>
        <v>0</v>
      </c>
      <c r="BL969" s="17" t="s">
        <v>362</v>
      </c>
      <c r="BM969" s="237" t="s">
        <v>5047</v>
      </c>
    </row>
    <row r="970" s="2" customFormat="1">
      <c r="A970" s="38"/>
      <c r="B970" s="39"/>
      <c r="C970" s="40"/>
      <c r="D970" s="239" t="s">
        <v>188</v>
      </c>
      <c r="E970" s="40"/>
      <c r="F970" s="240" t="s">
        <v>5048</v>
      </c>
      <c r="G970" s="40"/>
      <c r="H970" s="40"/>
      <c r="I970" s="241"/>
      <c r="J970" s="40"/>
      <c r="K970" s="40"/>
      <c r="L970" s="44"/>
      <c r="M970" s="242"/>
      <c r="N970" s="243"/>
      <c r="O970" s="91"/>
      <c r="P970" s="91"/>
      <c r="Q970" s="91"/>
      <c r="R970" s="91"/>
      <c r="S970" s="91"/>
      <c r="T970" s="92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T970" s="17" t="s">
        <v>188</v>
      </c>
      <c r="AU970" s="17" t="s">
        <v>85</v>
      </c>
    </row>
    <row r="971" s="2" customFormat="1" ht="24.15" customHeight="1">
      <c r="A971" s="38"/>
      <c r="B971" s="39"/>
      <c r="C971" s="226" t="s">
        <v>5049</v>
      </c>
      <c r="D971" s="226" t="s">
        <v>181</v>
      </c>
      <c r="E971" s="227" t="s">
        <v>5050</v>
      </c>
      <c r="F971" s="228" t="s">
        <v>5051</v>
      </c>
      <c r="G971" s="229" t="s">
        <v>203</v>
      </c>
      <c r="H971" s="230">
        <v>650</v>
      </c>
      <c r="I971" s="231"/>
      <c r="J971" s="232">
        <f>ROUND(I971*H971,2)</f>
        <v>0</v>
      </c>
      <c r="K971" s="228" t="s">
        <v>185</v>
      </c>
      <c r="L971" s="44"/>
      <c r="M971" s="233" t="s">
        <v>1</v>
      </c>
      <c r="N971" s="234" t="s">
        <v>41</v>
      </c>
      <c r="O971" s="91"/>
      <c r="P971" s="235">
        <f>O971*H971</f>
        <v>0</v>
      </c>
      <c r="Q971" s="235">
        <v>0</v>
      </c>
      <c r="R971" s="235">
        <f>Q971*H971</f>
        <v>0</v>
      </c>
      <c r="S971" s="235">
        <v>0</v>
      </c>
      <c r="T971" s="236">
        <f>S971*H971</f>
        <v>0</v>
      </c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R971" s="237" t="s">
        <v>362</v>
      </c>
      <c r="AT971" s="237" t="s">
        <v>181</v>
      </c>
      <c r="AU971" s="237" t="s">
        <v>85</v>
      </c>
      <c r="AY971" s="17" t="s">
        <v>178</v>
      </c>
      <c r="BE971" s="238">
        <f>IF(N971="základní",J971,0)</f>
        <v>0</v>
      </c>
      <c r="BF971" s="238">
        <f>IF(N971="snížená",J971,0)</f>
        <v>0</v>
      </c>
      <c r="BG971" s="238">
        <f>IF(N971="zákl. přenesená",J971,0)</f>
        <v>0</v>
      </c>
      <c r="BH971" s="238">
        <f>IF(N971="sníž. přenesená",J971,0)</f>
        <v>0</v>
      </c>
      <c r="BI971" s="238">
        <f>IF(N971="nulová",J971,0)</f>
        <v>0</v>
      </c>
      <c r="BJ971" s="17" t="s">
        <v>83</v>
      </c>
      <c r="BK971" s="238">
        <f>ROUND(I971*H971,2)</f>
        <v>0</v>
      </c>
      <c r="BL971" s="17" t="s">
        <v>362</v>
      </c>
      <c r="BM971" s="237" t="s">
        <v>5052</v>
      </c>
    </row>
    <row r="972" s="2" customFormat="1">
      <c r="A972" s="38"/>
      <c r="B972" s="39"/>
      <c r="C972" s="40"/>
      <c r="D972" s="239" t="s">
        <v>188</v>
      </c>
      <c r="E972" s="40"/>
      <c r="F972" s="240" t="s">
        <v>5053</v>
      </c>
      <c r="G972" s="40"/>
      <c r="H972" s="40"/>
      <c r="I972" s="241"/>
      <c r="J972" s="40"/>
      <c r="K972" s="40"/>
      <c r="L972" s="44"/>
      <c r="M972" s="242"/>
      <c r="N972" s="243"/>
      <c r="O972" s="91"/>
      <c r="P972" s="91"/>
      <c r="Q972" s="91"/>
      <c r="R972" s="91"/>
      <c r="S972" s="91"/>
      <c r="T972" s="92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T972" s="17" t="s">
        <v>188</v>
      </c>
      <c r="AU972" s="17" t="s">
        <v>85</v>
      </c>
    </row>
    <row r="973" s="14" customFormat="1">
      <c r="A973" s="14"/>
      <c r="B973" s="255"/>
      <c r="C973" s="256"/>
      <c r="D973" s="246" t="s">
        <v>190</v>
      </c>
      <c r="E973" s="257" t="s">
        <v>1</v>
      </c>
      <c r="F973" s="258" t="s">
        <v>5054</v>
      </c>
      <c r="G973" s="256"/>
      <c r="H973" s="259">
        <v>141</v>
      </c>
      <c r="I973" s="260"/>
      <c r="J973" s="256"/>
      <c r="K973" s="256"/>
      <c r="L973" s="261"/>
      <c r="M973" s="262"/>
      <c r="N973" s="263"/>
      <c r="O973" s="263"/>
      <c r="P973" s="263"/>
      <c r="Q973" s="263"/>
      <c r="R973" s="263"/>
      <c r="S973" s="263"/>
      <c r="T973" s="26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T973" s="265" t="s">
        <v>190</v>
      </c>
      <c r="AU973" s="265" t="s">
        <v>85</v>
      </c>
      <c r="AV973" s="14" t="s">
        <v>85</v>
      </c>
      <c r="AW973" s="14" t="s">
        <v>34</v>
      </c>
      <c r="AX973" s="14" t="s">
        <v>76</v>
      </c>
      <c r="AY973" s="265" t="s">
        <v>178</v>
      </c>
    </row>
    <row r="974" s="14" customFormat="1">
      <c r="A974" s="14"/>
      <c r="B974" s="255"/>
      <c r="C974" s="256"/>
      <c r="D974" s="246" t="s">
        <v>190</v>
      </c>
      <c r="E974" s="257" t="s">
        <v>1</v>
      </c>
      <c r="F974" s="258" t="s">
        <v>5055</v>
      </c>
      <c r="G974" s="256"/>
      <c r="H974" s="259">
        <v>9</v>
      </c>
      <c r="I974" s="260"/>
      <c r="J974" s="256"/>
      <c r="K974" s="256"/>
      <c r="L974" s="261"/>
      <c r="M974" s="262"/>
      <c r="N974" s="263"/>
      <c r="O974" s="263"/>
      <c r="P974" s="263"/>
      <c r="Q974" s="263"/>
      <c r="R974" s="263"/>
      <c r="S974" s="263"/>
      <c r="T974" s="26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T974" s="265" t="s">
        <v>190</v>
      </c>
      <c r="AU974" s="265" t="s">
        <v>85</v>
      </c>
      <c r="AV974" s="14" t="s">
        <v>85</v>
      </c>
      <c r="AW974" s="14" t="s">
        <v>34</v>
      </c>
      <c r="AX974" s="14" t="s">
        <v>76</v>
      </c>
      <c r="AY974" s="265" t="s">
        <v>178</v>
      </c>
    </row>
    <row r="975" s="14" customFormat="1">
      <c r="A975" s="14"/>
      <c r="B975" s="255"/>
      <c r="C975" s="256"/>
      <c r="D975" s="246" t="s">
        <v>190</v>
      </c>
      <c r="E975" s="257" t="s">
        <v>1</v>
      </c>
      <c r="F975" s="258" t="s">
        <v>5056</v>
      </c>
      <c r="G975" s="256"/>
      <c r="H975" s="259">
        <v>195</v>
      </c>
      <c r="I975" s="260"/>
      <c r="J975" s="256"/>
      <c r="K975" s="256"/>
      <c r="L975" s="261"/>
      <c r="M975" s="262"/>
      <c r="N975" s="263"/>
      <c r="O975" s="263"/>
      <c r="P975" s="263"/>
      <c r="Q975" s="263"/>
      <c r="R975" s="263"/>
      <c r="S975" s="263"/>
      <c r="T975" s="26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65" t="s">
        <v>190</v>
      </c>
      <c r="AU975" s="265" t="s">
        <v>85</v>
      </c>
      <c r="AV975" s="14" t="s">
        <v>85</v>
      </c>
      <c r="AW975" s="14" t="s">
        <v>34</v>
      </c>
      <c r="AX975" s="14" t="s">
        <v>76</v>
      </c>
      <c r="AY975" s="265" t="s">
        <v>178</v>
      </c>
    </row>
    <row r="976" s="14" customFormat="1">
      <c r="A976" s="14"/>
      <c r="B976" s="255"/>
      <c r="C976" s="256"/>
      <c r="D976" s="246" t="s">
        <v>190</v>
      </c>
      <c r="E976" s="257" t="s">
        <v>1</v>
      </c>
      <c r="F976" s="258" t="s">
        <v>5057</v>
      </c>
      <c r="G976" s="256"/>
      <c r="H976" s="259">
        <v>32</v>
      </c>
      <c r="I976" s="260"/>
      <c r="J976" s="256"/>
      <c r="K976" s="256"/>
      <c r="L976" s="261"/>
      <c r="M976" s="262"/>
      <c r="N976" s="263"/>
      <c r="O976" s="263"/>
      <c r="P976" s="263"/>
      <c r="Q976" s="263"/>
      <c r="R976" s="263"/>
      <c r="S976" s="263"/>
      <c r="T976" s="26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T976" s="265" t="s">
        <v>190</v>
      </c>
      <c r="AU976" s="265" t="s">
        <v>85</v>
      </c>
      <c r="AV976" s="14" t="s">
        <v>85</v>
      </c>
      <c r="AW976" s="14" t="s">
        <v>34</v>
      </c>
      <c r="AX976" s="14" t="s">
        <v>76</v>
      </c>
      <c r="AY976" s="265" t="s">
        <v>178</v>
      </c>
    </row>
    <row r="977" s="14" customFormat="1">
      <c r="A977" s="14"/>
      <c r="B977" s="255"/>
      <c r="C977" s="256"/>
      <c r="D977" s="246" t="s">
        <v>190</v>
      </c>
      <c r="E977" s="257" t="s">
        <v>1</v>
      </c>
      <c r="F977" s="258" t="s">
        <v>5058</v>
      </c>
      <c r="G977" s="256"/>
      <c r="H977" s="259">
        <v>32</v>
      </c>
      <c r="I977" s="260"/>
      <c r="J977" s="256"/>
      <c r="K977" s="256"/>
      <c r="L977" s="261"/>
      <c r="M977" s="262"/>
      <c r="N977" s="263"/>
      <c r="O977" s="263"/>
      <c r="P977" s="263"/>
      <c r="Q977" s="263"/>
      <c r="R977" s="263"/>
      <c r="S977" s="263"/>
      <c r="T977" s="26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T977" s="265" t="s">
        <v>190</v>
      </c>
      <c r="AU977" s="265" t="s">
        <v>85</v>
      </c>
      <c r="AV977" s="14" t="s">
        <v>85</v>
      </c>
      <c r="AW977" s="14" t="s">
        <v>34</v>
      </c>
      <c r="AX977" s="14" t="s">
        <v>76</v>
      </c>
      <c r="AY977" s="265" t="s">
        <v>178</v>
      </c>
    </row>
    <row r="978" s="14" customFormat="1">
      <c r="A978" s="14"/>
      <c r="B978" s="255"/>
      <c r="C978" s="256"/>
      <c r="D978" s="246" t="s">
        <v>190</v>
      </c>
      <c r="E978" s="257" t="s">
        <v>1</v>
      </c>
      <c r="F978" s="258" t="s">
        <v>5059</v>
      </c>
      <c r="G978" s="256"/>
      <c r="H978" s="259">
        <v>36</v>
      </c>
      <c r="I978" s="260"/>
      <c r="J978" s="256"/>
      <c r="K978" s="256"/>
      <c r="L978" s="261"/>
      <c r="M978" s="262"/>
      <c r="N978" s="263"/>
      <c r="O978" s="263"/>
      <c r="P978" s="263"/>
      <c r="Q978" s="263"/>
      <c r="R978" s="263"/>
      <c r="S978" s="263"/>
      <c r="T978" s="26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65" t="s">
        <v>190</v>
      </c>
      <c r="AU978" s="265" t="s">
        <v>85</v>
      </c>
      <c r="AV978" s="14" t="s">
        <v>85</v>
      </c>
      <c r="AW978" s="14" t="s">
        <v>34</v>
      </c>
      <c r="AX978" s="14" t="s">
        <v>76</v>
      </c>
      <c r="AY978" s="265" t="s">
        <v>178</v>
      </c>
    </row>
    <row r="979" s="14" customFormat="1">
      <c r="A979" s="14"/>
      <c r="B979" s="255"/>
      <c r="C979" s="256"/>
      <c r="D979" s="246" t="s">
        <v>190</v>
      </c>
      <c r="E979" s="257" t="s">
        <v>1</v>
      </c>
      <c r="F979" s="258" t="s">
        <v>5060</v>
      </c>
      <c r="G979" s="256"/>
      <c r="H979" s="259">
        <v>35</v>
      </c>
      <c r="I979" s="260"/>
      <c r="J979" s="256"/>
      <c r="K979" s="256"/>
      <c r="L979" s="261"/>
      <c r="M979" s="262"/>
      <c r="N979" s="263"/>
      <c r="O979" s="263"/>
      <c r="P979" s="263"/>
      <c r="Q979" s="263"/>
      <c r="R979" s="263"/>
      <c r="S979" s="263"/>
      <c r="T979" s="26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T979" s="265" t="s">
        <v>190</v>
      </c>
      <c r="AU979" s="265" t="s">
        <v>85</v>
      </c>
      <c r="AV979" s="14" t="s">
        <v>85</v>
      </c>
      <c r="AW979" s="14" t="s">
        <v>34</v>
      </c>
      <c r="AX979" s="14" t="s">
        <v>76</v>
      </c>
      <c r="AY979" s="265" t="s">
        <v>178</v>
      </c>
    </row>
    <row r="980" s="14" customFormat="1">
      <c r="A980" s="14"/>
      <c r="B980" s="255"/>
      <c r="C980" s="256"/>
      <c r="D980" s="246" t="s">
        <v>190</v>
      </c>
      <c r="E980" s="257" t="s">
        <v>1</v>
      </c>
      <c r="F980" s="258" t="s">
        <v>5061</v>
      </c>
      <c r="G980" s="256"/>
      <c r="H980" s="259">
        <v>9</v>
      </c>
      <c r="I980" s="260"/>
      <c r="J980" s="256"/>
      <c r="K980" s="256"/>
      <c r="L980" s="261"/>
      <c r="M980" s="262"/>
      <c r="N980" s="263"/>
      <c r="O980" s="263"/>
      <c r="P980" s="263"/>
      <c r="Q980" s="263"/>
      <c r="R980" s="263"/>
      <c r="S980" s="263"/>
      <c r="T980" s="26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T980" s="265" t="s">
        <v>190</v>
      </c>
      <c r="AU980" s="265" t="s">
        <v>85</v>
      </c>
      <c r="AV980" s="14" t="s">
        <v>85</v>
      </c>
      <c r="AW980" s="14" t="s">
        <v>34</v>
      </c>
      <c r="AX980" s="14" t="s">
        <v>76</v>
      </c>
      <c r="AY980" s="265" t="s">
        <v>178</v>
      </c>
    </row>
    <row r="981" s="14" customFormat="1">
      <c r="A981" s="14"/>
      <c r="B981" s="255"/>
      <c r="C981" s="256"/>
      <c r="D981" s="246" t="s">
        <v>190</v>
      </c>
      <c r="E981" s="257" t="s">
        <v>1</v>
      </c>
      <c r="F981" s="258" t="s">
        <v>5062</v>
      </c>
      <c r="G981" s="256"/>
      <c r="H981" s="259">
        <v>100</v>
      </c>
      <c r="I981" s="260"/>
      <c r="J981" s="256"/>
      <c r="K981" s="256"/>
      <c r="L981" s="261"/>
      <c r="M981" s="262"/>
      <c r="N981" s="263"/>
      <c r="O981" s="263"/>
      <c r="P981" s="263"/>
      <c r="Q981" s="263"/>
      <c r="R981" s="263"/>
      <c r="S981" s="263"/>
      <c r="T981" s="26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T981" s="265" t="s">
        <v>190</v>
      </c>
      <c r="AU981" s="265" t="s">
        <v>85</v>
      </c>
      <c r="AV981" s="14" t="s">
        <v>85</v>
      </c>
      <c r="AW981" s="14" t="s">
        <v>34</v>
      </c>
      <c r="AX981" s="14" t="s">
        <v>76</v>
      </c>
      <c r="AY981" s="265" t="s">
        <v>178</v>
      </c>
    </row>
    <row r="982" s="14" customFormat="1">
      <c r="A982" s="14"/>
      <c r="B982" s="255"/>
      <c r="C982" s="256"/>
      <c r="D982" s="246" t="s">
        <v>190</v>
      </c>
      <c r="E982" s="257" t="s">
        <v>1</v>
      </c>
      <c r="F982" s="258" t="s">
        <v>5063</v>
      </c>
      <c r="G982" s="256"/>
      <c r="H982" s="259">
        <v>61</v>
      </c>
      <c r="I982" s="260"/>
      <c r="J982" s="256"/>
      <c r="K982" s="256"/>
      <c r="L982" s="261"/>
      <c r="M982" s="262"/>
      <c r="N982" s="263"/>
      <c r="O982" s="263"/>
      <c r="P982" s="263"/>
      <c r="Q982" s="263"/>
      <c r="R982" s="263"/>
      <c r="S982" s="263"/>
      <c r="T982" s="26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T982" s="265" t="s">
        <v>190</v>
      </c>
      <c r="AU982" s="265" t="s">
        <v>85</v>
      </c>
      <c r="AV982" s="14" t="s">
        <v>85</v>
      </c>
      <c r="AW982" s="14" t="s">
        <v>34</v>
      </c>
      <c r="AX982" s="14" t="s">
        <v>76</v>
      </c>
      <c r="AY982" s="265" t="s">
        <v>178</v>
      </c>
    </row>
    <row r="983" s="2" customFormat="1" ht="24.15" customHeight="1">
      <c r="A983" s="38"/>
      <c r="B983" s="39"/>
      <c r="C983" s="226" t="s">
        <v>5064</v>
      </c>
      <c r="D983" s="226" t="s">
        <v>181</v>
      </c>
      <c r="E983" s="227" t="s">
        <v>5065</v>
      </c>
      <c r="F983" s="228" t="s">
        <v>5066</v>
      </c>
      <c r="G983" s="229" t="s">
        <v>203</v>
      </c>
      <c r="H983" s="230">
        <v>360</v>
      </c>
      <c r="I983" s="231"/>
      <c r="J983" s="232">
        <f>ROUND(I983*H983,2)</f>
        <v>0</v>
      </c>
      <c r="K983" s="228" t="s">
        <v>185</v>
      </c>
      <c r="L983" s="44"/>
      <c r="M983" s="233" t="s">
        <v>1</v>
      </c>
      <c r="N983" s="234" t="s">
        <v>41</v>
      </c>
      <c r="O983" s="91"/>
      <c r="P983" s="235">
        <f>O983*H983</f>
        <v>0</v>
      </c>
      <c r="Q983" s="235">
        <v>0</v>
      </c>
      <c r="R983" s="235">
        <f>Q983*H983</f>
        <v>0</v>
      </c>
      <c r="S983" s="235">
        <v>0</v>
      </c>
      <c r="T983" s="236">
        <f>S983*H983</f>
        <v>0</v>
      </c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R983" s="237" t="s">
        <v>362</v>
      </c>
      <c r="AT983" s="237" t="s">
        <v>181</v>
      </c>
      <c r="AU983" s="237" t="s">
        <v>85</v>
      </c>
      <c r="AY983" s="17" t="s">
        <v>178</v>
      </c>
      <c r="BE983" s="238">
        <f>IF(N983="základní",J983,0)</f>
        <v>0</v>
      </c>
      <c r="BF983" s="238">
        <f>IF(N983="snížená",J983,0)</f>
        <v>0</v>
      </c>
      <c r="BG983" s="238">
        <f>IF(N983="zákl. přenesená",J983,0)</f>
        <v>0</v>
      </c>
      <c r="BH983" s="238">
        <f>IF(N983="sníž. přenesená",J983,0)</f>
        <v>0</v>
      </c>
      <c r="BI983" s="238">
        <f>IF(N983="nulová",J983,0)</f>
        <v>0</v>
      </c>
      <c r="BJ983" s="17" t="s">
        <v>83</v>
      </c>
      <c r="BK983" s="238">
        <f>ROUND(I983*H983,2)</f>
        <v>0</v>
      </c>
      <c r="BL983" s="17" t="s">
        <v>362</v>
      </c>
      <c r="BM983" s="237" t="s">
        <v>5067</v>
      </c>
    </row>
    <row r="984" s="2" customFormat="1">
      <c r="A984" s="38"/>
      <c r="B984" s="39"/>
      <c r="C984" s="40"/>
      <c r="D984" s="239" t="s">
        <v>188</v>
      </c>
      <c r="E984" s="40"/>
      <c r="F984" s="240" t="s">
        <v>5068</v>
      </c>
      <c r="G984" s="40"/>
      <c r="H984" s="40"/>
      <c r="I984" s="241"/>
      <c r="J984" s="40"/>
      <c r="K984" s="40"/>
      <c r="L984" s="44"/>
      <c r="M984" s="242"/>
      <c r="N984" s="243"/>
      <c r="O984" s="91"/>
      <c r="P984" s="91"/>
      <c r="Q984" s="91"/>
      <c r="R984" s="91"/>
      <c r="S984" s="91"/>
      <c r="T984" s="92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T984" s="17" t="s">
        <v>188</v>
      </c>
      <c r="AU984" s="17" t="s">
        <v>85</v>
      </c>
    </row>
    <row r="985" s="14" customFormat="1">
      <c r="A985" s="14"/>
      <c r="B985" s="255"/>
      <c r="C985" s="256"/>
      <c r="D985" s="246" t="s">
        <v>190</v>
      </c>
      <c r="E985" s="257" t="s">
        <v>1</v>
      </c>
      <c r="F985" s="258" t="s">
        <v>5069</v>
      </c>
      <c r="G985" s="256"/>
      <c r="H985" s="259">
        <v>360</v>
      </c>
      <c r="I985" s="260"/>
      <c r="J985" s="256"/>
      <c r="K985" s="256"/>
      <c r="L985" s="261"/>
      <c r="M985" s="262"/>
      <c r="N985" s="263"/>
      <c r="O985" s="263"/>
      <c r="P985" s="263"/>
      <c r="Q985" s="263"/>
      <c r="R985" s="263"/>
      <c r="S985" s="263"/>
      <c r="T985" s="26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T985" s="265" t="s">
        <v>190</v>
      </c>
      <c r="AU985" s="265" t="s">
        <v>85</v>
      </c>
      <c r="AV985" s="14" t="s">
        <v>85</v>
      </c>
      <c r="AW985" s="14" t="s">
        <v>34</v>
      </c>
      <c r="AX985" s="14" t="s">
        <v>76</v>
      </c>
      <c r="AY985" s="265" t="s">
        <v>178</v>
      </c>
    </row>
    <row r="986" s="2" customFormat="1" ht="24.15" customHeight="1">
      <c r="A986" s="38"/>
      <c r="B986" s="39"/>
      <c r="C986" s="226" t="s">
        <v>5070</v>
      </c>
      <c r="D986" s="226" t="s">
        <v>181</v>
      </c>
      <c r="E986" s="227" t="s">
        <v>5071</v>
      </c>
      <c r="F986" s="228" t="s">
        <v>5072</v>
      </c>
      <c r="G986" s="229" t="s">
        <v>203</v>
      </c>
      <c r="H986" s="230">
        <v>321</v>
      </c>
      <c r="I986" s="231"/>
      <c r="J986" s="232">
        <f>ROUND(I986*H986,2)</f>
        <v>0</v>
      </c>
      <c r="K986" s="228" t="s">
        <v>185</v>
      </c>
      <c r="L986" s="44"/>
      <c r="M986" s="233" t="s">
        <v>1</v>
      </c>
      <c r="N986" s="234" t="s">
        <v>41</v>
      </c>
      <c r="O986" s="91"/>
      <c r="P986" s="235">
        <f>O986*H986</f>
        <v>0</v>
      </c>
      <c r="Q986" s="235">
        <v>0</v>
      </c>
      <c r="R986" s="235">
        <f>Q986*H986</f>
        <v>0</v>
      </c>
      <c r="S986" s="235">
        <v>0</v>
      </c>
      <c r="T986" s="236">
        <f>S986*H986</f>
        <v>0</v>
      </c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R986" s="237" t="s">
        <v>362</v>
      </c>
      <c r="AT986" s="237" t="s">
        <v>181</v>
      </c>
      <c r="AU986" s="237" t="s">
        <v>85</v>
      </c>
      <c r="AY986" s="17" t="s">
        <v>178</v>
      </c>
      <c r="BE986" s="238">
        <f>IF(N986="základní",J986,0)</f>
        <v>0</v>
      </c>
      <c r="BF986" s="238">
        <f>IF(N986="snížená",J986,0)</f>
        <v>0</v>
      </c>
      <c r="BG986" s="238">
        <f>IF(N986="zákl. přenesená",J986,0)</f>
        <v>0</v>
      </c>
      <c r="BH986" s="238">
        <f>IF(N986="sníž. přenesená",J986,0)</f>
        <v>0</v>
      </c>
      <c r="BI986" s="238">
        <f>IF(N986="nulová",J986,0)</f>
        <v>0</v>
      </c>
      <c r="BJ986" s="17" t="s">
        <v>83</v>
      </c>
      <c r="BK986" s="238">
        <f>ROUND(I986*H986,2)</f>
        <v>0</v>
      </c>
      <c r="BL986" s="17" t="s">
        <v>362</v>
      </c>
      <c r="BM986" s="237" t="s">
        <v>5073</v>
      </c>
    </row>
    <row r="987" s="2" customFormat="1">
      <c r="A987" s="38"/>
      <c r="B987" s="39"/>
      <c r="C987" s="40"/>
      <c r="D987" s="239" t="s">
        <v>188</v>
      </c>
      <c r="E987" s="40"/>
      <c r="F987" s="240" t="s">
        <v>5074</v>
      </c>
      <c r="G987" s="40"/>
      <c r="H987" s="40"/>
      <c r="I987" s="241"/>
      <c r="J987" s="40"/>
      <c r="K987" s="40"/>
      <c r="L987" s="44"/>
      <c r="M987" s="242"/>
      <c r="N987" s="243"/>
      <c r="O987" s="91"/>
      <c r="P987" s="91"/>
      <c r="Q987" s="91"/>
      <c r="R987" s="91"/>
      <c r="S987" s="91"/>
      <c r="T987" s="92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T987" s="17" t="s">
        <v>188</v>
      </c>
      <c r="AU987" s="17" t="s">
        <v>85</v>
      </c>
    </row>
    <row r="988" s="14" customFormat="1">
      <c r="A988" s="14"/>
      <c r="B988" s="255"/>
      <c r="C988" s="256"/>
      <c r="D988" s="246" t="s">
        <v>190</v>
      </c>
      <c r="E988" s="257" t="s">
        <v>1</v>
      </c>
      <c r="F988" s="258" t="s">
        <v>5075</v>
      </c>
      <c r="G988" s="256"/>
      <c r="H988" s="259">
        <v>38</v>
      </c>
      <c r="I988" s="260"/>
      <c r="J988" s="256"/>
      <c r="K988" s="256"/>
      <c r="L988" s="261"/>
      <c r="M988" s="262"/>
      <c r="N988" s="263"/>
      <c r="O988" s="263"/>
      <c r="P988" s="263"/>
      <c r="Q988" s="263"/>
      <c r="R988" s="263"/>
      <c r="S988" s="263"/>
      <c r="T988" s="26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T988" s="265" t="s">
        <v>190</v>
      </c>
      <c r="AU988" s="265" t="s">
        <v>85</v>
      </c>
      <c r="AV988" s="14" t="s">
        <v>85</v>
      </c>
      <c r="AW988" s="14" t="s">
        <v>34</v>
      </c>
      <c r="AX988" s="14" t="s">
        <v>76</v>
      </c>
      <c r="AY988" s="265" t="s">
        <v>178</v>
      </c>
    </row>
    <row r="989" s="14" customFormat="1">
      <c r="A989" s="14"/>
      <c r="B989" s="255"/>
      <c r="C989" s="256"/>
      <c r="D989" s="246" t="s">
        <v>190</v>
      </c>
      <c r="E989" s="257" t="s">
        <v>1</v>
      </c>
      <c r="F989" s="258" t="s">
        <v>5076</v>
      </c>
      <c r="G989" s="256"/>
      <c r="H989" s="259">
        <v>12</v>
      </c>
      <c r="I989" s="260"/>
      <c r="J989" s="256"/>
      <c r="K989" s="256"/>
      <c r="L989" s="261"/>
      <c r="M989" s="262"/>
      <c r="N989" s="263"/>
      <c r="O989" s="263"/>
      <c r="P989" s="263"/>
      <c r="Q989" s="263"/>
      <c r="R989" s="263"/>
      <c r="S989" s="263"/>
      <c r="T989" s="26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T989" s="265" t="s">
        <v>190</v>
      </c>
      <c r="AU989" s="265" t="s">
        <v>85</v>
      </c>
      <c r="AV989" s="14" t="s">
        <v>85</v>
      </c>
      <c r="AW989" s="14" t="s">
        <v>34</v>
      </c>
      <c r="AX989" s="14" t="s">
        <v>76</v>
      </c>
      <c r="AY989" s="265" t="s">
        <v>178</v>
      </c>
    </row>
    <row r="990" s="14" customFormat="1">
      <c r="A990" s="14"/>
      <c r="B990" s="255"/>
      <c r="C990" s="256"/>
      <c r="D990" s="246" t="s">
        <v>190</v>
      </c>
      <c r="E990" s="257" t="s">
        <v>1</v>
      </c>
      <c r="F990" s="258" t="s">
        <v>5077</v>
      </c>
      <c r="G990" s="256"/>
      <c r="H990" s="259">
        <v>16</v>
      </c>
      <c r="I990" s="260"/>
      <c r="J990" s="256"/>
      <c r="K990" s="256"/>
      <c r="L990" s="261"/>
      <c r="M990" s="262"/>
      <c r="N990" s="263"/>
      <c r="O990" s="263"/>
      <c r="P990" s="263"/>
      <c r="Q990" s="263"/>
      <c r="R990" s="263"/>
      <c r="S990" s="263"/>
      <c r="T990" s="26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65" t="s">
        <v>190</v>
      </c>
      <c r="AU990" s="265" t="s">
        <v>85</v>
      </c>
      <c r="AV990" s="14" t="s">
        <v>85</v>
      </c>
      <c r="AW990" s="14" t="s">
        <v>34</v>
      </c>
      <c r="AX990" s="14" t="s">
        <v>76</v>
      </c>
      <c r="AY990" s="265" t="s">
        <v>178</v>
      </c>
    </row>
    <row r="991" s="14" customFormat="1">
      <c r="A991" s="14"/>
      <c r="B991" s="255"/>
      <c r="C991" s="256"/>
      <c r="D991" s="246" t="s">
        <v>190</v>
      </c>
      <c r="E991" s="257" t="s">
        <v>1</v>
      </c>
      <c r="F991" s="258" t="s">
        <v>5078</v>
      </c>
      <c r="G991" s="256"/>
      <c r="H991" s="259">
        <v>12</v>
      </c>
      <c r="I991" s="260"/>
      <c r="J991" s="256"/>
      <c r="K991" s="256"/>
      <c r="L991" s="261"/>
      <c r="M991" s="262"/>
      <c r="N991" s="263"/>
      <c r="O991" s="263"/>
      <c r="P991" s="263"/>
      <c r="Q991" s="263"/>
      <c r="R991" s="263"/>
      <c r="S991" s="263"/>
      <c r="T991" s="26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T991" s="265" t="s">
        <v>190</v>
      </c>
      <c r="AU991" s="265" t="s">
        <v>85</v>
      </c>
      <c r="AV991" s="14" t="s">
        <v>85</v>
      </c>
      <c r="AW991" s="14" t="s">
        <v>34</v>
      </c>
      <c r="AX991" s="14" t="s">
        <v>76</v>
      </c>
      <c r="AY991" s="265" t="s">
        <v>178</v>
      </c>
    </row>
    <row r="992" s="14" customFormat="1">
      <c r="A992" s="14"/>
      <c r="B992" s="255"/>
      <c r="C992" s="256"/>
      <c r="D992" s="246" t="s">
        <v>190</v>
      </c>
      <c r="E992" s="257" t="s">
        <v>1</v>
      </c>
      <c r="F992" s="258" t="s">
        <v>5079</v>
      </c>
      <c r="G992" s="256"/>
      <c r="H992" s="259">
        <v>33</v>
      </c>
      <c r="I992" s="260"/>
      <c r="J992" s="256"/>
      <c r="K992" s="256"/>
      <c r="L992" s="261"/>
      <c r="M992" s="262"/>
      <c r="N992" s="263"/>
      <c r="O992" s="263"/>
      <c r="P992" s="263"/>
      <c r="Q992" s="263"/>
      <c r="R992" s="263"/>
      <c r="S992" s="263"/>
      <c r="T992" s="26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T992" s="265" t="s">
        <v>190</v>
      </c>
      <c r="AU992" s="265" t="s">
        <v>85</v>
      </c>
      <c r="AV992" s="14" t="s">
        <v>85</v>
      </c>
      <c r="AW992" s="14" t="s">
        <v>34</v>
      </c>
      <c r="AX992" s="14" t="s">
        <v>76</v>
      </c>
      <c r="AY992" s="265" t="s">
        <v>178</v>
      </c>
    </row>
    <row r="993" s="14" customFormat="1">
      <c r="A993" s="14"/>
      <c r="B993" s="255"/>
      <c r="C993" s="256"/>
      <c r="D993" s="246" t="s">
        <v>190</v>
      </c>
      <c r="E993" s="257" t="s">
        <v>1</v>
      </c>
      <c r="F993" s="258" t="s">
        <v>5080</v>
      </c>
      <c r="G993" s="256"/>
      <c r="H993" s="259">
        <v>5</v>
      </c>
      <c r="I993" s="260"/>
      <c r="J993" s="256"/>
      <c r="K993" s="256"/>
      <c r="L993" s="261"/>
      <c r="M993" s="262"/>
      <c r="N993" s="263"/>
      <c r="O993" s="263"/>
      <c r="P993" s="263"/>
      <c r="Q993" s="263"/>
      <c r="R993" s="263"/>
      <c r="S993" s="263"/>
      <c r="T993" s="26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T993" s="265" t="s">
        <v>190</v>
      </c>
      <c r="AU993" s="265" t="s">
        <v>85</v>
      </c>
      <c r="AV993" s="14" t="s">
        <v>85</v>
      </c>
      <c r="AW993" s="14" t="s">
        <v>34</v>
      </c>
      <c r="AX993" s="14" t="s">
        <v>76</v>
      </c>
      <c r="AY993" s="265" t="s">
        <v>178</v>
      </c>
    </row>
    <row r="994" s="14" customFormat="1">
      <c r="A994" s="14"/>
      <c r="B994" s="255"/>
      <c r="C994" s="256"/>
      <c r="D994" s="246" t="s">
        <v>190</v>
      </c>
      <c r="E994" s="257" t="s">
        <v>1</v>
      </c>
      <c r="F994" s="258" t="s">
        <v>5081</v>
      </c>
      <c r="G994" s="256"/>
      <c r="H994" s="259">
        <v>5</v>
      </c>
      <c r="I994" s="260"/>
      <c r="J994" s="256"/>
      <c r="K994" s="256"/>
      <c r="L994" s="261"/>
      <c r="M994" s="262"/>
      <c r="N994" s="263"/>
      <c r="O994" s="263"/>
      <c r="P994" s="263"/>
      <c r="Q994" s="263"/>
      <c r="R994" s="263"/>
      <c r="S994" s="263"/>
      <c r="T994" s="26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265" t="s">
        <v>190</v>
      </c>
      <c r="AU994" s="265" t="s">
        <v>85</v>
      </c>
      <c r="AV994" s="14" t="s">
        <v>85</v>
      </c>
      <c r="AW994" s="14" t="s">
        <v>34</v>
      </c>
      <c r="AX994" s="14" t="s">
        <v>76</v>
      </c>
      <c r="AY994" s="265" t="s">
        <v>178</v>
      </c>
    </row>
    <row r="995" s="14" customFormat="1">
      <c r="A995" s="14"/>
      <c r="B995" s="255"/>
      <c r="C995" s="256"/>
      <c r="D995" s="246" t="s">
        <v>190</v>
      </c>
      <c r="E995" s="257" t="s">
        <v>1</v>
      </c>
      <c r="F995" s="258" t="s">
        <v>5082</v>
      </c>
      <c r="G995" s="256"/>
      <c r="H995" s="259">
        <v>200</v>
      </c>
      <c r="I995" s="260"/>
      <c r="J995" s="256"/>
      <c r="K995" s="256"/>
      <c r="L995" s="261"/>
      <c r="M995" s="262"/>
      <c r="N995" s="263"/>
      <c r="O995" s="263"/>
      <c r="P995" s="263"/>
      <c r="Q995" s="263"/>
      <c r="R995" s="263"/>
      <c r="S995" s="263"/>
      <c r="T995" s="26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T995" s="265" t="s">
        <v>190</v>
      </c>
      <c r="AU995" s="265" t="s">
        <v>85</v>
      </c>
      <c r="AV995" s="14" t="s">
        <v>85</v>
      </c>
      <c r="AW995" s="14" t="s">
        <v>34</v>
      </c>
      <c r="AX995" s="14" t="s">
        <v>76</v>
      </c>
      <c r="AY995" s="265" t="s">
        <v>178</v>
      </c>
    </row>
    <row r="996" s="2" customFormat="1" ht="24.15" customHeight="1">
      <c r="A996" s="38"/>
      <c r="B996" s="39"/>
      <c r="C996" s="226" t="s">
        <v>5083</v>
      </c>
      <c r="D996" s="226" t="s">
        <v>181</v>
      </c>
      <c r="E996" s="227" t="s">
        <v>5084</v>
      </c>
      <c r="F996" s="228" t="s">
        <v>5085</v>
      </c>
      <c r="G996" s="229" t="s">
        <v>203</v>
      </c>
      <c r="H996" s="230">
        <v>147</v>
      </c>
      <c r="I996" s="231"/>
      <c r="J996" s="232">
        <f>ROUND(I996*H996,2)</f>
        <v>0</v>
      </c>
      <c r="K996" s="228" t="s">
        <v>185</v>
      </c>
      <c r="L996" s="44"/>
      <c r="M996" s="233" t="s">
        <v>1</v>
      </c>
      <c r="N996" s="234" t="s">
        <v>41</v>
      </c>
      <c r="O996" s="91"/>
      <c r="P996" s="235">
        <f>O996*H996</f>
        <v>0</v>
      </c>
      <c r="Q996" s="235">
        <v>0</v>
      </c>
      <c r="R996" s="235">
        <f>Q996*H996</f>
        <v>0</v>
      </c>
      <c r="S996" s="235">
        <v>0</v>
      </c>
      <c r="T996" s="236">
        <f>S996*H996</f>
        <v>0</v>
      </c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R996" s="237" t="s">
        <v>362</v>
      </c>
      <c r="AT996" s="237" t="s">
        <v>181</v>
      </c>
      <c r="AU996" s="237" t="s">
        <v>85</v>
      </c>
      <c r="AY996" s="17" t="s">
        <v>178</v>
      </c>
      <c r="BE996" s="238">
        <f>IF(N996="základní",J996,0)</f>
        <v>0</v>
      </c>
      <c r="BF996" s="238">
        <f>IF(N996="snížená",J996,0)</f>
        <v>0</v>
      </c>
      <c r="BG996" s="238">
        <f>IF(N996="zákl. přenesená",J996,0)</f>
        <v>0</v>
      </c>
      <c r="BH996" s="238">
        <f>IF(N996="sníž. přenesená",J996,0)</f>
        <v>0</v>
      </c>
      <c r="BI996" s="238">
        <f>IF(N996="nulová",J996,0)</f>
        <v>0</v>
      </c>
      <c r="BJ996" s="17" t="s">
        <v>83</v>
      </c>
      <c r="BK996" s="238">
        <f>ROUND(I996*H996,2)</f>
        <v>0</v>
      </c>
      <c r="BL996" s="17" t="s">
        <v>362</v>
      </c>
      <c r="BM996" s="237" t="s">
        <v>5086</v>
      </c>
    </row>
    <row r="997" s="2" customFormat="1">
      <c r="A997" s="38"/>
      <c r="B997" s="39"/>
      <c r="C997" s="40"/>
      <c r="D997" s="239" t="s">
        <v>188</v>
      </c>
      <c r="E997" s="40"/>
      <c r="F997" s="240" t="s">
        <v>5087</v>
      </c>
      <c r="G997" s="40"/>
      <c r="H997" s="40"/>
      <c r="I997" s="241"/>
      <c r="J997" s="40"/>
      <c r="K997" s="40"/>
      <c r="L997" s="44"/>
      <c r="M997" s="242"/>
      <c r="N997" s="243"/>
      <c r="O997" s="91"/>
      <c r="P997" s="91"/>
      <c r="Q997" s="91"/>
      <c r="R997" s="91"/>
      <c r="S997" s="91"/>
      <c r="T997" s="92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T997" s="17" t="s">
        <v>188</v>
      </c>
      <c r="AU997" s="17" t="s">
        <v>85</v>
      </c>
    </row>
    <row r="998" s="14" customFormat="1">
      <c r="A998" s="14"/>
      <c r="B998" s="255"/>
      <c r="C998" s="256"/>
      <c r="D998" s="246" t="s">
        <v>190</v>
      </c>
      <c r="E998" s="257" t="s">
        <v>1</v>
      </c>
      <c r="F998" s="258" t="s">
        <v>5088</v>
      </c>
      <c r="G998" s="256"/>
      <c r="H998" s="259">
        <v>28</v>
      </c>
      <c r="I998" s="260"/>
      <c r="J998" s="256"/>
      <c r="K998" s="256"/>
      <c r="L998" s="261"/>
      <c r="M998" s="262"/>
      <c r="N998" s="263"/>
      <c r="O998" s="263"/>
      <c r="P998" s="263"/>
      <c r="Q998" s="263"/>
      <c r="R998" s="263"/>
      <c r="S998" s="263"/>
      <c r="T998" s="26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65" t="s">
        <v>190</v>
      </c>
      <c r="AU998" s="265" t="s">
        <v>85</v>
      </c>
      <c r="AV998" s="14" t="s">
        <v>85</v>
      </c>
      <c r="AW998" s="14" t="s">
        <v>34</v>
      </c>
      <c r="AX998" s="14" t="s">
        <v>76</v>
      </c>
      <c r="AY998" s="265" t="s">
        <v>178</v>
      </c>
    </row>
    <row r="999" s="14" customFormat="1">
      <c r="A999" s="14"/>
      <c r="B999" s="255"/>
      <c r="C999" s="256"/>
      <c r="D999" s="246" t="s">
        <v>190</v>
      </c>
      <c r="E999" s="257" t="s">
        <v>1</v>
      </c>
      <c r="F999" s="258" t="s">
        <v>5076</v>
      </c>
      <c r="G999" s="256"/>
      <c r="H999" s="259">
        <v>12</v>
      </c>
      <c r="I999" s="260"/>
      <c r="J999" s="256"/>
      <c r="K999" s="256"/>
      <c r="L999" s="261"/>
      <c r="M999" s="262"/>
      <c r="N999" s="263"/>
      <c r="O999" s="263"/>
      <c r="P999" s="263"/>
      <c r="Q999" s="263"/>
      <c r="R999" s="263"/>
      <c r="S999" s="263"/>
      <c r="T999" s="26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T999" s="265" t="s">
        <v>190</v>
      </c>
      <c r="AU999" s="265" t="s">
        <v>85</v>
      </c>
      <c r="AV999" s="14" t="s">
        <v>85</v>
      </c>
      <c r="AW999" s="14" t="s">
        <v>34</v>
      </c>
      <c r="AX999" s="14" t="s">
        <v>76</v>
      </c>
      <c r="AY999" s="265" t="s">
        <v>178</v>
      </c>
    </row>
    <row r="1000" s="14" customFormat="1">
      <c r="A1000" s="14"/>
      <c r="B1000" s="255"/>
      <c r="C1000" s="256"/>
      <c r="D1000" s="246" t="s">
        <v>190</v>
      </c>
      <c r="E1000" s="257" t="s">
        <v>1</v>
      </c>
      <c r="F1000" s="258" t="s">
        <v>5077</v>
      </c>
      <c r="G1000" s="256"/>
      <c r="H1000" s="259">
        <v>16</v>
      </c>
      <c r="I1000" s="260"/>
      <c r="J1000" s="256"/>
      <c r="K1000" s="256"/>
      <c r="L1000" s="261"/>
      <c r="M1000" s="262"/>
      <c r="N1000" s="263"/>
      <c r="O1000" s="263"/>
      <c r="P1000" s="263"/>
      <c r="Q1000" s="263"/>
      <c r="R1000" s="263"/>
      <c r="S1000" s="263"/>
      <c r="T1000" s="26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T1000" s="265" t="s">
        <v>190</v>
      </c>
      <c r="AU1000" s="265" t="s">
        <v>85</v>
      </c>
      <c r="AV1000" s="14" t="s">
        <v>85</v>
      </c>
      <c r="AW1000" s="14" t="s">
        <v>34</v>
      </c>
      <c r="AX1000" s="14" t="s">
        <v>76</v>
      </c>
      <c r="AY1000" s="265" t="s">
        <v>178</v>
      </c>
    </row>
    <row r="1001" s="14" customFormat="1">
      <c r="A1001" s="14"/>
      <c r="B1001" s="255"/>
      <c r="C1001" s="256"/>
      <c r="D1001" s="246" t="s">
        <v>190</v>
      </c>
      <c r="E1001" s="257" t="s">
        <v>1</v>
      </c>
      <c r="F1001" s="258" t="s">
        <v>5078</v>
      </c>
      <c r="G1001" s="256"/>
      <c r="H1001" s="259">
        <v>12</v>
      </c>
      <c r="I1001" s="260"/>
      <c r="J1001" s="256"/>
      <c r="K1001" s="256"/>
      <c r="L1001" s="261"/>
      <c r="M1001" s="262"/>
      <c r="N1001" s="263"/>
      <c r="O1001" s="263"/>
      <c r="P1001" s="263"/>
      <c r="Q1001" s="263"/>
      <c r="R1001" s="263"/>
      <c r="S1001" s="263"/>
      <c r="T1001" s="264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T1001" s="265" t="s">
        <v>190</v>
      </c>
      <c r="AU1001" s="265" t="s">
        <v>85</v>
      </c>
      <c r="AV1001" s="14" t="s">
        <v>85</v>
      </c>
      <c r="AW1001" s="14" t="s">
        <v>34</v>
      </c>
      <c r="AX1001" s="14" t="s">
        <v>76</v>
      </c>
      <c r="AY1001" s="265" t="s">
        <v>178</v>
      </c>
    </row>
    <row r="1002" s="14" customFormat="1">
      <c r="A1002" s="14"/>
      <c r="B1002" s="255"/>
      <c r="C1002" s="256"/>
      <c r="D1002" s="246" t="s">
        <v>190</v>
      </c>
      <c r="E1002" s="257" t="s">
        <v>1</v>
      </c>
      <c r="F1002" s="258" t="s">
        <v>5089</v>
      </c>
      <c r="G1002" s="256"/>
      <c r="H1002" s="259">
        <v>36</v>
      </c>
      <c r="I1002" s="260"/>
      <c r="J1002" s="256"/>
      <c r="K1002" s="256"/>
      <c r="L1002" s="261"/>
      <c r="M1002" s="262"/>
      <c r="N1002" s="263"/>
      <c r="O1002" s="263"/>
      <c r="P1002" s="263"/>
      <c r="Q1002" s="263"/>
      <c r="R1002" s="263"/>
      <c r="S1002" s="263"/>
      <c r="T1002" s="26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T1002" s="265" t="s">
        <v>190</v>
      </c>
      <c r="AU1002" s="265" t="s">
        <v>85</v>
      </c>
      <c r="AV1002" s="14" t="s">
        <v>85</v>
      </c>
      <c r="AW1002" s="14" t="s">
        <v>34</v>
      </c>
      <c r="AX1002" s="14" t="s">
        <v>76</v>
      </c>
      <c r="AY1002" s="265" t="s">
        <v>178</v>
      </c>
    </row>
    <row r="1003" s="14" customFormat="1">
      <c r="A1003" s="14"/>
      <c r="B1003" s="255"/>
      <c r="C1003" s="256"/>
      <c r="D1003" s="246" t="s">
        <v>190</v>
      </c>
      <c r="E1003" s="257" t="s">
        <v>1</v>
      </c>
      <c r="F1003" s="258" t="s">
        <v>5090</v>
      </c>
      <c r="G1003" s="256"/>
      <c r="H1003" s="259">
        <v>30</v>
      </c>
      <c r="I1003" s="260"/>
      <c r="J1003" s="256"/>
      <c r="K1003" s="256"/>
      <c r="L1003" s="261"/>
      <c r="M1003" s="262"/>
      <c r="N1003" s="263"/>
      <c r="O1003" s="263"/>
      <c r="P1003" s="263"/>
      <c r="Q1003" s="263"/>
      <c r="R1003" s="263"/>
      <c r="S1003" s="263"/>
      <c r="T1003" s="26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65" t="s">
        <v>190</v>
      </c>
      <c r="AU1003" s="265" t="s">
        <v>85</v>
      </c>
      <c r="AV1003" s="14" t="s">
        <v>85</v>
      </c>
      <c r="AW1003" s="14" t="s">
        <v>34</v>
      </c>
      <c r="AX1003" s="14" t="s">
        <v>76</v>
      </c>
      <c r="AY1003" s="265" t="s">
        <v>178</v>
      </c>
    </row>
    <row r="1004" s="14" customFormat="1">
      <c r="A1004" s="14"/>
      <c r="B1004" s="255"/>
      <c r="C1004" s="256"/>
      <c r="D1004" s="246" t="s">
        <v>190</v>
      </c>
      <c r="E1004" s="257" t="s">
        <v>1</v>
      </c>
      <c r="F1004" s="258" t="s">
        <v>5091</v>
      </c>
      <c r="G1004" s="256"/>
      <c r="H1004" s="259">
        <v>13</v>
      </c>
      <c r="I1004" s="260"/>
      <c r="J1004" s="256"/>
      <c r="K1004" s="256"/>
      <c r="L1004" s="261"/>
      <c r="M1004" s="262"/>
      <c r="N1004" s="263"/>
      <c r="O1004" s="263"/>
      <c r="P1004" s="263"/>
      <c r="Q1004" s="263"/>
      <c r="R1004" s="263"/>
      <c r="S1004" s="263"/>
      <c r="T1004" s="26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65" t="s">
        <v>190</v>
      </c>
      <c r="AU1004" s="265" t="s">
        <v>85</v>
      </c>
      <c r="AV1004" s="14" t="s">
        <v>85</v>
      </c>
      <c r="AW1004" s="14" t="s">
        <v>34</v>
      </c>
      <c r="AX1004" s="14" t="s">
        <v>76</v>
      </c>
      <c r="AY1004" s="265" t="s">
        <v>178</v>
      </c>
    </row>
    <row r="1005" s="2" customFormat="1" ht="24.15" customHeight="1">
      <c r="A1005" s="38"/>
      <c r="B1005" s="39"/>
      <c r="C1005" s="226" t="s">
        <v>5092</v>
      </c>
      <c r="D1005" s="226" t="s">
        <v>181</v>
      </c>
      <c r="E1005" s="227" t="s">
        <v>5093</v>
      </c>
      <c r="F1005" s="228" t="s">
        <v>5094</v>
      </c>
      <c r="G1005" s="229" t="s">
        <v>203</v>
      </c>
      <c r="H1005" s="230">
        <v>24</v>
      </c>
      <c r="I1005" s="231"/>
      <c r="J1005" s="232">
        <f>ROUND(I1005*H1005,2)</f>
        <v>0</v>
      </c>
      <c r="K1005" s="228" t="s">
        <v>185</v>
      </c>
      <c r="L1005" s="44"/>
      <c r="M1005" s="233" t="s">
        <v>1</v>
      </c>
      <c r="N1005" s="234" t="s">
        <v>41</v>
      </c>
      <c r="O1005" s="91"/>
      <c r="P1005" s="235">
        <f>O1005*H1005</f>
        <v>0</v>
      </c>
      <c r="Q1005" s="235">
        <v>0</v>
      </c>
      <c r="R1005" s="235">
        <f>Q1005*H1005</f>
        <v>0</v>
      </c>
      <c r="S1005" s="235">
        <v>0</v>
      </c>
      <c r="T1005" s="236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237" t="s">
        <v>362</v>
      </c>
      <c r="AT1005" s="237" t="s">
        <v>181</v>
      </c>
      <c r="AU1005" s="237" t="s">
        <v>85</v>
      </c>
      <c r="AY1005" s="17" t="s">
        <v>178</v>
      </c>
      <c r="BE1005" s="238">
        <f>IF(N1005="základní",J1005,0)</f>
        <v>0</v>
      </c>
      <c r="BF1005" s="238">
        <f>IF(N1005="snížená",J1005,0)</f>
        <v>0</v>
      </c>
      <c r="BG1005" s="238">
        <f>IF(N1005="zákl. přenesená",J1005,0)</f>
        <v>0</v>
      </c>
      <c r="BH1005" s="238">
        <f>IF(N1005="sníž. přenesená",J1005,0)</f>
        <v>0</v>
      </c>
      <c r="BI1005" s="238">
        <f>IF(N1005="nulová",J1005,0)</f>
        <v>0</v>
      </c>
      <c r="BJ1005" s="17" t="s">
        <v>83</v>
      </c>
      <c r="BK1005" s="238">
        <f>ROUND(I1005*H1005,2)</f>
        <v>0</v>
      </c>
      <c r="BL1005" s="17" t="s">
        <v>362</v>
      </c>
      <c r="BM1005" s="237" t="s">
        <v>5095</v>
      </c>
    </row>
    <row r="1006" s="2" customFormat="1">
      <c r="A1006" s="38"/>
      <c r="B1006" s="39"/>
      <c r="C1006" s="40"/>
      <c r="D1006" s="239" t="s">
        <v>188</v>
      </c>
      <c r="E1006" s="40"/>
      <c r="F1006" s="240" t="s">
        <v>5096</v>
      </c>
      <c r="G1006" s="40"/>
      <c r="H1006" s="40"/>
      <c r="I1006" s="241"/>
      <c r="J1006" s="40"/>
      <c r="K1006" s="40"/>
      <c r="L1006" s="44"/>
      <c r="M1006" s="242"/>
      <c r="N1006" s="243"/>
      <c r="O1006" s="91"/>
      <c r="P1006" s="91"/>
      <c r="Q1006" s="91"/>
      <c r="R1006" s="91"/>
      <c r="S1006" s="91"/>
      <c r="T1006" s="92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T1006" s="17" t="s">
        <v>188</v>
      </c>
      <c r="AU1006" s="17" t="s">
        <v>85</v>
      </c>
    </row>
    <row r="1007" s="14" customFormat="1">
      <c r="A1007" s="14"/>
      <c r="B1007" s="255"/>
      <c r="C1007" s="256"/>
      <c r="D1007" s="246" t="s">
        <v>190</v>
      </c>
      <c r="E1007" s="257" t="s">
        <v>1</v>
      </c>
      <c r="F1007" s="258" t="s">
        <v>5097</v>
      </c>
      <c r="G1007" s="256"/>
      <c r="H1007" s="259">
        <v>24</v>
      </c>
      <c r="I1007" s="260"/>
      <c r="J1007" s="256"/>
      <c r="K1007" s="256"/>
      <c r="L1007" s="261"/>
      <c r="M1007" s="262"/>
      <c r="N1007" s="263"/>
      <c r="O1007" s="263"/>
      <c r="P1007" s="263"/>
      <c r="Q1007" s="263"/>
      <c r="R1007" s="263"/>
      <c r="S1007" s="263"/>
      <c r="T1007" s="26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65" t="s">
        <v>190</v>
      </c>
      <c r="AU1007" s="265" t="s">
        <v>85</v>
      </c>
      <c r="AV1007" s="14" t="s">
        <v>85</v>
      </c>
      <c r="AW1007" s="14" t="s">
        <v>34</v>
      </c>
      <c r="AX1007" s="14" t="s">
        <v>76</v>
      </c>
      <c r="AY1007" s="265" t="s">
        <v>178</v>
      </c>
    </row>
    <row r="1008" s="2" customFormat="1" ht="24.15" customHeight="1">
      <c r="A1008" s="38"/>
      <c r="B1008" s="39"/>
      <c r="C1008" s="226" t="s">
        <v>5098</v>
      </c>
      <c r="D1008" s="226" t="s">
        <v>181</v>
      </c>
      <c r="E1008" s="227" t="s">
        <v>5099</v>
      </c>
      <c r="F1008" s="228" t="s">
        <v>5100</v>
      </c>
      <c r="G1008" s="229" t="s">
        <v>203</v>
      </c>
      <c r="H1008" s="230">
        <v>20</v>
      </c>
      <c r="I1008" s="231"/>
      <c r="J1008" s="232">
        <f>ROUND(I1008*H1008,2)</f>
        <v>0</v>
      </c>
      <c r="K1008" s="228" t="s">
        <v>185</v>
      </c>
      <c r="L1008" s="44"/>
      <c r="M1008" s="233" t="s">
        <v>1</v>
      </c>
      <c r="N1008" s="234" t="s">
        <v>41</v>
      </c>
      <c r="O1008" s="91"/>
      <c r="P1008" s="235">
        <f>O1008*H1008</f>
        <v>0</v>
      </c>
      <c r="Q1008" s="235">
        <v>0</v>
      </c>
      <c r="R1008" s="235">
        <f>Q1008*H1008</f>
        <v>0</v>
      </c>
      <c r="S1008" s="235">
        <v>0</v>
      </c>
      <c r="T1008" s="236">
        <f>S1008*H1008</f>
        <v>0</v>
      </c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R1008" s="237" t="s">
        <v>362</v>
      </c>
      <c r="AT1008" s="237" t="s">
        <v>181</v>
      </c>
      <c r="AU1008" s="237" t="s">
        <v>85</v>
      </c>
      <c r="AY1008" s="17" t="s">
        <v>178</v>
      </c>
      <c r="BE1008" s="238">
        <f>IF(N1008="základní",J1008,0)</f>
        <v>0</v>
      </c>
      <c r="BF1008" s="238">
        <f>IF(N1008="snížená",J1008,0)</f>
        <v>0</v>
      </c>
      <c r="BG1008" s="238">
        <f>IF(N1008="zákl. přenesená",J1008,0)</f>
        <v>0</v>
      </c>
      <c r="BH1008" s="238">
        <f>IF(N1008="sníž. přenesená",J1008,0)</f>
        <v>0</v>
      </c>
      <c r="BI1008" s="238">
        <f>IF(N1008="nulová",J1008,0)</f>
        <v>0</v>
      </c>
      <c r="BJ1008" s="17" t="s">
        <v>83</v>
      </c>
      <c r="BK1008" s="238">
        <f>ROUND(I1008*H1008,2)</f>
        <v>0</v>
      </c>
      <c r="BL1008" s="17" t="s">
        <v>362</v>
      </c>
      <c r="BM1008" s="237" t="s">
        <v>5101</v>
      </c>
    </row>
    <row r="1009" s="2" customFormat="1">
      <c r="A1009" s="38"/>
      <c r="B1009" s="39"/>
      <c r="C1009" s="40"/>
      <c r="D1009" s="239" t="s">
        <v>188</v>
      </c>
      <c r="E1009" s="40"/>
      <c r="F1009" s="240" t="s">
        <v>5102</v>
      </c>
      <c r="G1009" s="40"/>
      <c r="H1009" s="40"/>
      <c r="I1009" s="241"/>
      <c r="J1009" s="40"/>
      <c r="K1009" s="40"/>
      <c r="L1009" s="44"/>
      <c r="M1009" s="242"/>
      <c r="N1009" s="243"/>
      <c r="O1009" s="91"/>
      <c r="P1009" s="91"/>
      <c r="Q1009" s="91"/>
      <c r="R1009" s="91"/>
      <c r="S1009" s="91"/>
      <c r="T1009" s="92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T1009" s="17" t="s">
        <v>188</v>
      </c>
      <c r="AU1009" s="17" t="s">
        <v>85</v>
      </c>
    </row>
    <row r="1010" s="14" customFormat="1">
      <c r="A1010" s="14"/>
      <c r="B1010" s="255"/>
      <c r="C1010" s="256"/>
      <c r="D1010" s="246" t="s">
        <v>190</v>
      </c>
      <c r="E1010" s="257" t="s">
        <v>1</v>
      </c>
      <c r="F1010" s="258" t="s">
        <v>5103</v>
      </c>
      <c r="G1010" s="256"/>
      <c r="H1010" s="259">
        <v>10</v>
      </c>
      <c r="I1010" s="260"/>
      <c r="J1010" s="256"/>
      <c r="K1010" s="256"/>
      <c r="L1010" s="261"/>
      <c r="M1010" s="262"/>
      <c r="N1010" s="263"/>
      <c r="O1010" s="263"/>
      <c r="P1010" s="263"/>
      <c r="Q1010" s="263"/>
      <c r="R1010" s="263"/>
      <c r="S1010" s="263"/>
      <c r="T1010" s="264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T1010" s="265" t="s">
        <v>190</v>
      </c>
      <c r="AU1010" s="265" t="s">
        <v>85</v>
      </c>
      <c r="AV1010" s="14" t="s">
        <v>85</v>
      </c>
      <c r="AW1010" s="14" t="s">
        <v>34</v>
      </c>
      <c r="AX1010" s="14" t="s">
        <v>76</v>
      </c>
      <c r="AY1010" s="265" t="s">
        <v>178</v>
      </c>
    </row>
    <row r="1011" s="14" customFormat="1">
      <c r="A1011" s="14"/>
      <c r="B1011" s="255"/>
      <c r="C1011" s="256"/>
      <c r="D1011" s="246" t="s">
        <v>190</v>
      </c>
      <c r="E1011" s="257" t="s">
        <v>1</v>
      </c>
      <c r="F1011" s="258" t="s">
        <v>5081</v>
      </c>
      <c r="G1011" s="256"/>
      <c r="H1011" s="259">
        <v>5</v>
      </c>
      <c r="I1011" s="260"/>
      <c r="J1011" s="256"/>
      <c r="K1011" s="256"/>
      <c r="L1011" s="261"/>
      <c r="M1011" s="262"/>
      <c r="N1011" s="263"/>
      <c r="O1011" s="263"/>
      <c r="P1011" s="263"/>
      <c r="Q1011" s="263"/>
      <c r="R1011" s="263"/>
      <c r="S1011" s="263"/>
      <c r="T1011" s="264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T1011" s="265" t="s">
        <v>190</v>
      </c>
      <c r="AU1011" s="265" t="s">
        <v>85</v>
      </c>
      <c r="AV1011" s="14" t="s">
        <v>85</v>
      </c>
      <c r="AW1011" s="14" t="s">
        <v>34</v>
      </c>
      <c r="AX1011" s="14" t="s">
        <v>76</v>
      </c>
      <c r="AY1011" s="265" t="s">
        <v>178</v>
      </c>
    </row>
    <row r="1012" s="14" customFormat="1">
      <c r="A1012" s="14"/>
      <c r="B1012" s="255"/>
      <c r="C1012" s="256"/>
      <c r="D1012" s="246" t="s">
        <v>190</v>
      </c>
      <c r="E1012" s="257" t="s">
        <v>1</v>
      </c>
      <c r="F1012" s="258" t="s">
        <v>5104</v>
      </c>
      <c r="G1012" s="256"/>
      <c r="H1012" s="259">
        <v>5</v>
      </c>
      <c r="I1012" s="260"/>
      <c r="J1012" s="256"/>
      <c r="K1012" s="256"/>
      <c r="L1012" s="261"/>
      <c r="M1012" s="262"/>
      <c r="N1012" s="263"/>
      <c r="O1012" s="263"/>
      <c r="P1012" s="263"/>
      <c r="Q1012" s="263"/>
      <c r="R1012" s="263"/>
      <c r="S1012" s="263"/>
      <c r="T1012" s="26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65" t="s">
        <v>190</v>
      </c>
      <c r="AU1012" s="265" t="s">
        <v>85</v>
      </c>
      <c r="AV1012" s="14" t="s">
        <v>85</v>
      </c>
      <c r="AW1012" s="14" t="s">
        <v>34</v>
      </c>
      <c r="AX1012" s="14" t="s">
        <v>76</v>
      </c>
      <c r="AY1012" s="265" t="s">
        <v>178</v>
      </c>
    </row>
    <row r="1013" s="2" customFormat="1" ht="24.15" customHeight="1">
      <c r="A1013" s="38"/>
      <c r="B1013" s="39"/>
      <c r="C1013" s="226" t="s">
        <v>5105</v>
      </c>
      <c r="D1013" s="226" t="s">
        <v>181</v>
      </c>
      <c r="E1013" s="227" t="s">
        <v>5106</v>
      </c>
      <c r="F1013" s="228" t="s">
        <v>5107</v>
      </c>
      <c r="G1013" s="229" t="s">
        <v>203</v>
      </c>
      <c r="H1013" s="230">
        <v>30</v>
      </c>
      <c r="I1013" s="231"/>
      <c r="J1013" s="232">
        <f>ROUND(I1013*H1013,2)</f>
        <v>0</v>
      </c>
      <c r="K1013" s="228" t="s">
        <v>185</v>
      </c>
      <c r="L1013" s="44"/>
      <c r="M1013" s="233" t="s">
        <v>1</v>
      </c>
      <c r="N1013" s="234" t="s">
        <v>41</v>
      </c>
      <c r="O1013" s="91"/>
      <c r="P1013" s="235">
        <f>O1013*H1013</f>
        <v>0</v>
      </c>
      <c r="Q1013" s="235">
        <v>0</v>
      </c>
      <c r="R1013" s="235">
        <f>Q1013*H1013</f>
        <v>0</v>
      </c>
      <c r="S1013" s="235">
        <v>0</v>
      </c>
      <c r="T1013" s="236">
        <f>S1013*H1013</f>
        <v>0</v>
      </c>
      <c r="U1013" s="38"/>
      <c r="V1013" s="38"/>
      <c r="W1013" s="38"/>
      <c r="X1013" s="38"/>
      <c r="Y1013" s="38"/>
      <c r="Z1013" s="38"/>
      <c r="AA1013" s="38"/>
      <c r="AB1013" s="38"/>
      <c r="AC1013" s="38"/>
      <c r="AD1013" s="38"/>
      <c r="AE1013" s="38"/>
      <c r="AR1013" s="237" t="s">
        <v>362</v>
      </c>
      <c r="AT1013" s="237" t="s">
        <v>181</v>
      </c>
      <c r="AU1013" s="237" t="s">
        <v>85</v>
      </c>
      <c r="AY1013" s="17" t="s">
        <v>178</v>
      </c>
      <c r="BE1013" s="238">
        <f>IF(N1013="základní",J1013,0)</f>
        <v>0</v>
      </c>
      <c r="BF1013" s="238">
        <f>IF(N1013="snížená",J1013,0)</f>
        <v>0</v>
      </c>
      <c r="BG1013" s="238">
        <f>IF(N1013="zákl. přenesená",J1013,0)</f>
        <v>0</v>
      </c>
      <c r="BH1013" s="238">
        <f>IF(N1013="sníž. přenesená",J1013,0)</f>
        <v>0</v>
      </c>
      <c r="BI1013" s="238">
        <f>IF(N1013="nulová",J1013,0)</f>
        <v>0</v>
      </c>
      <c r="BJ1013" s="17" t="s">
        <v>83</v>
      </c>
      <c r="BK1013" s="238">
        <f>ROUND(I1013*H1013,2)</f>
        <v>0</v>
      </c>
      <c r="BL1013" s="17" t="s">
        <v>362</v>
      </c>
      <c r="BM1013" s="237" t="s">
        <v>5108</v>
      </c>
    </row>
    <row r="1014" s="2" customFormat="1">
      <c r="A1014" s="38"/>
      <c r="B1014" s="39"/>
      <c r="C1014" s="40"/>
      <c r="D1014" s="239" t="s">
        <v>188</v>
      </c>
      <c r="E1014" s="40"/>
      <c r="F1014" s="240" t="s">
        <v>5109</v>
      </c>
      <c r="G1014" s="40"/>
      <c r="H1014" s="40"/>
      <c r="I1014" s="241"/>
      <c r="J1014" s="40"/>
      <c r="K1014" s="40"/>
      <c r="L1014" s="44"/>
      <c r="M1014" s="242"/>
      <c r="N1014" s="243"/>
      <c r="O1014" s="91"/>
      <c r="P1014" s="91"/>
      <c r="Q1014" s="91"/>
      <c r="R1014" s="91"/>
      <c r="S1014" s="91"/>
      <c r="T1014" s="92"/>
      <c r="U1014" s="38"/>
      <c r="V1014" s="38"/>
      <c r="W1014" s="38"/>
      <c r="X1014" s="38"/>
      <c r="Y1014" s="38"/>
      <c r="Z1014" s="38"/>
      <c r="AA1014" s="38"/>
      <c r="AB1014" s="38"/>
      <c r="AC1014" s="38"/>
      <c r="AD1014" s="38"/>
      <c r="AE1014" s="38"/>
      <c r="AT1014" s="17" t="s">
        <v>188</v>
      </c>
      <c r="AU1014" s="17" t="s">
        <v>85</v>
      </c>
    </row>
    <row r="1015" s="14" customFormat="1">
      <c r="A1015" s="14"/>
      <c r="B1015" s="255"/>
      <c r="C1015" s="256"/>
      <c r="D1015" s="246" t="s">
        <v>190</v>
      </c>
      <c r="E1015" s="257" t="s">
        <v>1</v>
      </c>
      <c r="F1015" s="258" t="s">
        <v>5110</v>
      </c>
      <c r="G1015" s="256"/>
      <c r="H1015" s="259">
        <v>30</v>
      </c>
      <c r="I1015" s="260"/>
      <c r="J1015" s="256"/>
      <c r="K1015" s="256"/>
      <c r="L1015" s="261"/>
      <c r="M1015" s="262"/>
      <c r="N1015" s="263"/>
      <c r="O1015" s="263"/>
      <c r="P1015" s="263"/>
      <c r="Q1015" s="263"/>
      <c r="R1015" s="263"/>
      <c r="S1015" s="263"/>
      <c r="T1015" s="26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265" t="s">
        <v>190</v>
      </c>
      <c r="AU1015" s="265" t="s">
        <v>85</v>
      </c>
      <c r="AV1015" s="14" t="s">
        <v>85</v>
      </c>
      <c r="AW1015" s="14" t="s">
        <v>34</v>
      </c>
      <c r="AX1015" s="14" t="s">
        <v>76</v>
      </c>
      <c r="AY1015" s="265" t="s">
        <v>178</v>
      </c>
    </row>
    <row r="1016" s="2" customFormat="1" ht="24.15" customHeight="1">
      <c r="A1016" s="38"/>
      <c r="B1016" s="39"/>
      <c r="C1016" s="226" t="s">
        <v>5111</v>
      </c>
      <c r="D1016" s="226" t="s">
        <v>181</v>
      </c>
      <c r="E1016" s="227" t="s">
        <v>5112</v>
      </c>
      <c r="F1016" s="228" t="s">
        <v>5113</v>
      </c>
      <c r="G1016" s="229" t="s">
        <v>203</v>
      </c>
      <c r="H1016" s="230">
        <v>20</v>
      </c>
      <c r="I1016" s="231"/>
      <c r="J1016" s="232">
        <f>ROUND(I1016*H1016,2)</f>
        <v>0</v>
      </c>
      <c r="K1016" s="228" t="s">
        <v>185</v>
      </c>
      <c r="L1016" s="44"/>
      <c r="M1016" s="233" t="s">
        <v>1</v>
      </c>
      <c r="N1016" s="234" t="s">
        <v>41</v>
      </c>
      <c r="O1016" s="91"/>
      <c r="P1016" s="235">
        <f>O1016*H1016</f>
        <v>0</v>
      </c>
      <c r="Q1016" s="235">
        <v>0</v>
      </c>
      <c r="R1016" s="235">
        <f>Q1016*H1016</f>
        <v>0</v>
      </c>
      <c r="S1016" s="235">
        <v>0</v>
      </c>
      <c r="T1016" s="236">
        <f>S1016*H1016</f>
        <v>0</v>
      </c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R1016" s="237" t="s">
        <v>362</v>
      </c>
      <c r="AT1016" s="237" t="s">
        <v>181</v>
      </c>
      <c r="AU1016" s="237" t="s">
        <v>85</v>
      </c>
      <c r="AY1016" s="17" t="s">
        <v>178</v>
      </c>
      <c r="BE1016" s="238">
        <f>IF(N1016="základní",J1016,0)</f>
        <v>0</v>
      </c>
      <c r="BF1016" s="238">
        <f>IF(N1016="snížená",J1016,0)</f>
        <v>0</v>
      </c>
      <c r="BG1016" s="238">
        <f>IF(N1016="zákl. přenesená",J1016,0)</f>
        <v>0</v>
      </c>
      <c r="BH1016" s="238">
        <f>IF(N1016="sníž. přenesená",J1016,0)</f>
        <v>0</v>
      </c>
      <c r="BI1016" s="238">
        <f>IF(N1016="nulová",J1016,0)</f>
        <v>0</v>
      </c>
      <c r="BJ1016" s="17" t="s">
        <v>83</v>
      </c>
      <c r="BK1016" s="238">
        <f>ROUND(I1016*H1016,2)</f>
        <v>0</v>
      </c>
      <c r="BL1016" s="17" t="s">
        <v>362</v>
      </c>
      <c r="BM1016" s="237" t="s">
        <v>5114</v>
      </c>
    </row>
    <row r="1017" s="2" customFormat="1">
      <c r="A1017" s="38"/>
      <c r="B1017" s="39"/>
      <c r="C1017" s="40"/>
      <c r="D1017" s="239" t="s">
        <v>188</v>
      </c>
      <c r="E1017" s="40"/>
      <c r="F1017" s="240" t="s">
        <v>5115</v>
      </c>
      <c r="G1017" s="40"/>
      <c r="H1017" s="40"/>
      <c r="I1017" s="241"/>
      <c r="J1017" s="40"/>
      <c r="K1017" s="40"/>
      <c r="L1017" s="44"/>
      <c r="M1017" s="242"/>
      <c r="N1017" s="243"/>
      <c r="O1017" s="91"/>
      <c r="P1017" s="91"/>
      <c r="Q1017" s="91"/>
      <c r="R1017" s="91"/>
      <c r="S1017" s="91"/>
      <c r="T1017" s="92"/>
      <c r="U1017" s="38"/>
      <c r="V1017" s="38"/>
      <c r="W1017" s="38"/>
      <c r="X1017" s="38"/>
      <c r="Y1017" s="38"/>
      <c r="Z1017" s="38"/>
      <c r="AA1017" s="38"/>
      <c r="AB1017" s="38"/>
      <c r="AC1017" s="38"/>
      <c r="AD1017" s="38"/>
      <c r="AE1017" s="38"/>
      <c r="AT1017" s="17" t="s">
        <v>188</v>
      </c>
      <c r="AU1017" s="17" t="s">
        <v>85</v>
      </c>
    </row>
    <row r="1018" s="14" customFormat="1">
      <c r="A1018" s="14"/>
      <c r="B1018" s="255"/>
      <c r="C1018" s="256"/>
      <c r="D1018" s="246" t="s">
        <v>190</v>
      </c>
      <c r="E1018" s="257" t="s">
        <v>1</v>
      </c>
      <c r="F1018" s="258" t="s">
        <v>5116</v>
      </c>
      <c r="G1018" s="256"/>
      <c r="H1018" s="259">
        <v>10</v>
      </c>
      <c r="I1018" s="260"/>
      <c r="J1018" s="256"/>
      <c r="K1018" s="256"/>
      <c r="L1018" s="261"/>
      <c r="M1018" s="262"/>
      <c r="N1018" s="263"/>
      <c r="O1018" s="263"/>
      <c r="P1018" s="263"/>
      <c r="Q1018" s="263"/>
      <c r="R1018" s="263"/>
      <c r="S1018" s="263"/>
      <c r="T1018" s="264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T1018" s="265" t="s">
        <v>190</v>
      </c>
      <c r="AU1018" s="265" t="s">
        <v>85</v>
      </c>
      <c r="AV1018" s="14" t="s">
        <v>85</v>
      </c>
      <c r="AW1018" s="14" t="s">
        <v>34</v>
      </c>
      <c r="AX1018" s="14" t="s">
        <v>76</v>
      </c>
      <c r="AY1018" s="265" t="s">
        <v>178</v>
      </c>
    </row>
    <row r="1019" s="14" customFormat="1">
      <c r="A1019" s="14"/>
      <c r="B1019" s="255"/>
      <c r="C1019" s="256"/>
      <c r="D1019" s="246" t="s">
        <v>190</v>
      </c>
      <c r="E1019" s="257" t="s">
        <v>1</v>
      </c>
      <c r="F1019" s="258" t="s">
        <v>5081</v>
      </c>
      <c r="G1019" s="256"/>
      <c r="H1019" s="259">
        <v>5</v>
      </c>
      <c r="I1019" s="260"/>
      <c r="J1019" s="256"/>
      <c r="K1019" s="256"/>
      <c r="L1019" s="261"/>
      <c r="M1019" s="262"/>
      <c r="N1019" s="263"/>
      <c r="O1019" s="263"/>
      <c r="P1019" s="263"/>
      <c r="Q1019" s="263"/>
      <c r="R1019" s="263"/>
      <c r="S1019" s="263"/>
      <c r="T1019" s="26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T1019" s="265" t="s">
        <v>190</v>
      </c>
      <c r="AU1019" s="265" t="s">
        <v>85</v>
      </c>
      <c r="AV1019" s="14" t="s">
        <v>85</v>
      </c>
      <c r="AW1019" s="14" t="s">
        <v>34</v>
      </c>
      <c r="AX1019" s="14" t="s">
        <v>76</v>
      </c>
      <c r="AY1019" s="265" t="s">
        <v>178</v>
      </c>
    </row>
    <row r="1020" s="14" customFormat="1">
      <c r="A1020" s="14"/>
      <c r="B1020" s="255"/>
      <c r="C1020" s="256"/>
      <c r="D1020" s="246" t="s">
        <v>190</v>
      </c>
      <c r="E1020" s="257" t="s">
        <v>1</v>
      </c>
      <c r="F1020" s="258" t="s">
        <v>5104</v>
      </c>
      <c r="G1020" s="256"/>
      <c r="H1020" s="259">
        <v>5</v>
      </c>
      <c r="I1020" s="260"/>
      <c r="J1020" s="256"/>
      <c r="K1020" s="256"/>
      <c r="L1020" s="261"/>
      <c r="M1020" s="262"/>
      <c r="N1020" s="263"/>
      <c r="O1020" s="263"/>
      <c r="P1020" s="263"/>
      <c r="Q1020" s="263"/>
      <c r="R1020" s="263"/>
      <c r="S1020" s="263"/>
      <c r="T1020" s="264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T1020" s="265" t="s">
        <v>190</v>
      </c>
      <c r="AU1020" s="265" t="s">
        <v>85</v>
      </c>
      <c r="AV1020" s="14" t="s">
        <v>85</v>
      </c>
      <c r="AW1020" s="14" t="s">
        <v>34</v>
      </c>
      <c r="AX1020" s="14" t="s">
        <v>76</v>
      </c>
      <c r="AY1020" s="265" t="s">
        <v>178</v>
      </c>
    </row>
    <row r="1021" s="12" customFormat="1" ht="22.8" customHeight="1">
      <c r="A1021" s="12"/>
      <c r="B1021" s="210"/>
      <c r="C1021" s="211"/>
      <c r="D1021" s="212" t="s">
        <v>75</v>
      </c>
      <c r="E1021" s="224" t="s">
        <v>5117</v>
      </c>
      <c r="F1021" s="224" t="s">
        <v>5118</v>
      </c>
      <c r="G1021" s="211"/>
      <c r="H1021" s="211"/>
      <c r="I1021" s="214"/>
      <c r="J1021" s="225">
        <f>BK1021</f>
        <v>0</v>
      </c>
      <c r="K1021" s="211"/>
      <c r="L1021" s="216"/>
      <c r="M1021" s="217"/>
      <c r="N1021" s="218"/>
      <c r="O1021" s="218"/>
      <c r="P1021" s="219">
        <f>SUM(P1022:P1095)</f>
        <v>0</v>
      </c>
      <c r="Q1021" s="218"/>
      <c r="R1021" s="219">
        <f>SUM(R1022:R1095)</f>
        <v>0</v>
      </c>
      <c r="S1021" s="218"/>
      <c r="T1021" s="220">
        <f>SUM(T1022:T1095)</f>
        <v>0</v>
      </c>
      <c r="U1021" s="12"/>
      <c r="V1021" s="12"/>
      <c r="W1021" s="12"/>
      <c r="X1021" s="12"/>
      <c r="Y1021" s="12"/>
      <c r="Z1021" s="12"/>
      <c r="AA1021" s="12"/>
      <c r="AB1021" s="12"/>
      <c r="AC1021" s="12"/>
      <c r="AD1021" s="12"/>
      <c r="AE1021" s="12"/>
      <c r="AR1021" s="221" t="s">
        <v>179</v>
      </c>
      <c r="AT1021" s="222" t="s">
        <v>75</v>
      </c>
      <c r="AU1021" s="222" t="s">
        <v>83</v>
      </c>
      <c r="AY1021" s="221" t="s">
        <v>178</v>
      </c>
      <c r="BK1021" s="223">
        <f>SUM(BK1022:BK1095)</f>
        <v>0</v>
      </c>
    </row>
    <row r="1022" s="2" customFormat="1" ht="37.8" customHeight="1">
      <c r="A1022" s="38"/>
      <c r="B1022" s="39"/>
      <c r="C1022" s="267" t="s">
        <v>5119</v>
      </c>
      <c r="D1022" s="267" t="s">
        <v>406</v>
      </c>
      <c r="E1022" s="268" t="s">
        <v>4417</v>
      </c>
      <c r="F1022" s="269" t="s">
        <v>4418</v>
      </c>
      <c r="G1022" s="270" t="s">
        <v>1341</v>
      </c>
      <c r="H1022" s="271">
        <v>3</v>
      </c>
      <c r="I1022" s="272"/>
      <c r="J1022" s="273">
        <f>ROUND(I1022*H1022,2)</f>
        <v>0</v>
      </c>
      <c r="K1022" s="269" t="s">
        <v>1</v>
      </c>
      <c r="L1022" s="274"/>
      <c r="M1022" s="275" t="s">
        <v>1</v>
      </c>
      <c r="N1022" s="276" t="s">
        <v>41</v>
      </c>
      <c r="O1022" s="91"/>
      <c r="P1022" s="235">
        <f>O1022*H1022</f>
        <v>0</v>
      </c>
      <c r="Q1022" s="235">
        <v>0</v>
      </c>
      <c r="R1022" s="235">
        <f>Q1022*H1022</f>
        <v>0</v>
      </c>
      <c r="S1022" s="235">
        <v>0</v>
      </c>
      <c r="T1022" s="236">
        <f>S1022*H1022</f>
        <v>0</v>
      </c>
      <c r="U1022" s="38"/>
      <c r="V1022" s="38"/>
      <c r="W1022" s="38"/>
      <c r="X1022" s="38"/>
      <c r="Y1022" s="38"/>
      <c r="Z1022" s="38"/>
      <c r="AA1022" s="38"/>
      <c r="AB1022" s="38"/>
      <c r="AC1022" s="38"/>
      <c r="AD1022" s="38"/>
      <c r="AE1022" s="38"/>
      <c r="AR1022" s="237" t="s">
        <v>1183</v>
      </c>
      <c r="AT1022" s="237" t="s">
        <v>406</v>
      </c>
      <c r="AU1022" s="237" t="s">
        <v>85</v>
      </c>
      <c r="AY1022" s="17" t="s">
        <v>178</v>
      </c>
      <c r="BE1022" s="238">
        <f>IF(N1022="základní",J1022,0)</f>
        <v>0</v>
      </c>
      <c r="BF1022" s="238">
        <f>IF(N1022="snížená",J1022,0)</f>
        <v>0</v>
      </c>
      <c r="BG1022" s="238">
        <f>IF(N1022="zákl. přenesená",J1022,0)</f>
        <v>0</v>
      </c>
      <c r="BH1022" s="238">
        <f>IF(N1022="sníž. přenesená",J1022,0)</f>
        <v>0</v>
      </c>
      <c r="BI1022" s="238">
        <f>IF(N1022="nulová",J1022,0)</f>
        <v>0</v>
      </c>
      <c r="BJ1022" s="17" t="s">
        <v>83</v>
      </c>
      <c r="BK1022" s="238">
        <f>ROUND(I1022*H1022,2)</f>
        <v>0</v>
      </c>
      <c r="BL1022" s="17" t="s">
        <v>1183</v>
      </c>
      <c r="BM1022" s="237" t="s">
        <v>5120</v>
      </c>
    </row>
    <row r="1023" s="14" customFormat="1">
      <c r="A1023" s="14"/>
      <c r="B1023" s="255"/>
      <c r="C1023" s="256"/>
      <c r="D1023" s="246" t="s">
        <v>190</v>
      </c>
      <c r="E1023" s="257" t="s">
        <v>1</v>
      </c>
      <c r="F1023" s="258" t="s">
        <v>4308</v>
      </c>
      <c r="G1023" s="256"/>
      <c r="H1023" s="259">
        <v>3</v>
      </c>
      <c r="I1023" s="260"/>
      <c r="J1023" s="256"/>
      <c r="K1023" s="256"/>
      <c r="L1023" s="261"/>
      <c r="M1023" s="262"/>
      <c r="N1023" s="263"/>
      <c r="O1023" s="263"/>
      <c r="P1023" s="263"/>
      <c r="Q1023" s="263"/>
      <c r="R1023" s="263"/>
      <c r="S1023" s="263"/>
      <c r="T1023" s="26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65" t="s">
        <v>190</v>
      </c>
      <c r="AU1023" s="265" t="s">
        <v>85</v>
      </c>
      <c r="AV1023" s="14" t="s">
        <v>85</v>
      </c>
      <c r="AW1023" s="14" t="s">
        <v>34</v>
      </c>
      <c r="AX1023" s="14" t="s">
        <v>76</v>
      </c>
      <c r="AY1023" s="265" t="s">
        <v>178</v>
      </c>
    </row>
    <row r="1024" s="2" customFormat="1" ht="16.5" customHeight="1">
      <c r="A1024" s="38"/>
      <c r="B1024" s="39"/>
      <c r="C1024" s="267" t="s">
        <v>5121</v>
      </c>
      <c r="D1024" s="267" t="s">
        <v>406</v>
      </c>
      <c r="E1024" s="268" t="s">
        <v>5122</v>
      </c>
      <c r="F1024" s="269" t="s">
        <v>5123</v>
      </c>
      <c r="G1024" s="270" t="s">
        <v>1341</v>
      </c>
      <c r="H1024" s="271">
        <v>1</v>
      </c>
      <c r="I1024" s="272"/>
      <c r="J1024" s="273">
        <f>ROUND(I1024*H1024,2)</f>
        <v>0</v>
      </c>
      <c r="K1024" s="269" t="s">
        <v>1</v>
      </c>
      <c r="L1024" s="274"/>
      <c r="M1024" s="275" t="s">
        <v>1</v>
      </c>
      <c r="N1024" s="276" t="s">
        <v>41</v>
      </c>
      <c r="O1024" s="91"/>
      <c r="P1024" s="235">
        <f>O1024*H1024</f>
        <v>0</v>
      </c>
      <c r="Q1024" s="235">
        <v>0</v>
      </c>
      <c r="R1024" s="235">
        <f>Q1024*H1024</f>
        <v>0</v>
      </c>
      <c r="S1024" s="235">
        <v>0</v>
      </c>
      <c r="T1024" s="236">
        <f>S1024*H1024</f>
        <v>0</v>
      </c>
      <c r="U1024" s="38"/>
      <c r="V1024" s="38"/>
      <c r="W1024" s="38"/>
      <c r="X1024" s="38"/>
      <c r="Y1024" s="38"/>
      <c r="Z1024" s="38"/>
      <c r="AA1024" s="38"/>
      <c r="AB1024" s="38"/>
      <c r="AC1024" s="38"/>
      <c r="AD1024" s="38"/>
      <c r="AE1024" s="38"/>
      <c r="AR1024" s="237" t="s">
        <v>1183</v>
      </c>
      <c r="AT1024" s="237" t="s">
        <v>406</v>
      </c>
      <c r="AU1024" s="237" t="s">
        <v>85</v>
      </c>
      <c r="AY1024" s="17" t="s">
        <v>178</v>
      </c>
      <c r="BE1024" s="238">
        <f>IF(N1024="základní",J1024,0)</f>
        <v>0</v>
      </c>
      <c r="BF1024" s="238">
        <f>IF(N1024="snížená",J1024,0)</f>
        <v>0</v>
      </c>
      <c r="BG1024" s="238">
        <f>IF(N1024="zákl. přenesená",J1024,0)</f>
        <v>0</v>
      </c>
      <c r="BH1024" s="238">
        <f>IF(N1024="sníž. přenesená",J1024,0)</f>
        <v>0</v>
      </c>
      <c r="BI1024" s="238">
        <f>IF(N1024="nulová",J1024,0)</f>
        <v>0</v>
      </c>
      <c r="BJ1024" s="17" t="s">
        <v>83</v>
      </c>
      <c r="BK1024" s="238">
        <f>ROUND(I1024*H1024,2)</f>
        <v>0</v>
      </c>
      <c r="BL1024" s="17" t="s">
        <v>1183</v>
      </c>
      <c r="BM1024" s="237" t="s">
        <v>5124</v>
      </c>
    </row>
    <row r="1025" s="14" customFormat="1">
      <c r="A1025" s="14"/>
      <c r="B1025" s="255"/>
      <c r="C1025" s="256"/>
      <c r="D1025" s="246" t="s">
        <v>190</v>
      </c>
      <c r="E1025" s="257" t="s">
        <v>1</v>
      </c>
      <c r="F1025" s="258" t="s">
        <v>83</v>
      </c>
      <c r="G1025" s="256"/>
      <c r="H1025" s="259">
        <v>1</v>
      </c>
      <c r="I1025" s="260"/>
      <c r="J1025" s="256"/>
      <c r="K1025" s="256"/>
      <c r="L1025" s="261"/>
      <c r="M1025" s="262"/>
      <c r="N1025" s="263"/>
      <c r="O1025" s="263"/>
      <c r="P1025" s="263"/>
      <c r="Q1025" s="263"/>
      <c r="R1025" s="263"/>
      <c r="S1025" s="263"/>
      <c r="T1025" s="264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T1025" s="265" t="s">
        <v>190</v>
      </c>
      <c r="AU1025" s="265" t="s">
        <v>85</v>
      </c>
      <c r="AV1025" s="14" t="s">
        <v>85</v>
      </c>
      <c r="AW1025" s="14" t="s">
        <v>34</v>
      </c>
      <c r="AX1025" s="14" t="s">
        <v>76</v>
      </c>
      <c r="AY1025" s="265" t="s">
        <v>178</v>
      </c>
    </row>
    <row r="1026" s="2" customFormat="1" ht="16.5" customHeight="1">
      <c r="A1026" s="38"/>
      <c r="B1026" s="39"/>
      <c r="C1026" s="267" t="s">
        <v>5125</v>
      </c>
      <c r="D1026" s="267" t="s">
        <v>406</v>
      </c>
      <c r="E1026" s="268" t="s">
        <v>4420</v>
      </c>
      <c r="F1026" s="269" t="s">
        <v>4421</v>
      </c>
      <c r="G1026" s="270" t="s">
        <v>1341</v>
      </c>
      <c r="H1026" s="271">
        <v>2</v>
      </c>
      <c r="I1026" s="272"/>
      <c r="J1026" s="273">
        <f>ROUND(I1026*H1026,2)</f>
        <v>0</v>
      </c>
      <c r="K1026" s="269" t="s">
        <v>1</v>
      </c>
      <c r="L1026" s="274"/>
      <c r="M1026" s="275" t="s">
        <v>1</v>
      </c>
      <c r="N1026" s="276" t="s">
        <v>41</v>
      </c>
      <c r="O1026" s="91"/>
      <c r="P1026" s="235">
        <f>O1026*H1026</f>
        <v>0</v>
      </c>
      <c r="Q1026" s="235">
        <v>0</v>
      </c>
      <c r="R1026" s="235">
        <f>Q1026*H1026</f>
        <v>0</v>
      </c>
      <c r="S1026" s="235">
        <v>0</v>
      </c>
      <c r="T1026" s="236">
        <f>S1026*H1026</f>
        <v>0</v>
      </c>
      <c r="U1026" s="38"/>
      <c r="V1026" s="38"/>
      <c r="W1026" s="38"/>
      <c r="X1026" s="38"/>
      <c r="Y1026" s="38"/>
      <c r="Z1026" s="38"/>
      <c r="AA1026" s="38"/>
      <c r="AB1026" s="38"/>
      <c r="AC1026" s="38"/>
      <c r="AD1026" s="38"/>
      <c r="AE1026" s="38"/>
      <c r="AR1026" s="237" t="s">
        <v>1183</v>
      </c>
      <c r="AT1026" s="237" t="s">
        <v>406</v>
      </c>
      <c r="AU1026" s="237" t="s">
        <v>85</v>
      </c>
      <c r="AY1026" s="17" t="s">
        <v>178</v>
      </c>
      <c r="BE1026" s="238">
        <f>IF(N1026="základní",J1026,0)</f>
        <v>0</v>
      </c>
      <c r="BF1026" s="238">
        <f>IF(N1026="snížená",J1026,0)</f>
        <v>0</v>
      </c>
      <c r="BG1026" s="238">
        <f>IF(N1026="zákl. přenesená",J1026,0)</f>
        <v>0</v>
      </c>
      <c r="BH1026" s="238">
        <f>IF(N1026="sníž. přenesená",J1026,0)</f>
        <v>0</v>
      </c>
      <c r="BI1026" s="238">
        <f>IF(N1026="nulová",J1026,0)</f>
        <v>0</v>
      </c>
      <c r="BJ1026" s="17" t="s">
        <v>83</v>
      </c>
      <c r="BK1026" s="238">
        <f>ROUND(I1026*H1026,2)</f>
        <v>0</v>
      </c>
      <c r="BL1026" s="17" t="s">
        <v>1183</v>
      </c>
      <c r="BM1026" s="237" t="s">
        <v>5126</v>
      </c>
    </row>
    <row r="1027" s="14" customFormat="1">
      <c r="A1027" s="14"/>
      <c r="B1027" s="255"/>
      <c r="C1027" s="256"/>
      <c r="D1027" s="246" t="s">
        <v>190</v>
      </c>
      <c r="E1027" s="257" t="s">
        <v>1</v>
      </c>
      <c r="F1027" s="258" t="s">
        <v>85</v>
      </c>
      <c r="G1027" s="256"/>
      <c r="H1027" s="259">
        <v>2</v>
      </c>
      <c r="I1027" s="260"/>
      <c r="J1027" s="256"/>
      <c r="K1027" s="256"/>
      <c r="L1027" s="261"/>
      <c r="M1027" s="262"/>
      <c r="N1027" s="263"/>
      <c r="O1027" s="263"/>
      <c r="P1027" s="263"/>
      <c r="Q1027" s="263"/>
      <c r="R1027" s="263"/>
      <c r="S1027" s="263"/>
      <c r="T1027" s="26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T1027" s="265" t="s">
        <v>190</v>
      </c>
      <c r="AU1027" s="265" t="s">
        <v>85</v>
      </c>
      <c r="AV1027" s="14" t="s">
        <v>85</v>
      </c>
      <c r="AW1027" s="14" t="s">
        <v>34</v>
      </c>
      <c r="AX1027" s="14" t="s">
        <v>76</v>
      </c>
      <c r="AY1027" s="265" t="s">
        <v>178</v>
      </c>
    </row>
    <row r="1028" s="2" customFormat="1" ht="24.15" customHeight="1">
      <c r="A1028" s="38"/>
      <c r="B1028" s="39"/>
      <c r="C1028" s="226" t="s">
        <v>5127</v>
      </c>
      <c r="D1028" s="226" t="s">
        <v>181</v>
      </c>
      <c r="E1028" s="227" t="s">
        <v>4423</v>
      </c>
      <c r="F1028" s="228" t="s">
        <v>4424</v>
      </c>
      <c r="G1028" s="229" t="s">
        <v>203</v>
      </c>
      <c r="H1028" s="230">
        <v>3</v>
      </c>
      <c r="I1028" s="231"/>
      <c r="J1028" s="232">
        <f>ROUND(I1028*H1028,2)</f>
        <v>0</v>
      </c>
      <c r="K1028" s="228" t="s">
        <v>1</v>
      </c>
      <c r="L1028" s="44"/>
      <c r="M1028" s="233" t="s">
        <v>1</v>
      </c>
      <c r="N1028" s="234" t="s">
        <v>41</v>
      </c>
      <c r="O1028" s="91"/>
      <c r="P1028" s="235">
        <f>O1028*H1028</f>
        <v>0</v>
      </c>
      <c r="Q1028" s="235">
        <v>0</v>
      </c>
      <c r="R1028" s="235">
        <f>Q1028*H1028</f>
        <v>0</v>
      </c>
      <c r="S1028" s="235">
        <v>0</v>
      </c>
      <c r="T1028" s="236">
        <f>S1028*H1028</f>
        <v>0</v>
      </c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R1028" s="237" t="s">
        <v>362</v>
      </c>
      <c r="AT1028" s="237" t="s">
        <v>181</v>
      </c>
      <c r="AU1028" s="237" t="s">
        <v>85</v>
      </c>
      <c r="AY1028" s="17" t="s">
        <v>178</v>
      </c>
      <c r="BE1028" s="238">
        <f>IF(N1028="základní",J1028,0)</f>
        <v>0</v>
      </c>
      <c r="BF1028" s="238">
        <f>IF(N1028="snížená",J1028,0)</f>
        <v>0</v>
      </c>
      <c r="BG1028" s="238">
        <f>IF(N1028="zákl. přenesená",J1028,0)</f>
        <v>0</v>
      </c>
      <c r="BH1028" s="238">
        <f>IF(N1028="sníž. přenesená",J1028,0)</f>
        <v>0</v>
      </c>
      <c r="BI1028" s="238">
        <f>IF(N1028="nulová",J1028,0)</f>
        <v>0</v>
      </c>
      <c r="BJ1028" s="17" t="s">
        <v>83</v>
      </c>
      <c r="BK1028" s="238">
        <f>ROUND(I1028*H1028,2)</f>
        <v>0</v>
      </c>
      <c r="BL1028" s="17" t="s">
        <v>362</v>
      </c>
      <c r="BM1028" s="237" t="s">
        <v>5128</v>
      </c>
    </row>
    <row r="1029" s="14" customFormat="1">
      <c r="A1029" s="14"/>
      <c r="B1029" s="255"/>
      <c r="C1029" s="256"/>
      <c r="D1029" s="246" t="s">
        <v>190</v>
      </c>
      <c r="E1029" s="257" t="s">
        <v>1</v>
      </c>
      <c r="F1029" s="258" t="s">
        <v>4308</v>
      </c>
      <c r="G1029" s="256"/>
      <c r="H1029" s="259">
        <v>3</v>
      </c>
      <c r="I1029" s="260"/>
      <c r="J1029" s="256"/>
      <c r="K1029" s="256"/>
      <c r="L1029" s="261"/>
      <c r="M1029" s="262"/>
      <c r="N1029" s="263"/>
      <c r="O1029" s="263"/>
      <c r="P1029" s="263"/>
      <c r="Q1029" s="263"/>
      <c r="R1029" s="263"/>
      <c r="S1029" s="263"/>
      <c r="T1029" s="26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65" t="s">
        <v>190</v>
      </c>
      <c r="AU1029" s="265" t="s">
        <v>85</v>
      </c>
      <c r="AV1029" s="14" t="s">
        <v>85</v>
      </c>
      <c r="AW1029" s="14" t="s">
        <v>34</v>
      </c>
      <c r="AX1029" s="14" t="s">
        <v>76</v>
      </c>
      <c r="AY1029" s="265" t="s">
        <v>178</v>
      </c>
    </row>
    <row r="1030" s="2" customFormat="1" ht="37.8" customHeight="1">
      <c r="A1030" s="38"/>
      <c r="B1030" s="39"/>
      <c r="C1030" s="226" t="s">
        <v>5129</v>
      </c>
      <c r="D1030" s="226" t="s">
        <v>181</v>
      </c>
      <c r="E1030" s="227" t="s">
        <v>4426</v>
      </c>
      <c r="F1030" s="228" t="s">
        <v>4427</v>
      </c>
      <c r="G1030" s="229" t="s">
        <v>1341</v>
      </c>
      <c r="H1030" s="230">
        <v>1</v>
      </c>
      <c r="I1030" s="231"/>
      <c r="J1030" s="232">
        <f>ROUND(I1030*H1030,2)</f>
        <v>0</v>
      </c>
      <c r="K1030" s="228" t="s">
        <v>1</v>
      </c>
      <c r="L1030" s="44"/>
      <c r="M1030" s="233" t="s">
        <v>1</v>
      </c>
      <c r="N1030" s="234" t="s">
        <v>41</v>
      </c>
      <c r="O1030" s="91"/>
      <c r="P1030" s="235">
        <f>O1030*H1030</f>
        <v>0</v>
      </c>
      <c r="Q1030" s="235">
        <v>0</v>
      </c>
      <c r="R1030" s="235">
        <f>Q1030*H1030</f>
        <v>0</v>
      </c>
      <c r="S1030" s="235">
        <v>0</v>
      </c>
      <c r="T1030" s="236">
        <f>S1030*H1030</f>
        <v>0</v>
      </c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R1030" s="237" t="s">
        <v>362</v>
      </c>
      <c r="AT1030" s="237" t="s">
        <v>181</v>
      </c>
      <c r="AU1030" s="237" t="s">
        <v>85</v>
      </c>
      <c r="AY1030" s="17" t="s">
        <v>178</v>
      </c>
      <c r="BE1030" s="238">
        <f>IF(N1030="základní",J1030,0)</f>
        <v>0</v>
      </c>
      <c r="BF1030" s="238">
        <f>IF(N1030="snížená",J1030,0)</f>
        <v>0</v>
      </c>
      <c r="BG1030" s="238">
        <f>IF(N1030="zákl. přenesená",J1030,0)</f>
        <v>0</v>
      </c>
      <c r="BH1030" s="238">
        <f>IF(N1030="sníž. přenesená",J1030,0)</f>
        <v>0</v>
      </c>
      <c r="BI1030" s="238">
        <f>IF(N1030="nulová",J1030,0)</f>
        <v>0</v>
      </c>
      <c r="BJ1030" s="17" t="s">
        <v>83</v>
      </c>
      <c r="BK1030" s="238">
        <f>ROUND(I1030*H1030,2)</f>
        <v>0</v>
      </c>
      <c r="BL1030" s="17" t="s">
        <v>362</v>
      </c>
      <c r="BM1030" s="237" t="s">
        <v>5130</v>
      </c>
    </row>
    <row r="1031" s="14" customFormat="1">
      <c r="A1031" s="14"/>
      <c r="B1031" s="255"/>
      <c r="C1031" s="256"/>
      <c r="D1031" s="246" t="s">
        <v>190</v>
      </c>
      <c r="E1031" s="257" t="s">
        <v>1</v>
      </c>
      <c r="F1031" s="258" t="s">
        <v>5131</v>
      </c>
      <c r="G1031" s="256"/>
      <c r="H1031" s="259">
        <v>1</v>
      </c>
      <c r="I1031" s="260"/>
      <c r="J1031" s="256"/>
      <c r="K1031" s="256"/>
      <c r="L1031" s="261"/>
      <c r="M1031" s="262"/>
      <c r="N1031" s="263"/>
      <c r="O1031" s="263"/>
      <c r="P1031" s="263"/>
      <c r="Q1031" s="263"/>
      <c r="R1031" s="263"/>
      <c r="S1031" s="263"/>
      <c r="T1031" s="264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T1031" s="265" t="s">
        <v>190</v>
      </c>
      <c r="AU1031" s="265" t="s">
        <v>85</v>
      </c>
      <c r="AV1031" s="14" t="s">
        <v>85</v>
      </c>
      <c r="AW1031" s="14" t="s">
        <v>34</v>
      </c>
      <c r="AX1031" s="14" t="s">
        <v>76</v>
      </c>
      <c r="AY1031" s="265" t="s">
        <v>178</v>
      </c>
    </row>
    <row r="1032" s="2" customFormat="1" ht="24.15" customHeight="1">
      <c r="A1032" s="38"/>
      <c r="B1032" s="39"/>
      <c r="C1032" s="226" t="s">
        <v>5132</v>
      </c>
      <c r="D1032" s="226" t="s">
        <v>181</v>
      </c>
      <c r="E1032" s="227" t="s">
        <v>4431</v>
      </c>
      <c r="F1032" s="228" t="s">
        <v>4432</v>
      </c>
      <c r="G1032" s="229" t="s">
        <v>1341</v>
      </c>
      <c r="H1032" s="230">
        <v>2</v>
      </c>
      <c r="I1032" s="231"/>
      <c r="J1032" s="232">
        <f>ROUND(I1032*H1032,2)</f>
        <v>0</v>
      </c>
      <c r="K1032" s="228" t="s">
        <v>1</v>
      </c>
      <c r="L1032" s="44"/>
      <c r="M1032" s="233" t="s">
        <v>1</v>
      </c>
      <c r="N1032" s="234" t="s">
        <v>41</v>
      </c>
      <c r="O1032" s="91"/>
      <c r="P1032" s="235">
        <f>O1032*H1032</f>
        <v>0</v>
      </c>
      <c r="Q1032" s="235">
        <v>0</v>
      </c>
      <c r="R1032" s="235">
        <f>Q1032*H1032</f>
        <v>0</v>
      </c>
      <c r="S1032" s="235">
        <v>0</v>
      </c>
      <c r="T1032" s="236">
        <f>S1032*H1032</f>
        <v>0</v>
      </c>
      <c r="U1032" s="38"/>
      <c r="V1032" s="38"/>
      <c r="W1032" s="38"/>
      <c r="X1032" s="38"/>
      <c r="Y1032" s="38"/>
      <c r="Z1032" s="38"/>
      <c r="AA1032" s="38"/>
      <c r="AB1032" s="38"/>
      <c r="AC1032" s="38"/>
      <c r="AD1032" s="38"/>
      <c r="AE1032" s="38"/>
      <c r="AR1032" s="237" t="s">
        <v>362</v>
      </c>
      <c r="AT1032" s="237" t="s">
        <v>181</v>
      </c>
      <c r="AU1032" s="237" t="s">
        <v>85</v>
      </c>
      <c r="AY1032" s="17" t="s">
        <v>178</v>
      </c>
      <c r="BE1032" s="238">
        <f>IF(N1032="základní",J1032,0)</f>
        <v>0</v>
      </c>
      <c r="BF1032" s="238">
        <f>IF(N1032="snížená",J1032,0)</f>
        <v>0</v>
      </c>
      <c r="BG1032" s="238">
        <f>IF(N1032="zákl. přenesená",J1032,0)</f>
        <v>0</v>
      </c>
      <c r="BH1032" s="238">
        <f>IF(N1032="sníž. přenesená",J1032,0)</f>
        <v>0</v>
      </c>
      <c r="BI1032" s="238">
        <f>IF(N1032="nulová",J1032,0)</f>
        <v>0</v>
      </c>
      <c r="BJ1032" s="17" t="s">
        <v>83</v>
      </c>
      <c r="BK1032" s="238">
        <f>ROUND(I1032*H1032,2)</f>
        <v>0</v>
      </c>
      <c r="BL1032" s="17" t="s">
        <v>362</v>
      </c>
      <c r="BM1032" s="237" t="s">
        <v>5133</v>
      </c>
    </row>
    <row r="1033" s="14" customFormat="1">
      <c r="A1033" s="14"/>
      <c r="B1033" s="255"/>
      <c r="C1033" s="256"/>
      <c r="D1033" s="246" t="s">
        <v>190</v>
      </c>
      <c r="E1033" s="257" t="s">
        <v>1</v>
      </c>
      <c r="F1033" s="258" t="s">
        <v>85</v>
      </c>
      <c r="G1033" s="256"/>
      <c r="H1033" s="259">
        <v>2</v>
      </c>
      <c r="I1033" s="260"/>
      <c r="J1033" s="256"/>
      <c r="K1033" s="256"/>
      <c r="L1033" s="261"/>
      <c r="M1033" s="262"/>
      <c r="N1033" s="263"/>
      <c r="O1033" s="263"/>
      <c r="P1033" s="263"/>
      <c r="Q1033" s="263"/>
      <c r="R1033" s="263"/>
      <c r="S1033" s="263"/>
      <c r="T1033" s="26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65" t="s">
        <v>190</v>
      </c>
      <c r="AU1033" s="265" t="s">
        <v>85</v>
      </c>
      <c r="AV1033" s="14" t="s">
        <v>85</v>
      </c>
      <c r="AW1033" s="14" t="s">
        <v>34</v>
      </c>
      <c r="AX1033" s="14" t="s">
        <v>76</v>
      </c>
      <c r="AY1033" s="265" t="s">
        <v>178</v>
      </c>
    </row>
    <row r="1034" s="2" customFormat="1" ht="24.15" customHeight="1">
      <c r="A1034" s="38"/>
      <c r="B1034" s="39"/>
      <c r="C1034" s="226" t="s">
        <v>5134</v>
      </c>
      <c r="D1034" s="226" t="s">
        <v>181</v>
      </c>
      <c r="E1034" s="227" t="s">
        <v>4437</v>
      </c>
      <c r="F1034" s="228" t="s">
        <v>4438</v>
      </c>
      <c r="G1034" s="229" t="s">
        <v>1341</v>
      </c>
      <c r="H1034" s="230">
        <v>3</v>
      </c>
      <c r="I1034" s="231"/>
      <c r="J1034" s="232">
        <f>ROUND(I1034*H1034,2)</f>
        <v>0</v>
      </c>
      <c r="K1034" s="228" t="s">
        <v>1</v>
      </c>
      <c r="L1034" s="44"/>
      <c r="M1034" s="233" t="s">
        <v>1</v>
      </c>
      <c r="N1034" s="234" t="s">
        <v>41</v>
      </c>
      <c r="O1034" s="91"/>
      <c r="P1034" s="235">
        <f>O1034*H1034</f>
        <v>0</v>
      </c>
      <c r="Q1034" s="235">
        <v>0</v>
      </c>
      <c r="R1034" s="235">
        <f>Q1034*H1034</f>
        <v>0</v>
      </c>
      <c r="S1034" s="235">
        <v>0</v>
      </c>
      <c r="T1034" s="236">
        <f>S1034*H1034</f>
        <v>0</v>
      </c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R1034" s="237" t="s">
        <v>362</v>
      </c>
      <c r="AT1034" s="237" t="s">
        <v>181</v>
      </c>
      <c r="AU1034" s="237" t="s">
        <v>85</v>
      </c>
      <c r="AY1034" s="17" t="s">
        <v>178</v>
      </c>
      <c r="BE1034" s="238">
        <f>IF(N1034="základní",J1034,0)</f>
        <v>0</v>
      </c>
      <c r="BF1034" s="238">
        <f>IF(N1034="snížená",J1034,0)</f>
        <v>0</v>
      </c>
      <c r="BG1034" s="238">
        <f>IF(N1034="zákl. přenesená",J1034,0)</f>
        <v>0</v>
      </c>
      <c r="BH1034" s="238">
        <f>IF(N1034="sníž. přenesená",J1034,0)</f>
        <v>0</v>
      </c>
      <c r="BI1034" s="238">
        <f>IF(N1034="nulová",J1034,0)</f>
        <v>0</v>
      </c>
      <c r="BJ1034" s="17" t="s">
        <v>83</v>
      </c>
      <c r="BK1034" s="238">
        <f>ROUND(I1034*H1034,2)</f>
        <v>0</v>
      </c>
      <c r="BL1034" s="17" t="s">
        <v>362</v>
      </c>
      <c r="BM1034" s="237" t="s">
        <v>5135</v>
      </c>
    </row>
    <row r="1035" s="14" customFormat="1">
      <c r="A1035" s="14"/>
      <c r="B1035" s="255"/>
      <c r="C1035" s="256"/>
      <c r="D1035" s="246" t="s">
        <v>190</v>
      </c>
      <c r="E1035" s="257" t="s">
        <v>1</v>
      </c>
      <c r="F1035" s="258" t="s">
        <v>179</v>
      </c>
      <c r="G1035" s="256"/>
      <c r="H1035" s="259">
        <v>3</v>
      </c>
      <c r="I1035" s="260"/>
      <c r="J1035" s="256"/>
      <c r="K1035" s="256"/>
      <c r="L1035" s="261"/>
      <c r="M1035" s="262"/>
      <c r="N1035" s="263"/>
      <c r="O1035" s="263"/>
      <c r="P1035" s="263"/>
      <c r="Q1035" s="263"/>
      <c r="R1035" s="263"/>
      <c r="S1035" s="263"/>
      <c r="T1035" s="264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T1035" s="265" t="s">
        <v>190</v>
      </c>
      <c r="AU1035" s="265" t="s">
        <v>85</v>
      </c>
      <c r="AV1035" s="14" t="s">
        <v>85</v>
      </c>
      <c r="AW1035" s="14" t="s">
        <v>34</v>
      </c>
      <c r="AX1035" s="14" t="s">
        <v>76</v>
      </c>
      <c r="AY1035" s="265" t="s">
        <v>178</v>
      </c>
    </row>
    <row r="1036" s="2" customFormat="1" ht="37.8" customHeight="1">
      <c r="A1036" s="38"/>
      <c r="B1036" s="39"/>
      <c r="C1036" s="226" t="s">
        <v>5136</v>
      </c>
      <c r="D1036" s="226" t="s">
        <v>181</v>
      </c>
      <c r="E1036" s="227" t="s">
        <v>4440</v>
      </c>
      <c r="F1036" s="228" t="s">
        <v>4441</v>
      </c>
      <c r="G1036" s="229" t="s">
        <v>1341</v>
      </c>
      <c r="H1036" s="230">
        <v>1</v>
      </c>
      <c r="I1036" s="231"/>
      <c r="J1036" s="232">
        <f>ROUND(I1036*H1036,2)</f>
        <v>0</v>
      </c>
      <c r="K1036" s="228" t="s">
        <v>1</v>
      </c>
      <c r="L1036" s="44"/>
      <c r="M1036" s="233" t="s">
        <v>1</v>
      </c>
      <c r="N1036" s="234" t="s">
        <v>41</v>
      </c>
      <c r="O1036" s="91"/>
      <c r="P1036" s="235">
        <f>O1036*H1036</f>
        <v>0</v>
      </c>
      <c r="Q1036" s="235">
        <v>0</v>
      </c>
      <c r="R1036" s="235">
        <f>Q1036*H1036</f>
        <v>0</v>
      </c>
      <c r="S1036" s="235">
        <v>0</v>
      </c>
      <c r="T1036" s="236">
        <f>S1036*H1036</f>
        <v>0</v>
      </c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R1036" s="237" t="s">
        <v>362</v>
      </c>
      <c r="AT1036" s="237" t="s">
        <v>181</v>
      </c>
      <c r="AU1036" s="237" t="s">
        <v>85</v>
      </c>
      <c r="AY1036" s="17" t="s">
        <v>178</v>
      </c>
      <c r="BE1036" s="238">
        <f>IF(N1036="základní",J1036,0)</f>
        <v>0</v>
      </c>
      <c r="BF1036" s="238">
        <f>IF(N1036="snížená",J1036,0)</f>
        <v>0</v>
      </c>
      <c r="BG1036" s="238">
        <f>IF(N1036="zákl. přenesená",J1036,0)</f>
        <v>0</v>
      </c>
      <c r="BH1036" s="238">
        <f>IF(N1036="sníž. přenesená",J1036,0)</f>
        <v>0</v>
      </c>
      <c r="BI1036" s="238">
        <f>IF(N1036="nulová",J1036,0)</f>
        <v>0</v>
      </c>
      <c r="BJ1036" s="17" t="s">
        <v>83</v>
      </c>
      <c r="BK1036" s="238">
        <f>ROUND(I1036*H1036,2)</f>
        <v>0</v>
      </c>
      <c r="BL1036" s="17" t="s">
        <v>362</v>
      </c>
      <c r="BM1036" s="237" t="s">
        <v>5137</v>
      </c>
    </row>
    <row r="1037" s="14" customFormat="1">
      <c r="A1037" s="14"/>
      <c r="B1037" s="255"/>
      <c r="C1037" s="256"/>
      <c r="D1037" s="246" t="s">
        <v>190</v>
      </c>
      <c r="E1037" s="257" t="s">
        <v>1</v>
      </c>
      <c r="F1037" s="258" t="s">
        <v>83</v>
      </c>
      <c r="G1037" s="256"/>
      <c r="H1037" s="259">
        <v>1</v>
      </c>
      <c r="I1037" s="260"/>
      <c r="J1037" s="256"/>
      <c r="K1037" s="256"/>
      <c r="L1037" s="261"/>
      <c r="M1037" s="262"/>
      <c r="N1037" s="263"/>
      <c r="O1037" s="263"/>
      <c r="P1037" s="263"/>
      <c r="Q1037" s="263"/>
      <c r="R1037" s="263"/>
      <c r="S1037" s="263"/>
      <c r="T1037" s="26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65" t="s">
        <v>190</v>
      </c>
      <c r="AU1037" s="265" t="s">
        <v>85</v>
      </c>
      <c r="AV1037" s="14" t="s">
        <v>85</v>
      </c>
      <c r="AW1037" s="14" t="s">
        <v>34</v>
      </c>
      <c r="AX1037" s="14" t="s">
        <v>76</v>
      </c>
      <c r="AY1037" s="265" t="s">
        <v>178</v>
      </c>
    </row>
    <row r="1038" s="2" customFormat="1" ht="37.8" customHeight="1">
      <c r="A1038" s="38"/>
      <c r="B1038" s="39"/>
      <c r="C1038" s="226" t="s">
        <v>5138</v>
      </c>
      <c r="D1038" s="226" t="s">
        <v>181</v>
      </c>
      <c r="E1038" s="227" t="s">
        <v>4443</v>
      </c>
      <c r="F1038" s="228" t="s">
        <v>4444</v>
      </c>
      <c r="G1038" s="229" t="s">
        <v>1341</v>
      </c>
      <c r="H1038" s="230">
        <v>1</v>
      </c>
      <c r="I1038" s="231"/>
      <c r="J1038" s="232">
        <f>ROUND(I1038*H1038,2)</f>
        <v>0</v>
      </c>
      <c r="K1038" s="228" t="s">
        <v>1</v>
      </c>
      <c r="L1038" s="44"/>
      <c r="M1038" s="233" t="s">
        <v>1</v>
      </c>
      <c r="N1038" s="234" t="s">
        <v>41</v>
      </c>
      <c r="O1038" s="91"/>
      <c r="P1038" s="235">
        <f>O1038*H1038</f>
        <v>0</v>
      </c>
      <c r="Q1038" s="235">
        <v>0</v>
      </c>
      <c r="R1038" s="235">
        <f>Q1038*H1038</f>
        <v>0</v>
      </c>
      <c r="S1038" s="235">
        <v>0</v>
      </c>
      <c r="T1038" s="236">
        <f>S1038*H1038</f>
        <v>0</v>
      </c>
      <c r="U1038" s="38"/>
      <c r="V1038" s="38"/>
      <c r="W1038" s="38"/>
      <c r="X1038" s="38"/>
      <c r="Y1038" s="38"/>
      <c r="Z1038" s="38"/>
      <c r="AA1038" s="38"/>
      <c r="AB1038" s="38"/>
      <c r="AC1038" s="38"/>
      <c r="AD1038" s="38"/>
      <c r="AE1038" s="38"/>
      <c r="AR1038" s="237" t="s">
        <v>362</v>
      </c>
      <c r="AT1038" s="237" t="s">
        <v>181</v>
      </c>
      <c r="AU1038" s="237" t="s">
        <v>85</v>
      </c>
      <c r="AY1038" s="17" t="s">
        <v>178</v>
      </c>
      <c r="BE1038" s="238">
        <f>IF(N1038="základní",J1038,0)</f>
        <v>0</v>
      </c>
      <c r="BF1038" s="238">
        <f>IF(N1038="snížená",J1038,0)</f>
        <v>0</v>
      </c>
      <c r="BG1038" s="238">
        <f>IF(N1038="zákl. přenesená",J1038,0)</f>
        <v>0</v>
      </c>
      <c r="BH1038" s="238">
        <f>IF(N1038="sníž. přenesená",J1038,0)</f>
        <v>0</v>
      </c>
      <c r="BI1038" s="238">
        <f>IF(N1038="nulová",J1038,0)</f>
        <v>0</v>
      </c>
      <c r="BJ1038" s="17" t="s">
        <v>83</v>
      </c>
      <c r="BK1038" s="238">
        <f>ROUND(I1038*H1038,2)</f>
        <v>0</v>
      </c>
      <c r="BL1038" s="17" t="s">
        <v>362</v>
      </c>
      <c r="BM1038" s="237" t="s">
        <v>5139</v>
      </c>
    </row>
    <row r="1039" s="14" customFormat="1">
      <c r="A1039" s="14"/>
      <c r="B1039" s="255"/>
      <c r="C1039" s="256"/>
      <c r="D1039" s="246" t="s">
        <v>190</v>
      </c>
      <c r="E1039" s="257" t="s">
        <v>1</v>
      </c>
      <c r="F1039" s="258" t="s">
        <v>83</v>
      </c>
      <c r="G1039" s="256"/>
      <c r="H1039" s="259">
        <v>1</v>
      </c>
      <c r="I1039" s="260"/>
      <c r="J1039" s="256"/>
      <c r="K1039" s="256"/>
      <c r="L1039" s="261"/>
      <c r="M1039" s="262"/>
      <c r="N1039" s="263"/>
      <c r="O1039" s="263"/>
      <c r="P1039" s="263"/>
      <c r="Q1039" s="263"/>
      <c r="R1039" s="263"/>
      <c r="S1039" s="263"/>
      <c r="T1039" s="264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T1039" s="265" t="s">
        <v>190</v>
      </c>
      <c r="AU1039" s="265" t="s">
        <v>85</v>
      </c>
      <c r="AV1039" s="14" t="s">
        <v>85</v>
      </c>
      <c r="AW1039" s="14" t="s">
        <v>34</v>
      </c>
      <c r="AX1039" s="14" t="s">
        <v>76</v>
      </c>
      <c r="AY1039" s="265" t="s">
        <v>178</v>
      </c>
    </row>
    <row r="1040" s="2" customFormat="1" ht="37.8" customHeight="1">
      <c r="A1040" s="38"/>
      <c r="B1040" s="39"/>
      <c r="C1040" s="226" t="s">
        <v>5140</v>
      </c>
      <c r="D1040" s="226" t="s">
        <v>181</v>
      </c>
      <c r="E1040" s="227" t="s">
        <v>4446</v>
      </c>
      <c r="F1040" s="228" t="s">
        <v>4447</v>
      </c>
      <c r="G1040" s="229" t="s">
        <v>1341</v>
      </c>
      <c r="H1040" s="230">
        <v>1</v>
      </c>
      <c r="I1040" s="231"/>
      <c r="J1040" s="232">
        <f>ROUND(I1040*H1040,2)</f>
        <v>0</v>
      </c>
      <c r="K1040" s="228" t="s">
        <v>1</v>
      </c>
      <c r="L1040" s="44"/>
      <c r="M1040" s="233" t="s">
        <v>1</v>
      </c>
      <c r="N1040" s="234" t="s">
        <v>41</v>
      </c>
      <c r="O1040" s="91"/>
      <c r="P1040" s="235">
        <f>O1040*H1040</f>
        <v>0</v>
      </c>
      <c r="Q1040" s="235">
        <v>0</v>
      </c>
      <c r="R1040" s="235">
        <f>Q1040*H1040</f>
        <v>0</v>
      </c>
      <c r="S1040" s="235">
        <v>0</v>
      </c>
      <c r="T1040" s="236">
        <f>S1040*H1040</f>
        <v>0</v>
      </c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R1040" s="237" t="s">
        <v>362</v>
      </c>
      <c r="AT1040" s="237" t="s">
        <v>181</v>
      </c>
      <c r="AU1040" s="237" t="s">
        <v>85</v>
      </c>
      <c r="AY1040" s="17" t="s">
        <v>178</v>
      </c>
      <c r="BE1040" s="238">
        <f>IF(N1040="základní",J1040,0)</f>
        <v>0</v>
      </c>
      <c r="BF1040" s="238">
        <f>IF(N1040="snížená",J1040,0)</f>
        <v>0</v>
      </c>
      <c r="BG1040" s="238">
        <f>IF(N1040="zákl. přenesená",J1040,0)</f>
        <v>0</v>
      </c>
      <c r="BH1040" s="238">
        <f>IF(N1040="sníž. přenesená",J1040,0)</f>
        <v>0</v>
      </c>
      <c r="BI1040" s="238">
        <f>IF(N1040="nulová",J1040,0)</f>
        <v>0</v>
      </c>
      <c r="BJ1040" s="17" t="s">
        <v>83</v>
      </c>
      <c r="BK1040" s="238">
        <f>ROUND(I1040*H1040,2)</f>
        <v>0</v>
      </c>
      <c r="BL1040" s="17" t="s">
        <v>362</v>
      </c>
      <c r="BM1040" s="237" t="s">
        <v>5141</v>
      </c>
    </row>
    <row r="1041" s="14" customFormat="1">
      <c r="A1041" s="14"/>
      <c r="B1041" s="255"/>
      <c r="C1041" s="256"/>
      <c r="D1041" s="246" t="s">
        <v>190</v>
      </c>
      <c r="E1041" s="257" t="s">
        <v>1</v>
      </c>
      <c r="F1041" s="258" t="s">
        <v>83</v>
      </c>
      <c r="G1041" s="256"/>
      <c r="H1041" s="259">
        <v>1</v>
      </c>
      <c r="I1041" s="260"/>
      <c r="J1041" s="256"/>
      <c r="K1041" s="256"/>
      <c r="L1041" s="261"/>
      <c r="M1041" s="262"/>
      <c r="N1041" s="263"/>
      <c r="O1041" s="263"/>
      <c r="P1041" s="263"/>
      <c r="Q1041" s="263"/>
      <c r="R1041" s="263"/>
      <c r="S1041" s="263"/>
      <c r="T1041" s="264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T1041" s="265" t="s">
        <v>190</v>
      </c>
      <c r="AU1041" s="265" t="s">
        <v>85</v>
      </c>
      <c r="AV1041" s="14" t="s">
        <v>85</v>
      </c>
      <c r="AW1041" s="14" t="s">
        <v>34</v>
      </c>
      <c r="AX1041" s="14" t="s">
        <v>76</v>
      </c>
      <c r="AY1041" s="265" t="s">
        <v>178</v>
      </c>
    </row>
    <row r="1042" s="2" customFormat="1" ht="24.15" customHeight="1">
      <c r="A1042" s="38"/>
      <c r="B1042" s="39"/>
      <c r="C1042" s="226" t="s">
        <v>5142</v>
      </c>
      <c r="D1042" s="226" t="s">
        <v>181</v>
      </c>
      <c r="E1042" s="227" t="s">
        <v>4449</v>
      </c>
      <c r="F1042" s="228" t="s">
        <v>4450</v>
      </c>
      <c r="G1042" s="229" t="s">
        <v>1341</v>
      </c>
      <c r="H1042" s="230">
        <v>8</v>
      </c>
      <c r="I1042" s="231"/>
      <c r="J1042" s="232">
        <f>ROUND(I1042*H1042,2)</f>
        <v>0</v>
      </c>
      <c r="K1042" s="228" t="s">
        <v>1</v>
      </c>
      <c r="L1042" s="44"/>
      <c r="M1042" s="233" t="s">
        <v>1</v>
      </c>
      <c r="N1042" s="234" t="s">
        <v>41</v>
      </c>
      <c r="O1042" s="91"/>
      <c r="P1042" s="235">
        <f>O1042*H1042</f>
        <v>0</v>
      </c>
      <c r="Q1042" s="235">
        <v>0</v>
      </c>
      <c r="R1042" s="235">
        <f>Q1042*H1042</f>
        <v>0</v>
      </c>
      <c r="S1042" s="235">
        <v>0</v>
      </c>
      <c r="T1042" s="236">
        <f>S1042*H1042</f>
        <v>0</v>
      </c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R1042" s="237" t="s">
        <v>362</v>
      </c>
      <c r="AT1042" s="237" t="s">
        <v>181</v>
      </c>
      <c r="AU1042" s="237" t="s">
        <v>85</v>
      </c>
      <c r="AY1042" s="17" t="s">
        <v>178</v>
      </c>
      <c r="BE1042" s="238">
        <f>IF(N1042="základní",J1042,0)</f>
        <v>0</v>
      </c>
      <c r="BF1042" s="238">
        <f>IF(N1042="snížená",J1042,0)</f>
        <v>0</v>
      </c>
      <c r="BG1042" s="238">
        <f>IF(N1042="zákl. přenesená",J1042,0)</f>
        <v>0</v>
      </c>
      <c r="BH1042" s="238">
        <f>IF(N1042="sníž. přenesená",J1042,0)</f>
        <v>0</v>
      </c>
      <c r="BI1042" s="238">
        <f>IF(N1042="nulová",J1042,0)</f>
        <v>0</v>
      </c>
      <c r="BJ1042" s="17" t="s">
        <v>83</v>
      </c>
      <c r="BK1042" s="238">
        <f>ROUND(I1042*H1042,2)</f>
        <v>0</v>
      </c>
      <c r="BL1042" s="17" t="s">
        <v>362</v>
      </c>
      <c r="BM1042" s="237" t="s">
        <v>5143</v>
      </c>
    </row>
    <row r="1043" s="14" customFormat="1">
      <c r="A1043" s="14"/>
      <c r="B1043" s="255"/>
      <c r="C1043" s="256"/>
      <c r="D1043" s="246" t="s">
        <v>190</v>
      </c>
      <c r="E1043" s="257" t="s">
        <v>1</v>
      </c>
      <c r="F1043" s="258" t="s">
        <v>5144</v>
      </c>
      <c r="G1043" s="256"/>
      <c r="H1043" s="259">
        <v>1</v>
      </c>
      <c r="I1043" s="260"/>
      <c r="J1043" s="256"/>
      <c r="K1043" s="256"/>
      <c r="L1043" s="261"/>
      <c r="M1043" s="262"/>
      <c r="N1043" s="263"/>
      <c r="O1043" s="263"/>
      <c r="P1043" s="263"/>
      <c r="Q1043" s="263"/>
      <c r="R1043" s="263"/>
      <c r="S1043" s="263"/>
      <c r="T1043" s="26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T1043" s="265" t="s">
        <v>190</v>
      </c>
      <c r="AU1043" s="265" t="s">
        <v>85</v>
      </c>
      <c r="AV1043" s="14" t="s">
        <v>85</v>
      </c>
      <c r="AW1043" s="14" t="s">
        <v>34</v>
      </c>
      <c r="AX1043" s="14" t="s">
        <v>76</v>
      </c>
      <c r="AY1043" s="265" t="s">
        <v>178</v>
      </c>
    </row>
    <row r="1044" s="14" customFormat="1">
      <c r="A1044" s="14"/>
      <c r="B1044" s="255"/>
      <c r="C1044" s="256"/>
      <c r="D1044" s="246" t="s">
        <v>190</v>
      </c>
      <c r="E1044" s="257" t="s">
        <v>1</v>
      </c>
      <c r="F1044" s="258" t="s">
        <v>5145</v>
      </c>
      <c r="G1044" s="256"/>
      <c r="H1044" s="259">
        <v>2</v>
      </c>
      <c r="I1044" s="260"/>
      <c r="J1044" s="256"/>
      <c r="K1044" s="256"/>
      <c r="L1044" s="261"/>
      <c r="M1044" s="262"/>
      <c r="N1044" s="263"/>
      <c r="O1044" s="263"/>
      <c r="P1044" s="263"/>
      <c r="Q1044" s="263"/>
      <c r="R1044" s="263"/>
      <c r="S1044" s="263"/>
      <c r="T1044" s="264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T1044" s="265" t="s">
        <v>190</v>
      </c>
      <c r="AU1044" s="265" t="s">
        <v>85</v>
      </c>
      <c r="AV1044" s="14" t="s">
        <v>85</v>
      </c>
      <c r="AW1044" s="14" t="s">
        <v>34</v>
      </c>
      <c r="AX1044" s="14" t="s">
        <v>76</v>
      </c>
      <c r="AY1044" s="265" t="s">
        <v>178</v>
      </c>
    </row>
    <row r="1045" s="14" customFormat="1">
      <c r="A1045" s="14"/>
      <c r="B1045" s="255"/>
      <c r="C1045" s="256"/>
      <c r="D1045" s="246" t="s">
        <v>190</v>
      </c>
      <c r="E1045" s="257" t="s">
        <v>1</v>
      </c>
      <c r="F1045" s="258" t="s">
        <v>5146</v>
      </c>
      <c r="G1045" s="256"/>
      <c r="H1045" s="259">
        <v>0</v>
      </c>
      <c r="I1045" s="260"/>
      <c r="J1045" s="256"/>
      <c r="K1045" s="256"/>
      <c r="L1045" s="261"/>
      <c r="M1045" s="262"/>
      <c r="N1045" s="263"/>
      <c r="O1045" s="263"/>
      <c r="P1045" s="263"/>
      <c r="Q1045" s="263"/>
      <c r="R1045" s="263"/>
      <c r="S1045" s="263"/>
      <c r="T1045" s="264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T1045" s="265" t="s">
        <v>190</v>
      </c>
      <c r="AU1045" s="265" t="s">
        <v>85</v>
      </c>
      <c r="AV1045" s="14" t="s">
        <v>85</v>
      </c>
      <c r="AW1045" s="14" t="s">
        <v>34</v>
      </c>
      <c r="AX1045" s="14" t="s">
        <v>76</v>
      </c>
      <c r="AY1045" s="265" t="s">
        <v>178</v>
      </c>
    </row>
    <row r="1046" s="14" customFormat="1">
      <c r="A1046" s="14"/>
      <c r="B1046" s="255"/>
      <c r="C1046" s="256"/>
      <c r="D1046" s="246" t="s">
        <v>190</v>
      </c>
      <c r="E1046" s="257" t="s">
        <v>1</v>
      </c>
      <c r="F1046" s="258" t="s">
        <v>4455</v>
      </c>
      <c r="G1046" s="256"/>
      <c r="H1046" s="259">
        <v>0</v>
      </c>
      <c r="I1046" s="260"/>
      <c r="J1046" s="256"/>
      <c r="K1046" s="256"/>
      <c r="L1046" s="261"/>
      <c r="M1046" s="262"/>
      <c r="N1046" s="263"/>
      <c r="O1046" s="263"/>
      <c r="P1046" s="263"/>
      <c r="Q1046" s="263"/>
      <c r="R1046" s="263"/>
      <c r="S1046" s="263"/>
      <c r="T1046" s="264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T1046" s="265" t="s">
        <v>190</v>
      </c>
      <c r="AU1046" s="265" t="s">
        <v>85</v>
      </c>
      <c r="AV1046" s="14" t="s">
        <v>85</v>
      </c>
      <c r="AW1046" s="14" t="s">
        <v>34</v>
      </c>
      <c r="AX1046" s="14" t="s">
        <v>76</v>
      </c>
      <c r="AY1046" s="265" t="s">
        <v>178</v>
      </c>
    </row>
    <row r="1047" s="14" customFormat="1">
      <c r="A1047" s="14"/>
      <c r="B1047" s="255"/>
      <c r="C1047" s="256"/>
      <c r="D1047" s="246" t="s">
        <v>190</v>
      </c>
      <c r="E1047" s="257" t="s">
        <v>1</v>
      </c>
      <c r="F1047" s="258" t="s">
        <v>4456</v>
      </c>
      <c r="G1047" s="256"/>
      <c r="H1047" s="259">
        <v>1</v>
      </c>
      <c r="I1047" s="260"/>
      <c r="J1047" s="256"/>
      <c r="K1047" s="256"/>
      <c r="L1047" s="261"/>
      <c r="M1047" s="262"/>
      <c r="N1047" s="263"/>
      <c r="O1047" s="263"/>
      <c r="P1047" s="263"/>
      <c r="Q1047" s="263"/>
      <c r="R1047" s="263"/>
      <c r="S1047" s="263"/>
      <c r="T1047" s="264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T1047" s="265" t="s">
        <v>190</v>
      </c>
      <c r="AU1047" s="265" t="s">
        <v>85</v>
      </c>
      <c r="AV1047" s="14" t="s">
        <v>85</v>
      </c>
      <c r="AW1047" s="14" t="s">
        <v>34</v>
      </c>
      <c r="AX1047" s="14" t="s">
        <v>76</v>
      </c>
      <c r="AY1047" s="265" t="s">
        <v>178</v>
      </c>
    </row>
    <row r="1048" s="14" customFormat="1">
      <c r="A1048" s="14"/>
      <c r="B1048" s="255"/>
      <c r="C1048" s="256"/>
      <c r="D1048" s="246" t="s">
        <v>190</v>
      </c>
      <c r="E1048" s="257" t="s">
        <v>1</v>
      </c>
      <c r="F1048" s="258" t="s">
        <v>4457</v>
      </c>
      <c r="G1048" s="256"/>
      <c r="H1048" s="259">
        <v>3</v>
      </c>
      <c r="I1048" s="260"/>
      <c r="J1048" s="256"/>
      <c r="K1048" s="256"/>
      <c r="L1048" s="261"/>
      <c r="M1048" s="262"/>
      <c r="N1048" s="263"/>
      <c r="O1048" s="263"/>
      <c r="P1048" s="263"/>
      <c r="Q1048" s="263"/>
      <c r="R1048" s="263"/>
      <c r="S1048" s="263"/>
      <c r="T1048" s="264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T1048" s="265" t="s">
        <v>190</v>
      </c>
      <c r="AU1048" s="265" t="s">
        <v>85</v>
      </c>
      <c r="AV1048" s="14" t="s">
        <v>85</v>
      </c>
      <c r="AW1048" s="14" t="s">
        <v>34</v>
      </c>
      <c r="AX1048" s="14" t="s">
        <v>76</v>
      </c>
      <c r="AY1048" s="265" t="s">
        <v>178</v>
      </c>
    </row>
    <row r="1049" s="14" customFormat="1">
      <c r="A1049" s="14"/>
      <c r="B1049" s="255"/>
      <c r="C1049" s="256"/>
      <c r="D1049" s="246" t="s">
        <v>190</v>
      </c>
      <c r="E1049" s="257" t="s">
        <v>1</v>
      </c>
      <c r="F1049" s="258" t="s">
        <v>4458</v>
      </c>
      <c r="G1049" s="256"/>
      <c r="H1049" s="259">
        <v>0</v>
      </c>
      <c r="I1049" s="260"/>
      <c r="J1049" s="256"/>
      <c r="K1049" s="256"/>
      <c r="L1049" s="261"/>
      <c r="M1049" s="262"/>
      <c r="N1049" s="263"/>
      <c r="O1049" s="263"/>
      <c r="P1049" s="263"/>
      <c r="Q1049" s="263"/>
      <c r="R1049" s="263"/>
      <c r="S1049" s="263"/>
      <c r="T1049" s="26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T1049" s="265" t="s">
        <v>190</v>
      </c>
      <c r="AU1049" s="265" t="s">
        <v>85</v>
      </c>
      <c r="AV1049" s="14" t="s">
        <v>85</v>
      </c>
      <c r="AW1049" s="14" t="s">
        <v>34</v>
      </c>
      <c r="AX1049" s="14" t="s">
        <v>76</v>
      </c>
      <c r="AY1049" s="265" t="s">
        <v>178</v>
      </c>
    </row>
    <row r="1050" s="14" customFormat="1">
      <c r="A1050" s="14"/>
      <c r="B1050" s="255"/>
      <c r="C1050" s="256"/>
      <c r="D1050" s="246" t="s">
        <v>190</v>
      </c>
      <c r="E1050" s="257" t="s">
        <v>1</v>
      </c>
      <c r="F1050" s="258" t="s">
        <v>5147</v>
      </c>
      <c r="G1050" s="256"/>
      <c r="H1050" s="259">
        <v>0</v>
      </c>
      <c r="I1050" s="260"/>
      <c r="J1050" s="256"/>
      <c r="K1050" s="256"/>
      <c r="L1050" s="261"/>
      <c r="M1050" s="262"/>
      <c r="N1050" s="263"/>
      <c r="O1050" s="263"/>
      <c r="P1050" s="263"/>
      <c r="Q1050" s="263"/>
      <c r="R1050" s="263"/>
      <c r="S1050" s="263"/>
      <c r="T1050" s="264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T1050" s="265" t="s">
        <v>190</v>
      </c>
      <c r="AU1050" s="265" t="s">
        <v>85</v>
      </c>
      <c r="AV1050" s="14" t="s">
        <v>85</v>
      </c>
      <c r="AW1050" s="14" t="s">
        <v>34</v>
      </c>
      <c r="AX1050" s="14" t="s">
        <v>76</v>
      </c>
      <c r="AY1050" s="265" t="s">
        <v>178</v>
      </c>
    </row>
    <row r="1051" s="14" customFormat="1">
      <c r="A1051" s="14"/>
      <c r="B1051" s="255"/>
      <c r="C1051" s="256"/>
      <c r="D1051" s="246" t="s">
        <v>190</v>
      </c>
      <c r="E1051" s="257" t="s">
        <v>1</v>
      </c>
      <c r="F1051" s="258" t="s">
        <v>5148</v>
      </c>
      <c r="G1051" s="256"/>
      <c r="H1051" s="259">
        <v>1</v>
      </c>
      <c r="I1051" s="260"/>
      <c r="J1051" s="256"/>
      <c r="K1051" s="256"/>
      <c r="L1051" s="261"/>
      <c r="M1051" s="262"/>
      <c r="N1051" s="263"/>
      <c r="O1051" s="263"/>
      <c r="P1051" s="263"/>
      <c r="Q1051" s="263"/>
      <c r="R1051" s="263"/>
      <c r="S1051" s="263"/>
      <c r="T1051" s="264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T1051" s="265" t="s">
        <v>190</v>
      </c>
      <c r="AU1051" s="265" t="s">
        <v>85</v>
      </c>
      <c r="AV1051" s="14" t="s">
        <v>85</v>
      </c>
      <c r="AW1051" s="14" t="s">
        <v>34</v>
      </c>
      <c r="AX1051" s="14" t="s">
        <v>76</v>
      </c>
      <c r="AY1051" s="265" t="s">
        <v>178</v>
      </c>
    </row>
    <row r="1052" s="2" customFormat="1" ht="16.5" customHeight="1">
      <c r="A1052" s="38"/>
      <c r="B1052" s="39"/>
      <c r="C1052" s="267" t="s">
        <v>5149</v>
      </c>
      <c r="D1052" s="267" t="s">
        <v>406</v>
      </c>
      <c r="E1052" s="268" t="s">
        <v>5150</v>
      </c>
      <c r="F1052" s="269" t="s">
        <v>5151</v>
      </c>
      <c r="G1052" s="270" t="s">
        <v>1341</v>
      </c>
      <c r="H1052" s="271">
        <v>47</v>
      </c>
      <c r="I1052" s="272"/>
      <c r="J1052" s="273">
        <f>ROUND(I1052*H1052,2)</f>
        <v>0</v>
      </c>
      <c r="K1052" s="269" t="s">
        <v>1</v>
      </c>
      <c r="L1052" s="274"/>
      <c r="M1052" s="275" t="s">
        <v>1</v>
      </c>
      <c r="N1052" s="276" t="s">
        <v>41</v>
      </c>
      <c r="O1052" s="91"/>
      <c r="P1052" s="235">
        <f>O1052*H1052</f>
        <v>0</v>
      </c>
      <c r="Q1052" s="235">
        <v>0</v>
      </c>
      <c r="R1052" s="235">
        <f>Q1052*H1052</f>
        <v>0</v>
      </c>
      <c r="S1052" s="235">
        <v>0</v>
      </c>
      <c r="T1052" s="236">
        <f>S1052*H1052</f>
        <v>0</v>
      </c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R1052" s="237" t="s">
        <v>1804</v>
      </c>
      <c r="AT1052" s="237" t="s">
        <v>406</v>
      </c>
      <c r="AU1052" s="237" t="s">
        <v>85</v>
      </c>
      <c r="AY1052" s="17" t="s">
        <v>178</v>
      </c>
      <c r="BE1052" s="238">
        <f>IF(N1052="základní",J1052,0)</f>
        <v>0</v>
      </c>
      <c r="BF1052" s="238">
        <f>IF(N1052="snížená",J1052,0)</f>
        <v>0</v>
      </c>
      <c r="BG1052" s="238">
        <f>IF(N1052="zákl. přenesená",J1052,0)</f>
        <v>0</v>
      </c>
      <c r="BH1052" s="238">
        <f>IF(N1052="sníž. přenesená",J1052,0)</f>
        <v>0</v>
      </c>
      <c r="BI1052" s="238">
        <f>IF(N1052="nulová",J1052,0)</f>
        <v>0</v>
      </c>
      <c r="BJ1052" s="17" t="s">
        <v>83</v>
      </c>
      <c r="BK1052" s="238">
        <f>ROUND(I1052*H1052,2)</f>
        <v>0</v>
      </c>
      <c r="BL1052" s="17" t="s">
        <v>726</v>
      </c>
      <c r="BM1052" s="237" t="s">
        <v>5152</v>
      </c>
    </row>
    <row r="1053" s="14" customFormat="1">
      <c r="A1053" s="14"/>
      <c r="B1053" s="255"/>
      <c r="C1053" s="256"/>
      <c r="D1053" s="246" t="s">
        <v>190</v>
      </c>
      <c r="E1053" s="257" t="s">
        <v>1</v>
      </c>
      <c r="F1053" s="258" t="s">
        <v>591</v>
      </c>
      <c r="G1053" s="256"/>
      <c r="H1053" s="259">
        <v>47</v>
      </c>
      <c r="I1053" s="260"/>
      <c r="J1053" s="256"/>
      <c r="K1053" s="256"/>
      <c r="L1053" s="261"/>
      <c r="M1053" s="262"/>
      <c r="N1053" s="263"/>
      <c r="O1053" s="263"/>
      <c r="P1053" s="263"/>
      <c r="Q1053" s="263"/>
      <c r="R1053" s="263"/>
      <c r="S1053" s="263"/>
      <c r="T1053" s="264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T1053" s="265" t="s">
        <v>190</v>
      </c>
      <c r="AU1053" s="265" t="s">
        <v>85</v>
      </c>
      <c r="AV1053" s="14" t="s">
        <v>85</v>
      </c>
      <c r="AW1053" s="14" t="s">
        <v>34</v>
      </c>
      <c r="AX1053" s="14" t="s">
        <v>76</v>
      </c>
      <c r="AY1053" s="265" t="s">
        <v>178</v>
      </c>
    </row>
    <row r="1054" s="2" customFormat="1" ht="16.5" customHeight="1">
      <c r="A1054" s="38"/>
      <c r="B1054" s="39"/>
      <c r="C1054" s="267" t="s">
        <v>5153</v>
      </c>
      <c r="D1054" s="267" t="s">
        <v>406</v>
      </c>
      <c r="E1054" s="268" t="s">
        <v>5154</v>
      </c>
      <c r="F1054" s="269" t="s">
        <v>5155</v>
      </c>
      <c r="G1054" s="270" t="s">
        <v>1341</v>
      </c>
      <c r="H1054" s="271">
        <v>8</v>
      </c>
      <c r="I1054" s="272"/>
      <c r="J1054" s="273">
        <f>ROUND(I1054*H1054,2)</f>
        <v>0</v>
      </c>
      <c r="K1054" s="269" t="s">
        <v>1</v>
      </c>
      <c r="L1054" s="274"/>
      <c r="M1054" s="275" t="s">
        <v>1</v>
      </c>
      <c r="N1054" s="276" t="s">
        <v>41</v>
      </c>
      <c r="O1054" s="91"/>
      <c r="P1054" s="235">
        <f>O1054*H1054</f>
        <v>0</v>
      </c>
      <c r="Q1054" s="235">
        <v>0</v>
      </c>
      <c r="R1054" s="235">
        <f>Q1054*H1054</f>
        <v>0</v>
      </c>
      <c r="S1054" s="235">
        <v>0</v>
      </c>
      <c r="T1054" s="236">
        <f>S1054*H1054</f>
        <v>0</v>
      </c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R1054" s="237" t="s">
        <v>1804</v>
      </c>
      <c r="AT1054" s="237" t="s">
        <v>406</v>
      </c>
      <c r="AU1054" s="237" t="s">
        <v>85</v>
      </c>
      <c r="AY1054" s="17" t="s">
        <v>178</v>
      </c>
      <c r="BE1054" s="238">
        <f>IF(N1054="základní",J1054,0)</f>
        <v>0</v>
      </c>
      <c r="BF1054" s="238">
        <f>IF(N1054="snížená",J1054,0)</f>
        <v>0</v>
      </c>
      <c r="BG1054" s="238">
        <f>IF(N1054="zákl. přenesená",J1054,0)</f>
        <v>0</v>
      </c>
      <c r="BH1054" s="238">
        <f>IF(N1054="sníž. přenesená",J1054,0)</f>
        <v>0</v>
      </c>
      <c r="BI1054" s="238">
        <f>IF(N1054="nulová",J1054,0)</f>
        <v>0</v>
      </c>
      <c r="BJ1054" s="17" t="s">
        <v>83</v>
      </c>
      <c r="BK1054" s="238">
        <f>ROUND(I1054*H1054,2)</f>
        <v>0</v>
      </c>
      <c r="BL1054" s="17" t="s">
        <v>726</v>
      </c>
      <c r="BM1054" s="237" t="s">
        <v>5156</v>
      </c>
    </row>
    <row r="1055" s="14" customFormat="1">
      <c r="A1055" s="14"/>
      <c r="B1055" s="255"/>
      <c r="C1055" s="256"/>
      <c r="D1055" s="246" t="s">
        <v>190</v>
      </c>
      <c r="E1055" s="257" t="s">
        <v>1</v>
      </c>
      <c r="F1055" s="258" t="s">
        <v>264</v>
      </c>
      <c r="G1055" s="256"/>
      <c r="H1055" s="259">
        <v>8</v>
      </c>
      <c r="I1055" s="260"/>
      <c r="J1055" s="256"/>
      <c r="K1055" s="256"/>
      <c r="L1055" s="261"/>
      <c r="M1055" s="262"/>
      <c r="N1055" s="263"/>
      <c r="O1055" s="263"/>
      <c r="P1055" s="263"/>
      <c r="Q1055" s="263"/>
      <c r="R1055" s="263"/>
      <c r="S1055" s="263"/>
      <c r="T1055" s="26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65" t="s">
        <v>190</v>
      </c>
      <c r="AU1055" s="265" t="s">
        <v>85</v>
      </c>
      <c r="AV1055" s="14" t="s">
        <v>85</v>
      </c>
      <c r="AW1055" s="14" t="s">
        <v>34</v>
      </c>
      <c r="AX1055" s="14" t="s">
        <v>76</v>
      </c>
      <c r="AY1055" s="265" t="s">
        <v>178</v>
      </c>
    </row>
    <row r="1056" s="2" customFormat="1" ht="16.5" customHeight="1">
      <c r="A1056" s="38"/>
      <c r="B1056" s="39"/>
      <c r="C1056" s="267" t="s">
        <v>5157</v>
      </c>
      <c r="D1056" s="267" t="s">
        <v>406</v>
      </c>
      <c r="E1056" s="268" t="s">
        <v>5158</v>
      </c>
      <c r="F1056" s="269" t="s">
        <v>5159</v>
      </c>
      <c r="G1056" s="270" t="s">
        <v>1341</v>
      </c>
      <c r="H1056" s="271">
        <v>3</v>
      </c>
      <c r="I1056" s="272"/>
      <c r="J1056" s="273">
        <f>ROUND(I1056*H1056,2)</f>
        <v>0</v>
      </c>
      <c r="K1056" s="269" t="s">
        <v>1</v>
      </c>
      <c r="L1056" s="274"/>
      <c r="M1056" s="275" t="s">
        <v>1</v>
      </c>
      <c r="N1056" s="276" t="s">
        <v>41</v>
      </c>
      <c r="O1056" s="91"/>
      <c r="P1056" s="235">
        <f>O1056*H1056</f>
        <v>0</v>
      </c>
      <c r="Q1056" s="235">
        <v>0</v>
      </c>
      <c r="R1056" s="235">
        <f>Q1056*H1056</f>
        <v>0</v>
      </c>
      <c r="S1056" s="235">
        <v>0</v>
      </c>
      <c r="T1056" s="236">
        <f>S1056*H1056</f>
        <v>0</v>
      </c>
      <c r="U1056" s="38"/>
      <c r="V1056" s="38"/>
      <c r="W1056" s="38"/>
      <c r="X1056" s="38"/>
      <c r="Y1056" s="38"/>
      <c r="Z1056" s="38"/>
      <c r="AA1056" s="38"/>
      <c r="AB1056" s="38"/>
      <c r="AC1056" s="38"/>
      <c r="AD1056" s="38"/>
      <c r="AE1056" s="38"/>
      <c r="AR1056" s="237" t="s">
        <v>1804</v>
      </c>
      <c r="AT1056" s="237" t="s">
        <v>406</v>
      </c>
      <c r="AU1056" s="237" t="s">
        <v>85</v>
      </c>
      <c r="AY1056" s="17" t="s">
        <v>178</v>
      </c>
      <c r="BE1056" s="238">
        <f>IF(N1056="základní",J1056,0)</f>
        <v>0</v>
      </c>
      <c r="BF1056" s="238">
        <f>IF(N1056="snížená",J1056,0)</f>
        <v>0</v>
      </c>
      <c r="BG1056" s="238">
        <f>IF(N1056="zákl. přenesená",J1056,0)</f>
        <v>0</v>
      </c>
      <c r="BH1056" s="238">
        <f>IF(N1056="sníž. přenesená",J1056,0)</f>
        <v>0</v>
      </c>
      <c r="BI1056" s="238">
        <f>IF(N1056="nulová",J1056,0)</f>
        <v>0</v>
      </c>
      <c r="BJ1056" s="17" t="s">
        <v>83</v>
      </c>
      <c r="BK1056" s="238">
        <f>ROUND(I1056*H1056,2)</f>
        <v>0</v>
      </c>
      <c r="BL1056" s="17" t="s">
        <v>726</v>
      </c>
      <c r="BM1056" s="237" t="s">
        <v>5160</v>
      </c>
    </row>
    <row r="1057" s="14" customFormat="1">
      <c r="A1057" s="14"/>
      <c r="B1057" s="255"/>
      <c r="C1057" s="256"/>
      <c r="D1057" s="246" t="s">
        <v>190</v>
      </c>
      <c r="E1057" s="257" t="s">
        <v>1</v>
      </c>
      <c r="F1057" s="258" t="s">
        <v>179</v>
      </c>
      <c r="G1057" s="256"/>
      <c r="H1057" s="259">
        <v>3</v>
      </c>
      <c r="I1057" s="260"/>
      <c r="J1057" s="256"/>
      <c r="K1057" s="256"/>
      <c r="L1057" s="261"/>
      <c r="M1057" s="262"/>
      <c r="N1057" s="263"/>
      <c r="O1057" s="263"/>
      <c r="P1057" s="263"/>
      <c r="Q1057" s="263"/>
      <c r="R1057" s="263"/>
      <c r="S1057" s="263"/>
      <c r="T1057" s="26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T1057" s="265" t="s">
        <v>190</v>
      </c>
      <c r="AU1057" s="265" t="s">
        <v>85</v>
      </c>
      <c r="AV1057" s="14" t="s">
        <v>85</v>
      </c>
      <c r="AW1057" s="14" t="s">
        <v>34</v>
      </c>
      <c r="AX1057" s="14" t="s">
        <v>76</v>
      </c>
      <c r="AY1057" s="265" t="s">
        <v>178</v>
      </c>
    </row>
    <row r="1058" s="2" customFormat="1" ht="16.5" customHeight="1">
      <c r="A1058" s="38"/>
      <c r="B1058" s="39"/>
      <c r="C1058" s="267" t="s">
        <v>5161</v>
      </c>
      <c r="D1058" s="267" t="s">
        <v>406</v>
      </c>
      <c r="E1058" s="268" t="s">
        <v>5162</v>
      </c>
      <c r="F1058" s="269" t="s">
        <v>5163</v>
      </c>
      <c r="G1058" s="270" t="s">
        <v>1341</v>
      </c>
      <c r="H1058" s="271">
        <v>21</v>
      </c>
      <c r="I1058" s="272"/>
      <c r="J1058" s="273">
        <f>ROUND(I1058*H1058,2)</f>
        <v>0</v>
      </c>
      <c r="K1058" s="269" t="s">
        <v>1</v>
      </c>
      <c r="L1058" s="274"/>
      <c r="M1058" s="275" t="s">
        <v>1</v>
      </c>
      <c r="N1058" s="276" t="s">
        <v>41</v>
      </c>
      <c r="O1058" s="91"/>
      <c r="P1058" s="235">
        <f>O1058*H1058</f>
        <v>0</v>
      </c>
      <c r="Q1058" s="235">
        <v>0</v>
      </c>
      <c r="R1058" s="235">
        <f>Q1058*H1058</f>
        <v>0</v>
      </c>
      <c r="S1058" s="235">
        <v>0</v>
      </c>
      <c r="T1058" s="236">
        <f>S1058*H1058</f>
        <v>0</v>
      </c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R1058" s="237" t="s">
        <v>1804</v>
      </c>
      <c r="AT1058" s="237" t="s">
        <v>406</v>
      </c>
      <c r="AU1058" s="237" t="s">
        <v>85</v>
      </c>
      <c r="AY1058" s="17" t="s">
        <v>178</v>
      </c>
      <c r="BE1058" s="238">
        <f>IF(N1058="základní",J1058,0)</f>
        <v>0</v>
      </c>
      <c r="BF1058" s="238">
        <f>IF(N1058="snížená",J1058,0)</f>
        <v>0</v>
      </c>
      <c r="BG1058" s="238">
        <f>IF(N1058="zákl. přenesená",J1058,0)</f>
        <v>0</v>
      </c>
      <c r="BH1058" s="238">
        <f>IF(N1058="sníž. přenesená",J1058,0)</f>
        <v>0</v>
      </c>
      <c r="BI1058" s="238">
        <f>IF(N1058="nulová",J1058,0)</f>
        <v>0</v>
      </c>
      <c r="BJ1058" s="17" t="s">
        <v>83</v>
      </c>
      <c r="BK1058" s="238">
        <f>ROUND(I1058*H1058,2)</f>
        <v>0</v>
      </c>
      <c r="BL1058" s="17" t="s">
        <v>726</v>
      </c>
      <c r="BM1058" s="237" t="s">
        <v>5164</v>
      </c>
    </row>
    <row r="1059" s="14" customFormat="1">
      <c r="A1059" s="14"/>
      <c r="B1059" s="255"/>
      <c r="C1059" s="256"/>
      <c r="D1059" s="246" t="s">
        <v>190</v>
      </c>
      <c r="E1059" s="257" t="s">
        <v>1</v>
      </c>
      <c r="F1059" s="258" t="s">
        <v>7</v>
      </c>
      <c r="G1059" s="256"/>
      <c r="H1059" s="259">
        <v>21</v>
      </c>
      <c r="I1059" s="260"/>
      <c r="J1059" s="256"/>
      <c r="K1059" s="256"/>
      <c r="L1059" s="261"/>
      <c r="M1059" s="262"/>
      <c r="N1059" s="263"/>
      <c r="O1059" s="263"/>
      <c r="P1059" s="263"/>
      <c r="Q1059" s="263"/>
      <c r="R1059" s="263"/>
      <c r="S1059" s="263"/>
      <c r="T1059" s="264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T1059" s="265" t="s">
        <v>190</v>
      </c>
      <c r="AU1059" s="265" t="s">
        <v>85</v>
      </c>
      <c r="AV1059" s="14" t="s">
        <v>85</v>
      </c>
      <c r="AW1059" s="14" t="s">
        <v>34</v>
      </c>
      <c r="AX1059" s="14" t="s">
        <v>76</v>
      </c>
      <c r="AY1059" s="265" t="s">
        <v>178</v>
      </c>
    </row>
    <row r="1060" s="2" customFormat="1" ht="16.5" customHeight="1">
      <c r="A1060" s="38"/>
      <c r="B1060" s="39"/>
      <c r="C1060" s="267" t="s">
        <v>5165</v>
      </c>
      <c r="D1060" s="267" t="s">
        <v>406</v>
      </c>
      <c r="E1060" s="268" t="s">
        <v>5166</v>
      </c>
      <c r="F1060" s="269" t="s">
        <v>5167</v>
      </c>
      <c r="G1060" s="270" t="s">
        <v>1341</v>
      </c>
      <c r="H1060" s="271">
        <v>36</v>
      </c>
      <c r="I1060" s="272"/>
      <c r="J1060" s="273">
        <f>ROUND(I1060*H1060,2)</f>
        <v>0</v>
      </c>
      <c r="K1060" s="269" t="s">
        <v>1</v>
      </c>
      <c r="L1060" s="274"/>
      <c r="M1060" s="275" t="s">
        <v>1</v>
      </c>
      <c r="N1060" s="276" t="s">
        <v>41</v>
      </c>
      <c r="O1060" s="91"/>
      <c r="P1060" s="235">
        <f>O1060*H1060</f>
        <v>0</v>
      </c>
      <c r="Q1060" s="235">
        <v>0</v>
      </c>
      <c r="R1060" s="235">
        <f>Q1060*H1060</f>
        <v>0</v>
      </c>
      <c r="S1060" s="235">
        <v>0</v>
      </c>
      <c r="T1060" s="236">
        <f>S1060*H1060</f>
        <v>0</v>
      </c>
      <c r="U1060" s="38"/>
      <c r="V1060" s="38"/>
      <c r="W1060" s="38"/>
      <c r="X1060" s="38"/>
      <c r="Y1060" s="38"/>
      <c r="Z1060" s="38"/>
      <c r="AA1060" s="38"/>
      <c r="AB1060" s="38"/>
      <c r="AC1060" s="38"/>
      <c r="AD1060" s="38"/>
      <c r="AE1060" s="38"/>
      <c r="AR1060" s="237" t="s">
        <v>1804</v>
      </c>
      <c r="AT1060" s="237" t="s">
        <v>406</v>
      </c>
      <c r="AU1060" s="237" t="s">
        <v>85</v>
      </c>
      <c r="AY1060" s="17" t="s">
        <v>178</v>
      </c>
      <c r="BE1060" s="238">
        <f>IF(N1060="základní",J1060,0)</f>
        <v>0</v>
      </c>
      <c r="BF1060" s="238">
        <f>IF(N1060="snížená",J1060,0)</f>
        <v>0</v>
      </c>
      <c r="BG1060" s="238">
        <f>IF(N1060="zákl. přenesená",J1060,0)</f>
        <v>0</v>
      </c>
      <c r="BH1060" s="238">
        <f>IF(N1060="sníž. přenesená",J1060,0)</f>
        <v>0</v>
      </c>
      <c r="BI1060" s="238">
        <f>IF(N1060="nulová",J1060,0)</f>
        <v>0</v>
      </c>
      <c r="BJ1060" s="17" t="s">
        <v>83</v>
      </c>
      <c r="BK1060" s="238">
        <f>ROUND(I1060*H1060,2)</f>
        <v>0</v>
      </c>
      <c r="BL1060" s="17" t="s">
        <v>726</v>
      </c>
      <c r="BM1060" s="237" t="s">
        <v>5168</v>
      </c>
    </row>
    <row r="1061" s="14" customFormat="1">
      <c r="A1061" s="14"/>
      <c r="B1061" s="255"/>
      <c r="C1061" s="256"/>
      <c r="D1061" s="246" t="s">
        <v>190</v>
      </c>
      <c r="E1061" s="257" t="s">
        <v>1</v>
      </c>
      <c r="F1061" s="258" t="s">
        <v>506</v>
      </c>
      <c r="G1061" s="256"/>
      <c r="H1061" s="259">
        <v>36</v>
      </c>
      <c r="I1061" s="260"/>
      <c r="J1061" s="256"/>
      <c r="K1061" s="256"/>
      <c r="L1061" s="261"/>
      <c r="M1061" s="262"/>
      <c r="N1061" s="263"/>
      <c r="O1061" s="263"/>
      <c r="P1061" s="263"/>
      <c r="Q1061" s="263"/>
      <c r="R1061" s="263"/>
      <c r="S1061" s="263"/>
      <c r="T1061" s="26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65" t="s">
        <v>190</v>
      </c>
      <c r="AU1061" s="265" t="s">
        <v>85</v>
      </c>
      <c r="AV1061" s="14" t="s">
        <v>85</v>
      </c>
      <c r="AW1061" s="14" t="s">
        <v>34</v>
      </c>
      <c r="AX1061" s="14" t="s">
        <v>76</v>
      </c>
      <c r="AY1061" s="265" t="s">
        <v>178</v>
      </c>
    </row>
    <row r="1062" s="2" customFormat="1" ht="16.5" customHeight="1">
      <c r="A1062" s="38"/>
      <c r="B1062" s="39"/>
      <c r="C1062" s="267" t="s">
        <v>5169</v>
      </c>
      <c r="D1062" s="267" t="s">
        <v>406</v>
      </c>
      <c r="E1062" s="268" t="s">
        <v>5170</v>
      </c>
      <c r="F1062" s="269" t="s">
        <v>5171</v>
      </c>
      <c r="G1062" s="270" t="s">
        <v>1341</v>
      </c>
      <c r="H1062" s="271">
        <v>10</v>
      </c>
      <c r="I1062" s="272"/>
      <c r="J1062" s="273">
        <f>ROUND(I1062*H1062,2)</f>
        <v>0</v>
      </c>
      <c r="K1062" s="269" t="s">
        <v>1</v>
      </c>
      <c r="L1062" s="274"/>
      <c r="M1062" s="275" t="s">
        <v>1</v>
      </c>
      <c r="N1062" s="276" t="s">
        <v>41</v>
      </c>
      <c r="O1062" s="91"/>
      <c r="P1062" s="235">
        <f>O1062*H1062</f>
        <v>0</v>
      </c>
      <c r="Q1062" s="235">
        <v>0</v>
      </c>
      <c r="R1062" s="235">
        <f>Q1062*H1062</f>
        <v>0</v>
      </c>
      <c r="S1062" s="235">
        <v>0</v>
      </c>
      <c r="T1062" s="236">
        <f>S1062*H1062</f>
        <v>0</v>
      </c>
      <c r="U1062" s="38"/>
      <c r="V1062" s="38"/>
      <c r="W1062" s="38"/>
      <c r="X1062" s="38"/>
      <c r="Y1062" s="38"/>
      <c r="Z1062" s="38"/>
      <c r="AA1062" s="38"/>
      <c r="AB1062" s="38"/>
      <c r="AC1062" s="38"/>
      <c r="AD1062" s="38"/>
      <c r="AE1062" s="38"/>
      <c r="AR1062" s="237" t="s">
        <v>1804</v>
      </c>
      <c r="AT1062" s="237" t="s">
        <v>406</v>
      </c>
      <c r="AU1062" s="237" t="s">
        <v>85</v>
      </c>
      <c r="AY1062" s="17" t="s">
        <v>178</v>
      </c>
      <c r="BE1062" s="238">
        <f>IF(N1062="základní",J1062,0)</f>
        <v>0</v>
      </c>
      <c r="BF1062" s="238">
        <f>IF(N1062="snížená",J1062,0)</f>
        <v>0</v>
      </c>
      <c r="BG1062" s="238">
        <f>IF(N1062="zákl. přenesená",J1062,0)</f>
        <v>0</v>
      </c>
      <c r="BH1062" s="238">
        <f>IF(N1062="sníž. přenesená",J1062,0)</f>
        <v>0</v>
      </c>
      <c r="BI1062" s="238">
        <f>IF(N1062="nulová",J1062,0)</f>
        <v>0</v>
      </c>
      <c r="BJ1062" s="17" t="s">
        <v>83</v>
      </c>
      <c r="BK1062" s="238">
        <f>ROUND(I1062*H1062,2)</f>
        <v>0</v>
      </c>
      <c r="BL1062" s="17" t="s">
        <v>726</v>
      </c>
      <c r="BM1062" s="237" t="s">
        <v>5172</v>
      </c>
    </row>
    <row r="1063" s="14" customFormat="1">
      <c r="A1063" s="14"/>
      <c r="B1063" s="255"/>
      <c r="C1063" s="256"/>
      <c r="D1063" s="246" t="s">
        <v>190</v>
      </c>
      <c r="E1063" s="257" t="s">
        <v>1</v>
      </c>
      <c r="F1063" s="258" t="s">
        <v>276</v>
      </c>
      <c r="G1063" s="256"/>
      <c r="H1063" s="259">
        <v>10</v>
      </c>
      <c r="I1063" s="260"/>
      <c r="J1063" s="256"/>
      <c r="K1063" s="256"/>
      <c r="L1063" s="261"/>
      <c r="M1063" s="262"/>
      <c r="N1063" s="263"/>
      <c r="O1063" s="263"/>
      <c r="P1063" s="263"/>
      <c r="Q1063" s="263"/>
      <c r="R1063" s="263"/>
      <c r="S1063" s="263"/>
      <c r="T1063" s="264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T1063" s="265" t="s">
        <v>190</v>
      </c>
      <c r="AU1063" s="265" t="s">
        <v>85</v>
      </c>
      <c r="AV1063" s="14" t="s">
        <v>85</v>
      </c>
      <c r="AW1063" s="14" t="s">
        <v>34</v>
      </c>
      <c r="AX1063" s="14" t="s">
        <v>76</v>
      </c>
      <c r="AY1063" s="265" t="s">
        <v>178</v>
      </c>
    </row>
    <row r="1064" s="2" customFormat="1" ht="37.8" customHeight="1">
      <c r="A1064" s="38"/>
      <c r="B1064" s="39"/>
      <c r="C1064" s="226" t="s">
        <v>5173</v>
      </c>
      <c r="D1064" s="226" t="s">
        <v>181</v>
      </c>
      <c r="E1064" s="227" t="s">
        <v>5174</v>
      </c>
      <c r="F1064" s="228" t="s">
        <v>5175</v>
      </c>
      <c r="G1064" s="229" t="s">
        <v>203</v>
      </c>
      <c r="H1064" s="230">
        <v>26</v>
      </c>
      <c r="I1064" s="231"/>
      <c r="J1064" s="232">
        <f>ROUND(I1064*H1064,2)</f>
        <v>0</v>
      </c>
      <c r="K1064" s="228" t="s">
        <v>185</v>
      </c>
      <c r="L1064" s="44"/>
      <c r="M1064" s="233" t="s">
        <v>1</v>
      </c>
      <c r="N1064" s="234" t="s">
        <v>41</v>
      </c>
      <c r="O1064" s="91"/>
      <c r="P1064" s="235">
        <f>O1064*H1064</f>
        <v>0</v>
      </c>
      <c r="Q1064" s="235">
        <v>0</v>
      </c>
      <c r="R1064" s="235">
        <f>Q1064*H1064</f>
        <v>0</v>
      </c>
      <c r="S1064" s="235">
        <v>0</v>
      </c>
      <c r="T1064" s="236">
        <f>S1064*H1064</f>
        <v>0</v>
      </c>
      <c r="U1064" s="38"/>
      <c r="V1064" s="38"/>
      <c r="W1064" s="38"/>
      <c r="X1064" s="38"/>
      <c r="Y1064" s="38"/>
      <c r="Z1064" s="38"/>
      <c r="AA1064" s="38"/>
      <c r="AB1064" s="38"/>
      <c r="AC1064" s="38"/>
      <c r="AD1064" s="38"/>
      <c r="AE1064" s="38"/>
      <c r="AR1064" s="237" t="s">
        <v>362</v>
      </c>
      <c r="AT1064" s="237" t="s">
        <v>181</v>
      </c>
      <c r="AU1064" s="237" t="s">
        <v>85</v>
      </c>
      <c r="AY1064" s="17" t="s">
        <v>178</v>
      </c>
      <c r="BE1064" s="238">
        <f>IF(N1064="základní",J1064,0)</f>
        <v>0</v>
      </c>
      <c r="BF1064" s="238">
        <f>IF(N1064="snížená",J1064,0)</f>
        <v>0</v>
      </c>
      <c r="BG1064" s="238">
        <f>IF(N1064="zákl. přenesená",J1064,0)</f>
        <v>0</v>
      </c>
      <c r="BH1064" s="238">
        <f>IF(N1064="sníž. přenesená",J1064,0)</f>
        <v>0</v>
      </c>
      <c r="BI1064" s="238">
        <f>IF(N1064="nulová",J1064,0)</f>
        <v>0</v>
      </c>
      <c r="BJ1064" s="17" t="s">
        <v>83</v>
      </c>
      <c r="BK1064" s="238">
        <f>ROUND(I1064*H1064,2)</f>
        <v>0</v>
      </c>
      <c r="BL1064" s="17" t="s">
        <v>362</v>
      </c>
      <c r="BM1064" s="237" t="s">
        <v>5176</v>
      </c>
    </row>
    <row r="1065" s="2" customFormat="1">
      <c r="A1065" s="38"/>
      <c r="B1065" s="39"/>
      <c r="C1065" s="40"/>
      <c r="D1065" s="239" t="s">
        <v>188</v>
      </c>
      <c r="E1065" s="40"/>
      <c r="F1065" s="240" t="s">
        <v>5177</v>
      </c>
      <c r="G1065" s="40"/>
      <c r="H1065" s="40"/>
      <c r="I1065" s="241"/>
      <c r="J1065" s="40"/>
      <c r="K1065" s="40"/>
      <c r="L1065" s="44"/>
      <c r="M1065" s="242"/>
      <c r="N1065" s="243"/>
      <c r="O1065" s="91"/>
      <c r="P1065" s="91"/>
      <c r="Q1065" s="91"/>
      <c r="R1065" s="91"/>
      <c r="S1065" s="91"/>
      <c r="T1065" s="92"/>
      <c r="U1065" s="38"/>
      <c r="V1065" s="38"/>
      <c r="W1065" s="38"/>
      <c r="X1065" s="38"/>
      <c r="Y1065" s="38"/>
      <c r="Z1065" s="38"/>
      <c r="AA1065" s="38"/>
      <c r="AB1065" s="38"/>
      <c r="AC1065" s="38"/>
      <c r="AD1065" s="38"/>
      <c r="AE1065" s="38"/>
      <c r="AT1065" s="17" t="s">
        <v>188</v>
      </c>
      <c r="AU1065" s="17" t="s">
        <v>85</v>
      </c>
    </row>
    <row r="1066" s="2" customFormat="1" ht="16.5" customHeight="1">
      <c r="A1066" s="38"/>
      <c r="B1066" s="39"/>
      <c r="C1066" s="267" t="s">
        <v>5178</v>
      </c>
      <c r="D1066" s="267" t="s">
        <v>406</v>
      </c>
      <c r="E1066" s="268" t="s">
        <v>5179</v>
      </c>
      <c r="F1066" s="269" t="s">
        <v>5180</v>
      </c>
      <c r="G1066" s="270" t="s">
        <v>1341</v>
      </c>
      <c r="H1066" s="271">
        <v>6</v>
      </c>
      <c r="I1066" s="272"/>
      <c r="J1066" s="273">
        <f>ROUND(I1066*H1066,2)</f>
        <v>0</v>
      </c>
      <c r="K1066" s="269" t="s">
        <v>1</v>
      </c>
      <c r="L1066" s="274"/>
      <c r="M1066" s="275" t="s">
        <v>1</v>
      </c>
      <c r="N1066" s="276" t="s">
        <v>41</v>
      </c>
      <c r="O1066" s="91"/>
      <c r="P1066" s="235">
        <f>O1066*H1066</f>
        <v>0</v>
      </c>
      <c r="Q1066" s="235">
        <v>0</v>
      </c>
      <c r="R1066" s="235">
        <f>Q1066*H1066</f>
        <v>0</v>
      </c>
      <c r="S1066" s="235">
        <v>0</v>
      </c>
      <c r="T1066" s="236">
        <f>S1066*H1066</f>
        <v>0</v>
      </c>
      <c r="U1066" s="38"/>
      <c r="V1066" s="38"/>
      <c r="W1066" s="38"/>
      <c r="X1066" s="38"/>
      <c r="Y1066" s="38"/>
      <c r="Z1066" s="38"/>
      <c r="AA1066" s="38"/>
      <c r="AB1066" s="38"/>
      <c r="AC1066" s="38"/>
      <c r="AD1066" s="38"/>
      <c r="AE1066" s="38"/>
      <c r="AR1066" s="237" t="s">
        <v>1804</v>
      </c>
      <c r="AT1066" s="237" t="s">
        <v>406</v>
      </c>
      <c r="AU1066" s="237" t="s">
        <v>85</v>
      </c>
      <c r="AY1066" s="17" t="s">
        <v>178</v>
      </c>
      <c r="BE1066" s="238">
        <f>IF(N1066="základní",J1066,0)</f>
        <v>0</v>
      </c>
      <c r="BF1066" s="238">
        <f>IF(N1066="snížená",J1066,0)</f>
        <v>0</v>
      </c>
      <c r="BG1066" s="238">
        <f>IF(N1066="zákl. přenesená",J1066,0)</f>
        <v>0</v>
      </c>
      <c r="BH1066" s="238">
        <f>IF(N1066="sníž. přenesená",J1066,0)</f>
        <v>0</v>
      </c>
      <c r="BI1066" s="238">
        <f>IF(N1066="nulová",J1066,0)</f>
        <v>0</v>
      </c>
      <c r="BJ1066" s="17" t="s">
        <v>83</v>
      </c>
      <c r="BK1066" s="238">
        <f>ROUND(I1066*H1066,2)</f>
        <v>0</v>
      </c>
      <c r="BL1066" s="17" t="s">
        <v>726</v>
      </c>
      <c r="BM1066" s="237" t="s">
        <v>5181</v>
      </c>
    </row>
    <row r="1067" s="14" customFormat="1">
      <c r="A1067" s="14"/>
      <c r="B1067" s="255"/>
      <c r="C1067" s="256"/>
      <c r="D1067" s="246" t="s">
        <v>190</v>
      </c>
      <c r="E1067" s="257" t="s">
        <v>1</v>
      </c>
      <c r="F1067" s="258" t="s">
        <v>241</v>
      </c>
      <c r="G1067" s="256"/>
      <c r="H1067" s="259">
        <v>6</v>
      </c>
      <c r="I1067" s="260"/>
      <c r="J1067" s="256"/>
      <c r="K1067" s="256"/>
      <c r="L1067" s="261"/>
      <c r="M1067" s="262"/>
      <c r="N1067" s="263"/>
      <c r="O1067" s="263"/>
      <c r="P1067" s="263"/>
      <c r="Q1067" s="263"/>
      <c r="R1067" s="263"/>
      <c r="S1067" s="263"/>
      <c r="T1067" s="26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T1067" s="265" t="s">
        <v>190</v>
      </c>
      <c r="AU1067" s="265" t="s">
        <v>85</v>
      </c>
      <c r="AV1067" s="14" t="s">
        <v>85</v>
      </c>
      <c r="AW1067" s="14" t="s">
        <v>34</v>
      </c>
      <c r="AX1067" s="14" t="s">
        <v>76</v>
      </c>
      <c r="AY1067" s="265" t="s">
        <v>178</v>
      </c>
    </row>
    <row r="1068" s="2" customFormat="1" ht="16.5" customHeight="1">
      <c r="A1068" s="38"/>
      <c r="B1068" s="39"/>
      <c r="C1068" s="267" t="s">
        <v>5182</v>
      </c>
      <c r="D1068" s="267" t="s">
        <v>406</v>
      </c>
      <c r="E1068" s="268" t="s">
        <v>5183</v>
      </c>
      <c r="F1068" s="269" t="s">
        <v>5184</v>
      </c>
      <c r="G1068" s="270" t="s">
        <v>1341</v>
      </c>
      <c r="H1068" s="271">
        <v>5</v>
      </c>
      <c r="I1068" s="272"/>
      <c r="J1068" s="273">
        <f>ROUND(I1068*H1068,2)</f>
        <v>0</v>
      </c>
      <c r="K1068" s="269" t="s">
        <v>1</v>
      </c>
      <c r="L1068" s="274"/>
      <c r="M1068" s="275" t="s">
        <v>1</v>
      </c>
      <c r="N1068" s="276" t="s">
        <v>41</v>
      </c>
      <c r="O1068" s="91"/>
      <c r="P1068" s="235">
        <f>O1068*H1068</f>
        <v>0</v>
      </c>
      <c r="Q1068" s="235">
        <v>0</v>
      </c>
      <c r="R1068" s="235">
        <f>Q1068*H1068</f>
        <v>0</v>
      </c>
      <c r="S1068" s="235">
        <v>0</v>
      </c>
      <c r="T1068" s="236">
        <f>S1068*H1068</f>
        <v>0</v>
      </c>
      <c r="U1068" s="38"/>
      <c r="V1068" s="38"/>
      <c r="W1068" s="38"/>
      <c r="X1068" s="38"/>
      <c r="Y1068" s="38"/>
      <c r="Z1068" s="38"/>
      <c r="AA1068" s="38"/>
      <c r="AB1068" s="38"/>
      <c r="AC1068" s="38"/>
      <c r="AD1068" s="38"/>
      <c r="AE1068" s="38"/>
      <c r="AR1068" s="237" t="s">
        <v>1804</v>
      </c>
      <c r="AT1068" s="237" t="s">
        <v>406</v>
      </c>
      <c r="AU1068" s="237" t="s">
        <v>85</v>
      </c>
      <c r="AY1068" s="17" t="s">
        <v>178</v>
      </c>
      <c r="BE1068" s="238">
        <f>IF(N1068="základní",J1068,0)</f>
        <v>0</v>
      </c>
      <c r="BF1068" s="238">
        <f>IF(N1068="snížená",J1068,0)</f>
        <v>0</v>
      </c>
      <c r="BG1068" s="238">
        <f>IF(N1068="zákl. přenesená",J1068,0)</f>
        <v>0</v>
      </c>
      <c r="BH1068" s="238">
        <f>IF(N1068="sníž. přenesená",J1068,0)</f>
        <v>0</v>
      </c>
      <c r="BI1068" s="238">
        <f>IF(N1068="nulová",J1068,0)</f>
        <v>0</v>
      </c>
      <c r="BJ1068" s="17" t="s">
        <v>83</v>
      </c>
      <c r="BK1068" s="238">
        <f>ROUND(I1068*H1068,2)</f>
        <v>0</v>
      </c>
      <c r="BL1068" s="17" t="s">
        <v>726</v>
      </c>
      <c r="BM1068" s="237" t="s">
        <v>5185</v>
      </c>
    </row>
    <row r="1069" s="14" customFormat="1">
      <c r="A1069" s="14"/>
      <c r="B1069" s="255"/>
      <c r="C1069" s="256"/>
      <c r="D1069" s="246" t="s">
        <v>190</v>
      </c>
      <c r="E1069" s="257" t="s">
        <v>1</v>
      </c>
      <c r="F1069" s="258" t="s">
        <v>226</v>
      </c>
      <c r="G1069" s="256"/>
      <c r="H1069" s="259">
        <v>5</v>
      </c>
      <c r="I1069" s="260"/>
      <c r="J1069" s="256"/>
      <c r="K1069" s="256"/>
      <c r="L1069" s="261"/>
      <c r="M1069" s="262"/>
      <c r="N1069" s="263"/>
      <c r="O1069" s="263"/>
      <c r="P1069" s="263"/>
      <c r="Q1069" s="263"/>
      <c r="R1069" s="263"/>
      <c r="S1069" s="263"/>
      <c r="T1069" s="26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T1069" s="265" t="s">
        <v>190</v>
      </c>
      <c r="AU1069" s="265" t="s">
        <v>85</v>
      </c>
      <c r="AV1069" s="14" t="s">
        <v>85</v>
      </c>
      <c r="AW1069" s="14" t="s">
        <v>34</v>
      </c>
      <c r="AX1069" s="14" t="s">
        <v>76</v>
      </c>
      <c r="AY1069" s="265" t="s">
        <v>178</v>
      </c>
    </row>
    <row r="1070" s="2" customFormat="1" ht="16.5" customHeight="1">
      <c r="A1070" s="38"/>
      <c r="B1070" s="39"/>
      <c r="C1070" s="267" t="s">
        <v>5186</v>
      </c>
      <c r="D1070" s="267" t="s">
        <v>406</v>
      </c>
      <c r="E1070" s="268" t="s">
        <v>5187</v>
      </c>
      <c r="F1070" s="269" t="s">
        <v>5188</v>
      </c>
      <c r="G1070" s="270" t="s">
        <v>1341</v>
      </c>
      <c r="H1070" s="271">
        <v>2</v>
      </c>
      <c r="I1070" s="272"/>
      <c r="J1070" s="273">
        <f>ROUND(I1070*H1070,2)</f>
        <v>0</v>
      </c>
      <c r="K1070" s="269" t="s">
        <v>1</v>
      </c>
      <c r="L1070" s="274"/>
      <c r="M1070" s="275" t="s">
        <v>1</v>
      </c>
      <c r="N1070" s="276" t="s">
        <v>41</v>
      </c>
      <c r="O1070" s="91"/>
      <c r="P1070" s="235">
        <f>O1070*H1070</f>
        <v>0</v>
      </c>
      <c r="Q1070" s="235">
        <v>0</v>
      </c>
      <c r="R1070" s="235">
        <f>Q1070*H1070</f>
        <v>0</v>
      </c>
      <c r="S1070" s="235">
        <v>0</v>
      </c>
      <c r="T1070" s="236">
        <f>S1070*H1070</f>
        <v>0</v>
      </c>
      <c r="U1070" s="38"/>
      <c r="V1070" s="38"/>
      <c r="W1070" s="38"/>
      <c r="X1070" s="38"/>
      <c r="Y1070" s="38"/>
      <c r="Z1070" s="38"/>
      <c r="AA1070" s="38"/>
      <c r="AB1070" s="38"/>
      <c r="AC1070" s="38"/>
      <c r="AD1070" s="38"/>
      <c r="AE1070" s="38"/>
      <c r="AR1070" s="237" t="s">
        <v>1804</v>
      </c>
      <c r="AT1070" s="237" t="s">
        <v>406</v>
      </c>
      <c r="AU1070" s="237" t="s">
        <v>85</v>
      </c>
      <c r="AY1070" s="17" t="s">
        <v>178</v>
      </c>
      <c r="BE1070" s="238">
        <f>IF(N1070="základní",J1070,0)</f>
        <v>0</v>
      </c>
      <c r="BF1070" s="238">
        <f>IF(N1070="snížená",J1070,0)</f>
        <v>0</v>
      </c>
      <c r="BG1070" s="238">
        <f>IF(N1070="zákl. přenesená",J1070,0)</f>
        <v>0</v>
      </c>
      <c r="BH1070" s="238">
        <f>IF(N1070="sníž. přenesená",J1070,0)</f>
        <v>0</v>
      </c>
      <c r="BI1070" s="238">
        <f>IF(N1070="nulová",J1070,0)</f>
        <v>0</v>
      </c>
      <c r="BJ1070" s="17" t="s">
        <v>83</v>
      </c>
      <c r="BK1070" s="238">
        <f>ROUND(I1070*H1070,2)</f>
        <v>0</v>
      </c>
      <c r="BL1070" s="17" t="s">
        <v>726</v>
      </c>
      <c r="BM1070" s="237" t="s">
        <v>5189</v>
      </c>
    </row>
    <row r="1071" s="14" customFormat="1">
      <c r="A1071" s="14"/>
      <c r="B1071" s="255"/>
      <c r="C1071" s="256"/>
      <c r="D1071" s="246" t="s">
        <v>190</v>
      </c>
      <c r="E1071" s="257" t="s">
        <v>1</v>
      </c>
      <c r="F1071" s="258" t="s">
        <v>85</v>
      </c>
      <c r="G1071" s="256"/>
      <c r="H1071" s="259">
        <v>2</v>
      </c>
      <c r="I1071" s="260"/>
      <c r="J1071" s="256"/>
      <c r="K1071" s="256"/>
      <c r="L1071" s="261"/>
      <c r="M1071" s="262"/>
      <c r="N1071" s="263"/>
      <c r="O1071" s="263"/>
      <c r="P1071" s="263"/>
      <c r="Q1071" s="263"/>
      <c r="R1071" s="263"/>
      <c r="S1071" s="263"/>
      <c r="T1071" s="26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T1071" s="265" t="s">
        <v>190</v>
      </c>
      <c r="AU1071" s="265" t="s">
        <v>85</v>
      </c>
      <c r="AV1071" s="14" t="s">
        <v>85</v>
      </c>
      <c r="AW1071" s="14" t="s">
        <v>34</v>
      </c>
      <c r="AX1071" s="14" t="s">
        <v>76</v>
      </c>
      <c r="AY1071" s="265" t="s">
        <v>178</v>
      </c>
    </row>
    <row r="1072" s="2" customFormat="1" ht="33" customHeight="1">
      <c r="A1072" s="38"/>
      <c r="B1072" s="39"/>
      <c r="C1072" s="226" t="s">
        <v>5190</v>
      </c>
      <c r="D1072" s="226" t="s">
        <v>181</v>
      </c>
      <c r="E1072" s="227" t="s">
        <v>5191</v>
      </c>
      <c r="F1072" s="228" t="s">
        <v>5192</v>
      </c>
      <c r="G1072" s="229" t="s">
        <v>203</v>
      </c>
      <c r="H1072" s="230">
        <v>13</v>
      </c>
      <c r="I1072" s="231"/>
      <c r="J1072" s="232">
        <f>ROUND(I1072*H1072,2)</f>
        <v>0</v>
      </c>
      <c r="K1072" s="228" t="s">
        <v>185</v>
      </c>
      <c r="L1072" s="44"/>
      <c r="M1072" s="233" t="s">
        <v>1</v>
      </c>
      <c r="N1072" s="234" t="s">
        <v>41</v>
      </c>
      <c r="O1072" s="91"/>
      <c r="P1072" s="235">
        <f>O1072*H1072</f>
        <v>0</v>
      </c>
      <c r="Q1072" s="235">
        <v>0</v>
      </c>
      <c r="R1072" s="235">
        <f>Q1072*H1072</f>
        <v>0</v>
      </c>
      <c r="S1072" s="235">
        <v>0</v>
      </c>
      <c r="T1072" s="236">
        <f>S1072*H1072</f>
        <v>0</v>
      </c>
      <c r="U1072" s="38"/>
      <c r="V1072" s="38"/>
      <c r="W1072" s="38"/>
      <c r="X1072" s="38"/>
      <c r="Y1072" s="38"/>
      <c r="Z1072" s="38"/>
      <c r="AA1072" s="38"/>
      <c r="AB1072" s="38"/>
      <c r="AC1072" s="38"/>
      <c r="AD1072" s="38"/>
      <c r="AE1072" s="38"/>
      <c r="AR1072" s="237" t="s">
        <v>362</v>
      </c>
      <c r="AT1072" s="237" t="s">
        <v>181</v>
      </c>
      <c r="AU1072" s="237" t="s">
        <v>85</v>
      </c>
      <c r="AY1072" s="17" t="s">
        <v>178</v>
      </c>
      <c r="BE1072" s="238">
        <f>IF(N1072="základní",J1072,0)</f>
        <v>0</v>
      </c>
      <c r="BF1072" s="238">
        <f>IF(N1072="snížená",J1072,0)</f>
        <v>0</v>
      </c>
      <c r="BG1072" s="238">
        <f>IF(N1072="zákl. přenesená",J1072,0)</f>
        <v>0</v>
      </c>
      <c r="BH1072" s="238">
        <f>IF(N1072="sníž. přenesená",J1072,0)</f>
        <v>0</v>
      </c>
      <c r="BI1072" s="238">
        <f>IF(N1072="nulová",J1072,0)</f>
        <v>0</v>
      </c>
      <c r="BJ1072" s="17" t="s">
        <v>83</v>
      </c>
      <c r="BK1072" s="238">
        <f>ROUND(I1072*H1072,2)</f>
        <v>0</v>
      </c>
      <c r="BL1072" s="17" t="s">
        <v>362</v>
      </c>
      <c r="BM1072" s="237" t="s">
        <v>5193</v>
      </c>
    </row>
    <row r="1073" s="2" customFormat="1">
      <c r="A1073" s="38"/>
      <c r="B1073" s="39"/>
      <c r="C1073" s="40"/>
      <c r="D1073" s="239" t="s">
        <v>188</v>
      </c>
      <c r="E1073" s="40"/>
      <c r="F1073" s="240" t="s">
        <v>5194</v>
      </c>
      <c r="G1073" s="40"/>
      <c r="H1073" s="40"/>
      <c r="I1073" s="241"/>
      <c r="J1073" s="40"/>
      <c r="K1073" s="40"/>
      <c r="L1073" s="44"/>
      <c r="M1073" s="242"/>
      <c r="N1073" s="243"/>
      <c r="O1073" s="91"/>
      <c r="P1073" s="91"/>
      <c r="Q1073" s="91"/>
      <c r="R1073" s="91"/>
      <c r="S1073" s="91"/>
      <c r="T1073" s="92"/>
      <c r="U1073" s="38"/>
      <c r="V1073" s="38"/>
      <c r="W1073" s="38"/>
      <c r="X1073" s="38"/>
      <c r="Y1073" s="38"/>
      <c r="Z1073" s="38"/>
      <c r="AA1073" s="38"/>
      <c r="AB1073" s="38"/>
      <c r="AC1073" s="38"/>
      <c r="AD1073" s="38"/>
      <c r="AE1073" s="38"/>
      <c r="AT1073" s="17" t="s">
        <v>188</v>
      </c>
      <c r="AU1073" s="17" t="s">
        <v>85</v>
      </c>
    </row>
    <row r="1074" s="2" customFormat="1" ht="16.5" customHeight="1">
      <c r="A1074" s="38"/>
      <c r="B1074" s="39"/>
      <c r="C1074" s="267" t="s">
        <v>5195</v>
      </c>
      <c r="D1074" s="267" t="s">
        <v>406</v>
      </c>
      <c r="E1074" s="268" t="s">
        <v>5196</v>
      </c>
      <c r="F1074" s="269" t="s">
        <v>5197</v>
      </c>
      <c r="G1074" s="270" t="s">
        <v>1341</v>
      </c>
      <c r="H1074" s="271">
        <v>16</v>
      </c>
      <c r="I1074" s="272"/>
      <c r="J1074" s="273">
        <f>ROUND(I1074*H1074,2)</f>
        <v>0</v>
      </c>
      <c r="K1074" s="269" t="s">
        <v>1</v>
      </c>
      <c r="L1074" s="274"/>
      <c r="M1074" s="275" t="s">
        <v>1</v>
      </c>
      <c r="N1074" s="276" t="s">
        <v>41</v>
      </c>
      <c r="O1074" s="91"/>
      <c r="P1074" s="235">
        <f>O1074*H1074</f>
        <v>0</v>
      </c>
      <c r="Q1074" s="235">
        <v>0</v>
      </c>
      <c r="R1074" s="235">
        <f>Q1074*H1074</f>
        <v>0</v>
      </c>
      <c r="S1074" s="235">
        <v>0</v>
      </c>
      <c r="T1074" s="236">
        <f>S1074*H1074</f>
        <v>0</v>
      </c>
      <c r="U1074" s="38"/>
      <c r="V1074" s="38"/>
      <c r="W1074" s="38"/>
      <c r="X1074" s="38"/>
      <c r="Y1074" s="38"/>
      <c r="Z1074" s="38"/>
      <c r="AA1074" s="38"/>
      <c r="AB1074" s="38"/>
      <c r="AC1074" s="38"/>
      <c r="AD1074" s="38"/>
      <c r="AE1074" s="38"/>
      <c r="AR1074" s="237" t="s">
        <v>1804</v>
      </c>
      <c r="AT1074" s="237" t="s">
        <v>406</v>
      </c>
      <c r="AU1074" s="237" t="s">
        <v>85</v>
      </c>
      <c r="AY1074" s="17" t="s">
        <v>178</v>
      </c>
      <c r="BE1074" s="238">
        <f>IF(N1074="základní",J1074,0)</f>
        <v>0</v>
      </c>
      <c r="BF1074" s="238">
        <f>IF(N1074="snížená",J1074,0)</f>
        <v>0</v>
      </c>
      <c r="BG1074" s="238">
        <f>IF(N1074="zákl. přenesená",J1074,0)</f>
        <v>0</v>
      </c>
      <c r="BH1074" s="238">
        <f>IF(N1074="sníž. přenesená",J1074,0)</f>
        <v>0</v>
      </c>
      <c r="BI1074" s="238">
        <f>IF(N1074="nulová",J1074,0)</f>
        <v>0</v>
      </c>
      <c r="BJ1074" s="17" t="s">
        <v>83</v>
      </c>
      <c r="BK1074" s="238">
        <f>ROUND(I1074*H1074,2)</f>
        <v>0</v>
      </c>
      <c r="BL1074" s="17" t="s">
        <v>726</v>
      </c>
      <c r="BM1074" s="237" t="s">
        <v>5198</v>
      </c>
    </row>
    <row r="1075" s="14" customFormat="1">
      <c r="A1075" s="14"/>
      <c r="B1075" s="255"/>
      <c r="C1075" s="256"/>
      <c r="D1075" s="246" t="s">
        <v>190</v>
      </c>
      <c r="E1075" s="257" t="s">
        <v>1</v>
      </c>
      <c r="F1075" s="258" t="s">
        <v>362</v>
      </c>
      <c r="G1075" s="256"/>
      <c r="H1075" s="259">
        <v>16</v>
      </c>
      <c r="I1075" s="260"/>
      <c r="J1075" s="256"/>
      <c r="K1075" s="256"/>
      <c r="L1075" s="261"/>
      <c r="M1075" s="262"/>
      <c r="N1075" s="263"/>
      <c r="O1075" s="263"/>
      <c r="P1075" s="263"/>
      <c r="Q1075" s="263"/>
      <c r="R1075" s="263"/>
      <c r="S1075" s="263"/>
      <c r="T1075" s="264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T1075" s="265" t="s">
        <v>190</v>
      </c>
      <c r="AU1075" s="265" t="s">
        <v>85</v>
      </c>
      <c r="AV1075" s="14" t="s">
        <v>85</v>
      </c>
      <c r="AW1075" s="14" t="s">
        <v>34</v>
      </c>
      <c r="AX1075" s="14" t="s">
        <v>76</v>
      </c>
      <c r="AY1075" s="265" t="s">
        <v>178</v>
      </c>
    </row>
    <row r="1076" s="2" customFormat="1" ht="16.5" customHeight="1">
      <c r="A1076" s="38"/>
      <c r="B1076" s="39"/>
      <c r="C1076" s="267" t="s">
        <v>5199</v>
      </c>
      <c r="D1076" s="267" t="s">
        <v>406</v>
      </c>
      <c r="E1076" s="268" t="s">
        <v>5200</v>
      </c>
      <c r="F1076" s="269" t="s">
        <v>5201</v>
      </c>
      <c r="G1076" s="270" t="s">
        <v>1341</v>
      </c>
      <c r="H1076" s="271">
        <v>2</v>
      </c>
      <c r="I1076" s="272"/>
      <c r="J1076" s="273">
        <f>ROUND(I1076*H1076,2)</f>
        <v>0</v>
      </c>
      <c r="K1076" s="269" t="s">
        <v>1</v>
      </c>
      <c r="L1076" s="274"/>
      <c r="M1076" s="275" t="s">
        <v>1</v>
      </c>
      <c r="N1076" s="276" t="s">
        <v>41</v>
      </c>
      <c r="O1076" s="91"/>
      <c r="P1076" s="235">
        <f>O1076*H1076</f>
        <v>0</v>
      </c>
      <c r="Q1076" s="235">
        <v>0</v>
      </c>
      <c r="R1076" s="235">
        <f>Q1076*H1076</f>
        <v>0</v>
      </c>
      <c r="S1076" s="235">
        <v>0</v>
      </c>
      <c r="T1076" s="236">
        <f>S1076*H1076</f>
        <v>0</v>
      </c>
      <c r="U1076" s="38"/>
      <c r="V1076" s="38"/>
      <c r="W1076" s="38"/>
      <c r="X1076" s="38"/>
      <c r="Y1076" s="38"/>
      <c r="Z1076" s="38"/>
      <c r="AA1076" s="38"/>
      <c r="AB1076" s="38"/>
      <c r="AC1076" s="38"/>
      <c r="AD1076" s="38"/>
      <c r="AE1076" s="38"/>
      <c r="AR1076" s="237" t="s">
        <v>1804</v>
      </c>
      <c r="AT1076" s="237" t="s">
        <v>406</v>
      </c>
      <c r="AU1076" s="237" t="s">
        <v>85</v>
      </c>
      <c r="AY1076" s="17" t="s">
        <v>178</v>
      </c>
      <c r="BE1076" s="238">
        <f>IF(N1076="základní",J1076,0)</f>
        <v>0</v>
      </c>
      <c r="BF1076" s="238">
        <f>IF(N1076="snížená",J1076,0)</f>
        <v>0</v>
      </c>
      <c r="BG1076" s="238">
        <f>IF(N1076="zákl. přenesená",J1076,0)</f>
        <v>0</v>
      </c>
      <c r="BH1076" s="238">
        <f>IF(N1076="sníž. přenesená",J1076,0)</f>
        <v>0</v>
      </c>
      <c r="BI1076" s="238">
        <f>IF(N1076="nulová",J1076,0)</f>
        <v>0</v>
      </c>
      <c r="BJ1076" s="17" t="s">
        <v>83</v>
      </c>
      <c r="BK1076" s="238">
        <f>ROUND(I1076*H1076,2)</f>
        <v>0</v>
      </c>
      <c r="BL1076" s="17" t="s">
        <v>726</v>
      </c>
      <c r="BM1076" s="237" t="s">
        <v>5202</v>
      </c>
    </row>
    <row r="1077" s="14" customFormat="1">
      <c r="A1077" s="14"/>
      <c r="B1077" s="255"/>
      <c r="C1077" s="256"/>
      <c r="D1077" s="246" t="s">
        <v>190</v>
      </c>
      <c r="E1077" s="257" t="s">
        <v>1</v>
      </c>
      <c r="F1077" s="258" t="s">
        <v>85</v>
      </c>
      <c r="G1077" s="256"/>
      <c r="H1077" s="259">
        <v>2</v>
      </c>
      <c r="I1077" s="260"/>
      <c r="J1077" s="256"/>
      <c r="K1077" s="256"/>
      <c r="L1077" s="261"/>
      <c r="M1077" s="262"/>
      <c r="N1077" s="263"/>
      <c r="O1077" s="263"/>
      <c r="P1077" s="263"/>
      <c r="Q1077" s="263"/>
      <c r="R1077" s="263"/>
      <c r="S1077" s="263"/>
      <c r="T1077" s="26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65" t="s">
        <v>190</v>
      </c>
      <c r="AU1077" s="265" t="s">
        <v>85</v>
      </c>
      <c r="AV1077" s="14" t="s">
        <v>85</v>
      </c>
      <c r="AW1077" s="14" t="s">
        <v>34</v>
      </c>
      <c r="AX1077" s="14" t="s">
        <v>76</v>
      </c>
      <c r="AY1077" s="265" t="s">
        <v>178</v>
      </c>
    </row>
    <row r="1078" s="2" customFormat="1" ht="24.15" customHeight="1">
      <c r="A1078" s="38"/>
      <c r="B1078" s="39"/>
      <c r="C1078" s="226" t="s">
        <v>5203</v>
      </c>
      <c r="D1078" s="226" t="s">
        <v>181</v>
      </c>
      <c r="E1078" s="227" t="s">
        <v>5204</v>
      </c>
      <c r="F1078" s="228" t="s">
        <v>5205</v>
      </c>
      <c r="G1078" s="229" t="s">
        <v>203</v>
      </c>
      <c r="H1078" s="230">
        <v>19</v>
      </c>
      <c r="I1078" s="231"/>
      <c r="J1078" s="232">
        <f>ROUND(I1078*H1078,2)</f>
        <v>0</v>
      </c>
      <c r="K1078" s="228" t="s">
        <v>185</v>
      </c>
      <c r="L1078" s="44"/>
      <c r="M1078" s="233" t="s">
        <v>1</v>
      </c>
      <c r="N1078" s="234" t="s">
        <v>41</v>
      </c>
      <c r="O1078" s="91"/>
      <c r="P1078" s="235">
        <f>O1078*H1078</f>
        <v>0</v>
      </c>
      <c r="Q1078" s="235">
        <v>0</v>
      </c>
      <c r="R1078" s="235">
        <f>Q1078*H1078</f>
        <v>0</v>
      </c>
      <c r="S1078" s="235">
        <v>0</v>
      </c>
      <c r="T1078" s="236">
        <f>S1078*H1078</f>
        <v>0</v>
      </c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R1078" s="237" t="s">
        <v>362</v>
      </c>
      <c r="AT1078" s="237" t="s">
        <v>181</v>
      </c>
      <c r="AU1078" s="237" t="s">
        <v>85</v>
      </c>
      <c r="AY1078" s="17" t="s">
        <v>178</v>
      </c>
      <c r="BE1078" s="238">
        <f>IF(N1078="základní",J1078,0)</f>
        <v>0</v>
      </c>
      <c r="BF1078" s="238">
        <f>IF(N1078="snížená",J1078,0)</f>
        <v>0</v>
      </c>
      <c r="BG1078" s="238">
        <f>IF(N1078="zákl. přenesená",J1078,0)</f>
        <v>0</v>
      </c>
      <c r="BH1078" s="238">
        <f>IF(N1078="sníž. přenesená",J1078,0)</f>
        <v>0</v>
      </c>
      <c r="BI1078" s="238">
        <f>IF(N1078="nulová",J1078,0)</f>
        <v>0</v>
      </c>
      <c r="BJ1078" s="17" t="s">
        <v>83</v>
      </c>
      <c r="BK1078" s="238">
        <f>ROUND(I1078*H1078,2)</f>
        <v>0</v>
      </c>
      <c r="BL1078" s="17" t="s">
        <v>362</v>
      </c>
      <c r="BM1078" s="237" t="s">
        <v>5206</v>
      </c>
    </row>
    <row r="1079" s="2" customFormat="1">
      <c r="A1079" s="38"/>
      <c r="B1079" s="39"/>
      <c r="C1079" s="40"/>
      <c r="D1079" s="239" t="s">
        <v>188</v>
      </c>
      <c r="E1079" s="40"/>
      <c r="F1079" s="240" t="s">
        <v>5207</v>
      </c>
      <c r="G1079" s="40"/>
      <c r="H1079" s="40"/>
      <c r="I1079" s="241"/>
      <c r="J1079" s="40"/>
      <c r="K1079" s="40"/>
      <c r="L1079" s="44"/>
      <c r="M1079" s="242"/>
      <c r="N1079" s="243"/>
      <c r="O1079" s="91"/>
      <c r="P1079" s="91"/>
      <c r="Q1079" s="91"/>
      <c r="R1079" s="91"/>
      <c r="S1079" s="91"/>
      <c r="T1079" s="92"/>
      <c r="U1079" s="38"/>
      <c r="V1079" s="38"/>
      <c r="W1079" s="38"/>
      <c r="X1079" s="38"/>
      <c r="Y1079" s="38"/>
      <c r="Z1079" s="38"/>
      <c r="AA1079" s="38"/>
      <c r="AB1079" s="38"/>
      <c r="AC1079" s="38"/>
      <c r="AD1079" s="38"/>
      <c r="AE1079" s="38"/>
      <c r="AT1079" s="17" t="s">
        <v>188</v>
      </c>
      <c r="AU1079" s="17" t="s">
        <v>85</v>
      </c>
    </row>
    <row r="1080" s="2" customFormat="1" ht="16.5" customHeight="1">
      <c r="A1080" s="38"/>
      <c r="B1080" s="39"/>
      <c r="C1080" s="267" t="s">
        <v>5208</v>
      </c>
      <c r="D1080" s="267" t="s">
        <v>406</v>
      </c>
      <c r="E1080" s="268" t="s">
        <v>5209</v>
      </c>
      <c r="F1080" s="269" t="s">
        <v>5210</v>
      </c>
      <c r="G1080" s="270" t="s">
        <v>1341</v>
      </c>
      <c r="H1080" s="271">
        <v>1</v>
      </c>
      <c r="I1080" s="272"/>
      <c r="J1080" s="273">
        <f>ROUND(I1080*H1080,2)</f>
        <v>0</v>
      </c>
      <c r="K1080" s="269" t="s">
        <v>1</v>
      </c>
      <c r="L1080" s="274"/>
      <c r="M1080" s="275" t="s">
        <v>1</v>
      </c>
      <c r="N1080" s="276" t="s">
        <v>41</v>
      </c>
      <c r="O1080" s="91"/>
      <c r="P1080" s="235">
        <f>O1080*H1080</f>
        <v>0</v>
      </c>
      <c r="Q1080" s="235">
        <v>0</v>
      </c>
      <c r="R1080" s="235">
        <f>Q1080*H1080</f>
        <v>0</v>
      </c>
      <c r="S1080" s="235">
        <v>0</v>
      </c>
      <c r="T1080" s="236">
        <f>S1080*H1080</f>
        <v>0</v>
      </c>
      <c r="U1080" s="38"/>
      <c r="V1080" s="38"/>
      <c r="W1080" s="38"/>
      <c r="X1080" s="38"/>
      <c r="Y1080" s="38"/>
      <c r="Z1080" s="38"/>
      <c r="AA1080" s="38"/>
      <c r="AB1080" s="38"/>
      <c r="AC1080" s="38"/>
      <c r="AD1080" s="38"/>
      <c r="AE1080" s="38"/>
      <c r="AR1080" s="237" t="s">
        <v>1804</v>
      </c>
      <c r="AT1080" s="237" t="s">
        <v>406</v>
      </c>
      <c r="AU1080" s="237" t="s">
        <v>85</v>
      </c>
      <c r="AY1080" s="17" t="s">
        <v>178</v>
      </c>
      <c r="BE1080" s="238">
        <f>IF(N1080="základní",J1080,0)</f>
        <v>0</v>
      </c>
      <c r="BF1080" s="238">
        <f>IF(N1080="snížená",J1080,0)</f>
        <v>0</v>
      </c>
      <c r="BG1080" s="238">
        <f>IF(N1080="zákl. přenesená",J1080,0)</f>
        <v>0</v>
      </c>
      <c r="BH1080" s="238">
        <f>IF(N1080="sníž. přenesená",J1080,0)</f>
        <v>0</v>
      </c>
      <c r="BI1080" s="238">
        <f>IF(N1080="nulová",J1080,0)</f>
        <v>0</v>
      </c>
      <c r="BJ1080" s="17" t="s">
        <v>83</v>
      </c>
      <c r="BK1080" s="238">
        <f>ROUND(I1080*H1080,2)</f>
        <v>0</v>
      </c>
      <c r="BL1080" s="17" t="s">
        <v>726</v>
      </c>
      <c r="BM1080" s="237" t="s">
        <v>5211</v>
      </c>
    </row>
    <row r="1081" s="14" customFormat="1">
      <c r="A1081" s="14"/>
      <c r="B1081" s="255"/>
      <c r="C1081" s="256"/>
      <c r="D1081" s="246" t="s">
        <v>190</v>
      </c>
      <c r="E1081" s="257" t="s">
        <v>1</v>
      </c>
      <c r="F1081" s="258" t="s">
        <v>83</v>
      </c>
      <c r="G1081" s="256"/>
      <c r="H1081" s="259">
        <v>1</v>
      </c>
      <c r="I1081" s="260"/>
      <c r="J1081" s="256"/>
      <c r="K1081" s="256"/>
      <c r="L1081" s="261"/>
      <c r="M1081" s="262"/>
      <c r="N1081" s="263"/>
      <c r="O1081" s="263"/>
      <c r="P1081" s="263"/>
      <c r="Q1081" s="263"/>
      <c r="R1081" s="263"/>
      <c r="S1081" s="263"/>
      <c r="T1081" s="264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T1081" s="265" t="s">
        <v>190</v>
      </c>
      <c r="AU1081" s="265" t="s">
        <v>85</v>
      </c>
      <c r="AV1081" s="14" t="s">
        <v>85</v>
      </c>
      <c r="AW1081" s="14" t="s">
        <v>34</v>
      </c>
      <c r="AX1081" s="14" t="s">
        <v>76</v>
      </c>
      <c r="AY1081" s="265" t="s">
        <v>178</v>
      </c>
    </row>
    <row r="1082" s="2" customFormat="1" ht="16.5" customHeight="1">
      <c r="A1082" s="38"/>
      <c r="B1082" s="39"/>
      <c r="C1082" s="267" t="s">
        <v>5212</v>
      </c>
      <c r="D1082" s="267" t="s">
        <v>406</v>
      </c>
      <c r="E1082" s="268" t="s">
        <v>5213</v>
      </c>
      <c r="F1082" s="269" t="s">
        <v>5214</v>
      </c>
      <c r="G1082" s="270" t="s">
        <v>1341</v>
      </c>
      <c r="H1082" s="271">
        <v>1</v>
      </c>
      <c r="I1082" s="272"/>
      <c r="J1082" s="273">
        <f>ROUND(I1082*H1082,2)</f>
        <v>0</v>
      </c>
      <c r="K1082" s="269" t="s">
        <v>1</v>
      </c>
      <c r="L1082" s="274"/>
      <c r="M1082" s="275" t="s">
        <v>1</v>
      </c>
      <c r="N1082" s="276" t="s">
        <v>41</v>
      </c>
      <c r="O1082" s="91"/>
      <c r="P1082" s="235">
        <f>O1082*H1082</f>
        <v>0</v>
      </c>
      <c r="Q1082" s="235">
        <v>0</v>
      </c>
      <c r="R1082" s="235">
        <f>Q1082*H1082</f>
        <v>0</v>
      </c>
      <c r="S1082" s="235">
        <v>0</v>
      </c>
      <c r="T1082" s="236">
        <f>S1082*H1082</f>
        <v>0</v>
      </c>
      <c r="U1082" s="38"/>
      <c r="V1082" s="38"/>
      <c r="W1082" s="38"/>
      <c r="X1082" s="38"/>
      <c r="Y1082" s="38"/>
      <c r="Z1082" s="38"/>
      <c r="AA1082" s="38"/>
      <c r="AB1082" s="38"/>
      <c r="AC1082" s="38"/>
      <c r="AD1082" s="38"/>
      <c r="AE1082" s="38"/>
      <c r="AR1082" s="237" t="s">
        <v>1804</v>
      </c>
      <c r="AT1082" s="237" t="s">
        <v>406</v>
      </c>
      <c r="AU1082" s="237" t="s">
        <v>85</v>
      </c>
      <c r="AY1082" s="17" t="s">
        <v>178</v>
      </c>
      <c r="BE1082" s="238">
        <f>IF(N1082="základní",J1082,0)</f>
        <v>0</v>
      </c>
      <c r="BF1082" s="238">
        <f>IF(N1082="snížená",J1082,0)</f>
        <v>0</v>
      </c>
      <c r="BG1082" s="238">
        <f>IF(N1082="zákl. přenesená",J1082,0)</f>
        <v>0</v>
      </c>
      <c r="BH1082" s="238">
        <f>IF(N1082="sníž. přenesená",J1082,0)</f>
        <v>0</v>
      </c>
      <c r="BI1082" s="238">
        <f>IF(N1082="nulová",J1082,0)</f>
        <v>0</v>
      </c>
      <c r="BJ1082" s="17" t="s">
        <v>83</v>
      </c>
      <c r="BK1082" s="238">
        <f>ROUND(I1082*H1082,2)</f>
        <v>0</v>
      </c>
      <c r="BL1082" s="17" t="s">
        <v>726</v>
      </c>
      <c r="BM1082" s="237" t="s">
        <v>5215</v>
      </c>
    </row>
    <row r="1083" s="14" customFormat="1">
      <c r="A1083" s="14"/>
      <c r="B1083" s="255"/>
      <c r="C1083" s="256"/>
      <c r="D1083" s="246" t="s">
        <v>190</v>
      </c>
      <c r="E1083" s="257" t="s">
        <v>1</v>
      </c>
      <c r="F1083" s="258" t="s">
        <v>83</v>
      </c>
      <c r="G1083" s="256"/>
      <c r="H1083" s="259">
        <v>1</v>
      </c>
      <c r="I1083" s="260"/>
      <c r="J1083" s="256"/>
      <c r="K1083" s="256"/>
      <c r="L1083" s="261"/>
      <c r="M1083" s="262"/>
      <c r="N1083" s="263"/>
      <c r="O1083" s="263"/>
      <c r="P1083" s="263"/>
      <c r="Q1083" s="263"/>
      <c r="R1083" s="263"/>
      <c r="S1083" s="263"/>
      <c r="T1083" s="26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65" t="s">
        <v>190</v>
      </c>
      <c r="AU1083" s="265" t="s">
        <v>85</v>
      </c>
      <c r="AV1083" s="14" t="s">
        <v>85</v>
      </c>
      <c r="AW1083" s="14" t="s">
        <v>34</v>
      </c>
      <c r="AX1083" s="14" t="s">
        <v>76</v>
      </c>
      <c r="AY1083" s="265" t="s">
        <v>178</v>
      </c>
    </row>
    <row r="1084" s="2" customFormat="1" ht="16.5" customHeight="1">
      <c r="A1084" s="38"/>
      <c r="B1084" s="39"/>
      <c r="C1084" s="267" t="s">
        <v>5216</v>
      </c>
      <c r="D1084" s="267" t="s">
        <v>406</v>
      </c>
      <c r="E1084" s="268" t="s">
        <v>5217</v>
      </c>
      <c r="F1084" s="269" t="s">
        <v>5218</v>
      </c>
      <c r="G1084" s="270" t="s">
        <v>1341</v>
      </c>
      <c r="H1084" s="271">
        <v>3</v>
      </c>
      <c r="I1084" s="272"/>
      <c r="J1084" s="273">
        <f>ROUND(I1084*H1084,2)</f>
        <v>0</v>
      </c>
      <c r="K1084" s="269" t="s">
        <v>1</v>
      </c>
      <c r="L1084" s="274"/>
      <c r="M1084" s="275" t="s">
        <v>1</v>
      </c>
      <c r="N1084" s="276" t="s">
        <v>41</v>
      </c>
      <c r="O1084" s="91"/>
      <c r="P1084" s="235">
        <f>O1084*H1084</f>
        <v>0</v>
      </c>
      <c r="Q1084" s="235">
        <v>0</v>
      </c>
      <c r="R1084" s="235">
        <f>Q1084*H1084</f>
        <v>0</v>
      </c>
      <c r="S1084" s="235">
        <v>0</v>
      </c>
      <c r="T1084" s="236">
        <f>S1084*H1084</f>
        <v>0</v>
      </c>
      <c r="U1084" s="38"/>
      <c r="V1084" s="38"/>
      <c r="W1084" s="38"/>
      <c r="X1084" s="38"/>
      <c r="Y1084" s="38"/>
      <c r="Z1084" s="38"/>
      <c r="AA1084" s="38"/>
      <c r="AB1084" s="38"/>
      <c r="AC1084" s="38"/>
      <c r="AD1084" s="38"/>
      <c r="AE1084" s="38"/>
      <c r="AR1084" s="237" t="s">
        <v>1804</v>
      </c>
      <c r="AT1084" s="237" t="s">
        <v>406</v>
      </c>
      <c r="AU1084" s="237" t="s">
        <v>85</v>
      </c>
      <c r="AY1084" s="17" t="s">
        <v>178</v>
      </c>
      <c r="BE1084" s="238">
        <f>IF(N1084="základní",J1084,0)</f>
        <v>0</v>
      </c>
      <c r="BF1084" s="238">
        <f>IF(N1084="snížená",J1084,0)</f>
        <v>0</v>
      </c>
      <c r="BG1084" s="238">
        <f>IF(N1084="zákl. přenesená",J1084,0)</f>
        <v>0</v>
      </c>
      <c r="BH1084" s="238">
        <f>IF(N1084="sníž. přenesená",J1084,0)</f>
        <v>0</v>
      </c>
      <c r="BI1084" s="238">
        <f>IF(N1084="nulová",J1084,0)</f>
        <v>0</v>
      </c>
      <c r="BJ1084" s="17" t="s">
        <v>83</v>
      </c>
      <c r="BK1084" s="238">
        <f>ROUND(I1084*H1084,2)</f>
        <v>0</v>
      </c>
      <c r="BL1084" s="17" t="s">
        <v>726</v>
      </c>
      <c r="BM1084" s="237" t="s">
        <v>5219</v>
      </c>
    </row>
    <row r="1085" s="14" customFormat="1">
      <c r="A1085" s="14"/>
      <c r="B1085" s="255"/>
      <c r="C1085" s="256"/>
      <c r="D1085" s="246" t="s">
        <v>190</v>
      </c>
      <c r="E1085" s="257" t="s">
        <v>1</v>
      </c>
      <c r="F1085" s="258" t="s">
        <v>179</v>
      </c>
      <c r="G1085" s="256"/>
      <c r="H1085" s="259">
        <v>3</v>
      </c>
      <c r="I1085" s="260"/>
      <c r="J1085" s="256"/>
      <c r="K1085" s="256"/>
      <c r="L1085" s="261"/>
      <c r="M1085" s="262"/>
      <c r="N1085" s="263"/>
      <c r="O1085" s="263"/>
      <c r="P1085" s="263"/>
      <c r="Q1085" s="263"/>
      <c r="R1085" s="263"/>
      <c r="S1085" s="263"/>
      <c r="T1085" s="264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T1085" s="265" t="s">
        <v>190</v>
      </c>
      <c r="AU1085" s="265" t="s">
        <v>85</v>
      </c>
      <c r="AV1085" s="14" t="s">
        <v>85</v>
      </c>
      <c r="AW1085" s="14" t="s">
        <v>34</v>
      </c>
      <c r="AX1085" s="14" t="s">
        <v>76</v>
      </c>
      <c r="AY1085" s="265" t="s">
        <v>178</v>
      </c>
    </row>
    <row r="1086" s="2" customFormat="1" ht="33" customHeight="1">
      <c r="A1086" s="38"/>
      <c r="B1086" s="39"/>
      <c r="C1086" s="226" t="s">
        <v>5220</v>
      </c>
      <c r="D1086" s="226" t="s">
        <v>181</v>
      </c>
      <c r="E1086" s="227" t="s">
        <v>5221</v>
      </c>
      <c r="F1086" s="228" t="s">
        <v>5222</v>
      </c>
      <c r="G1086" s="229" t="s">
        <v>203</v>
      </c>
      <c r="H1086" s="230">
        <v>5</v>
      </c>
      <c r="I1086" s="231"/>
      <c r="J1086" s="232">
        <f>ROUND(I1086*H1086,2)</f>
        <v>0</v>
      </c>
      <c r="K1086" s="228" t="s">
        <v>185</v>
      </c>
      <c r="L1086" s="44"/>
      <c r="M1086" s="233" t="s">
        <v>1</v>
      </c>
      <c r="N1086" s="234" t="s">
        <v>41</v>
      </c>
      <c r="O1086" s="91"/>
      <c r="P1086" s="235">
        <f>O1086*H1086</f>
        <v>0</v>
      </c>
      <c r="Q1086" s="235">
        <v>0</v>
      </c>
      <c r="R1086" s="235">
        <f>Q1086*H1086</f>
        <v>0</v>
      </c>
      <c r="S1086" s="235">
        <v>0</v>
      </c>
      <c r="T1086" s="236">
        <f>S1086*H1086</f>
        <v>0</v>
      </c>
      <c r="U1086" s="38"/>
      <c r="V1086" s="38"/>
      <c r="W1086" s="38"/>
      <c r="X1086" s="38"/>
      <c r="Y1086" s="38"/>
      <c r="Z1086" s="38"/>
      <c r="AA1086" s="38"/>
      <c r="AB1086" s="38"/>
      <c r="AC1086" s="38"/>
      <c r="AD1086" s="38"/>
      <c r="AE1086" s="38"/>
      <c r="AR1086" s="237" t="s">
        <v>362</v>
      </c>
      <c r="AT1086" s="237" t="s">
        <v>181</v>
      </c>
      <c r="AU1086" s="237" t="s">
        <v>85</v>
      </c>
      <c r="AY1086" s="17" t="s">
        <v>178</v>
      </c>
      <c r="BE1086" s="238">
        <f>IF(N1086="základní",J1086,0)</f>
        <v>0</v>
      </c>
      <c r="BF1086" s="238">
        <f>IF(N1086="snížená",J1086,0)</f>
        <v>0</v>
      </c>
      <c r="BG1086" s="238">
        <f>IF(N1086="zákl. přenesená",J1086,0)</f>
        <v>0</v>
      </c>
      <c r="BH1086" s="238">
        <f>IF(N1086="sníž. přenesená",J1086,0)</f>
        <v>0</v>
      </c>
      <c r="BI1086" s="238">
        <f>IF(N1086="nulová",J1086,0)</f>
        <v>0</v>
      </c>
      <c r="BJ1086" s="17" t="s">
        <v>83</v>
      </c>
      <c r="BK1086" s="238">
        <f>ROUND(I1086*H1086,2)</f>
        <v>0</v>
      </c>
      <c r="BL1086" s="17" t="s">
        <v>362</v>
      </c>
      <c r="BM1086" s="237" t="s">
        <v>5223</v>
      </c>
    </row>
    <row r="1087" s="2" customFormat="1">
      <c r="A1087" s="38"/>
      <c r="B1087" s="39"/>
      <c r="C1087" s="40"/>
      <c r="D1087" s="239" t="s">
        <v>188</v>
      </c>
      <c r="E1087" s="40"/>
      <c r="F1087" s="240" t="s">
        <v>5224</v>
      </c>
      <c r="G1087" s="40"/>
      <c r="H1087" s="40"/>
      <c r="I1087" s="241"/>
      <c r="J1087" s="40"/>
      <c r="K1087" s="40"/>
      <c r="L1087" s="44"/>
      <c r="M1087" s="242"/>
      <c r="N1087" s="243"/>
      <c r="O1087" s="91"/>
      <c r="P1087" s="91"/>
      <c r="Q1087" s="91"/>
      <c r="R1087" s="91"/>
      <c r="S1087" s="91"/>
      <c r="T1087" s="92"/>
      <c r="U1087" s="38"/>
      <c r="V1087" s="38"/>
      <c r="W1087" s="38"/>
      <c r="X1087" s="38"/>
      <c r="Y1087" s="38"/>
      <c r="Z1087" s="38"/>
      <c r="AA1087" s="38"/>
      <c r="AB1087" s="38"/>
      <c r="AC1087" s="38"/>
      <c r="AD1087" s="38"/>
      <c r="AE1087" s="38"/>
      <c r="AT1087" s="17" t="s">
        <v>188</v>
      </c>
      <c r="AU1087" s="17" t="s">
        <v>85</v>
      </c>
    </row>
    <row r="1088" s="2" customFormat="1" ht="16.5" customHeight="1">
      <c r="A1088" s="38"/>
      <c r="B1088" s="39"/>
      <c r="C1088" s="267" t="s">
        <v>5225</v>
      </c>
      <c r="D1088" s="267" t="s">
        <v>406</v>
      </c>
      <c r="E1088" s="268" t="s">
        <v>5226</v>
      </c>
      <c r="F1088" s="269" t="s">
        <v>5227</v>
      </c>
      <c r="G1088" s="270" t="s">
        <v>1341</v>
      </c>
      <c r="H1088" s="271">
        <v>8</v>
      </c>
      <c r="I1088" s="272"/>
      <c r="J1088" s="273">
        <f>ROUND(I1088*H1088,2)</f>
        <v>0</v>
      </c>
      <c r="K1088" s="269" t="s">
        <v>1</v>
      </c>
      <c r="L1088" s="274"/>
      <c r="M1088" s="275" t="s">
        <v>1</v>
      </c>
      <c r="N1088" s="276" t="s">
        <v>41</v>
      </c>
      <c r="O1088" s="91"/>
      <c r="P1088" s="235">
        <f>O1088*H1088</f>
        <v>0</v>
      </c>
      <c r="Q1088" s="235">
        <v>0</v>
      </c>
      <c r="R1088" s="235">
        <f>Q1088*H1088</f>
        <v>0</v>
      </c>
      <c r="S1088" s="235">
        <v>0</v>
      </c>
      <c r="T1088" s="236">
        <f>S1088*H1088</f>
        <v>0</v>
      </c>
      <c r="U1088" s="38"/>
      <c r="V1088" s="38"/>
      <c r="W1088" s="38"/>
      <c r="X1088" s="38"/>
      <c r="Y1088" s="38"/>
      <c r="Z1088" s="38"/>
      <c r="AA1088" s="38"/>
      <c r="AB1088" s="38"/>
      <c r="AC1088" s="38"/>
      <c r="AD1088" s="38"/>
      <c r="AE1088" s="38"/>
      <c r="AR1088" s="237" t="s">
        <v>1804</v>
      </c>
      <c r="AT1088" s="237" t="s">
        <v>406</v>
      </c>
      <c r="AU1088" s="237" t="s">
        <v>85</v>
      </c>
      <c r="AY1088" s="17" t="s">
        <v>178</v>
      </c>
      <c r="BE1088" s="238">
        <f>IF(N1088="základní",J1088,0)</f>
        <v>0</v>
      </c>
      <c r="BF1088" s="238">
        <f>IF(N1088="snížená",J1088,0)</f>
        <v>0</v>
      </c>
      <c r="BG1088" s="238">
        <f>IF(N1088="zákl. přenesená",J1088,0)</f>
        <v>0</v>
      </c>
      <c r="BH1088" s="238">
        <f>IF(N1088="sníž. přenesená",J1088,0)</f>
        <v>0</v>
      </c>
      <c r="BI1088" s="238">
        <f>IF(N1088="nulová",J1088,0)</f>
        <v>0</v>
      </c>
      <c r="BJ1088" s="17" t="s">
        <v>83</v>
      </c>
      <c r="BK1088" s="238">
        <f>ROUND(I1088*H1088,2)</f>
        <v>0</v>
      </c>
      <c r="BL1088" s="17" t="s">
        <v>726</v>
      </c>
      <c r="BM1088" s="237" t="s">
        <v>5228</v>
      </c>
    </row>
    <row r="1089" s="14" customFormat="1">
      <c r="A1089" s="14"/>
      <c r="B1089" s="255"/>
      <c r="C1089" s="256"/>
      <c r="D1089" s="246" t="s">
        <v>190</v>
      </c>
      <c r="E1089" s="257" t="s">
        <v>1</v>
      </c>
      <c r="F1089" s="258" t="s">
        <v>264</v>
      </c>
      <c r="G1089" s="256"/>
      <c r="H1089" s="259">
        <v>8</v>
      </c>
      <c r="I1089" s="260"/>
      <c r="J1089" s="256"/>
      <c r="K1089" s="256"/>
      <c r="L1089" s="261"/>
      <c r="M1089" s="262"/>
      <c r="N1089" s="263"/>
      <c r="O1089" s="263"/>
      <c r="P1089" s="263"/>
      <c r="Q1089" s="263"/>
      <c r="R1089" s="263"/>
      <c r="S1089" s="263"/>
      <c r="T1089" s="26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T1089" s="265" t="s">
        <v>190</v>
      </c>
      <c r="AU1089" s="265" t="s">
        <v>85</v>
      </c>
      <c r="AV1089" s="14" t="s">
        <v>85</v>
      </c>
      <c r="AW1089" s="14" t="s">
        <v>34</v>
      </c>
      <c r="AX1089" s="14" t="s">
        <v>76</v>
      </c>
      <c r="AY1089" s="265" t="s">
        <v>178</v>
      </c>
    </row>
    <row r="1090" s="2" customFormat="1" ht="33" customHeight="1">
      <c r="A1090" s="38"/>
      <c r="B1090" s="39"/>
      <c r="C1090" s="226" t="s">
        <v>5229</v>
      </c>
      <c r="D1090" s="226" t="s">
        <v>181</v>
      </c>
      <c r="E1090" s="227" t="s">
        <v>5230</v>
      </c>
      <c r="F1090" s="228" t="s">
        <v>5231</v>
      </c>
      <c r="G1090" s="229" t="s">
        <v>203</v>
      </c>
      <c r="H1090" s="230">
        <v>8</v>
      </c>
      <c r="I1090" s="231"/>
      <c r="J1090" s="232">
        <f>ROUND(I1090*H1090,2)</f>
        <v>0</v>
      </c>
      <c r="K1090" s="228" t="s">
        <v>185</v>
      </c>
      <c r="L1090" s="44"/>
      <c r="M1090" s="233" t="s">
        <v>1</v>
      </c>
      <c r="N1090" s="234" t="s">
        <v>41</v>
      </c>
      <c r="O1090" s="91"/>
      <c r="P1090" s="235">
        <f>O1090*H1090</f>
        <v>0</v>
      </c>
      <c r="Q1090" s="235">
        <v>0</v>
      </c>
      <c r="R1090" s="235">
        <f>Q1090*H1090</f>
        <v>0</v>
      </c>
      <c r="S1090" s="235">
        <v>0</v>
      </c>
      <c r="T1090" s="236">
        <f>S1090*H1090</f>
        <v>0</v>
      </c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R1090" s="237" t="s">
        <v>362</v>
      </c>
      <c r="AT1090" s="237" t="s">
        <v>181</v>
      </c>
      <c r="AU1090" s="237" t="s">
        <v>85</v>
      </c>
      <c r="AY1090" s="17" t="s">
        <v>178</v>
      </c>
      <c r="BE1090" s="238">
        <f>IF(N1090="základní",J1090,0)</f>
        <v>0</v>
      </c>
      <c r="BF1090" s="238">
        <f>IF(N1090="snížená",J1090,0)</f>
        <v>0</v>
      </c>
      <c r="BG1090" s="238">
        <f>IF(N1090="zákl. přenesená",J1090,0)</f>
        <v>0</v>
      </c>
      <c r="BH1090" s="238">
        <f>IF(N1090="sníž. přenesená",J1090,0)</f>
        <v>0</v>
      </c>
      <c r="BI1090" s="238">
        <f>IF(N1090="nulová",J1090,0)</f>
        <v>0</v>
      </c>
      <c r="BJ1090" s="17" t="s">
        <v>83</v>
      </c>
      <c r="BK1090" s="238">
        <f>ROUND(I1090*H1090,2)</f>
        <v>0</v>
      </c>
      <c r="BL1090" s="17" t="s">
        <v>362</v>
      </c>
      <c r="BM1090" s="237" t="s">
        <v>5232</v>
      </c>
    </row>
    <row r="1091" s="2" customFormat="1">
      <c r="A1091" s="38"/>
      <c r="B1091" s="39"/>
      <c r="C1091" s="40"/>
      <c r="D1091" s="239" t="s">
        <v>188</v>
      </c>
      <c r="E1091" s="40"/>
      <c r="F1091" s="240" t="s">
        <v>5233</v>
      </c>
      <c r="G1091" s="40"/>
      <c r="H1091" s="40"/>
      <c r="I1091" s="241"/>
      <c r="J1091" s="40"/>
      <c r="K1091" s="40"/>
      <c r="L1091" s="44"/>
      <c r="M1091" s="242"/>
      <c r="N1091" s="243"/>
      <c r="O1091" s="91"/>
      <c r="P1091" s="91"/>
      <c r="Q1091" s="91"/>
      <c r="R1091" s="91"/>
      <c r="S1091" s="91"/>
      <c r="T1091" s="92"/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T1091" s="17" t="s">
        <v>188</v>
      </c>
      <c r="AU1091" s="17" t="s">
        <v>85</v>
      </c>
    </row>
    <row r="1092" s="2" customFormat="1" ht="16.5" customHeight="1">
      <c r="A1092" s="38"/>
      <c r="B1092" s="39"/>
      <c r="C1092" s="267" t="s">
        <v>5234</v>
      </c>
      <c r="D1092" s="267" t="s">
        <v>406</v>
      </c>
      <c r="E1092" s="268" t="s">
        <v>5235</v>
      </c>
      <c r="F1092" s="269" t="s">
        <v>5236</v>
      </c>
      <c r="G1092" s="270" t="s">
        <v>1341</v>
      </c>
      <c r="H1092" s="271">
        <v>2</v>
      </c>
      <c r="I1092" s="272"/>
      <c r="J1092" s="273">
        <f>ROUND(I1092*H1092,2)</f>
        <v>0</v>
      </c>
      <c r="K1092" s="269" t="s">
        <v>1</v>
      </c>
      <c r="L1092" s="274"/>
      <c r="M1092" s="275" t="s">
        <v>1</v>
      </c>
      <c r="N1092" s="276" t="s">
        <v>41</v>
      </c>
      <c r="O1092" s="91"/>
      <c r="P1092" s="235">
        <f>O1092*H1092</f>
        <v>0</v>
      </c>
      <c r="Q1092" s="235">
        <v>0</v>
      </c>
      <c r="R1092" s="235">
        <f>Q1092*H1092</f>
        <v>0</v>
      </c>
      <c r="S1092" s="235">
        <v>0</v>
      </c>
      <c r="T1092" s="236">
        <f>S1092*H1092</f>
        <v>0</v>
      </c>
      <c r="U1092" s="38"/>
      <c r="V1092" s="38"/>
      <c r="W1092" s="38"/>
      <c r="X1092" s="38"/>
      <c r="Y1092" s="38"/>
      <c r="Z1092" s="38"/>
      <c r="AA1092" s="38"/>
      <c r="AB1092" s="38"/>
      <c r="AC1092" s="38"/>
      <c r="AD1092" s="38"/>
      <c r="AE1092" s="38"/>
      <c r="AR1092" s="237" t="s">
        <v>1804</v>
      </c>
      <c r="AT1092" s="237" t="s">
        <v>406</v>
      </c>
      <c r="AU1092" s="237" t="s">
        <v>85</v>
      </c>
      <c r="AY1092" s="17" t="s">
        <v>178</v>
      </c>
      <c r="BE1092" s="238">
        <f>IF(N1092="základní",J1092,0)</f>
        <v>0</v>
      </c>
      <c r="BF1092" s="238">
        <f>IF(N1092="snížená",J1092,0)</f>
        <v>0</v>
      </c>
      <c r="BG1092" s="238">
        <f>IF(N1092="zákl. přenesená",J1092,0)</f>
        <v>0</v>
      </c>
      <c r="BH1092" s="238">
        <f>IF(N1092="sníž. přenesená",J1092,0)</f>
        <v>0</v>
      </c>
      <c r="BI1092" s="238">
        <f>IF(N1092="nulová",J1092,0)</f>
        <v>0</v>
      </c>
      <c r="BJ1092" s="17" t="s">
        <v>83</v>
      </c>
      <c r="BK1092" s="238">
        <f>ROUND(I1092*H1092,2)</f>
        <v>0</v>
      </c>
      <c r="BL1092" s="17" t="s">
        <v>726</v>
      </c>
      <c r="BM1092" s="237" t="s">
        <v>5237</v>
      </c>
    </row>
    <row r="1093" s="14" customFormat="1">
      <c r="A1093" s="14"/>
      <c r="B1093" s="255"/>
      <c r="C1093" s="256"/>
      <c r="D1093" s="246" t="s">
        <v>190</v>
      </c>
      <c r="E1093" s="257" t="s">
        <v>1</v>
      </c>
      <c r="F1093" s="258" t="s">
        <v>85</v>
      </c>
      <c r="G1093" s="256"/>
      <c r="H1093" s="259">
        <v>2</v>
      </c>
      <c r="I1093" s="260"/>
      <c r="J1093" s="256"/>
      <c r="K1093" s="256"/>
      <c r="L1093" s="261"/>
      <c r="M1093" s="262"/>
      <c r="N1093" s="263"/>
      <c r="O1093" s="263"/>
      <c r="P1093" s="263"/>
      <c r="Q1093" s="263"/>
      <c r="R1093" s="263"/>
      <c r="S1093" s="263"/>
      <c r="T1093" s="26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65" t="s">
        <v>190</v>
      </c>
      <c r="AU1093" s="265" t="s">
        <v>85</v>
      </c>
      <c r="AV1093" s="14" t="s">
        <v>85</v>
      </c>
      <c r="AW1093" s="14" t="s">
        <v>34</v>
      </c>
      <c r="AX1093" s="14" t="s">
        <v>76</v>
      </c>
      <c r="AY1093" s="265" t="s">
        <v>178</v>
      </c>
    </row>
    <row r="1094" s="2" customFormat="1" ht="33" customHeight="1">
      <c r="A1094" s="38"/>
      <c r="B1094" s="39"/>
      <c r="C1094" s="226" t="s">
        <v>5238</v>
      </c>
      <c r="D1094" s="226" t="s">
        <v>181</v>
      </c>
      <c r="E1094" s="227" t="s">
        <v>5239</v>
      </c>
      <c r="F1094" s="228" t="s">
        <v>5240</v>
      </c>
      <c r="G1094" s="229" t="s">
        <v>203</v>
      </c>
      <c r="H1094" s="230">
        <v>2</v>
      </c>
      <c r="I1094" s="231"/>
      <c r="J1094" s="232">
        <f>ROUND(I1094*H1094,2)</f>
        <v>0</v>
      </c>
      <c r="K1094" s="228" t="s">
        <v>185</v>
      </c>
      <c r="L1094" s="44"/>
      <c r="M1094" s="233" t="s">
        <v>1</v>
      </c>
      <c r="N1094" s="234" t="s">
        <v>41</v>
      </c>
      <c r="O1094" s="91"/>
      <c r="P1094" s="235">
        <f>O1094*H1094</f>
        <v>0</v>
      </c>
      <c r="Q1094" s="235">
        <v>0</v>
      </c>
      <c r="R1094" s="235">
        <f>Q1094*H1094</f>
        <v>0</v>
      </c>
      <c r="S1094" s="235">
        <v>0</v>
      </c>
      <c r="T1094" s="236">
        <f>S1094*H1094</f>
        <v>0</v>
      </c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R1094" s="237" t="s">
        <v>362</v>
      </c>
      <c r="AT1094" s="237" t="s">
        <v>181</v>
      </c>
      <c r="AU1094" s="237" t="s">
        <v>85</v>
      </c>
      <c r="AY1094" s="17" t="s">
        <v>178</v>
      </c>
      <c r="BE1094" s="238">
        <f>IF(N1094="základní",J1094,0)</f>
        <v>0</v>
      </c>
      <c r="BF1094" s="238">
        <f>IF(N1094="snížená",J1094,0)</f>
        <v>0</v>
      </c>
      <c r="BG1094" s="238">
        <f>IF(N1094="zákl. přenesená",J1094,0)</f>
        <v>0</v>
      </c>
      <c r="BH1094" s="238">
        <f>IF(N1094="sníž. přenesená",J1094,0)</f>
        <v>0</v>
      </c>
      <c r="BI1094" s="238">
        <f>IF(N1094="nulová",J1094,0)</f>
        <v>0</v>
      </c>
      <c r="BJ1094" s="17" t="s">
        <v>83</v>
      </c>
      <c r="BK1094" s="238">
        <f>ROUND(I1094*H1094,2)</f>
        <v>0</v>
      </c>
      <c r="BL1094" s="17" t="s">
        <v>362</v>
      </c>
      <c r="BM1094" s="237" t="s">
        <v>5241</v>
      </c>
    </row>
    <row r="1095" s="2" customFormat="1">
      <c r="A1095" s="38"/>
      <c r="B1095" s="39"/>
      <c r="C1095" s="40"/>
      <c r="D1095" s="239" t="s">
        <v>188</v>
      </c>
      <c r="E1095" s="40"/>
      <c r="F1095" s="240" t="s">
        <v>5242</v>
      </c>
      <c r="G1095" s="40"/>
      <c r="H1095" s="40"/>
      <c r="I1095" s="241"/>
      <c r="J1095" s="40"/>
      <c r="K1095" s="40"/>
      <c r="L1095" s="44"/>
      <c r="M1095" s="242"/>
      <c r="N1095" s="243"/>
      <c r="O1095" s="91"/>
      <c r="P1095" s="91"/>
      <c r="Q1095" s="91"/>
      <c r="R1095" s="91"/>
      <c r="S1095" s="91"/>
      <c r="T1095" s="92"/>
      <c r="U1095" s="38"/>
      <c r="V1095" s="38"/>
      <c r="W1095" s="38"/>
      <c r="X1095" s="38"/>
      <c r="Y1095" s="38"/>
      <c r="Z1095" s="38"/>
      <c r="AA1095" s="38"/>
      <c r="AB1095" s="38"/>
      <c r="AC1095" s="38"/>
      <c r="AD1095" s="38"/>
      <c r="AE1095" s="38"/>
      <c r="AT1095" s="17" t="s">
        <v>188</v>
      </c>
      <c r="AU1095" s="17" t="s">
        <v>85</v>
      </c>
    </row>
    <row r="1096" s="12" customFormat="1" ht="22.8" customHeight="1">
      <c r="A1096" s="12"/>
      <c r="B1096" s="210"/>
      <c r="C1096" s="211"/>
      <c r="D1096" s="212" t="s">
        <v>75</v>
      </c>
      <c r="E1096" s="224" t="s">
        <v>5243</v>
      </c>
      <c r="F1096" s="224" t="s">
        <v>5244</v>
      </c>
      <c r="G1096" s="211"/>
      <c r="H1096" s="211"/>
      <c r="I1096" s="214"/>
      <c r="J1096" s="225">
        <f>BK1096</f>
        <v>0</v>
      </c>
      <c r="K1096" s="211"/>
      <c r="L1096" s="216"/>
      <c r="M1096" s="217"/>
      <c r="N1096" s="218"/>
      <c r="O1096" s="218"/>
      <c r="P1096" s="219">
        <f>SUM(P1097:P1114)</f>
        <v>0</v>
      </c>
      <c r="Q1096" s="218"/>
      <c r="R1096" s="219">
        <f>SUM(R1097:R1114)</f>
        <v>0.079499999999999987</v>
      </c>
      <c r="S1096" s="218"/>
      <c r="T1096" s="220">
        <f>SUM(T1097:T1114)</f>
        <v>1.7298</v>
      </c>
      <c r="U1096" s="12"/>
      <c r="V1096" s="12"/>
      <c r="W1096" s="12"/>
      <c r="X1096" s="12"/>
      <c r="Y1096" s="12"/>
      <c r="Z1096" s="12"/>
      <c r="AA1096" s="12"/>
      <c r="AB1096" s="12"/>
      <c r="AC1096" s="12"/>
      <c r="AD1096" s="12"/>
      <c r="AE1096" s="12"/>
      <c r="AR1096" s="221" t="s">
        <v>179</v>
      </c>
      <c r="AT1096" s="222" t="s">
        <v>75</v>
      </c>
      <c r="AU1096" s="222" t="s">
        <v>83</v>
      </c>
      <c r="AY1096" s="221" t="s">
        <v>178</v>
      </c>
      <c r="BK1096" s="223">
        <f>SUM(BK1097:BK1114)</f>
        <v>0</v>
      </c>
    </row>
    <row r="1097" s="2" customFormat="1" ht="24.15" customHeight="1">
      <c r="A1097" s="38"/>
      <c r="B1097" s="39"/>
      <c r="C1097" s="226" t="s">
        <v>5245</v>
      </c>
      <c r="D1097" s="226" t="s">
        <v>181</v>
      </c>
      <c r="E1097" s="227" t="s">
        <v>5246</v>
      </c>
      <c r="F1097" s="228" t="s">
        <v>5247</v>
      </c>
      <c r="G1097" s="229" t="s">
        <v>203</v>
      </c>
      <c r="H1097" s="230">
        <v>20</v>
      </c>
      <c r="I1097" s="231"/>
      <c r="J1097" s="232">
        <f>ROUND(I1097*H1097,2)</f>
        <v>0</v>
      </c>
      <c r="K1097" s="228" t="s">
        <v>185</v>
      </c>
      <c r="L1097" s="44"/>
      <c r="M1097" s="233" t="s">
        <v>1</v>
      </c>
      <c r="N1097" s="234" t="s">
        <v>41</v>
      </c>
      <c r="O1097" s="91"/>
      <c r="P1097" s="235">
        <f>O1097*H1097</f>
        <v>0</v>
      </c>
      <c r="Q1097" s="235">
        <v>0</v>
      </c>
      <c r="R1097" s="235">
        <f>Q1097*H1097</f>
        <v>0</v>
      </c>
      <c r="S1097" s="235">
        <v>0.0040000000000000001</v>
      </c>
      <c r="T1097" s="236">
        <f>S1097*H1097</f>
        <v>0.080000000000000002</v>
      </c>
      <c r="U1097" s="38"/>
      <c r="V1097" s="38"/>
      <c r="W1097" s="38"/>
      <c r="X1097" s="38"/>
      <c r="Y1097" s="38"/>
      <c r="Z1097" s="38"/>
      <c r="AA1097" s="38"/>
      <c r="AB1097" s="38"/>
      <c r="AC1097" s="38"/>
      <c r="AD1097" s="38"/>
      <c r="AE1097" s="38"/>
      <c r="AR1097" s="237" t="s">
        <v>726</v>
      </c>
      <c r="AT1097" s="237" t="s">
        <v>181</v>
      </c>
      <c r="AU1097" s="237" t="s">
        <v>85</v>
      </c>
      <c r="AY1097" s="17" t="s">
        <v>178</v>
      </c>
      <c r="BE1097" s="238">
        <f>IF(N1097="základní",J1097,0)</f>
        <v>0</v>
      </c>
      <c r="BF1097" s="238">
        <f>IF(N1097="snížená",J1097,0)</f>
        <v>0</v>
      </c>
      <c r="BG1097" s="238">
        <f>IF(N1097="zákl. přenesená",J1097,0)</f>
        <v>0</v>
      </c>
      <c r="BH1097" s="238">
        <f>IF(N1097="sníž. přenesená",J1097,0)</f>
        <v>0</v>
      </c>
      <c r="BI1097" s="238">
        <f>IF(N1097="nulová",J1097,0)</f>
        <v>0</v>
      </c>
      <c r="BJ1097" s="17" t="s">
        <v>83</v>
      </c>
      <c r="BK1097" s="238">
        <f>ROUND(I1097*H1097,2)</f>
        <v>0</v>
      </c>
      <c r="BL1097" s="17" t="s">
        <v>726</v>
      </c>
      <c r="BM1097" s="237" t="s">
        <v>5248</v>
      </c>
    </row>
    <row r="1098" s="2" customFormat="1">
      <c r="A1098" s="38"/>
      <c r="B1098" s="39"/>
      <c r="C1098" s="40"/>
      <c r="D1098" s="239" t="s">
        <v>188</v>
      </c>
      <c r="E1098" s="40"/>
      <c r="F1098" s="240" t="s">
        <v>5249</v>
      </c>
      <c r="G1098" s="40"/>
      <c r="H1098" s="40"/>
      <c r="I1098" s="241"/>
      <c r="J1098" s="40"/>
      <c r="K1098" s="40"/>
      <c r="L1098" s="44"/>
      <c r="M1098" s="242"/>
      <c r="N1098" s="243"/>
      <c r="O1098" s="91"/>
      <c r="P1098" s="91"/>
      <c r="Q1098" s="91"/>
      <c r="R1098" s="91"/>
      <c r="S1098" s="91"/>
      <c r="T1098" s="92"/>
      <c r="U1098" s="38"/>
      <c r="V1098" s="38"/>
      <c r="W1098" s="38"/>
      <c r="X1098" s="38"/>
      <c r="Y1098" s="38"/>
      <c r="Z1098" s="38"/>
      <c r="AA1098" s="38"/>
      <c r="AB1098" s="38"/>
      <c r="AC1098" s="38"/>
      <c r="AD1098" s="38"/>
      <c r="AE1098" s="38"/>
      <c r="AT1098" s="17" t="s">
        <v>188</v>
      </c>
      <c r="AU1098" s="17" t="s">
        <v>85</v>
      </c>
    </row>
    <row r="1099" s="14" customFormat="1">
      <c r="A1099" s="14"/>
      <c r="B1099" s="255"/>
      <c r="C1099" s="256"/>
      <c r="D1099" s="246" t="s">
        <v>190</v>
      </c>
      <c r="E1099" s="257" t="s">
        <v>1</v>
      </c>
      <c r="F1099" s="258" t="s">
        <v>390</v>
      </c>
      <c r="G1099" s="256"/>
      <c r="H1099" s="259">
        <v>20</v>
      </c>
      <c r="I1099" s="260"/>
      <c r="J1099" s="256"/>
      <c r="K1099" s="256"/>
      <c r="L1099" s="261"/>
      <c r="M1099" s="262"/>
      <c r="N1099" s="263"/>
      <c r="O1099" s="263"/>
      <c r="P1099" s="263"/>
      <c r="Q1099" s="263"/>
      <c r="R1099" s="263"/>
      <c r="S1099" s="263"/>
      <c r="T1099" s="26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T1099" s="265" t="s">
        <v>190</v>
      </c>
      <c r="AU1099" s="265" t="s">
        <v>85</v>
      </c>
      <c r="AV1099" s="14" t="s">
        <v>85</v>
      </c>
      <c r="AW1099" s="14" t="s">
        <v>34</v>
      </c>
      <c r="AX1099" s="14" t="s">
        <v>76</v>
      </c>
      <c r="AY1099" s="265" t="s">
        <v>178</v>
      </c>
    </row>
    <row r="1100" s="2" customFormat="1" ht="33" customHeight="1">
      <c r="A1100" s="38"/>
      <c r="B1100" s="39"/>
      <c r="C1100" s="226" t="s">
        <v>5250</v>
      </c>
      <c r="D1100" s="226" t="s">
        <v>181</v>
      </c>
      <c r="E1100" s="227" t="s">
        <v>5251</v>
      </c>
      <c r="F1100" s="228" t="s">
        <v>5252</v>
      </c>
      <c r="G1100" s="229" t="s">
        <v>203</v>
      </c>
      <c r="H1100" s="230">
        <v>15</v>
      </c>
      <c r="I1100" s="231"/>
      <c r="J1100" s="232">
        <f>ROUND(I1100*H1100,2)</f>
        <v>0</v>
      </c>
      <c r="K1100" s="228" t="s">
        <v>185</v>
      </c>
      <c r="L1100" s="44"/>
      <c r="M1100" s="233" t="s">
        <v>1</v>
      </c>
      <c r="N1100" s="234" t="s">
        <v>41</v>
      </c>
      <c r="O1100" s="91"/>
      <c r="P1100" s="235">
        <f>O1100*H1100</f>
        <v>0</v>
      </c>
      <c r="Q1100" s="235">
        <v>0</v>
      </c>
      <c r="R1100" s="235">
        <f>Q1100*H1100</f>
        <v>0</v>
      </c>
      <c r="S1100" s="235">
        <v>0.024</v>
      </c>
      <c r="T1100" s="236">
        <f>S1100*H1100</f>
        <v>0.35999999999999999</v>
      </c>
      <c r="U1100" s="38"/>
      <c r="V1100" s="38"/>
      <c r="W1100" s="38"/>
      <c r="X1100" s="38"/>
      <c r="Y1100" s="38"/>
      <c r="Z1100" s="38"/>
      <c r="AA1100" s="38"/>
      <c r="AB1100" s="38"/>
      <c r="AC1100" s="38"/>
      <c r="AD1100" s="38"/>
      <c r="AE1100" s="38"/>
      <c r="AR1100" s="237" t="s">
        <v>726</v>
      </c>
      <c r="AT1100" s="237" t="s">
        <v>181</v>
      </c>
      <c r="AU1100" s="237" t="s">
        <v>85</v>
      </c>
      <c r="AY1100" s="17" t="s">
        <v>178</v>
      </c>
      <c r="BE1100" s="238">
        <f>IF(N1100="základní",J1100,0)</f>
        <v>0</v>
      </c>
      <c r="BF1100" s="238">
        <f>IF(N1100="snížená",J1100,0)</f>
        <v>0</v>
      </c>
      <c r="BG1100" s="238">
        <f>IF(N1100="zákl. přenesená",J1100,0)</f>
        <v>0</v>
      </c>
      <c r="BH1100" s="238">
        <f>IF(N1100="sníž. přenesená",J1100,0)</f>
        <v>0</v>
      </c>
      <c r="BI1100" s="238">
        <f>IF(N1100="nulová",J1100,0)</f>
        <v>0</v>
      </c>
      <c r="BJ1100" s="17" t="s">
        <v>83</v>
      </c>
      <c r="BK1100" s="238">
        <f>ROUND(I1100*H1100,2)</f>
        <v>0</v>
      </c>
      <c r="BL1100" s="17" t="s">
        <v>726</v>
      </c>
      <c r="BM1100" s="237" t="s">
        <v>5253</v>
      </c>
    </row>
    <row r="1101" s="2" customFormat="1">
      <c r="A1101" s="38"/>
      <c r="B1101" s="39"/>
      <c r="C1101" s="40"/>
      <c r="D1101" s="239" t="s">
        <v>188</v>
      </c>
      <c r="E1101" s="40"/>
      <c r="F1101" s="240" t="s">
        <v>5254</v>
      </c>
      <c r="G1101" s="40"/>
      <c r="H1101" s="40"/>
      <c r="I1101" s="241"/>
      <c r="J1101" s="40"/>
      <c r="K1101" s="40"/>
      <c r="L1101" s="44"/>
      <c r="M1101" s="242"/>
      <c r="N1101" s="243"/>
      <c r="O1101" s="91"/>
      <c r="P1101" s="91"/>
      <c r="Q1101" s="91"/>
      <c r="R1101" s="91"/>
      <c r="S1101" s="91"/>
      <c r="T1101" s="92"/>
      <c r="U1101" s="38"/>
      <c r="V1101" s="38"/>
      <c r="W1101" s="38"/>
      <c r="X1101" s="38"/>
      <c r="Y1101" s="38"/>
      <c r="Z1101" s="38"/>
      <c r="AA1101" s="38"/>
      <c r="AB1101" s="38"/>
      <c r="AC1101" s="38"/>
      <c r="AD1101" s="38"/>
      <c r="AE1101" s="38"/>
      <c r="AT1101" s="17" t="s">
        <v>188</v>
      </c>
      <c r="AU1101" s="17" t="s">
        <v>85</v>
      </c>
    </row>
    <row r="1102" s="14" customFormat="1">
      <c r="A1102" s="14"/>
      <c r="B1102" s="255"/>
      <c r="C1102" s="256"/>
      <c r="D1102" s="246" t="s">
        <v>190</v>
      </c>
      <c r="E1102" s="257" t="s">
        <v>1</v>
      </c>
      <c r="F1102" s="258" t="s">
        <v>324</v>
      </c>
      <c r="G1102" s="256"/>
      <c r="H1102" s="259">
        <v>15</v>
      </c>
      <c r="I1102" s="260"/>
      <c r="J1102" s="256"/>
      <c r="K1102" s="256"/>
      <c r="L1102" s="261"/>
      <c r="M1102" s="262"/>
      <c r="N1102" s="263"/>
      <c r="O1102" s="263"/>
      <c r="P1102" s="263"/>
      <c r="Q1102" s="263"/>
      <c r="R1102" s="263"/>
      <c r="S1102" s="263"/>
      <c r="T1102" s="26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T1102" s="265" t="s">
        <v>190</v>
      </c>
      <c r="AU1102" s="265" t="s">
        <v>85</v>
      </c>
      <c r="AV1102" s="14" t="s">
        <v>85</v>
      </c>
      <c r="AW1102" s="14" t="s">
        <v>34</v>
      </c>
      <c r="AX1102" s="14" t="s">
        <v>76</v>
      </c>
      <c r="AY1102" s="265" t="s">
        <v>178</v>
      </c>
    </row>
    <row r="1103" s="2" customFormat="1" ht="24.15" customHeight="1">
      <c r="A1103" s="38"/>
      <c r="B1103" s="39"/>
      <c r="C1103" s="226" t="s">
        <v>5255</v>
      </c>
      <c r="D1103" s="226" t="s">
        <v>181</v>
      </c>
      <c r="E1103" s="227" t="s">
        <v>5256</v>
      </c>
      <c r="F1103" s="228" t="s">
        <v>5257</v>
      </c>
      <c r="G1103" s="229" t="s">
        <v>203</v>
      </c>
      <c r="H1103" s="230">
        <v>324</v>
      </c>
      <c r="I1103" s="231"/>
      <c r="J1103" s="232">
        <f>ROUND(I1103*H1103,2)</f>
        <v>0</v>
      </c>
      <c r="K1103" s="228" t="s">
        <v>185</v>
      </c>
      <c r="L1103" s="44"/>
      <c r="M1103" s="233" t="s">
        <v>1</v>
      </c>
      <c r="N1103" s="234" t="s">
        <v>41</v>
      </c>
      <c r="O1103" s="91"/>
      <c r="P1103" s="235">
        <f>O1103*H1103</f>
        <v>0</v>
      </c>
      <c r="Q1103" s="235">
        <v>0</v>
      </c>
      <c r="R1103" s="235">
        <f>Q1103*H1103</f>
        <v>0</v>
      </c>
      <c r="S1103" s="235">
        <v>0.00056999999999999998</v>
      </c>
      <c r="T1103" s="236">
        <f>S1103*H1103</f>
        <v>0.18467999999999998</v>
      </c>
      <c r="U1103" s="38"/>
      <c r="V1103" s="38"/>
      <c r="W1103" s="38"/>
      <c r="X1103" s="38"/>
      <c r="Y1103" s="38"/>
      <c r="Z1103" s="38"/>
      <c r="AA1103" s="38"/>
      <c r="AB1103" s="38"/>
      <c r="AC1103" s="38"/>
      <c r="AD1103" s="38"/>
      <c r="AE1103" s="38"/>
      <c r="AR1103" s="237" t="s">
        <v>726</v>
      </c>
      <c r="AT1103" s="237" t="s">
        <v>181</v>
      </c>
      <c r="AU1103" s="237" t="s">
        <v>85</v>
      </c>
      <c r="AY1103" s="17" t="s">
        <v>178</v>
      </c>
      <c r="BE1103" s="238">
        <f>IF(N1103="základní",J1103,0)</f>
        <v>0</v>
      </c>
      <c r="BF1103" s="238">
        <f>IF(N1103="snížená",J1103,0)</f>
        <v>0</v>
      </c>
      <c r="BG1103" s="238">
        <f>IF(N1103="zákl. přenesená",J1103,0)</f>
        <v>0</v>
      </c>
      <c r="BH1103" s="238">
        <f>IF(N1103="sníž. přenesená",J1103,0)</f>
        <v>0</v>
      </c>
      <c r="BI1103" s="238">
        <f>IF(N1103="nulová",J1103,0)</f>
        <v>0</v>
      </c>
      <c r="BJ1103" s="17" t="s">
        <v>83</v>
      </c>
      <c r="BK1103" s="238">
        <f>ROUND(I1103*H1103,2)</f>
        <v>0</v>
      </c>
      <c r="BL1103" s="17" t="s">
        <v>726</v>
      </c>
      <c r="BM1103" s="237" t="s">
        <v>5258</v>
      </c>
    </row>
    <row r="1104" s="2" customFormat="1">
      <c r="A1104" s="38"/>
      <c r="B1104" s="39"/>
      <c r="C1104" s="40"/>
      <c r="D1104" s="239" t="s">
        <v>188</v>
      </c>
      <c r="E1104" s="40"/>
      <c r="F1104" s="240" t="s">
        <v>5259</v>
      </c>
      <c r="G1104" s="40"/>
      <c r="H1104" s="40"/>
      <c r="I1104" s="241"/>
      <c r="J1104" s="40"/>
      <c r="K1104" s="40"/>
      <c r="L1104" s="44"/>
      <c r="M1104" s="242"/>
      <c r="N1104" s="243"/>
      <c r="O1104" s="91"/>
      <c r="P1104" s="91"/>
      <c r="Q1104" s="91"/>
      <c r="R1104" s="91"/>
      <c r="S1104" s="91"/>
      <c r="T1104" s="92"/>
      <c r="U1104" s="38"/>
      <c r="V1104" s="38"/>
      <c r="W1104" s="38"/>
      <c r="X1104" s="38"/>
      <c r="Y1104" s="38"/>
      <c r="Z1104" s="38"/>
      <c r="AA1104" s="38"/>
      <c r="AB1104" s="38"/>
      <c r="AC1104" s="38"/>
      <c r="AD1104" s="38"/>
      <c r="AE1104" s="38"/>
      <c r="AT1104" s="17" t="s">
        <v>188</v>
      </c>
      <c r="AU1104" s="17" t="s">
        <v>85</v>
      </c>
    </row>
    <row r="1105" s="14" customFormat="1">
      <c r="A1105" s="14"/>
      <c r="B1105" s="255"/>
      <c r="C1105" s="256"/>
      <c r="D1105" s="246" t="s">
        <v>190</v>
      </c>
      <c r="E1105" s="257" t="s">
        <v>1</v>
      </c>
      <c r="F1105" s="258" t="s">
        <v>2405</v>
      </c>
      <c r="G1105" s="256"/>
      <c r="H1105" s="259">
        <v>324</v>
      </c>
      <c r="I1105" s="260"/>
      <c r="J1105" s="256"/>
      <c r="K1105" s="256"/>
      <c r="L1105" s="261"/>
      <c r="M1105" s="262"/>
      <c r="N1105" s="263"/>
      <c r="O1105" s="263"/>
      <c r="P1105" s="263"/>
      <c r="Q1105" s="263"/>
      <c r="R1105" s="263"/>
      <c r="S1105" s="263"/>
      <c r="T1105" s="264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T1105" s="265" t="s">
        <v>190</v>
      </c>
      <c r="AU1105" s="265" t="s">
        <v>85</v>
      </c>
      <c r="AV1105" s="14" t="s">
        <v>85</v>
      </c>
      <c r="AW1105" s="14" t="s">
        <v>34</v>
      </c>
      <c r="AX1105" s="14" t="s">
        <v>76</v>
      </c>
      <c r="AY1105" s="265" t="s">
        <v>178</v>
      </c>
    </row>
    <row r="1106" s="2" customFormat="1" ht="33" customHeight="1">
      <c r="A1106" s="38"/>
      <c r="B1106" s="39"/>
      <c r="C1106" s="226" t="s">
        <v>5260</v>
      </c>
      <c r="D1106" s="226" t="s">
        <v>181</v>
      </c>
      <c r="E1106" s="227" t="s">
        <v>5261</v>
      </c>
      <c r="F1106" s="228" t="s">
        <v>5262</v>
      </c>
      <c r="G1106" s="229" t="s">
        <v>203</v>
      </c>
      <c r="H1106" s="230">
        <v>188</v>
      </c>
      <c r="I1106" s="231"/>
      <c r="J1106" s="232">
        <f>ROUND(I1106*H1106,2)</f>
        <v>0</v>
      </c>
      <c r="K1106" s="228" t="s">
        <v>185</v>
      </c>
      <c r="L1106" s="44"/>
      <c r="M1106" s="233" t="s">
        <v>1</v>
      </c>
      <c r="N1106" s="234" t="s">
        <v>41</v>
      </c>
      <c r="O1106" s="91"/>
      <c r="P1106" s="235">
        <f>O1106*H1106</f>
        <v>0</v>
      </c>
      <c r="Q1106" s="235">
        <v>0</v>
      </c>
      <c r="R1106" s="235">
        <f>Q1106*H1106</f>
        <v>0</v>
      </c>
      <c r="S1106" s="235">
        <v>0.00024000000000000001</v>
      </c>
      <c r="T1106" s="236">
        <f>S1106*H1106</f>
        <v>0.04512</v>
      </c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R1106" s="237" t="s">
        <v>362</v>
      </c>
      <c r="AT1106" s="237" t="s">
        <v>181</v>
      </c>
      <c r="AU1106" s="237" t="s">
        <v>85</v>
      </c>
      <c r="AY1106" s="17" t="s">
        <v>178</v>
      </c>
      <c r="BE1106" s="238">
        <f>IF(N1106="základní",J1106,0)</f>
        <v>0</v>
      </c>
      <c r="BF1106" s="238">
        <f>IF(N1106="snížená",J1106,0)</f>
        <v>0</v>
      </c>
      <c r="BG1106" s="238">
        <f>IF(N1106="zákl. přenesená",J1106,0)</f>
        <v>0</v>
      </c>
      <c r="BH1106" s="238">
        <f>IF(N1106="sníž. přenesená",J1106,0)</f>
        <v>0</v>
      </c>
      <c r="BI1106" s="238">
        <f>IF(N1106="nulová",J1106,0)</f>
        <v>0</v>
      </c>
      <c r="BJ1106" s="17" t="s">
        <v>83</v>
      </c>
      <c r="BK1106" s="238">
        <f>ROUND(I1106*H1106,2)</f>
        <v>0</v>
      </c>
      <c r="BL1106" s="17" t="s">
        <v>362</v>
      </c>
      <c r="BM1106" s="237" t="s">
        <v>5263</v>
      </c>
    </row>
    <row r="1107" s="2" customFormat="1">
      <c r="A1107" s="38"/>
      <c r="B1107" s="39"/>
      <c r="C1107" s="40"/>
      <c r="D1107" s="239" t="s">
        <v>188</v>
      </c>
      <c r="E1107" s="40"/>
      <c r="F1107" s="240" t="s">
        <v>5264</v>
      </c>
      <c r="G1107" s="40"/>
      <c r="H1107" s="40"/>
      <c r="I1107" s="241"/>
      <c r="J1107" s="40"/>
      <c r="K1107" s="40"/>
      <c r="L1107" s="44"/>
      <c r="M1107" s="242"/>
      <c r="N1107" s="243"/>
      <c r="O1107" s="91"/>
      <c r="P1107" s="91"/>
      <c r="Q1107" s="91"/>
      <c r="R1107" s="91"/>
      <c r="S1107" s="91"/>
      <c r="T1107" s="92"/>
      <c r="U1107" s="38"/>
      <c r="V1107" s="38"/>
      <c r="W1107" s="38"/>
      <c r="X1107" s="38"/>
      <c r="Y1107" s="38"/>
      <c r="Z1107" s="38"/>
      <c r="AA1107" s="38"/>
      <c r="AB1107" s="38"/>
      <c r="AC1107" s="38"/>
      <c r="AD1107" s="38"/>
      <c r="AE1107" s="38"/>
      <c r="AT1107" s="17" t="s">
        <v>188</v>
      </c>
      <c r="AU1107" s="17" t="s">
        <v>85</v>
      </c>
    </row>
    <row r="1108" s="14" customFormat="1">
      <c r="A1108" s="14"/>
      <c r="B1108" s="255"/>
      <c r="C1108" s="256"/>
      <c r="D1108" s="246" t="s">
        <v>190</v>
      </c>
      <c r="E1108" s="257" t="s">
        <v>1</v>
      </c>
      <c r="F1108" s="258" t="s">
        <v>5265</v>
      </c>
      <c r="G1108" s="256"/>
      <c r="H1108" s="259">
        <v>188</v>
      </c>
      <c r="I1108" s="260"/>
      <c r="J1108" s="256"/>
      <c r="K1108" s="256"/>
      <c r="L1108" s="261"/>
      <c r="M1108" s="262"/>
      <c r="N1108" s="263"/>
      <c r="O1108" s="263"/>
      <c r="P1108" s="263"/>
      <c r="Q1108" s="263"/>
      <c r="R1108" s="263"/>
      <c r="S1108" s="263"/>
      <c r="T1108" s="264"/>
      <c r="U1108" s="14"/>
      <c r="V1108" s="14"/>
      <c r="W1108" s="14"/>
      <c r="X1108" s="14"/>
      <c r="Y1108" s="14"/>
      <c r="Z1108" s="14"/>
      <c r="AA1108" s="14"/>
      <c r="AB1108" s="14"/>
      <c r="AC1108" s="14"/>
      <c r="AD1108" s="14"/>
      <c r="AE1108" s="14"/>
      <c r="AT1108" s="265" t="s">
        <v>190</v>
      </c>
      <c r="AU1108" s="265" t="s">
        <v>85</v>
      </c>
      <c r="AV1108" s="14" t="s">
        <v>85</v>
      </c>
      <c r="AW1108" s="14" t="s">
        <v>34</v>
      </c>
      <c r="AX1108" s="14" t="s">
        <v>76</v>
      </c>
      <c r="AY1108" s="265" t="s">
        <v>178</v>
      </c>
    </row>
    <row r="1109" s="2" customFormat="1" ht="24.15" customHeight="1">
      <c r="A1109" s="38"/>
      <c r="B1109" s="39"/>
      <c r="C1109" s="226" t="s">
        <v>5266</v>
      </c>
      <c r="D1109" s="226" t="s">
        <v>181</v>
      </c>
      <c r="E1109" s="227" t="s">
        <v>5267</v>
      </c>
      <c r="F1109" s="228" t="s">
        <v>5268</v>
      </c>
      <c r="G1109" s="229" t="s">
        <v>267</v>
      </c>
      <c r="H1109" s="230">
        <v>530</v>
      </c>
      <c r="I1109" s="231"/>
      <c r="J1109" s="232">
        <f>ROUND(I1109*H1109,2)</f>
        <v>0</v>
      </c>
      <c r="K1109" s="228" t="s">
        <v>185</v>
      </c>
      <c r="L1109" s="44"/>
      <c r="M1109" s="233" t="s">
        <v>1</v>
      </c>
      <c r="N1109" s="234" t="s">
        <v>41</v>
      </c>
      <c r="O1109" s="91"/>
      <c r="P1109" s="235">
        <f>O1109*H1109</f>
        <v>0</v>
      </c>
      <c r="Q1109" s="235">
        <v>0</v>
      </c>
      <c r="R1109" s="235">
        <f>Q1109*H1109</f>
        <v>0</v>
      </c>
      <c r="S1109" s="235">
        <v>0.002</v>
      </c>
      <c r="T1109" s="236">
        <f>S1109*H1109</f>
        <v>1.0600000000000001</v>
      </c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R1109" s="237" t="s">
        <v>726</v>
      </c>
      <c r="AT1109" s="237" t="s">
        <v>181</v>
      </c>
      <c r="AU1109" s="237" t="s">
        <v>85</v>
      </c>
      <c r="AY1109" s="17" t="s">
        <v>178</v>
      </c>
      <c r="BE1109" s="238">
        <f>IF(N1109="základní",J1109,0)</f>
        <v>0</v>
      </c>
      <c r="BF1109" s="238">
        <f>IF(N1109="snížená",J1109,0)</f>
        <v>0</v>
      </c>
      <c r="BG1109" s="238">
        <f>IF(N1109="zákl. přenesená",J1109,0)</f>
        <v>0</v>
      </c>
      <c r="BH1109" s="238">
        <f>IF(N1109="sníž. přenesená",J1109,0)</f>
        <v>0</v>
      </c>
      <c r="BI1109" s="238">
        <f>IF(N1109="nulová",J1109,0)</f>
        <v>0</v>
      </c>
      <c r="BJ1109" s="17" t="s">
        <v>83</v>
      </c>
      <c r="BK1109" s="238">
        <f>ROUND(I1109*H1109,2)</f>
        <v>0</v>
      </c>
      <c r="BL1109" s="17" t="s">
        <v>726</v>
      </c>
      <c r="BM1109" s="237" t="s">
        <v>5269</v>
      </c>
    </row>
    <row r="1110" s="2" customFormat="1">
      <c r="A1110" s="38"/>
      <c r="B1110" s="39"/>
      <c r="C1110" s="40"/>
      <c r="D1110" s="239" t="s">
        <v>188</v>
      </c>
      <c r="E1110" s="40"/>
      <c r="F1110" s="240" t="s">
        <v>5270</v>
      </c>
      <c r="G1110" s="40"/>
      <c r="H1110" s="40"/>
      <c r="I1110" s="241"/>
      <c r="J1110" s="40"/>
      <c r="K1110" s="40"/>
      <c r="L1110" s="44"/>
      <c r="M1110" s="242"/>
      <c r="N1110" s="243"/>
      <c r="O1110" s="91"/>
      <c r="P1110" s="91"/>
      <c r="Q1110" s="91"/>
      <c r="R1110" s="91"/>
      <c r="S1110" s="91"/>
      <c r="T1110" s="92"/>
      <c r="U1110" s="38"/>
      <c r="V1110" s="38"/>
      <c r="W1110" s="38"/>
      <c r="X1110" s="38"/>
      <c r="Y1110" s="38"/>
      <c r="Z1110" s="38"/>
      <c r="AA1110" s="38"/>
      <c r="AB1110" s="38"/>
      <c r="AC1110" s="38"/>
      <c r="AD1110" s="38"/>
      <c r="AE1110" s="38"/>
      <c r="AT1110" s="17" t="s">
        <v>188</v>
      </c>
      <c r="AU1110" s="17" t="s">
        <v>85</v>
      </c>
    </row>
    <row r="1111" s="14" customFormat="1">
      <c r="A1111" s="14"/>
      <c r="B1111" s="255"/>
      <c r="C1111" s="256"/>
      <c r="D1111" s="246" t="s">
        <v>190</v>
      </c>
      <c r="E1111" s="257" t="s">
        <v>1</v>
      </c>
      <c r="F1111" s="258" t="s">
        <v>5271</v>
      </c>
      <c r="G1111" s="256"/>
      <c r="H1111" s="259">
        <v>80</v>
      </c>
      <c r="I1111" s="260"/>
      <c r="J1111" s="256"/>
      <c r="K1111" s="256"/>
      <c r="L1111" s="261"/>
      <c r="M1111" s="262"/>
      <c r="N1111" s="263"/>
      <c r="O1111" s="263"/>
      <c r="P1111" s="263"/>
      <c r="Q1111" s="263"/>
      <c r="R1111" s="263"/>
      <c r="S1111" s="263"/>
      <c r="T1111" s="264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T1111" s="265" t="s">
        <v>190</v>
      </c>
      <c r="AU1111" s="265" t="s">
        <v>85</v>
      </c>
      <c r="AV1111" s="14" t="s">
        <v>85</v>
      </c>
      <c r="AW1111" s="14" t="s">
        <v>34</v>
      </c>
      <c r="AX1111" s="14" t="s">
        <v>76</v>
      </c>
      <c r="AY1111" s="265" t="s">
        <v>178</v>
      </c>
    </row>
    <row r="1112" s="14" customFormat="1">
      <c r="A1112" s="14"/>
      <c r="B1112" s="255"/>
      <c r="C1112" s="256"/>
      <c r="D1112" s="246" t="s">
        <v>190</v>
      </c>
      <c r="E1112" s="257" t="s">
        <v>1</v>
      </c>
      <c r="F1112" s="258" t="s">
        <v>5272</v>
      </c>
      <c r="G1112" s="256"/>
      <c r="H1112" s="259">
        <v>450</v>
      </c>
      <c r="I1112" s="260"/>
      <c r="J1112" s="256"/>
      <c r="K1112" s="256"/>
      <c r="L1112" s="261"/>
      <c r="M1112" s="262"/>
      <c r="N1112" s="263"/>
      <c r="O1112" s="263"/>
      <c r="P1112" s="263"/>
      <c r="Q1112" s="263"/>
      <c r="R1112" s="263"/>
      <c r="S1112" s="263"/>
      <c r="T1112" s="264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T1112" s="265" t="s">
        <v>190</v>
      </c>
      <c r="AU1112" s="265" t="s">
        <v>85</v>
      </c>
      <c r="AV1112" s="14" t="s">
        <v>85</v>
      </c>
      <c r="AW1112" s="14" t="s">
        <v>34</v>
      </c>
      <c r="AX1112" s="14" t="s">
        <v>76</v>
      </c>
      <c r="AY1112" s="265" t="s">
        <v>178</v>
      </c>
    </row>
    <row r="1113" s="2" customFormat="1" ht="24.15" customHeight="1">
      <c r="A1113" s="38"/>
      <c r="B1113" s="39"/>
      <c r="C1113" s="226" t="s">
        <v>5273</v>
      </c>
      <c r="D1113" s="226" t="s">
        <v>181</v>
      </c>
      <c r="E1113" s="227" t="s">
        <v>5274</v>
      </c>
      <c r="F1113" s="228" t="s">
        <v>5275</v>
      </c>
      <c r="G1113" s="229" t="s">
        <v>267</v>
      </c>
      <c r="H1113" s="230">
        <v>530</v>
      </c>
      <c r="I1113" s="231"/>
      <c r="J1113" s="232">
        <f>ROUND(I1113*H1113,2)</f>
        <v>0</v>
      </c>
      <c r="K1113" s="228" t="s">
        <v>185</v>
      </c>
      <c r="L1113" s="44"/>
      <c r="M1113" s="233" t="s">
        <v>1</v>
      </c>
      <c r="N1113" s="234" t="s">
        <v>41</v>
      </c>
      <c r="O1113" s="91"/>
      <c r="P1113" s="235">
        <f>O1113*H1113</f>
        <v>0</v>
      </c>
      <c r="Q1113" s="235">
        <v>0.00014999999999999999</v>
      </c>
      <c r="R1113" s="235">
        <f>Q1113*H1113</f>
        <v>0.079499999999999987</v>
      </c>
      <c r="S1113" s="235">
        <v>0</v>
      </c>
      <c r="T1113" s="236">
        <f>S1113*H1113</f>
        <v>0</v>
      </c>
      <c r="U1113" s="38"/>
      <c r="V1113" s="38"/>
      <c r="W1113" s="38"/>
      <c r="X1113" s="38"/>
      <c r="Y1113" s="38"/>
      <c r="Z1113" s="38"/>
      <c r="AA1113" s="38"/>
      <c r="AB1113" s="38"/>
      <c r="AC1113" s="38"/>
      <c r="AD1113" s="38"/>
      <c r="AE1113" s="38"/>
      <c r="AR1113" s="237" t="s">
        <v>726</v>
      </c>
      <c r="AT1113" s="237" t="s">
        <v>181</v>
      </c>
      <c r="AU1113" s="237" t="s">
        <v>85</v>
      </c>
      <c r="AY1113" s="17" t="s">
        <v>178</v>
      </c>
      <c r="BE1113" s="238">
        <f>IF(N1113="základní",J1113,0)</f>
        <v>0</v>
      </c>
      <c r="BF1113" s="238">
        <f>IF(N1113="snížená",J1113,0)</f>
        <v>0</v>
      </c>
      <c r="BG1113" s="238">
        <f>IF(N1113="zákl. přenesená",J1113,0)</f>
        <v>0</v>
      </c>
      <c r="BH1113" s="238">
        <f>IF(N1113="sníž. přenesená",J1113,0)</f>
        <v>0</v>
      </c>
      <c r="BI1113" s="238">
        <f>IF(N1113="nulová",J1113,0)</f>
        <v>0</v>
      </c>
      <c r="BJ1113" s="17" t="s">
        <v>83</v>
      </c>
      <c r="BK1113" s="238">
        <f>ROUND(I1113*H1113,2)</f>
        <v>0</v>
      </c>
      <c r="BL1113" s="17" t="s">
        <v>726</v>
      </c>
      <c r="BM1113" s="237" t="s">
        <v>5276</v>
      </c>
    </row>
    <row r="1114" s="2" customFormat="1">
      <c r="A1114" s="38"/>
      <c r="B1114" s="39"/>
      <c r="C1114" s="40"/>
      <c r="D1114" s="239" t="s">
        <v>188</v>
      </c>
      <c r="E1114" s="40"/>
      <c r="F1114" s="240" t="s">
        <v>5277</v>
      </c>
      <c r="G1114" s="40"/>
      <c r="H1114" s="40"/>
      <c r="I1114" s="241"/>
      <c r="J1114" s="40"/>
      <c r="K1114" s="40"/>
      <c r="L1114" s="44"/>
      <c r="M1114" s="242"/>
      <c r="N1114" s="243"/>
      <c r="O1114" s="91"/>
      <c r="P1114" s="91"/>
      <c r="Q1114" s="91"/>
      <c r="R1114" s="91"/>
      <c r="S1114" s="91"/>
      <c r="T1114" s="92"/>
      <c r="U1114" s="38"/>
      <c r="V1114" s="38"/>
      <c r="W1114" s="38"/>
      <c r="X1114" s="38"/>
      <c r="Y1114" s="38"/>
      <c r="Z1114" s="38"/>
      <c r="AA1114" s="38"/>
      <c r="AB1114" s="38"/>
      <c r="AC1114" s="38"/>
      <c r="AD1114" s="38"/>
      <c r="AE1114" s="38"/>
      <c r="AT1114" s="17" t="s">
        <v>188</v>
      </c>
      <c r="AU1114" s="17" t="s">
        <v>85</v>
      </c>
    </row>
    <row r="1115" s="12" customFormat="1" ht="22.8" customHeight="1">
      <c r="A1115" s="12"/>
      <c r="B1115" s="210"/>
      <c r="C1115" s="211"/>
      <c r="D1115" s="212" t="s">
        <v>75</v>
      </c>
      <c r="E1115" s="224" t="s">
        <v>5278</v>
      </c>
      <c r="F1115" s="224" t="s">
        <v>5279</v>
      </c>
      <c r="G1115" s="211"/>
      <c r="H1115" s="211"/>
      <c r="I1115" s="214"/>
      <c r="J1115" s="225">
        <f>BK1115</f>
        <v>0</v>
      </c>
      <c r="K1115" s="211"/>
      <c r="L1115" s="216"/>
      <c r="M1115" s="217"/>
      <c r="N1115" s="218"/>
      <c r="O1115" s="218"/>
      <c r="P1115" s="219">
        <f>SUM(P1116:P1153)</f>
        <v>0</v>
      </c>
      <c r="Q1115" s="218"/>
      <c r="R1115" s="219">
        <f>SUM(R1116:R1153)</f>
        <v>0</v>
      </c>
      <c r="S1115" s="218"/>
      <c r="T1115" s="220">
        <f>SUM(T1116:T1153)</f>
        <v>8.1681600000000003</v>
      </c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R1115" s="221" t="s">
        <v>179</v>
      </c>
      <c r="AT1115" s="222" t="s">
        <v>75</v>
      </c>
      <c r="AU1115" s="222" t="s">
        <v>83</v>
      </c>
      <c r="AY1115" s="221" t="s">
        <v>178</v>
      </c>
      <c r="BK1115" s="223">
        <f>SUM(BK1116:BK1153)</f>
        <v>0</v>
      </c>
    </row>
    <row r="1116" s="2" customFormat="1" ht="24.15" customHeight="1">
      <c r="A1116" s="38"/>
      <c r="B1116" s="39"/>
      <c r="C1116" s="226" t="s">
        <v>4699</v>
      </c>
      <c r="D1116" s="226" t="s">
        <v>181</v>
      </c>
      <c r="E1116" s="227" t="s">
        <v>5280</v>
      </c>
      <c r="F1116" s="228" t="s">
        <v>5281</v>
      </c>
      <c r="G1116" s="229" t="s">
        <v>203</v>
      </c>
      <c r="H1116" s="230">
        <v>106</v>
      </c>
      <c r="I1116" s="231"/>
      <c r="J1116" s="232">
        <f>ROUND(I1116*H1116,2)</f>
        <v>0</v>
      </c>
      <c r="K1116" s="228" t="s">
        <v>185</v>
      </c>
      <c r="L1116" s="44"/>
      <c r="M1116" s="233" t="s">
        <v>1</v>
      </c>
      <c r="N1116" s="234" t="s">
        <v>41</v>
      </c>
      <c r="O1116" s="91"/>
      <c r="P1116" s="235">
        <f>O1116*H1116</f>
        <v>0</v>
      </c>
      <c r="Q1116" s="235">
        <v>0</v>
      </c>
      <c r="R1116" s="235">
        <f>Q1116*H1116</f>
        <v>0</v>
      </c>
      <c r="S1116" s="235">
        <v>0</v>
      </c>
      <c r="T1116" s="236">
        <f>S1116*H1116</f>
        <v>0</v>
      </c>
      <c r="U1116" s="38"/>
      <c r="V1116" s="38"/>
      <c r="W1116" s="38"/>
      <c r="X1116" s="38"/>
      <c r="Y1116" s="38"/>
      <c r="Z1116" s="38"/>
      <c r="AA1116" s="38"/>
      <c r="AB1116" s="38"/>
      <c r="AC1116" s="38"/>
      <c r="AD1116" s="38"/>
      <c r="AE1116" s="38"/>
      <c r="AR1116" s="237" t="s">
        <v>5282</v>
      </c>
      <c r="AT1116" s="237" t="s">
        <v>181</v>
      </c>
      <c r="AU1116" s="237" t="s">
        <v>85</v>
      </c>
      <c r="AY1116" s="17" t="s">
        <v>178</v>
      </c>
      <c r="BE1116" s="238">
        <f>IF(N1116="základní",J1116,0)</f>
        <v>0</v>
      </c>
      <c r="BF1116" s="238">
        <f>IF(N1116="snížená",J1116,0)</f>
        <v>0</v>
      </c>
      <c r="BG1116" s="238">
        <f>IF(N1116="zákl. přenesená",J1116,0)</f>
        <v>0</v>
      </c>
      <c r="BH1116" s="238">
        <f>IF(N1116="sníž. přenesená",J1116,0)</f>
        <v>0</v>
      </c>
      <c r="BI1116" s="238">
        <f>IF(N1116="nulová",J1116,0)</f>
        <v>0</v>
      </c>
      <c r="BJ1116" s="17" t="s">
        <v>83</v>
      </c>
      <c r="BK1116" s="238">
        <f>ROUND(I1116*H1116,2)</f>
        <v>0</v>
      </c>
      <c r="BL1116" s="17" t="s">
        <v>5282</v>
      </c>
      <c r="BM1116" s="237" t="s">
        <v>5283</v>
      </c>
    </row>
    <row r="1117" s="2" customFormat="1">
      <c r="A1117" s="38"/>
      <c r="B1117" s="39"/>
      <c r="C1117" s="40"/>
      <c r="D1117" s="239" t="s">
        <v>188</v>
      </c>
      <c r="E1117" s="40"/>
      <c r="F1117" s="240" t="s">
        <v>5284</v>
      </c>
      <c r="G1117" s="40"/>
      <c r="H1117" s="40"/>
      <c r="I1117" s="241"/>
      <c r="J1117" s="40"/>
      <c r="K1117" s="40"/>
      <c r="L1117" s="44"/>
      <c r="M1117" s="242"/>
      <c r="N1117" s="243"/>
      <c r="O1117" s="91"/>
      <c r="P1117" s="91"/>
      <c r="Q1117" s="91"/>
      <c r="R1117" s="91"/>
      <c r="S1117" s="91"/>
      <c r="T1117" s="92"/>
      <c r="U1117" s="38"/>
      <c r="V1117" s="38"/>
      <c r="W1117" s="38"/>
      <c r="X1117" s="38"/>
      <c r="Y1117" s="38"/>
      <c r="Z1117" s="38"/>
      <c r="AA1117" s="38"/>
      <c r="AB1117" s="38"/>
      <c r="AC1117" s="38"/>
      <c r="AD1117" s="38"/>
      <c r="AE1117" s="38"/>
      <c r="AT1117" s="17" t="s">
        <v>188</v>
      </c>
      <c r="AU1117" s="17" t="s">
        <v>85</v>
      </c>
    </row>
    <row r="1118" s="14" customFormat="1">
      <c r="A1118" s="14"/>
      <c r="B1118" s="255"/>
      <c r="C1118" s="256"/>
      <c r="D1118" s="246" t="s">
        <v>190</v>
      </c>
      <c r="E1118" s="257" t="s">
        <v>1</v>
      </c>
      <c r="F1118" s="258" t="s">
        <v>5285</v>
      </c>
      <c r="G1118" s="256"/>
      <c r="H1118" s="259">
        <v>10</v>
      </c>
      <c r="I1118" s="260"/>
      <c r="J1118" s="256"/>
      <c r="K1118" s="256"/>
      <c r="L1118" s="261"/>
      <c r="M1118" s="262"/>
      <c r="N1118" s="263"/>
      <c r="O1118" s="263"/>
      <c r="P1118" s="263"/>
      <c r="Q1118" s="263"/>
      <c r="R1118" s="263"/>
      <c r="S1118" s="263"/>
      <c r="T1118" s="264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T1118" s="265" t="s">
        <v>190</v>
      </c>
      <c r="AU1118" s="265" t="s">
        <v>85</v>
      </c>
      <c r="AV1118" s="14" t="s">
        <v>85</v>
      </c>
      <c r="AW1118" s="14" t="s">
        <v>34</v>
      </c>
      <c r="AX1118" s="14" t="s">
        <v>76</v>
      </c>
      <c r="AY1118" s="265" t="s">
        <v>178</v>
      </c>
    </row>
    <row r="1119" s="14" customFormat="1">
      <c r="A1119" s="14"/>
      <c r="B1119" s="255"/>
      <c r="C1119" s="256"/>
      <c r="D1119" s="246" t="s">
        <v>190</v>
      </c>
      <c r="E1119" s="257" t="s">
        <v>1</v>
      </c>
      <c r="F1119" s="258" t="s">
        <v>5286</v>
      </c>
      <c r="G1119" s="256"/>
      <c r="H1119" s="259">
        <v>50</v>
      </c>
      <c r="I1119" s="260"/>
      <c r="J1119" s="256"/>
      <c r="K1119" s="256"/>
      <c r="L1119" s="261"/>
      <c r="M1119" s="262"/>
      <c r="N1119" s="263"/>
      <c r="O1119" s="263"/>
      <c r="P1119" s="263"/>
      <c r="Q1119" s="263"/>
      <c r="R1119" s="263"/>
      <c r="S1119" s="263"/>
      <c r="T1119" s="264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T1119" s="265" t="s">
        <v>190</v>
      </c>
      <c r="AU1119" s="265" t="s">
        <v>85</v>
      </c>
      <c r="AV1119" s="14" t="s">
        <v>85</v>
      </c>
      <c r="AW1119" s="14" t="s">
        <v>34</v>
      </c>
      <c r="AX1119" s="14" t="s">
        <v>76</v>
      </c>
      <c r="AY1119" s="265" t="s">
        <v>178</v>
      </c>
    </row>
    <row r="1120" s="14" customFormat="1">
      <c r="A1120" s="14"/>
      <c r="B1120" s="255"/>
      <c r="C1120" s="256"/>
      <c r="D1120" s="246" t="s">
        <v>190</v>
      </c>
      <c r="E1120" s="257" t="s">
        <v>1</v>
      </c>
      <c r="F1120" s="258" t="s">
        <v>5287</v>
      </c>
      <c r="G1120" s="256"/>
      <c r="H1120" s="259">
        <v>6</v>
      </c>
      <c r="I1120" s="260"/>
      <c r="J1120" s="256"/>
      <c r="K1120" s="256"/>
      <c r="L1120" s="261"/>
      <c r="M1120" s="262"/>
      <c r="N1120" s="263"/>
      <c r="O1120" s="263"/>
      <c r="P1120" s="263"/>
      <c r="Q1120" s="263"/>
      <c r="R1120" s="263"/>
      <c r="S1120" s="263"/>
      <c r="T1120" s="264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65" t="s">
        <v>190</v>
      </c>
      <c r="AU1120" s="265" t="s">
        <v>85</v>
      </c>
      <c r="AV1120" s="14" t="s">
        <v>85</v>
      </c>
      <c r="AW1120" s="14" t="s">
        <v>34</v>
      </c>
      <c r="AX1120" s="14" t="s">
        <v>76</v>
      </c>
      <c r="AY1120" s="265" t="s">
        <v>178</v>
      </c>
    </row>
    <row r="1121" s="14" customFormat="1">
      <c r="A1121" s="14"/>
      <c r="B1121" s="255"/>
      <c r="C1121" s="256"/>
      <c r="D1121" s="246" t="s">
        <v>190</v>
      </c>
      <c r="E1121" s="257" t="s">
        <v>1</v>
      </c>
      <c r="F1121" s="258" t="s">
        <v>5288</v>
      </c>
      <c r="G1121" s="256"/>
      <c r="H1121" s="259">
        <v>30</v>
      </c>
      <c r="I1121" s="260"/>
      <c r="J1121" s="256"/>
      <c r="K1121" s="256"/>
      <c r="L1121" s="261"/>
      <c r="M1121" s="262"/>
      <c r="N1121" s="263"/>
      <c r="O1121" s="263"/>
      <c r="P1121" s="263"/>
      <c r="Q1121" s="263"/>
      <c r="R1121" s="263"/>
      <c r="S1121" s="263"/>
      <c r="T1121" s="264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T1121" s="265" t="s">
        <v>190</v>
      </c>
      <c r="AU1121" s="265" t="s">
        <v>85</v>
      </c>
      <c r="AV1121" s="14" t="s">
        <v>85</v>
      </c>
      <c r="AW1121" s="14" t="s">
        <v>34</v>
      </c>
      <c r="AX1121" s="14" t="s">
        <v>76</v>
      </c>
      <c r="AY1121" s="265" t="s">
        <v>178</v>
      </c>
    </row>
    <row r="1122" s="14" customFormat="1">
      <c r="A1122" s="14"/>
      <c r="B1122" s="255"/>
      <c r="C1122" s="256"/>
      <c r="D1122" s="246" t="s">
        <v>190</v>
      </c>
      <c r="E1122" s="257" t="s">
        <v>1</v>
      </c>
      <c r="F1122" s="258" t="s">
        <v>5289</v>
      </c>
      <c r="G1122" s="256"/>
      <c r="H1122" s="259">
        <v>10</v>
      </c>
      <c r="I1122" s="260"/>
      <c r="J1122" s="256"/>
      <c r="K1122" s="256"/>
      <c r="L1122" s="261"/>
      <c r="M1122" s="262"/>
      <c r="N1122" s="263"/>
      <c r="O1122" s="263"/>
      <c r="P1122" s="263"/>
      <c r="Q1122" s="263"/>
      <c r="R1122" s="263"/>
      <c r="S1122" s="263"/>
      <c r="T1122" s="264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T1122" s="265" t="s">
        <v>190</v>
      </c>
      <c r="AU1122" s="265" t="s">
        <v>85</v>
      </c>
      <c r="AV1122" s="14" t="s">
        <v>85</v>
      </c>
      <c r="AW1122" s="14" t="s">
        <v>34</v>
      </c>
      <c r="AX1122" s="14" t="s">
        <v>76</v>
      </c>
      <c r="AY1122" s="265" t="s">
        <v>178</v>
      </c>
    </row>
    <row r="1123" s="2" customFormat="1" ht="33" customHeight="1">
      <c r="A1123" s="38"/>
      <c r="B1123" s="39"/>
      <c r="C1123" s="226" t="s">
        <v>5290</v>
      </c>
      <c r="D1123" s="226" t="s">
        <v>181</v>
      </c>
      <c r="E1123" s="227" t="s">
        <v>5291</v>
      </c>
      <c r="F1123" s="228" t="s">
        <v>5292</v>
      </c>
      <c r="G1123" s="229" t="s">
        <v>203</v>
      </c>
      <c r="H1123" s="230">
        <v>11</v>
      </c>
      <c r="I1123" s="231"/>
      <c r="J1123" s="232">
        <f>ROUND(I1123*H1123,2)</f>
        <v>0</v>
      </c>
      <c r="K1123" s="228" t="s">
        <v>185</v>
      </c>
      <c r="L1123" s="44"/>
      <c r="M1123" s="233" t="s">
        <v>1</v>
      </c>
      <c r="N1123" s="234" t="s">
        <v>41</v>
      </c>
      <c r="O1123" s="91"/>
      <c r="P1123" s="235">
        <f>O1123*H1123</f>
        <v>0</v>
      </c>
      <c r="Q1123" s="235">
        <v>0</v>
      </c>
      <c r="R1123" s="235">
        <f>Q1123*H1123</f>
        <v>0</v>
      </c>
      <c r="S1123" s="235">
        <v>0</v>
      </c>
      <c r="T1123" s="236">
        <f>S1123*H1123</f>
        <v>0</v>
      </c>
      <c r="U1123" s="38"/>
      <c r="V1123" s="38"/>
      <c r="W1123" s="38"/>
      <c r="X1123" s="38"/>
      <c r="Y1123" s="38"/>
      <c r="Z1123" s="38"/>
      <c r="AA1123" s="38"/>
      <c r="AB1123" s="38"/>
      <c r="AC1123" s="38"/>
      <c r="AD1123" s="38"/>
      <c r="AE1123" s="38"/>
      <c r="AR1123" s="237" t="s">
        <v>5282</v>
      </c>
      <c r="AT1123" s="237" t="s">
        <v>181</v>
      </c>
      <c r="AU1123" s="237" t="s">
        <v>85</v>
      </c>
      <c r="AY1123" s="17" t="s">
        <v>178</v>
      </c>
      <c r="BE1123" s="238">
        <f>IF(N1123="základní",J1123,0)</f>
        <v>0</v>
      </c>
      <c r="BF1123" s="238">
        <f>IF(N1123="snížená",J1123,0)</f>
        <v>0</v>
      </c>
      <c r="BG1123" s="238">
        <f>IF(N1123="zákl. přenesená",J1123,0)</f>
        <v>0</v>
      </c>
      <c r="BH1123" s="238">
        <f>IF(N1123="sníž. přenesená",J1123,0)</f>
        <v>0</v>
      </c>
      <c r="BI1123" s="238">
        <f>IF(N1123="nulová",J1123,0)</f>
        <v>0</v>
      </c>
      <c r="BJ1123" s="17" t="s">
        <v>83</v>
      </c>
      <c r="BK1123" s="238">
        <f>ROUND(I1123*H1123,2)</f>
        <v>0</v>
      </c>
      <c r="BL1123" s="17" t="s">
        <v>5282</v>
      </c>
      <c r="BM1123" s="237" t="s">
        <v>5293</v>
      </c>
    </row>
    <row r="1124" s="2" customFormat="1">
      <c r="A1124" s="38"/>
      <c r="B1124" s="39"/>
      <c r="C1124" s="40"/>
      <c r="D1124" s="239" t="s">
        <v>188</v>
      </c>
      <c r="E1124" s="40"/>
      <c r="F1124" s="240" t="s">
        <v>5294</v>
      </c>
      <c r="G1124" s="40"/>
      <c r="H1124" s="40"/>
      <c r="I1124" s="241"/>
      <c r="J1124" s="40"/>
      <c r="K1124" s="40"/>
      <c r="L1124" s="44"/>
      <c r="M1124" s="242"/>
      <c r="N1124" s="243"/>
      <c r="O1124" s="91"/>
      <c r="P1124" s="91"/>
      <c r="Q1124" s="91"/>
      <c r="R1124" s="91"/>
      <c r="S1124" s="91"/>
      <c r="T1124" s="92"/>
      <c r="U1124" s="38"/>
      <c r="V1124" s="38"/>
      <c r="W1124" s="38"/>
      <c r="X1124" s="38"/>
      <c r="Y1124" s="38"/>
      <c r="Z1124" s="38"/>
      <c r="AA1124" s="38"/>
      <c r="AB1124" s="38"/>
      <c r="AC1124" s="38"/>
      <c r="AD1124" s="38"/>
      <c r="AE1124" s="38"/>
      <c r="AT1124" s="17" t="s">
        <v>188</v>
      </c>
      <c r="AU1124" s="17" t="s">
        <v>85</v>
      </c>
    </row>
    <row r="1125" s="14" customFormat="1">
      <c r="A1125" s="14"/>
      <c r="B1125" s="255"/>
      <c r="C1125" s="256"/>
      <c r="D1125" s="246" t="s">
        <v>190</v>
      </c>
      <c r="E1125" s="257" t="s">
        <v>1</v>
      </c>
      <c r="F1125" s="258" t="s">
        <v>5295</v>
      </c>
      <c r="G1125" s="256"/>
      <c r="H1125" s="259">
        <v>6</v>
      </c>
      <c r="I1125" s="260"/>
      <c r="J1125" s="256"/>
      <c r="K1125" s="256"/>
      <c r="L1125" s="261"/>
      <c r="M1125" s="262"/>
      <c r="N1125" s="263"/>
      <c r="O1125" s="263"/>
      <c r="P1125" s="263"/>
      <c r="Q1125" s="263"/>
      <c r="R1125" s="263"/>
      <c r="S1125" s="263"/>
      <c r="T1125" s="264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T1125" s="265" t="s">
        <v>190</v>
      </c>
      <c r="AU1125" s="265" t="s">
        <v>85</v>
      </c>
      <c r="AV1125" s="14" t="s">
        <v>85</v>
      </c>
      <c r="AW1125" s="14" t="s">
        <v>34</v>
      </c>
      <c r="AX1125" s="14" t="s">
        <v>76</v>
      </c>
      <c r="AY1125" s="265" t="s">
        <v>178</v>
      </c>
    </row>
    <row r="1126" s="14" customFormat="1">
      <c r="A1126" s="14"/>
      <c r="B1126" s="255"/>
      <c r="C1126" s="256"/>
      <c r="D1126" s="246" t="s">
        <v>190</v>
      </c>
      <c r="E1126" s="257" t="s">
        <v>1</v>
      </c>
      <c r="F1126" s="258" t="s">
        <v>5296</v>
      </c>
      <c r="G1126" s="256"/>
      <c r="H1126" s="259">
        <v>2</v>
      </c>
      <c r="I1126" s="260"/>
      <c r="J1126" s="256"/>
      <c r="K1126" s="256"/>
      <c r="L1126" s="261"/>
      <c r="M1126" s="262"/>
      <c r="N1126" s="263"/>
      <c r="O1126" s="263"/>
      <c r="P1126" s="263"/>
      <c r="Q1126" s="263"/>
      <c r="R1126" s="263"/>
      <c r="S1126" s="263"/>
      <c r="T1126" s="264"/>
      <c r="U1126" s="14"/>
      <c r="V1126" s="14"/>
      <c r="W1126" s="14"/>
      <c r="X1126" s="14"/>
      <c r="Y1126" s="14"/>
      <c r="Z1126" s="14"/>
      <c r="AA1126" s="14"/>
      <c r="AB1126" s="14"/>
      <c r="AC1126" s="14"/>
      <c r="AD1126" s="14"/>
      <c r="AE1126" s="14"/>
      <c r="AT1126" s="265" t="s">
        <v>190</v>
      </c>
      <c r="AU1126" s="265" t="s">
        <v>85</v>
      </c>
      <c r="AV1126" s="14" t="s">
        <v>85</v>
      </c>
      <c r="AW1126" s="14" t="s">
        <v>34</v>
      </c>
      <c r="AX1126" s="14" t="s">
        <v>76</v>
      </c>
      <c r="AY1126" s="265" t="s">
        <v>178</v>
      </c>
    </row>
    <row r="1127" s="14" customFormat="1">
      <c r="A1127" s="14"/>
      <c r="B1127" s="255"/>
      <c r="C1127" s="256"/>
      <c r="D1127" s="246" t="s">
        <v>190</v>
      </c>
      <c r="E1127" s="257" t="s">
        <v>1</v>
      </c>
      <c r="F1127" s="258" t="s">
        <v>5297</v>
      </c>
      <c r="G1127" s="256"/>
      <c r="H1127" s="259">
        <v>3</v>
      </c>
      <c r="I1127" s="260"/>
      <c r="J1127" s="256"/>
      <c r="K1127" s="256"/>
      <c r="L1127" s="261"/>
      <c r="M1127" s="262"/>
      <c r="N1127" s="263"/>
      <c r="O1127" s="263"/>
      <c r="P1127" s="263"/>
      <c r="Q1127" s="263"/>
      <c r="R1127" s="263"/>
      <c r="S1127" s="263"/>
      <c r="T1127" s="26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T1127" s="265" t="s">
        <v>190</v>
      </c>
      <c r="AU1127" s="265" t="s">
        <v>85</v>
      </c>
      <c r="AV1127" s="14" t="s">
        <v>85</v>
      </c>
      <c r="AW1127" s="14" t="s">
        <v>34</v>
      </c>
      <c r="AX1127" s="14" t="s">
        <v>76</v>
      </c>
      <c r="AY1127" s="265" t="s">
        <v>178</v>
      </c>
    </row>
    <row r="1128" s="2" customFormat="1" ht="24.15" customHeight="1">
      <c r="A1128" s="38"/>
      <c r="B1128" s="39"/>
      <c r="C1128" s="226" t="s">
        <v>5298</v>
      </c>
      <c r="D1128" s="226" t="s">
        <v>181</v>
      </c>
      <c r="E1128" s="227" t="s">
        <v>5299</v>
      </c>
      <c r="F1128" s="228" t="s">
        <v>5300</v>
      </c>
      <c r="G1128" s="229" t="s">
        <v>203</v>
      </c>
      <c r="H1128" s="230">
        <v>16</v>
      </c>
      <c r="I1128" s="231"/>
      <c r="J1128" s="232">
        <f>ROUND(I1128*H1128,2)</f>
        <v>0</v>
      </c>
      <c r="K1128" s="228" t="s">
        <v>185</v>
      </c>
      <c r="L1128" s="44"/>
      <c r="M1128" s="233" t="s">
        <v>1</v>
      </c>
      <c r="N1128" s="234" t="s">
        <v>41</v>
      </c>
      <c r="O1128" s="91"/>
      <c r="P1128" s="235">
        <f>O1128*H1128</f>
        <v>0</v>
      </c>
      <c r="Q1128" s="235">
        <v>0</v>
      </c>
      <c r="R1128" s="235">
        <f>Q1128*H1128</f>
        <v>0</v>
      </c>
      <c r="S1128" s="235">
        <v>0</v>
      </c>
      <c r="T1128" s="236">
        <f>S1128*H1128</f>
        <v>0</v>
      </c>
      <c r="U1128" s="38"/>
      <c r="V1128" s="38"/>
      <c r="W1128" s="38"/>
      <c r="X1128" s="38"/>
      <c r="Y1128" s="38"/>
      <c r="Z1128" s="38"/>
      <c r="AA1128" s="38"/>
      <c r="AB1128" s="38"/>
      <c r="AC1128" s="38"/>
      <c r="AD1128" s="38"/>
      <c r="AE1128" s="38"/>
      <c r="AR1128" s="237" t="s">
        <v>5282</v>
      </c>
      <c r="AT1128" s="237" t="s">
        <v>181</v>
      </c>
      <c r="AU1128" s="237" t="s">
        <v>85</v>
      </c>
      <c r="AY1128" s="17" t="s">
        <v>178</v>
      </c>
      <c r="BE1128" s="238">
        <f>IF(N1128="základní",J1128,0)</f>
        <v>0</v>
      </c>
      <c r="BF1128" s="238">
        <f>IF(N1128="snížená",J1128,0)</f>
        <v>0</v>
      </c>
      <c r="BG1128" s="238">
        <f>IF(N1128="zákl. přenesená",J1128,0)</f>
        <v>0</v>
      </c>
      <c r="BH1128" s="238">
        <f>IF(N1128="sníž. přenesená",J1128,0)</f>
        <v>0</v>
      </c>
      <c r="BI1128" s="238">
        <f>IF(N1128="nulová",J1128,0)</f>
        <v>0</v>
      </c>
      <c r="BJ1128" s="17" t="s">
        <v>83</v>
      </c>
      <c r="BK1128" s="238">
        <f>ROUND(I1128*H1128,2)</f>
        <v>0</v>
      </c>
      <c r="BL1128" s="17" t="s">
        <v>5282</v>
      </c>
      <c r="BM1128" s="237" t="s">
        <v>5301</v>
      </c>
    </row>
    <row r="1129" s="2" customFormat="1">
      <c r="A1129" s="38"/>
      <c r="B1129" s="39"/>
      <c r="C1129" s="40"/>
      <c r="D1129" s="239" t="s">
        <v>188</v>
      </c>
      <c r="E1129" s="40"/>
      <c r="F1129" s="240" t="s">
        <v>5302</v>
      </c>
      <c r="G1129" s="40"/>
      <c r="H1129" s="40"/>
      <c r="I1129" s="241"/>
      <c r="J1129" s="40"/>
      <c r="K1129" s="40"/>
      <c r="L1129" s="44"/>
      <c r="M1129" s="242"/>
      <c r="N1129" s="243"/>
      <c r="O1129" s="91"/>
      <c r="P1129" s="91"/>
      <c r="Q1129" s="91"/>
      <c r="R1129" s="91"/>
      <c r="S1129" s="91"/>
      <c r="T1129" s="92"/>
      <c r="U1129" s="38"/>
      <c r="V1129" s="38"/>
      <c r="W1129" s="38"/>
      <c r="X1129" s="38"/>
      <c r="Y1129" s="38"/>
      <c r="Z1129" s="38"/>
      <c r="AA1129" s="38"/>
      <c r="AB1129" s="38"/>
      <c r="AC1129" s="38"/>
      <c r="AD1129" s="38"/>
      <c r="AE1129" s="38"/>
      <c r="AT1129" s="17" t="s">
        <v>188</v>
      </c>
      <c r="AU1129" s="17" t="s">
        <v>85</v>
      </c>
    </row>
    <row r="1130" s="14" customFormat="1">
      <c r="A1130" s="14"/>
      <c r="B1130" s="255"/>
      <c r="C1130" s="256"/>
      <c r="D1130" s="246" t="s">
        <v>190</v>
      </c>
      <c r="E1130" s="257" t="s">
        <v>1</v>
      </c>
      <c r="F1130" s="258" t="s">
        <v>5303</v>
      </c>
      <c r="G1130" s="256"/>
      <c r="H1130" s="259">
        <v>4</v>
      </c>
      <c r="I1130" s="260"/>
      <c r="J1130" s="256"/>
      <c r="K1130" s="256"/>
      <c r="L1130" s="261"/>
      <c r="M1130" s="262"/>
      <c r="N1130" s="263"/>
      <c r="O1130" s="263"/>
      <c r="P1130" s="263"/>
      <c r="Q1130" s="263"/>
      <c r="R1130" s="263"/>
      <c r="S1130" s="263"/>
      <c r="T1130" s="264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T1130" s="265" t="s">
        <v>190</v>
      </c>
      <c r="AU1130" s="265" t="s">
        <v>85</v>
      </c>
      <c r="AV1130" s="14" t="s">
        <v>85</v>
      </c>
      <c r="AW1130" s="14" t="s">
        <v>34</v>
      </c>
      <c r="AX1130" s="14" t="s">
        <v>76</v>
      </c>
      <c r="AY1130" s="265" t="s">
        <v>178</v>
      </c>
    </row>
    <row r="1131" s="14" customFormat="1">
      <c r="A1131" s="14"/>
      <c r="B1131" s="255"/>
      <c r="C1131" s="256"/>
      <c r="D1131" s="246" t="s">
        <v>190</v>
      </c>
      <c r="E1131" s="257" t="s">
        <v>1</v>
      </c>
      <c r="F1131" s="258" t="s">
        <v>5304</v>
      </c>
      <c r="G1131" s="256"/>
      <c r="H1131" s="259">
        <v>8</v>
      </c>
      <c r="I1131" s="260"/>
      <c r="J1131" s="256"/>
      <c r="K1131" s="256"/>
      <c r="L1131" s="261"/>
      <c r="M1131" s="262"/>
      <c r="N1131" s="263"/>
      <c r="O1131" s="263"/>
      <c r="P1131" s="263"/>
      <c r="Q1131" s="263"/>
      <c r="R1131" s="263"/>
      <c r="S1131" s="263"/>
      <c r="T1131" s="264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T1131" s="265" t="s">
        <v>190</v>
      </c>
      <c r="AU1131" s="265" t="s">
        <v>85</v>
      </c>
      <c r="AV1131" s="14" t="s">
        <v>85</v>
      </c>
      <c r="AW1131" s="14" t="s">
        <v>34</v>
      </c>
      <c r="AX1131" s="14" t="s">
        <v>76</v>
      </c>
      <c r="AY1131" s="265" t="s">
        <v>178</v>
      </c>
    </row>
    <row r="1132" s="14" customFormat="1">
      <c r="A1132" s="14"/>
      <c r="B1132" s="255"/>
      <c r="C1132" s="256"/>
      <c r="D1132" s="246" t="s">
        <v>190</v>
      </c>
      <c r="E1132" s="257" t="s">
        <v>1</v>
      </c>
      <c r="F1132" s="258" t="s">
        <v>5305</v>
      </c>
      <c r="G1132" s="256"/>
      <c r="H1132" s="259">
        <v>4</v>
      </c>
      <c r="I1132" s="260"/>
      <c r="J1132" s="256"/>
      <c r="K1132" s="256"/>
      <c r="L1132" s="261"/>
      <c r="M1132" s="262"/>
      <c r="N1132" s="263"/>
      <c r="O1132" s="263"/>
      <c r="P1132" s="263"/>
      <c r="Q1132" s="263"/>
      <c r="R1132" s="263"/>
      <c r="S1132" s="263"/>
      <c r="T1132" s="26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T1132" s="265" t="s">
        <v>190</v>
      </c>
      <c r="AU1132" s="265" t="s">
        <v>85</v>
      </c>
      <c r="AV1132" s="14" t="s">
        <v>85</v>
      </c>
      <c r="AW1132" s="14" t="s">
        <v>34</v>
      </c>
      <c r="AX1132" s="14" t="s">
        <v>76</v>
      </c>
      <c r="AY1132" s="265" t="s">
        <v>178</v>
      </c>
    </row>
    <row r="1133" s="2" customFormat="1" ht="24.15" customHeight="1">
      <c r="A1133" s="38"/>
      <c r="B1133" s="39"/>
      <c r="C1133" s="226" t="s">
        <v>5306</v>
      </c>
      <c r="D1133" s="226" t="s">
        <v>181</v>
      </c>
      <c r="E1133" s="227" t="s">
        <v>5307</v>
      </c>
      <c r="F1133" s="228" t="s">
        <v>5308</v>
      </c>
      <c r="G1133" s="229" t="s">
        <v>203</v>
      </c>
      <c r="H1133" s="230">
        <v>2</v>
      </c>
      <c r="I1133" s="231"/>
      <c r="J1133" s="232">
        <f>ROUND(I1133*H1133,2)</f>
        <v>0</v>
      </c>
      <c r="K1133" s="228" t="s">
        <v>185</v>
      </c>
      <c r="L1133" s="44"/>
      <c r="M1133" s="233" t="s">
        <v>1</v>
      </c>
      <c r="N1133" s="234" t="s">
        <v>41</v>
      </c>
      <c r="O1133" s="91"/>
      <c r="P1133" s="235">
        <f>O1133*H1133</f>
        <v>0</v>
      </c>
      <c r="Q1133" s="235">
        <v>0</v>
      </c>
      <c r="R1133" s="235">
        <f>Q1133*H1133</f>
        <v>0</v>
      </c>
      <c r="S1133" s="235">
        <v>0.029999999999999999</v>
      </c>
      <c r="T1133" s="236">
        <f>S1133*H1133</f>
        <v>0.059999999999999998</v>
      </c>
      <c r="U1133" s="38"/>
      <c r="V1133" s="38"/>
      <c r="W1133" s="38"/>
      <c r="X1133" s="38"/>
      <c r="Y1133" s="38"/>
      <c r="Z1133" s="38"/>
      <c r="AA1133" s="38"/>
      <c r="AB1133" s="38"/>
      <c r="AC1133" s="38"/>
      <c r="AD1133" s="38"/>
      <c r="AE1133" s="38"/>
      <c r="AR1133" s="237" t="s">
        <v>362</v>
      </c>
      <c r="AT1133" s="237" t="s">
        <v>181</v>
      </c>
      <c r="AU1133" s="237" t="s">
        <v>85</v>
      </c>
      <c r="AY1133" s="17" t="s">
        <v>178</v>
      </c>
      <c r="BE1133" s="238">
        <f>IF(N1133="základní",J1133,0)</f>
        <v>0</v>
      </c>
      <c r="BF1133" s="238">
        <f>IF(N1133="snížená",J1133,0)</f>
        <v>0</v>
      </c>
      <c r="BG1133" s="238">
        <f>IF(N1133="zákl. přenesená",J1133,0)</f>
        <v>0</v>
      </c>
      <c r="BH1133" s="238">
        <f>IF(N1133="sníž. přenesená",J1133,0)</f>
        <v>0</v>
      </c>
      <c r="BI1133" s="238">
        <f>IF(N1133="nulová",J1133,0)</f>
        <v>0</v>
      </c>
      <c r="BJ1133" s="17" t="s">
        <v>83</v>
      </c>
      <c r="BK1133" s="238">
        <f>ROUND(I1133*H1133,2)</f>
        <v>0</v>
      </c>
      <c r="BL1133" s="17" t="s">
        <v>362</v>
      </c>
      <c r="BM1133" s="237" t="s">
        <v>5309</v>
      </c>
    </row>
    <row r="1134" s="2" customFormat="1">
      <c r="A1134" s="38"/>
      <c r="B1134" s="39"/>
      <c r="C1134" s="40"/>
      <c r="D1134" s="239" t="s">
        <v>188</v>
      </c>
      <c r="E1134" s="40"/>
      <c r="F1134" s="240" t="s">
        <v>5310</v>
      </c>
      <c r="G1134" s="40"/>
      <c r="H1134" s="40"/>
      <c r="I1134" s="241"/>
      <c r="J1134" s="40"/>
      <c r="K1134" s="40"/>
      <c r="L1134" s="44"/>
      <c r="M1134" s="242"/>
      <c r="N1134" s="243"/>
      <c r="O1134" s="91"/>
      <c r="P1134" s="91"/>
      <c r="Q1134" s="91"/>
      <c r="R1134" s="91"/>
      <c r="S1134" s="91"/>
      <c r="T1134" s="92"/>
      <c r="U1134" s="38"/>
      <c r="V1134" s="38"/>
      <c r="W1134" s="38"/>
      <c r="X1134" s="38"/>
      <c r="Y1134" s="38"/>
      <c r="Z1134" s="38"/>
      <c r="AA1134" s="38"/>
      <c r="AB1134" s="38"/>
      <c r="AC1134" s="38"/>
      <c r="AD1134" s="38"/>
      <c r="AE1134" s="38"/>
      <c r="AT1134" s="17" t="s">
        <v>188</v>
      </c>
      <c r="AU1134" s="17" t="s">
        <v>85</v>
      </c>
    </row>
    <row r="1135" s="14" customFormat="1">
      <c r="A1135" s="14"/>
      <c r="B1135" s="255"/>
      <c r="C1135" s="256"/>
      <c r="D1135" s="246" t="s">
        <v>190</v>
      </c>
      <c r="E1135" s="257" t="s">
        <v>1</v>
      </c>
      <c r="F1135" s="258" t="s">
        <v>85</v>
      </c>
      <c r="G1135" s="256"/>
      <c r="H1135" s="259">
        <v>2</v>
      </c>
      <c r="I1135" s="260"/>
      <c r="J1135" s="256"/>
      <c r="K1135" s="256"/>
      <c r="L1135" s="261"/>
      <c r="M1135" s="262"/>
      <c r="N1135" s="263"/>
      <c r="O1135" s="263"/>
      <c r="P1135" s="263"/>
      <c r="Q1135" s="263"/>
      <c r="R1135" s="263"/>
      <c r="S1135" s="263"/>
      <c r="T1135" s="264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T1135" s="265" t="s">
        <v>190</v>
      </c>
      <c r="AU1135" s="265" t="s">
        <v>85</v>
      </c>
      <c r="AV1135" s="14" t="s">
        <v>85</v>
      </c>
      <c r="AW1135" s="14" t="s">
        <v>34</v>
      </c>
      <c r="AX1135" s="14" t="s">
        <v>76</v>
      </c>
      <c r="AY1135" s="265" t="s">
        <v>178</v>
      </c>
    </row>
    <row r="1136" s="2" customFormat="1" ht="24.15" customHeight="1">
      <c r="A1136" s="38"/>
      <c r="B1136" s="39"/>
      <c r="C1136" s="226" t="s">
        <v>5311</v>
      </c>
      <c r="D1136" s="226" t="s">
        <v>181</v>
      </c>
      <c r="E1136" s="227" t="s">
        <v>5312</v>
      </c>
      <c r="F1136" s="228" t="s">
        <v>5313</v>
      </c>
      <c r="G1136" s="229" t="s">
        <v>267</v>
      </c>
      <c r="H1136" s="230">
        <v>1000</v>
      </c>
      <c r="I1136" s="231"/>
      <c r="J1136" s="232">
        <f>ROUND(I1136*H1136,2)</f>
        <v>0</v>
      </c>
      <c r="K1136" s="228" t="s">
        <v>185</v>
      </c>
      <c r="L1136" s="44"/>
      <c r="M1136" s="233" t="s">
        <v>1</v>
      </c>
      <c r="N1136" s="234" t="s">
        <v>41</v>
      </c>
      <c r="O1136" s="91"/>
      <c r="P1136" s="235">
        <f>O1136*H1136</f>
        <v>0</v>
      </c>
      <c r="Q1136" s="235">
        <v>0</v>
      </c>
      <c r="R1136" s="235">
        <f>Q1136*H1136</f>
        <v>0</v>
      </c>
      <c r="S1136" s="235">
        <v>0.00215</v>
      </c>
      <c r="T1136" s="236">
        <f>S1136*H1136</f>
        <v>2.1499999999999999</v>
      </c>
      <c r="U1136" s="38"/>
      <c r="V1136" s="38"/>
      <c r="W1136" s="38"/>
      <c r="X1136" s="38"/>
      <c r="Y1136" s="38"/>
      <c r="Z1136" s="38"/>
      <c r="AA1136" s="38"/>
      <c r="AB1136" s="38"/>
      <c r="AC1136" s="38"/>
      <c r="AD1136" s="38"/>
      <c r="AE1136" s="38"/>
      <c r="AR1136" s="237" t="s">
        <v>362</v>
      </c>
      <c r="AT1136" s="237" t="s">
        <v>181</v>
      </c>
      <c r="AU1136" s="237" t="s">
        <v>85</v>
      </c>
      <c r="AY1136" s="17" t="s">
        <v>178</v>
      </c>
      <c r="BE1136" s="238">
        <f>IF(N1136="základní",J1136,0)</f>
        <v>0</v>
      </c>
      <c r="BF1136" s="238">
        <f>IF(N1136="snížená",J1136,0)</f>
        <v>0</v>
      </c>
      <c r="BG1136" s="238">
        <f>IF(N1136="zákl. přenesená",J1136,0)</f>
        <v>0</v>
      </c>
      <c r="BH1136" s="238">
        <f>IF(N1136="sníž. přenesená",J1136,0)</f>
        <v>0</v>
      </c>
      <c r="BI1136" s="238">
        <f>IF(N1136="nulová",J1136,0)</f>
        <v>0</v>
      </c>
      <c r="BJ1136" s="17" t="s">
        <v>83</v>
      </c>
      <c r="BK1136" s="238">
        <f>ROUND(I1136*H1136,2)</f>
        <v>0</v>
      </c>
      <c r="BL1136" s="17" t="s">
        <v>362</v>
      </c>
      <c r="BM1136" s="237" t="s">
        <v>5314</v>
      </c>
    </row>
    <row r="1137" s="2" customFormat="1">
      <c r="A1137" s="38"/>
      <c r="B1137" s="39"/>
      <c r="C1137" s="40"/>
      <c r="D1137" s="239" t="s">
        <v>188</v>
      </c>
      <c r="E1137" s="40"/>
      <c r="F1137" s="240" t="s">
        <v>5315</v>
      </c>
      <c r="G1137" s="40"/>
      <c r="H1137" s="40"/>
      <c r="I1137" s="241"/>
      <c r="J1137" s="40"/>
      <c r="K1137" s="40"/>
      <c r="L1137" s="44"/>
      <c r="M1137" s="242"/>
      <c r="N1137" s="243"/>
      <c r="O1137" s="91"/>
      <c r="P1137" s="91"/>
      <c r="Q1137" s="91"/>
      <c r="R1137" s="91"/>
      <c r="S1137" s="91"/>
      <c r="T1137" s="92"/>
      <c r="U1137" s="38"/>
      <c r="V1137" s="38"/>
      <c r="W1137" s="38"/>
      <c r="X1137" s="38"/>
      <c r="Y1137" s="38"/>
      <c r="Z1137" s="38"/>
      <c r="AA1137" s="38"/>
      <c r="AB1137" s="38"/>
      <c r="AC1137" s="38"/>
      <c r="AD1137" s="38"/>
      <c r="AE1137" s="38"/>
      <c r="AT1137" s="17" t="s">
        <v>188</v>
      </c>
      <c r="AU1137" s="17" t="s">
        <v>85</v>
      </c>
    </row>
    <row r="1138" s="14" customFormat="1">
      <c r="A1138" s="14"/>
      <c r="B1138" s="255"/>
      <c r="C1138" s="256"/>
      <c r="D1138" s="246" t="s">
        <v>190</v>
      </c>
      <c r="E1138" s="257" t="s">
        <v>1</v>
      </c>
      <c r="F1138" s="258" t="s">
        <v>5316</v>
      </c>
      <c r="G1138" s="256"/>
      <c r="H1138" s="259">
        <v>1000</v>
      </c>
      <c r="I1138" s="260"/>
      <c r="J1138" s="256"/>
      <c r="K1138" s="256"/>
      <c r="L1138" s="261"/>
      <c r="M1138" s="262"/>
      <c r="N1138" s="263"/>
      <c r="O1138" s="263"/>
      <c r="P1138" s="263"/>
      <c r="Q1138" s="263"/>
      <c r="R1138" s="263"/>
      <c r="S1138" s="263"/>
      <c r="T1138" s="264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T1138" s="265" t="s">
        <v>190</v>
      </c>
      <c r="AU1138" s="265" t="s">
        <v>85</v>
      </c>
      <c r="AV1138" s="14" t="s">
        <v>85</v>
      </c>
      <c r="AW1138" s="14" t="s">
        <v>34</v>
      </c>
      <c r="AX1138" s="14" t="s">
        <v>76</v>
      </c>
      <c r="AY1138" s="265" t="s">
        <v>178</v>
      </c>
    </row>
    <row r="1139" s="2" customFormat="1" ht="24.15" customHeight="1">
      <c r="A1139" s="38"/>
      <c r="B1139" s="39"/>
      <c r="C1139" s="226" t="s">
        <v>5317</v>
      </c>
      <c r="D1139" s="226" t="s">
        <v>181</v>
      </c>
      <c r="E1139" s="227" t="s">
        <v>5318</v>
      </c>
      <c r="F1139" s="228" t="s">
        <v>5319</v>
      </c>
      <c r="G1139" s="229" t="s">
        <v>267</v>
      </c>
      <c r="H1139" s="230">
        <v>7000</v>
      </c>
      <c r="I1139" s="231"/>
      <c r="J1139" s="232">
        <f>ROUND(I1139*H1139,2)</f>
        <v>0</v>
      </c>
      <c r="K1139" s="228" t="s">
        <v>185</v>
      </c>
      <c r="L1139" s="44"/>
      <c r="M1139" s="233" t="s">
        <v>1</v>
      </c>
      <c r="N1139" s="234" t="s">
        <v>41</v>
      </c>
      <c r="O1139" s="91"/>
      <c r="P1139" s="235">
        <f>O1139*H1139</f>
        <v>0</v>
      </c>
      <c r="Q1139" s="235">
        <v>0</v>
      </c>
      <c r="R1139" s="235">
        <f>Q1139*H1139</f>
        <v>0</v>
      </c>
      <c r="S1139" s="235">
        <v>0.00080000000000000004</v>
      </c>
      <c r="T1139" s="236">
        <f>S1139*H1139</f>
        <v>5.6000000000000005</v>
      </c>
      <c r="U1139" s="38"/>
      <c r="V1139" s="38"/>
      <c r="W1139" s="38"/>
      <c r="X1139" s="38"/>
      <c r="Y1139" s="38"/>
      <c r="Z1139" s="38"/>
      <c r="AA1139" s="38"/>
      <c r="AB1139" s="38"/>
      <c r="AC1139" s="38"/>
      <c r="AD1139" s="38"/>
      <c r="AE1139" s="38"/>
      <c r="AR1139" s="237" t="s">
        <v>362</v>
      </c>
      <c r="AT1139" s="237" t="s">
        <v>181</v>
      </c>
      <c r="AU1139" s="237" t="s">
        <v>85</v>
      </c>
      <c r="AY1139" s="17" t="s">
        <v>178</v>
      </c>
      <c r="BE1139" s="238">
        <f>IF(N1139="základní",J1139,0)</f>
        <v>0</v>
      </c>
      <c r="BF1139" s="238">
        <f>IF(N1139="snížená",J1139,0)</f>
        <v>0</v>
      </c>
      <c r="BG1139" s="238">
        <f>IF(N1139="zákl. přenesená",J1139,0)</f>
        <v>0</v>
      </c>
      <c r="BH1139" s="238">
        <f>IF(N1139="sníž. přenesená",J1139,0)</f>
        <v>0</v>
      </c>
      <c r="BI1139" s="238">
        <f>IF(N1139="nulová",J1139,0)</f>
        <v>0</v>
      </c>
      <c r="BJ1139" s="17" t="s">
        <v>83</v>
      </c>
      <c r="BK1139" s="238">
        <f>ROUND(I1139*H1139,2)</f>
        <v>0</v>
      </c>
      <c r="BL1139" s="17" t="s">
        <v>362</v>
      </c>
      <c r="BM1139" s="237" t="s">
        <v>5320</v>
      </c>
    </row>
    <row r="1140" s="2" customFormat="1">
      <c r="A1140" s="38"/>
      <c r="B1140" s="39"/>
      <c r="C1140" s="40"/>
      <c r="D1140" s="239" t="s">
        <v>188</v>
      </c>
      <c r="E1140" s="40"/>
      <c r="F1140" s="240" t="s">
        <v>5321</v>
      </c>
      <c r="G1140" s="40"/>
      <c r="H1140" s="40"/>
      <c r="I1140" s="241"/>
      <c r="J1140" s="40"/>
      <c r="K1140" s="40"/>
      <c r="L1140" s="44"/>
      <c r="M1140" s="242"/>
      <c r="N1140" s="243"/>
      <c r="O1140" s="91"/>
      <c r="P1140" s="91"/>
      <c r="Q1140" s="91"/>
      <c r="R1140" s="91"/>
      <c r="S1140" s="91"/>
      <c r="T1140" s="92"/>
      <c r="U1140" s="38"/>
      <c r="V1140" s="38"/>
      <c r="W1140" s="38"/>
      <c r="X1140" s="38"/>
      <c r="Y1140" s="38"/>
      <c r="Z1140" s="38"/>
      <c r="AA1140" s="38"/>
      <c r="AB1140" s="38"/>
      <c r="AC1140" s="38"/>
      <c r="AD1140" s="38"/>
      <c r="AE1140" s="38"/>
      <c r="AT1140" s="17" t="s">
        <v>188</v>
      </c>
      <c r="AU1140" s="17" t="s">
        <v>85</v>
      </c>
    </row>
    <row r="1141" s="14" customFormat="1">
      <c r="A1141" s="14"/>
      <c r="B1141" s="255"/>
      <c r="C1141" s="256"/>
      <c r="D1141" s="246" t="s">
        <v>190</v>
      </c>
      <c r="E1141" s="257" t="s">
        <v>1</v>
      </c>
      <c r="F1141" s="258" t="s">
        <v>5322</v>
      </c>
      <c r="G1141" s="256"/>
      <c r="H1141" s="259">
        <v>7000</v>
      </c>
      <c r="I1141" s="260"/>
      <c r="J1141" s="256"/>
      <c r="K1141" s="256"/>
      <c r="L1141" s="261"/>
      <c r="M1141" s="262"/>
      <c r="N1141" s="263"/>
      <c r="O1141" s="263"/>
      <c r="P1141" s="263"/>
      <c r="Q1141" s="263"/>
      <c r="R1141" s="263"/>
      <c r="S1141" s="263"/>
      <c r="T1141" s="264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T1141" s="265" t="s">
        <v>190</v>
      </c>
      <c r="AU1141" s="265" t="s">
        <v>85</v>
      </c>
      <c r="AV1141" s="14" t="s">
        <v>85</v>
      </c>
      <c r="AW1141" s="14" t="s">
        <v>34</v>
      </c>
      <c r="AX1141" s="14" t="s">
        <v>76</v>
      </c>
      <c r="AY1141" s="265" t="s">
        <v>178</v>
      </c>
    </row>
    <row r="1142" s="2" customFormat="1" ht="37.8" customHeight="1">
      <c r="A1142" s="38"/>
      <c r="B1142" s="39"/>
      <c r="C1142" s="226" t="s">
        <v>5323</v>
      </c>
      <c r="D1142" s="226" t="s">
        <v>181</v>
      </c>
      <c r="E1142" s="227" t="s">
        <v>5324</v>
      </c>
      <c r="F1142" s="228" t="s">
        <v>5325</v>
      </c>
      <c r="G1142" s="229" t="s">
        <v>203</v>
      </c>
      <c r="H1142" s="230">
        <v>80</v>
      </c>
      <c r="I1142" s="231"/>
      <c r="J1142" s="232">
        <f>ROUND(I1142*H1142,2)</f>
        <v>0</v>
      </c>
      <c r="K1142" s="228" t="s">
        <v>185</v>
      </c>
      <c r="L1142" s="44"/>
      <c r="M1142" s="233" t="s">
        <v>1</v>
      </c>
      <c r="N1142" s="234" t="s">
        <v>41</v>
      </c>
      <c r="O1142" s="91"/>
      <c r="P1142" s="235">
        <f>O1142*H1142</f>
        <v>0</v>
      </c>
      <c r="Q1142" s="235">
        <v>0</v>
      </c>
      <c r="R1142" s="235">
        <f>Q1142*H1142</f>
        <v>0</v>
      </c>
      <c r="S1142" s="235">
        <v>4.8000000000000001E-05</v>
      </c>
      <c r="T1142" s="236">
        <f>S1142*H1142</f>
        <v>0.0038400000000000001</v>
      </c>
      <c r="U1142" s="38"/>
      <c r="V1142" s="38"/>
      <c r="W1142" s="38"/>
      <c r="X1142" s="38"/>
      <c r="Y1142" s="38"/>
      <c r="Z1142" s="38"/>
      <c r="AA1142" s="38"/>
      <c r="AB1142" s="38"/>
      <c r="AC1142" s="38"/>
      <c r="AD1142" s="38"/>
      <c r="AE1142" s="38"/>
      <c r="AR1142" s="237" t="s">
        <v>362</v>
      </c>
      <c r="AT1142" s="237" t="s">
        <v>181</v>
      </c>
      <c r="AU1142" s="237" t="s">
        <v>85</v>
      </c>
      <c r="AY1142" s="17" t="s">
        <v>178</v>
      </c>
      <c r="BE1142" s="238">
        <f>IF(N1142="základní",J1142,0)</f>
        <v>0</v>
      </c>
      <c r="BF1142" s="238">
        <f>IF(N1142="snížená",J1142,0)</f>
        <v>0</v>
      </c>
      <c r="BG1142" s="238">
        <f>IF(N1142="zákl. přenesená",J1142,0)</f>
        <v>0</v>
      </c>
      <c r="BH1142" s="238">
        <f>IF(N1142="sníž. přenesená",J1142,0)</f>
        <v>0</v>
      </c>
      <c r="BI1142" s="238">
        <f>IF(N1142="nulová",J1142,0)</f>
        <v>0</v>
      </c>
      <c r="BJ1142" s="17" t="s">
        <v>83</v>
      </c>
      <c r="BK1142" s="238">
        <f>ROUND(I1142*H1142,2)</f>
        <v>0</v>
      </c>
      <c r="BL1142" s="17" t="s">
        <v>362</v>
      </c>
      <c r="BM1142" s="237" t="s">
        <v>5326</v>
      </c>
    </row>
    <row r="1143" s="2" customFormat="1">
      <c r="A1143" s="38"/>
      <c r="B1143" s="39"/>
      <c r="C1143" s="40"/>
      <c r="D1143" s="239" t="s">
        <v>188</v>
      </c>
      <c r="E1143" s="40"/>
      <c r="F1143" s="240" t="s">
        <v>5327</v>
      </c>
      <c r="G1143" s="40"/>
      <c r="H1143" s="40"/>
      <c r="I1143" s="241"/>
      <c r="J1143" s="40"/>
      <c r="K1143" s="40"/>
      <c r="L1143" s="44"/>
      <c r="M1143" s="242"/>
      <c r="N1143" s="243"/>
      <c r="O1143" s="91"/>
      <c r="P1143" s="91"/>
      <c r="Q1143" s="91"/>
      <c r="R1143" s="91"/>
      <c r="S1143" s="91"/>
      <c r="T1143" s="92"/>
      <c r="U1143" s="38"/>
      <c r="V1143" s="38"/>
      <c r="W1143" s="38"/>
      <c r="X1143" s="38"/>
      <c r="Y1143" s="38"/>
      <c r="Z1143" s="38"/>
      <c r="AA1143" s="38"/>
      <c r="AB1143" s="38"/>
      <c r="AC1143" s="38"/>
      <c r="AD1143" s="38"/>
      <c r="AE1143" s="38"/>
      <c r="AT1143" s="17" t="s">
        <v>188</v>
      </c>
      <c r="AU1143" s="17" t="s">
        <v>85</v>
      </c>
    </row>
    <row r="1144" s="14" customFormat="1">
      <c r="A1144" s="14"/>
      <c r="B1144" s="255"/>
      <c r="C1144" s="256"/>
      <c r="D1144" s="246" t="s">
        <v>190</v>
      </c>
      <c r="E1144" s="257" t="s">
        <v>1</v>
      </c>
      <c r="F1144" s="258" t="s">
        <v>820</v>
      </c>
      <c r="G1144" s="256"/>
      <c r="H1144" s="259">
        <v>80</v>
      </c>
      <c r="I1144" s="260"/>
      <c r="J1144" s="256"/>
      <c r="K1144" s="256"/>
      <c r="L1144" s="261"/>
      <c r="M1144" s="262"/>
      <c r="N1144" s="263"/>
      <c r="O1144" s="263"/>
      <c r="P1144" s="263"/>
      <c r="Q1144" s="263"/>
      <c r="R1144" s="263"/>
      <c r="S1144" s="263"/>
      <c r="T1144" s="264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T1144" s="265" t="s">
        <v>190</v>
      </c>
      <c r="AU1144" s="265" t="s">
        <v>85</v>
      </c>
      <c r="AV1144" s="14" t="s">
        <v>85</v>
      </c>
      <c r="AW1144" s="14" t="s">
        <v>34</v>
      </c>
      <c r="AX1144" s="14" t="s">
        <v>76</v>
      </c>
      <c r="AY1144" s="265" t="s">
        <v>178</v>
      </c>
    </row>
    <row r="1145" s="2" customFormat="1" ht="37.8" customHeight="1">
      <c r="A1145" s="38"/>
      <c r="B1145" s="39"/>
      <c r="C1145" s="226" t="s">
        <v>5328</v>
      </c>
      <c r="D1145" s="226" t="s">
        <v>181</v>
      </c>
      <c r="E1145" s="227" t="s">
        <v>5329</v>
      </c>
      <c r="F1145" s="228" t="s">
        <v>5330</v>
      </c>
      <c r="G1145" s="229" t="s">
        <v>203</v>
      </c>
      <c r="H1145" s="230">
        <v>240</v>
      </c>
      <c r="I1145" s="231"/>
      <c r="J1145" s="232">
        <f>ROUND(I1145*H1145,2)</f>
        <v>0</v>
      </c>
      <c r="K1145" s="228" t="s">
        <v>185</v>
      </c>
      <c r="L1145" s="44"/>
      <c r="M1145" s="233" t="s">
        <v>1</v>
      </c>
      <c r="N1145" s="234" t="s">
        <v>41</v>
      </c>
      <c r="O1145" s="91"/>
      <c r="P1145" s="235">
        <f>O1145*H1145</f>
        <v>0</v>
      </c>
      <c r="Q1145" s="235">
        <v>0</v>
      </c>
      <c r="R1145" s="235">
        <f>Q1145*H1145</f>
        <v>0</v>
      </c>
      <c r="S1145" s="235">
        <v>4.8000000000000001E-05</v>
      </c>
      <c r="T1145" s="236">
        <f>S1145*H1145</f>
        <v>0.011520000000000001</v>
      </c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R1145" s="237" t="s">
        <v>362</v>
      </c>
      <c r="AT1145" s="237" t="s">
        <v>181</v>
      </c>
      <c r="AU1145" s="237" t="s">
        <v>85</v>
      </c>
      <c r="AY1145" s="17" t="s">
        <v>178</v>
      </c>
      <c r="BE1145" s="238">
        <f>IF(N1145="základní",J1145,0)</f>
        <v>0</v>
      </c>
      <c r="BF1145" s="238">
        <f>IF(N1145="snížená",J1145,0)</f>
        <v>0</v>
      </c>
      <c r="BG1145" s="238">
        <f>IF(N1145="zákl. přenesená",J1145,0)</f>
        <v>0</v>
      </c>
      <c r="BH1145" s="238">
        <f>IF(N1145="sníž. přenesená",J1145,0)</f>
        <v>0</v>
      </c>
      <c r="BI1145" s="238">
        <f>IF(N1145="nulová",J1145,0)</f>
        <v>0</v>
      </c>
      <c r="BJ1145" s="17" t="s">
        <v>83</v>
      </c>
      <c r="BK1145" s="238">
        <f>ROUND(I1145*H1145,2)</f>
        <v>0</v>
      </c>
      <c r="BL1145" s="17" t="s">
        <v>362</v>
      </c>
      <c r="BM1145" s="237" t="s">
        <v>5331</v>
      </c>
    </row>
    <row r="1146" s="2" customFormat="1">
      <c r="A1146" s="38"/>
      <c r="B1146" s="39"/>
      <c r="C1146" s="40"/>
      <c r="D1146" s="239" t="s">
        <v>188</v>
      </c>
      <c r="E1146" s="40"/>
      <c r="F1146" s="240" t="s">
        <v>5332</v>
      </c>
      <c r="G1146" s="40"/>
      <c r="H1146" s="40"/>
      <c r="I1146" s="241"/>
      <c r="J1146" s="40"/>
      <c r="K1146" s="40"/>
      <c r="L1146" s="44"/>
      <c r="M1146" s="242"/>
      <c r="N1146" s="243"/>
      <c r="O1146" s="91"/>
      <c r="P1146" s="91"/>
      <c r="Q1146" s="91"/>
      <c r="R1146" s="91"/>
      <c r="S1146" s="91"/>
      <c r="T1146" s="92"/>
      <c r="U1146" s="38"/>
      <c r="V1146" s="38"/>
      <c r="W1146" s="38"/>
      <c r="X1146" s="38"/>
      <c r="Y1146" s="38"/>
      <c r="Z1146" s="38"/>
      <c r="AA1146" s="38"/>
      <c r="AB1146" s="38"/>
      <c r="AC1146" s="38"/>
      <c r="AD1146" s="38"/>
      <c r="AE1146" s="38"/>
      <c r="AT1146" s="17" t="s">
        <v>188</v>
      </c>
      <c r="AU1146" s="17" t="s">
        <v>85</v>
      </c>
    </row>
    <row r="1147" s="14" customFormat="1">
      <c r="A1147" s="14"/>
      <c r="B1147" s="255"/>
      <c r="C1147" s="256"/>
      <c r="D1147" s="246" t="s">
        <v>190</v>
      </c>
      <c r="E1147" s="257" t="s">
        <v>1</v>
      </c>
      <c r="F1147" s="258" t="s">
        <v>1732</v>
      </c>
      <c r="G1147" s="256"/>
      <c r="H1147" s="259">
        <v>240</v>
      </c>
      <c r="I1147" s="260"/>
      <c r="J1147" s="256"/>
      <c r="K1147" s="256"/>
      <c r="L1147" s="261"/>
      <c r="M1147" s="262"/>
      <c r="N1147" s="263"/>
      <c r="O1147" s="263"/>
      <c r="P1147" s="263"/>
      <c r="Q1147" s="263"/>
      <c r="R1147" s="263"/>
      <c r="S1147" s="263"/>
      <c r="T1147" s="264"/>
      <c r="U1147" s="14"/>
      <c r="V1147" s="14"/>
      <c r="W1147" s="14"/>
      <c r="X1147" s="14"/>
      <c r="Y1147" s="14"/>
      <c r="Z1147" s="14"/>
      <c r="AA1147" s="14"/>
      <c r="AB1147" s="14"/>
      <c r="AC1147" s="14"/>
      <c r="AD1147" s="14"/>
      <c r="AE1147" s="14"/>
      <c r="AT1147" s="265" t="s">
        <v>190</v>
      </c>
      <c r="AU1147" s="265" t="s">
        <v>85</v>
      </c>
      <c r="AV1147" s="14" t="s">
        <v>85</v>
      </c>
      <c r="AW1147" s="14" t="s">
        <v>34</v>
      </c>
      <c r="AX1147" s="14" t="s">
        <v>76</v>
      </c>
      <c r="AY1147" s="265" t="s">
        <v>178</v>
      </c>
    </row>
    <row r="1148" s="2" customFormat="1" ht="37.8" customHeight="1">
      <c r="A1148" s="38"/>
      <c r="B1148" s="39"/>
      <c r="C1148" s="226" t="s">
        <v>5333</v>
      </c>
      <c r="D1148" s="226" t="s">
        <v>181</v>
      </c>
      <c r="E1148" s="227" t="s">
        <v>5334</v>
      </c>
      <c r="F1148" s="228" t="s">
        <v>5335</v>
      </c>
      <c r="G1148" s="229" t="s">
        <v>203</v>
      </c>
      <c r="H1148" s="230">
        <v>102</v>
      </c>
      <c r="I1148" s="231"/>
      <c r="J1148" s="232">
        <f>ROUND(I1148*H1148,2)</f>
        <v>0</v>
      </c>
      <c r="K1148" s="228" t="s">
        <v>185</v>
      </c>
      <c r="L1148" s="44"/>
      <c r="M1148" s="233" t="s">
        <v>1</v>
      </c>
      <c r="N1148" s="234" t="s">
        <v>41</v>
      </c>
      <c r="O1148" s="91"/>
      <c r="P1148" s="235">
        <f>O1148*H1148</f>
        <v>0</v>
      </c>
      <c r="Q1148" s="235">
        <v>0</v>
      </c>
      <c r="R1148" s="235">
        <f>Q1148*H1148</f>
        <v>0</v>
      </c>
      <c r="S1148" s="235">
        <v>0.0030000000000000001</v>
      </c>
      <c r="T1148" s="236">
        <f>S1148*H1148</f>
        <v>0.30599999999999999</v>
      </c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R1148" s="237" t="s">
        <v>362</v>
      </c>
      <c r="AT1148" s="237" t="s">
        <v>181</v>
      </c>
      <c r="AU1148" s="237" t="s">
        <v>85</v>
      </c>
      <c r="AY1148" s="17" t="s">
        <v>178</v>
      </c>
      <c r="BE1148" s="238">
        <f>IF(N1148="základní",J1148,0)</f>
        <v>0</v>
      </c>
      <c r="BF1148" s="238">
        <f>IF(N1148="snížená",J1148,0)</f>
        <v>0</v>
      </c>
      <c r="BG1148" s="238">
        <f>IF(N1148="zákl. přenesená",J1148,0)</f>
        <v>0</v>
      </c>
      <c r="BH1148" s="238">
        <f>IF(N1148="sníž. přenesená",J1148,0)</f>
        <v>0</v>
      </c>
      <c r="BI1148" s="238">
        <f>IF(N1148="nulová",J1148,0)</f>
        <v>0</v>
      </c>
      <c r="BJ1148" s="17" t="s">
        <v>83</v>
      </c>
      <c r="BK1148" s="238">
        <f>ROUND(I1148*H1148,2)</f>
        <v>0</v>
      </c>
      <c r="BL1148" s="17" t="s">
        <v>362</v>
      </c>
      <c r="BM1148" s="237" t="s">
        <v>5336</v>
      </c>
    </row>
    <row r="1149" s="2" customFormat="1">
      <c r="A1149" s="38"/>
      <c r="B1149" s="39"/>
      <c r="C1149" s="40"/>
      <c r="D1149" s="239" t="s">
        <v>188</v>
      </c>
      <c r="E1149" s="40"/>
      <c r="F1149" s="240" t="s">
        <v>5337</v>
      </c>
      <c r="G1149" s="40"/>
      <c r="H1149" s="40"/>
      <c r="I1149" s="241"/>
      <c r="J1149" s="40"/>
      <c r="K1149" s="40"/>
      <c r="L1149" s="44"/>
      <c r="M1149" s="242"/>
      <c r="N1149" s="243"/>
      <c r="O1149" s="91"/>
      <c r="P1149" s="91"/>
      <c r="Q1149" s="91"/>
      <c r="R1149" s="91"/>
      <c r="S1149" s="91"/>
      <c r="T1149" s="92"/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T1149" s="17" t="s">
        <v>188</v>
      </c>
      <c r="AU1149" s="17" t="s">
        <v>85</v>
      </c>
    </row>
    <row r="1150" s="14" customFormat="1">
      <c r="A1150" s="14"/>
      <c r="B1150" s="255"/>
      <c r="C1150" s="256"/>
      <c r="D1150" s="246" t="s">
        <v>190</v>
      </c>
      <c r="E1150" s="257" t="s">
        <v>1</v>
      </c>
      <c r="F1150" s="258" t="s">
        <v>1007</v>
      </c>
      <c r="G1150" s="256"/>
      <c r="H1150" s="259">
        <v>102</v>
      </c>
      <c r="I1150" s="260"/>
      <c r="J1150" s="256"/>
      <c r="K1150" s="256"/>
      <c r="L1150" s="261"/>
      <c r="M1150" s="262"/>
      <c r="N1150" s="263"/>
      <c r="O1150" s="263"/>
      <c r="P1150" s="263"/>
      <c r="Q1150" s="263"/>
      <c r="R1150" s="263"/>
      <c r="S1150" s="263"/>
      <c r="T1150" s="264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T1150" s="265" t="s">
        <v>190</v>
      </c>
      <c r="AU1150" s="265" t="s">
        <v>85</v>
      </c>
      <c r="AV1150" s="14" t="s">
        <v>85</v>
      </c>
      <c r="AW1150" s="14" t="s">
        <v>34</v>
      </c>
      <c r="AX1150" s="14" t="s">
        <v>76</v>
      </c>
      <c r="AY1150" s="265" t="s">
        <v>178</v>
      </c>
    </row>
    <row r="1151" s="2" customFormat="1" ht="44.25" customHeight="1">
      <c r="A1151" s="38"/>
      <c r="B1151" s="39"/>
      <c r="C1151" s="226" t="s">
        <v>5338</v>
      </c>
      <c r="D1151" s="226" t="s">
        <v>181</v>
      </c>
      <c r="E1151" s="227" t="s">
        <v>5339</v>
      </c>
      <c r="F1151" s="228" t="s">
        <v>5340</v>
      </c>
      <c r="G1151" s="229" t="s">
        <v>203</v>
      </c>
      <c r="H1151" s="230">
        <v>46</v>
      </c>
      <c r="I1151" s="231"/>
      <c r="J1151" s="232">
        <f>ROUND(I1151*H1151,2)</f>
        <v>0</v>
      </c>
      <c r="K1151" s="228" t="s">
        <v>185</v>
      </c>
      <c r="L1151" s="44"/>
      <c r="M1151" s="233" t="s">
        <v>1</v>
      </c>
      <c r="N1151" s="234" t="s">
        <v>41</v>
      </c>
      <c r="O1151" s="91"/>
      <c r="P1151" s="235">
        <f>O1151*H1151</f>
        <v>0</v>
      </c>
      <c r="Q1151" s="235">
        <v>0</v>
      </c>
      <c r="R1151" s="235">
        <f>Q1151*H1151</f>
        <v>0</v>
      </c>
      <c r="S1151" s="235">
        <v>0.00080000000000000004</v>
      </c>
      <c r="T1151" s="236">
        <f>S1151*H1151</f>
        <v>0.036799999999999999</v>
      </c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R1151" s="237" t="s">
        <v>362</v>
      </c>
      <c r="AT1151" s="237" t="s">
        <v>181</v>
      </c>
      <c r="AU1151" s="237" t="s">
        <v>85</v>
      </c>
      <c r="AY1151" s="17" t="s">
        <v>178</v>
      </c>
      <c r="BE1151" s="238">
        <f>IF(N1151="základní",J1151,0)</f>
        <v>0</v>
      </c>
      <c r="BF1151" s="238">
        <f>IF(N1151="snížená",J1151,0)</f>
        <v>0</v>
      </c>
      <c r="BG1151" s="238">
        <f>IF(N1151="zákl. přenesená",J1151,0)</f>
        <v>0</v>
      </c>
      <c r="BH1151" s="238">
        <f>IF(N1151="sníž. přenesená",J1151,0)</f>
        <v>0</v>
      </c>
      <c r="BI1151" s="238">
        <f>IF(N1151="nulová",J1151,0)</f>
        <v>0</v>
      </c>
      <c r="BJ1151" s="17" t="s">
        <v>83</v>
      </c>
      <c r="BK1151" s="238">
        <f>ROUND(I1151*H1151,2)</f>
        <v>0</v>
      </c>
      <c r="BL1151" s="17" t="s">
        <v>362</v>
      </c>
      <c r="BM1151" s="237" t="s">
        <v>5341</v>
      </c>
    </row>
    <row r="1152" s="2" customFormat="1">
      <c r="A1152" s="38"/>
      <c r="B1152" s="39"/>
      <c r="C1152" s="40"/>
      <c r="D1152" s="239" t="s">
        <v>188</v>
      </c>
      <c r="E1152" s="40"/>
      <c r="F1152" s="240" t="s">
        <v>5342</v>
      </c>
      <c r="G1152" s="40"/>
      <c r="H1152" s="40"/>
      <c r="I1152" s="241"/>
      <c r="J1152" s="40"/>
      <c r="K1152" s="40"/>
      <c r="L1152" s="44"/>
      <c r="M1152" s="242"/>
      <c r="N1152" s="243"/>
      <c r="O1152" s="91"/>
      <c r="P1152" s="91"/>
      <c r="Q1152" s="91"/>
      <c r="R1152" s="91"/>
      <c r="S1152" s="91"/>
      <c r="T1152" s="92"/>
      <c r="U1152" s="38"/>
      <c r="V1152" s="38"/>
      <c r="W1152" s="38"/>
      <c r="X1152" s="38"/>
      <c r="Y1152" s="38"/>
      <c r="Z1152" s="38"/>
      <c r="AA1152" s="38"/>
      <c r="AB1152" s="38"/>
      <c r="AC1152" s="38"/>
      <c r="AD1152" s="38"/>
      <c r="AE1152" s="38"/>
      <c r="AT1152" s="17" t="s">
        <v>188</v>
      </c>
      <c r="AU1152" s="17" t="s">
        <v>85</v>
      </c>
    </row>
    <row r="1153" s="14" customFormat="1">
      <c r="A1153" s="14"/>
      <c r="B1153" s="255"/>
      <c r="C1153" s="256"/>
      <c r="D1153" s="246" t="s">
        <v>190</v>
      </c>
      <c r="E1153" s="257" t="s">
        <v>1</v>
      </c>
      <c r="F1153" s="258" t="s">
        <v>585</v>
      </c>
      <c r="G1153" s="256"/>
      <c r="H1153" s="259">
        <v>46</v>
      </c>
      <c r="I1153" s="260"/>
      <c r="J1153" s="256"/>
      <c r="K1153" s="256"/>
      <c r="L1153" s="261"/>
      <c r="M1153" s="262"/>
      <c r="N1153" s="263"/>
      <c r="O1153" s="263"/>
      <c r="P1153" s="263"/>
      <c r="Q1153" s="263"/>
      <c r="R1153" s="263"/>
      <c r="S1153" s="263"/>
      <c r="T1153" s="264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T1153" s="265" t="s">
        <v>190</v>
      </c>
      <c r="AU1153" s="265" t="s">
        <v>85</v>
      </c>
      <c r="AV1153" s="14" t="s">
        <v>85</v>
      </c>
      <c r="AW1153" s="14" t="s">
        <v>34</v>
      </c>
      <c r="AX1153" s="14" t="s">
        <v>76</v>
      </c>
      <c r="AY1153" s="265" t="s">
        <v>178</v>
      </c>
    </row>
    <row r="1154" s="12" customFormat="1" ht="22.8" customHeight="1">
      <c r="A1154" s="12"/>
      <c r="B1154" s="210"/>
      <c r="C1154" s="211"/>
      <c r="D1154" s="212" t="s">
        <v>75</v>
      </c>
      <c r="E1154" s="224" t="s">
        <v>5343</v>
      </c>
      <c r="F1154" s="224" t="s">
        <v>5344</v>
      </c>
      <c r="G1154" s="211"/>
      <c r="H1154" s="211"/>
      <c r="I1154" s="214"/>
      <c r="J1154" s="225">
        <f>BK1154</f>
        <v>0</v>
      </c>
      <c r="K1154" s="211"/>
      <c r="L1154" s="216"/>
      <c r="M1154" s="217"/>
      <c r="N1154" s="218"/>
      <c r="O1154" s="218"/>
      <c r="P1154" s="219">
        <f>SUM(P1155:P1189)</f>
        <v>0</v>
      </c>
      <c r="Q1154" s="218"/>
      <c r="R1154" s="219">
        <f>SUM(R1155:R1189)</f>
        <v>0</v>
      </c>
      <c r="S1154" s="218"/>
      <c r="T1154" s="220">
        <f>SUM(T1155:T1189)</f>
        <v>0</v>
      </c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R1154" s="221" t="s">
        <v>179</v>
      </c>
      <c r="AT1154" s="222" t="s">
        <v>75</v>
      </c>
      <c r="AU1154" s="222" t="s">
        <v>83</v>
      </c>
      <c r="AY1154" s="221" t="s">
        <v>178</v>
      </c>
      <c r="BK1154" s="223">
        <f>SUM(BK1155:BK1189)</f>
        <v>0</v>
      </c>
    </row>
    <row r="1155" s="2" customFormat="1" ht="37.8" customHeight="1">
      <c r="A1155" s="38"/>
      <c r="B1155" s="39"/>
      <c r="C1155" s="226" t="s">
        <v>5345</v>
      </c>
      <c r="D1155" s="226" t="s">
        <v>181</v>
      </c>
      <c r="E1155" s="227" t="s">
        <v>5346</v>
      </c>
      <c r="F1155" s="228" t="s">
        <v>5347</v>
      </c>
      <c r="G1155" s="229" t="s">
        <v>203</v>
      </c>
      <c r="H1155" s="230">
        <v>1</v>
      </c>
      <c r="I1155" s="231"/>
      <c r="J1155" s="232">
        <f>ROUND(I1155*H1155,2)</f>
        <v>0</v>
      </c>
      <c r="K1155" s="228" t="s">
        <v>185</v>
      </c>
      <c r="L1155" s="44"/>
      <c r="M1155" s="233" t="s">
        <v>1</v>
      </c>
      <c r="N1155" s="234" t="s">
        <v>41</v>
      </c>
      <c r="O1155" s="91"/>
      <c r="P1155" s="235">
        <f>O1155*H1155</f>
        <v>0</v>
      </c>
      <c r="Q1155" s="235">
        <v>0</v>
      </c>
      <c r="R1155" s="235">
        <f>Q1155*H1155</f>
        <v>0</v>
      </c>
      <c r="S1155" s="235">
        <v>0</v>
      </c>
      <c r="T1155" s="236">
        <f>S1155*H1155</f>
        <v>0</v>
      </c>
      <c r="U1155" s="38"/>
      <c r="V1155" s="38"/>
      <c r="W1155" s="38"/>
      <c r="X1155" s="38"/>
      <c r="Y1155" s="38"/>
      <c r="Z1155" s="38"/>
      <c r="AA1155" s="38"/>
      <c r="AB1155" s="38"/>
      <c r="AC1155" s="38"/>
      <c r="AD1155" s="38"/>
      <c r="AE1155" s="38"/>
      <c r="AR1155" s="237" t="s">
        <v>726</v>
      </c>
      <c r="AT1155" s="237" t="s">
        <v>181</v>
      </c>
      <c r="AU1155" s="237" t="s">
        <v>85</v>
      </c>
      <c r="AY1155" s="17" t="s">
        <v>178</v>
      </c>
      <c r="BE1155" s="238">
        <f>IF(N1155="základní",J1155,0)</f>
        <v>0</v>
      </c>
      <c r="BF1155" s="238">
        <f>IF(N1155="snížená",J1155,0)</f>
        <v>0</v>
      </c>
      <c r="BG1155" s="238">
        <f>IF(N1155="zákl. přenesená",J1155,0)</f>
        <v>0</v>
      </c>
      <c r="BH1155" s="238">
        <f>IF(N1155="sníž. přenesená",J1155,0)</f>
        <v>0</v>
      </c>
      <c r="BI1155" s="238">
        <f>IF(N1155="nulová",J1155,0)</f>
        <v>0</v>
      </c>
      <c r="BJ1155" s="17" t="s">
        <v>83</v>
      </c>
      <c r="BK1155" s="238">
        <f>ROUND(I1155*H1155,2)</f>
        <v>0</v>
      </c>
      <c r="BL1155" s="17" t="s">
        <v>726</v>
      </c>
      <c r="BM1155" s="237" t="s">
        <v>5348</v>
      </c>
    </row>
    <row r="1156" s="2" customFormat="1">
      <c r="A1156" s="38"/>
      <c r="B1156" s="39"/>
      <c r="C1156" s="40"/>
      <c r="D1156" s="239" t="s">
        <v>188</v>
      </c>
      <c r="E1156" s="40"/>
      <c r="F1156" s="240" t="s">
        <v>5349</v>
      </c>
      <c r="G1156" s="40"/>
      <c r="H1156" s="40"/>
      <c r="I1156" s="241"/>
      <c r="J1156" s="40"/>
      <c r="K1156" s="40"/>
      <c r="L1156" s="44"/>
      <c r="M1156" s="242"/>
      <c r="N1156" s="243"/>
      <c r="O1156" s="91"/>
      <c r="P1156" s="91"/>
      <c r="Q1156" s="91"/>
      <c r="R1156" s="91"/>
      <c r="S1156" s="91"/>
      <c r="T1156" s="92"/>
      <c r="U1156" s="38"/>
      <c r="V1156" s="38"/>
      <c r="W1156" s="38"/>
      <c r="X1156" s="38"/>
      <c r="Y1156" s="38"/>
      <c r="Z1156" s="38"/>
      <c r="AA1156" s="38"/>
      <c r="AB1156" s="38"/>
      <c r="AC1156" s="38"/>
      <c r="AD1156" s="38"/>
      <c r="AE1156" s="38"/>
      <c r="AT1156" s="17" t="s">
        <v>188</v>
      </c>
      <c r="AU1156" s="17" t="s">
        <v>85</v>
      </c>
    </row>
    <row r="1157" s="14" customFormat="1">
      <c r="A1157" s="14"/>
      <c r="B1157" s="255"/>
      <c r="C1157" s="256"/>
      <c r="D1157" s="246" t="s">
        <v>190</v>
      </c>
      <c r="E1157" s="257" t="s">
        <v>1</v>
      </c>
      <c r="F1157" s="258" t="s">
        <v>83</v>
      </c>
      <c r="G1157" s="256"/>
      <c r="H1157" s="259">
        <v>1</v>
      </c>
      <c r="I1157" s="260"/>
      <c r="J1157" s="256"/>
      <c r="K1157" s="256"/>
      <c r="L1157" s="261"/>
      <c r="M1157" s="262"/>
      <c r="N1157" s="263"/>
      <c r="O1157" s="263"/>
      <c r="P1157" s="263"/>
      <c r="Q1157" s="263"/>
      <c r="R1157" s="263"/>
      <c r="S1157" s="263"/>
      <c r="T1157" s="264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T1157" s="265" t="s">
        <v>190</v>
      </c>
      <c r="AU1157" s="265" t="s">
        <v>85</v>
      </c>
      <c r="AV1157" s="14" t="s">
        <v>85</v>
      </c>
      <c r="AW1157" s="14" t="s">
        <v>34</v>
      </c>
      <c r="AX1157" s="14" t="s">
        <v>76</v>
      </c>
      <c r="AY1157" s="265" t="s">
        <v>178</v>
      </c>
    </row>
    <row r="1158" s="2" customFormat="1" ht="24.15" customHeight="1">
      <c r="A1158" s="38"/>
      <c r="B1158" s="39"/>
      <c r="C1158" s="226" t="s">
        <v>5350</v>
      </c>
      <c r="D1158" s="226" t="s">
        <v>181</v>
      </c>
      <c r="E1158" s="227" t="s">
        <v>5351</v>
      </c>
      <c r="F1158" s="228" t="s">
        <v>5352</v>
      </c>
      <c r="G1158" s="229" t="s">
        <v>203</v>
      </c>
      <c r="H1158" s="230">
        <v>1</v>
      </c>
      <c r="I1158" s="231"/>
      <c r="J1158" s="232">
        <f>ROUND(I1158*H1158,2)</f>
        <v>0</v>
      </c>
      <c r="K1158" s="228" t="s">
        <v>185</v>
      </c>
      <c r="L1158" s="44"/>
      <c r="M1158" s="233" t="s">
        <v>1</v>
      </c>
      <c r="N1158" s="234" t="s">
        <v>41</v>
      </c>
      <c r="O1158" s="91"/>
      <c r="P1158" s="235">
        <f>O1158*H1158</f>
        <v>0</v>
      </c>
      <c r="Q1158" s="235">
        <v>0</v>
      </c>
      <c r="R1158" s="235">
        <f>Q1158*H1158</f>
        <v>0</v>
      </c>
      <c r="S1158" s="235">
        <v>0</v>
      </c>
      <c r="T1158" s="236">
        <f>S1158*H1158</f>
        <v>0</v>
      </c>
      <c r="U1158" s="38"/>
      <c r="V1158" s="38"/>
      <c r="W1158" s="38"/>
      <c r="X1158" s="38"/>
      <c r="Y1158" s="38"/>
      <c r="Z1158" s="38"/>
      <c r="AA1158" s="38"/>
      <c r="AB1158" s="38"/>
      <c r="AC1158" s="38"/>
      <c r="AD1158" s="38"/>
      <c r="AE1158" s="38"/>
      <c r="AR1158" s="237" t="s">
        <v>726</v>
      </c>
      <c r="AT1158" s="237" t="s">
        <v>181</v>
      </c>
      <c r="AU1158" s="237" t="s">
        <v>85</v>
      </c>
      <c r="AY1158" s="17" t="s">
        <v>178</v>
      </c>
      <c r="BE1158" s="238">
        <f>IF(N1158="základní",J1158,0)</f>
        <v>0</v>
      </c>
      <c r="BF1158" s="238">
        <f>IF(N1158="snížená",J1158,0)</f>
        <v>0</v>
      </c>
      <c r="BG1158" s="238">
        <f>IF(N1158="zákl. přenesená",J1158,0)</f>
        <v>0</v>
      </c>
      <c r="BH1158" s="238">
        <f>IF(N1158="sníž. přenesená",J1158,0)</f>
        <v>0</v>
      </c>
      <c r="BI1158" s="238">
        <f>IF(N1158="nulová",J1158,0)</f>
        <v>0</v>
      </c>
      <c r="BJ1158" s="17" t="s">
        <v>83</v>
      </c>
      <c r="BK1158" s="238">
        <f>ROUND(I1158*H1158,2)</f>
        <v>0</v>
      </c>
      <c r="BL1158" s="17" t="s">
        <v>726</v>
      </c>
      <c r="BM1158" s="237" t="s">
        <v>5353</v>
      </c>
    </row>
    <row r="1159" s="2" customFormat="1">
      <c r="A1159" s="38"/>
      <c r="B1159" s="39"/>
      <c r="C1159" s="40"/>
      <c r="D1159" s="239" t="s">
        <v>188</v>
      </c>
      <c r="E1159" s="40"/>
      <c r="F1159" s="240" t="s">
        <v>5354</v>
      </c>
      <c r="G1159" s="40"/>
      <c r="H1159" s="40"/>
      <c r="I1159" s="241"/>
      <c r="J1159" s="40"/>
      <c r="K1159" s="40"/>
      <c r="L1159" s="44"/>
      <c r="M1159" s="242"/>
      <c r="N1159" s="243"/>
      <c r="O1159" s="91"/>
      <c r="P1159" s="91"/>
      <c r="Q1159" s="91"/>
      <c r="R1159" s="91"/>
      <c r="S1159" s="91"/>
      <c r="T1159" s="92"/>
      <c r="U1159" s="38"/>
      <c r="V1159" s="38"/>
      <c r="W1159" s="38"/>
      <c r="X1159" s="38"/>
      <c r="Y1159" s="38"/>
      <c r="Z1159" s="38"/>
      <c r="AA1159" s="38"/>
      <c r="AB1159" s="38"/>
      <c r="AC1159" s="38"/>
      <c r="AD1159" s="38"/>
      <c r="AE1159" s="38"/>
      <c r="AT1159" s="17" t="s">
        <v>188</v>
      </c>
      <c r="AU1159" s="17" t="s">
        <v>85</v>
      </c>
    </row>
    <row r="1160" s="14" customFormat="1">
      <c r="A1160" s="14"/>
      <c r="B1160" s="255"/>
      <c r="C1160" s="256"/>
      <c r="D1160" s="246" t="s">
        <v>190</v>
      </c>
      <c r="E1160" s="257" t="s">
        <v>1</v>
      </c>
      <c r="F1160" s="258" t="s">
        <v>83</v>
      </c>
      <c r="G1160" s="256"/>
      <c r="H1160" s="259">
        <v>1</v>
      </c>
      <c r="I1160" s="260"/>
      <c r="J1160" s="256"/>
      <c r="K1160" s="256"/>
      <c r="L1160" s="261"/>
      <c r="M1160" s="262"/>
      <c r="N1160" s="263"/>
      <c r="O1160" s="263"/>
      <c r="P1160" s="263"/>
      <c r="Q1160" s="263"/>
      <c r="R1160" s="263"/>
      <c r="S1160" s="263"/>
      <c r="T1160" s="264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65" t="s">
        <v>190</v>
      </c>
      <c r="AU1160" s="265" t="s">
        <v>85</v>
      </c>
      <c r="AV1160" s="14" t="s">
        <v>85</v>
      </c>
      <c r="AW1160" s="14" t="s">
        <v>34</v>
      </c>
      <c r="AX1160" s="14" t="s">
        <v>76</v>
      </c>
      <c r="AY1160" s="265" t="s">
        <v>178</v>
      </c>
    </row>
    <row r="1161" s="2" customFormat="1" ht="24.15" customHeight="1">
      <c r="A1161" s="38"/>
      <c r="B1161" s="39"/>
      <c r="C1161" s="226" t="s">
        <v>5355</v>
      </c>
      <c r="D1161" s="226" t="s">
        <v>181</v>
      </c>
      <c r="E1161" s="227" t="s">
        <v>5356</v>
      </c>
      <c r="F1161" s="228" t="s">
        <v>5357</v>
      </c>
      <c r="G1161" s="229" t="s">
        <v>203</v>
      </c>
      <c r="H1161" s="230">
        <v>7</v>
      </c>
      <c r="I1161" s="231"/>
      <c r="J1161" s="232">
        <f>ROUND(I1161*H1161,2)</f>
        <v>0</v>
      </c>
      <c r="K1161" s="228" t="s">
        <v>185</v>
      </c>
      <c r="L1161" s="44"/>
      <c r="M1161" s="233" t="s">
        <v>1</v>
      </c>
      <c r="N1161" s="234" t="s">
        <v>41</v>
      </c>
      <c r="O1161" s="91"/>
      <c r="P1161" s="235">
        <f>O1161*H1161</f>
        <v>0</v>
      </c>
      <c r="Q1161" s="235">
        <v>0</v>
      </c>
      <c r="R1161" s="235">
        <f>Q1161*H1161</f>
        <v>0</v>
      </c>
      <c r="S1161" s="235">
        <v>0</v>
      </c>
      <c r="T1161" s="236">
        <f>S1161*H1161</f>
        <v>0</v>
      </c>
      <c r="U1161" s="38"/>
      <c r="V1161" s="38"/>
      <c r="W1161" s="38"/>
      <c r="X1161" s="38"/>
      <c r="Y1161" s="38"/>
      <c r="Z1161" s="38"/>
      <c r="AA1161" s="38"/>
      <c r="AB1161" s="38"/>
      <c r="AC1161" s="38"/>
      <c r="AD1161" s="38"/>
      <c r="AE1161" s="38"/>
      <c r="AR1161" s="237" t="s">
        <v>726</v>
      </c>
      <c r="AT1161" s="237" t="s">
        <v>181</v>
      </c>
      <c r="AU1161" s="237" t="s">
        <v>85</v>
      </c>
      <c r="AY1161" s="17" t="s">
        <v>178</v>
      </c>
      <c r="BE1161" s="238">
        <f>IF(N1161="základní",J1161,0)</f>
        <v>0</v>
      </c>
      <c r="BF1161" s="238">
        <f>IF(N1161="snížená",J1161,0)</f>
        <v>0</v>
      </c>
      <c r="BG1161" s="238">
        <f>IF(N1161="zákl. přenesená",J1161,0)</f>
        <v>0</v>
      </c>
      <c r="BH1161" s="238">
        <f>IF(N1161="sníž. přenesená",J1161,0)</f>
        <v>0</v>
      </c>
      <c r="BI1161" s="238">
        <f>IF(N1161="nulová",J1161,0)</f>
        <v>0</v>
      </c>
      <c r="BJ1161" s="17" t="s">
        <v>83</v>
      </c>
      <c r="BK1161" s="238">
        <f>ROUND(I1161*H1161,2)</f>
        <v>0</v>
      </c>
      <c r="BL1161" s="17" t="s">
        <v>726</v>
      </c>
      <c r="BM1161" s="237" t="s">
        <v>5358</v>
      </c>
    </row>
    <row r="1162" s="2" customFormat="1">
      <c r="A1162" s="38"/>
      <c r="B1162" s="39"/>
      <c r="C1162" s="40"/>
      <c r="D1162" s="239" t="s">
        <v>188</v>
      </c>
      <c r="E1162" s="40"/>
      <c r="F1162" s="240" t="s">
        <v>5359</v>
      </c>
      <c r="G1162" s="40"/>
      <c r="H1162" s="40"/>
      <c r="I1162" s="241"/>
      <c r="J1162" s="40"/>
      <c r="K1162" s="40"/>
      <c r="L1162" s="44"/>
      <c r="M1162" s="242"/>
      <c r="N1162" s="243"/>
      <c r="O1162" s="91"/>
      <c r="P1162" s="91"/>
      <c r="Q1162" s="91"/>
      <c r="R1162" s="91"/>
      <c r="S1162" s="91"/>
      <c r="T1162" s="92"/>
      <c r="U1162" s="38"/>
      <c r="V1162" s="38"/>
      <c r="W1162" s="38"/>
      <c r="X1162" s="38"/>
      <c r="Y1162" s="38"/>
      <c r="Z1162" s="38"/>
      <c r="AA1162" s="38"/>
      <c r="AB1162" s="38"/>
      <c r="AC1162" s="38"/>
      <c r="AD1162" s="38"/>
      <c r="AE1162" s="38"/>
      <c r="AT1162" s="17" t="s">
        <v>188</v>
      </c>
      <c r="AU1162" s="17" t="s">
        <v>85</v>
      </c>
    </row>
    <row r="1163" s="14" customFormat="1">
      <c r="A1163" s="14"/>
      <c r="B1163" s="255"/>
      <c r="C1163" s="256"/>
      <c r="D1163" s="246" t="s">
        <v>190</v>
      </c>
      <c r="E1163" s="257" t="s">
        <v>1</v>
      </c>
      <c r="F1163" s="258" t="s">
        <v>255</v>
      </c>
      <c r="G1163" s="256"/>
      <c r="H1163" s="259">
        <v>7</v>
      </c>
      <c r="I1163" s="260"/>
      <c r="J1163" s="256"/>
      <c r="K1163" s="256"/>
      <c r="L1163" s="261"/>
      <c r="M1163" s="262"/>
      <c r="N1163" s="263"/>
      <c r="O1163" s="263"/>
      <c r="P1163" s="263"/>
      <c r="Q1163" s="263"/>
      <c r="R1163" s="263"/>
      <c r="S1163" s="263"/>
      <c r="T1163" s="264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T1163" s="265" t="s">
        <v>190</v>
      </c>
      <c r="AU1163" s="265" t="s">
        <v>85</v>
      </c>
      <c r="AV1163" s="14" t="s">
        <v>85</v>
      </c>
      <c r="AW1163" s="14" t="s">
        <v>34</v>
      </c>
      <c r="AX1163" s="14" t="s">
        <v>76</v>
      </c>
      <c r="AY1163" s="265" t="s">
        <v>178</v>
      </c>
    </row>
    <row r="1164" s="2" customFormat="1" ht="24.15" customHeight="1">
      <c r="A1164" s="38"/>
      <c r="B1164" s="39"/>
      <c r="C1164" s="226" t="s">
        <v>5360</v>
      </c>
      <c r="D1164" s="226" t="s">
        <v>181</v>
      </c>
      <c r="E1164" s="227" t="s">
        <v>5361</v>
      </c>
      <c r="F1164" s="228" t="s">
        <v>5362</v>
      </c>
      <c r="G1164" s="229" t="s">
        <v>203</v>
      </c>
      <c r="H1164" s="230">
        <v>5</v>
      </c>
      <c r="I1164" s="231"/>
      <c r="J1164" s="232">
        <f>ROUND(I1164*H1164,2)</f>
        <v>0</v>
      </c>
      <c r="K1164" s="228" t="s">
        <v>185</v>
      </c>
      <c r="L1164" s="44"/>
      <c r="M1164" s="233" t="s">
        <v>1</v>
      </c>
      <c r="N1164" s="234" t="s">
        <v>41</v>
      </c>
      <c r="O1164" s="91"/>
      <c r="P1164" s="235">
        <f>O1164*H1164</f>
        <v>0</v>
      </c>
      <c r="Q1164" s="235">
        <v>0</v>
      </c>
      <c r="R1164" s="235">
        <f>Q1164*H1164</f>
        <v>0</v>
      </c>
      <c r="S1164" s="235">
        <v>0</v>
      </c>
      <c r="T1164" s="236">
        <f>S1164*H1164</f>
        <v>0</v>
      </c>
      <c r="U1164" s="38"/>
      <c r="V1164" s="38"/>
      <c r="W1164" s="38"/>
      <c r="X1164" s="38"/>
      <c r="Y1164" s="38"/>
      <c r="Z1164" s="38"/>
      <c r="AA1164" s="38"/>
      <c r="AB1164" s="38"/>
      <c r="AC1164" s="38"/>
      <c r="AD1164" s="38"/>
      <c r="AE1164" s="38"/>
      <c r="AR1164" s="237" t="s">
        <v>726</v>
      </c>
      <c r="AT1164" s="237" t="s">
        <v>181</v>
      </c>
      <c r="AU1164" s="237" t="s">
        <v>85</v>
      </c>
      <c r="AY1164" s="17" t="s">
        <v>178</v>
      </c>
      <c r="BE1164" s="238">
        <f>IF(N1164="základní",J1164,0)</f>
        <v>0</v>
      </c>
      <c r="BF1164" s="238">
        <f>IF(N1164="snížená",J1164,0)</f>
        <v>0</v>
      </c>
      <c r="BG1164" s="238">
        <f>IF(N1164="zákl. přenesená",J1164,0)</f>
        <v>0</v>
      </c>
      <c r="BH1164" s="238">
        <f>IF(N1164="sníž. přenesená",J1164,0)</f>
        <v>0</v>
      </c>
      <c r="BI1164" s="238">
        <f>IF(N1164="nulová",J1164,0)</f>
        <v>0</v>
      </c>
      <c r="BJ1164" s="17" t="s">
        <v>83</v>
      </c>
      <c r="BK1164" s="238">
        <f>ROUND(I1164*H1164,2)</f>
        <v>0</v>
      </c>
      <c r="BL1164" s="17" t="s">
        <v>726</v>
      </c>
      <c r="BM1164" s="237" t="s">
        <v>5363</v>
      </c>
    </row>
    <row r="1165" s="2" customFormat="1">
      <c r="A1165" s="38"/>
      <c r="B1165" s="39"/>
      <c r="C1165" s="40"/>
      <c r="D1165" s="239" t="s">
        <v>188</v>
      </c>
      <c r="E1165" s="40"/>
      <c r="F1165" s="240" t="s">
        <v>5364</v>
      </c>
      <c r="G1165" s="40"/>
      <c r="H1165" s="40"/>
      <c r="I1165" s="241"/>
      <c r="J1165" s="40"/>
      <c r="K1165" s="40"/>
      <c r="L1165" s="44"/>
      <c r="M1165" s="242"/>
      <c r="N1165" s="243"/>
      <c r="O1165" s="91"/>
      <c r="P1165" s="91"/>
      <c r="Q1165" s="91"/>
      <c r="R1165" s="91"/>
      <c r="S1165" s="91"/>
      <c r="T1165" s="92"/>
      <c r="U1165" s="38"/>
      <c r="V1165" s="38"/>
      <c r="W1165" s="38"/>
      <c r="X1165" s="38"/>
      <c r="Y1165" s="38"/>
      <c r="Z1165" s="38"/>
      <c r="AA1165" s="38"/>
      <c r="AB1165" s="38"/>
      <c r="AC1165" s="38"/>
      <c r="AD1165" s="38"/>
      <c r="AE1165" s="38"/>
      <c r="AT1165" s="17" t="s">
        <v>188</v>
      </c>
      <c r="AU1165" s="17" t="s">
        <v>85</v>
      </c>
    </row>
    <row r="1166" s="14" customFormat="1">
      <c r="A1166" s="14"/>
      <c r="B1166" s="255"/>
      <c r="C1166" s="256"/>
      <c r="D1166" s="246" t="s">
        <v>190</v>
      </c>
      <c r="E1166" s="257" t="s">
        <v>1</v>
      </c>
      <c r="F1166" s="258" t="s">
        <v>226</v>
      </c>
      <c r="G1166" s="256"/>
      <c r="H1166" s="259">
        <v>5</v>
      </c>
      <c r="I1166" s="260"/>
      <c r="J1166" s="256"/>
      <c r="K1166" s="256"/>
      <c r="L1166" s="261"/>
      <c r="M1166" s="262"/>
      <c r="N1166" s="263"/>
      <c r="O1166" s="263"/>
      <c r="P1166" s="263"/>
      <c r="Q1166" s="263"/>
      <c r="R1166" s="263"/>
      <c r="S1166" s="263"/>
      <c r="T1166" s="264"/>
      <c r="U1166" s="14"/>
      <c r="V1166" s="14"/>
      <c r="W1166" s="14"/>
      <c r="X1166" s="14"/>
      <c r="Y1166" s="14"/>
      <c r="Z1166" s="14"/>
      <c r="AA1166" s="14"/>
      <c r="AB1166" s="14"/>
      <c r="AC1166" s="14"/>
      <c r="AD1166" s="14"/>
      <c r="AE1166" s="14"/>
      <c r="AT1166" s="265" t="s">
        <v>190</v>
      </c>
      <c r="AU1166" s="265" t="s">
        <v>85</v>
      </c>
      <c r="AV1166" s="14" t="s">
        <v>85</v>
      </c>
      <c r="AW1166" s="14" t="s">
        <v>34</v>
      </c>
      <c r="AX1166" s="14" t="s">
        <v>76</v>
      </c>
      <c r="AY1166" s="265" t="s">
        <v>178</v>
      </c>
    </row>
    <row r="1167" s="2" customFormat="1" ht="24.15" customHeight="1">
      <c r="A1167" s="38"/>
      <c r="B1167" s="39"/>
      <c r="C1167" s="226" t="s">
        <v>5365</v>
      </c>
      <c r="D1167" s="226" t="s">
        <v>181</v>
      </c>
      <c r="E1167" s="227" t="s">
        <v>5366</v>
      </c>
      <c r="F1167" s="228" t="s">
        <v>5367</v>
      </c>
      <c r="G1167" s="229" t="s">
        <v>5368</v>
      </c>
      <c r="H1167" s="230">
        <v>75</v>
      </c>
      <c r="I1167" s="231"/>
      <c r="J1167" s="232">
        <f>ROUND(I1167*H1167,2)</f>
        <v>0</v>
      </c>
      <c r="K1167" s="228" t="s">
        <v>185</v>
      </c>
      <c r="L1167" s="44"/>
      <c r="M1167" s="233" t="s">
        <v>1</v>
      </c>
      <c r="N1167" s="234" t="s">
        <v>41</v>
      </c>
      <c r="O1167" s="91"/>
      <c r="P1167" s="235">
        <f>O1167*H1167</f>
        <v>0</v>
      </c>
      <c r="Q1167" s="235">
        <v>0</v>
      </c>
      <c r="R1167" s="235">
        <f>Q1167*H1167</f>
        <v>0</v>
      </c>
      <c r="S1167" s="235">
        <v>0</v>
      </c>
      <c r="T1167" s="236">
        <f>S1167*H1167</f>
        <v>0</v>
      </c>
      <c r="U1167" s="38"/>
      <c r="V1167" s="38"/>
      <c r="W1167" s="38"/>
      <c r="X1167" s="38"/>
      <c r="Y1167" s="38"/>
      <c r="Z1167" s="38"/>
      <c r="AA1167" s="38"/>
      <c r="AB1167" s="38"/>
      <c r="AC1167" s="38"/>
      <c r="AD1167" s="38"/>
      <c r="AE1167" s="38"/>
      <c r="AR1167" s="237" t="s">
        <v>726</v>
      </c>
      <c r="AT1167" s="237" t="s">
        <v>181</v>
      </c>
      <c r="AU1167" s="237" t="s">
        <v>85</v>
      </c>
      <c r="AY1167" s="17" t="s">
        <v>178</v>
      </c>
      <c r="BE1167" s="238">
        <f>IF(N1167="základní",J1167,0)</f>
        <v>0</v>
      </c>
      <c r="BF1167" s="238">
        <f>IF(N1167="snížená",J1167,0)</f>
        <v>0</v>
      </c>
      <c r="BG1167" s="238">
        <f>IF(N1167="zákl. přenesená",J1167,0)</f>
        <v>0</v>
      </c>
      <c r="BH1167" s="238">
        <f>IF(N1167="sníž. přenesená",J1167,0)</f>
        <v>0</v>
      </c>
      <c r="BI1167" s="238">
        <f>IF(N1167="nulová",J1167,0)</f>
        <v>0</v>
      </c>
      <c r="BJ1167" s="17" t="s">
        <v>83</v>
      </c>
      <c r="BK1167" s="238">
        <f>ROUND(I1167*H1167,2)</f>
        <v>0</v>
      </c>
      <c r="BL1167" s="17" t="s">
        <v>726</v>
      </c>
      <c r="BM1167" s="237" t="s">
        <v>5369</v>
      </c>
    </row>
    <row r="1168" s="2" customFormat="1">
      <c r="A1168" s="38"/>
      <c r="B1168" s="39"/>
      <c r="C1168" s="40"/>
      <c r="D1168" s="239" t="s">
        <v>188</v>
      </c>
      <c r="E1168" s="40"/>
      <c r="F1168" s="240" t="s">
        <v>5370</v>
      </c>
      <c r="G1168" s="40"/>
      <c r="H1168" s="40"/>
      <c r="I1168" s="241"/>
      <c r="J1168" s="40"/>
      <c r="K1168" s="40"/>
      <c r="L1168" s="44"/>
      <c r="M1168" s="242"/>
      <c r="N1168" s="243"/>
      <c r="O1168" s="91"/>
      <c r="P1168" s="91"/>
      <c r="Q1168" s="91"/>
      <c r="R1168" s="91"/>
      <c r="S1168" s="91"/>
      <c r="T1168" s="92"/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T1168" s="17" t="s">
        <v>188</v>
      </c>
      <c r="AU1168" s="17" t="s">
        <v>85</v>
      </c>
    </row>
    <row r="1169" s="14" customFormat="1">
      <c r="A1169" s="14"/>
      <c r="B1169" s="255"/>
      <c r="C1169" s="256"/>
      <c r="D1169" s="246" t="s">
        <v>190</v>
      </c>
      <c r="E1169" s="257" t="s">
        <v>1</v>
      </c>
      <c r="F1169" s="258" t="s">
        <v>5371</v>
      </c>
      <c r="G1169" s="256"/>
      <c r="H1169" s="259">
        <v>7</v>
      </c>
      <c r="I1169" s="260"/>
      <c r="J1169" s="256"/>
      <c r="K1169" s="256"/>
      <c r="L1169" s="261"/>
      <c r="M1169" s="262"/>
      <c r="N1169" s="263"/>
      <c r="O1169" s="263"/>
      <c r="P1169" s="263"/>
      <c r="Q1169" s="263"/>
      <c r="R1169" s="263"/>
      <c r="S1169" s="263"/>
      <c r="T1169" s="264"/>
      <c r="U1169" s="14"/>
      <c r="V1169" s="14"/>
      <c r="W1169" s="14"/>
      <c r="X1169" s="14"/>
      <c r="Y1169" s="14"/>
      <c r="Z1169" s="14"/>
      <c r="AA1169" s="14"/>
      <c r="AB1169" s="14"/>
      <c r="AC1169" s="14"/>
      <c r="AD1169" s="14"/>
      <c r="AE1169" s="14"/>
      <c r="AT1169" s="265" t="s">
        <v>190</v>
      </c>
      <c r="AU1169" s="265" t="s">
        <v>85</v>
      </c>
      <c r="AV1169" s="14" t="s">
        <v>85</v>
      </c>
      <c r="AW1169" s="14" t="s">
        <v>34</v>
      </c>
      <c r="AX1169" s="14" t="s">
        <v>76</v>
      </c>
      <c r="AY1169" s="265" t="s">
        <v>178</v>
      </c>
    </row>
    <row r="1170" s="14" customFormat="1">
      <c r="A1170" s="14"/>
      <c r="B1170" s="255"/>
      <c r="C1170" s="256"/>
      <c r="D1170" s="246" t="s">
        <v>190</v>
      </c>
      <c r="E1170" s="257" t="s">
        <v>1</v>
      </c>
      <c r="F1170" s="258" t="s">
        <v>5372</v>
      </c>
      <c r="G1170" s="256"/>
      <c r="H1170" s="259">
        <v>68</v>
      </c>
      <c r="I1170" s="260"/>
      <c r="J1170" s="256"/>
      <c r="K1170" s="256"/>
      <c r="L1170" s="261"/>
      <c r="M1170" s="262"/>
      <c r="N1170" s="263"/>
      <c r="O1170" s="263"/>
      <c r="P1170" s="263"/>
      <c r="Q1170" s="263"/>
      <c r="R1170" s="263"/>
      <c r="S1170" s="263"/>
      <c r="T1170" s="264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T1170" s="265" t="s">
        <v>190</v>
      </c>
      <c r="AU1170" s="265" t="s">
        <v>85</v>
      </c>
      <c r="AV1170" s="14" t="s">
        <v>85</v>
      </c>
      <c r="AW1170" s="14" t="s">
        <v>34</v>
      </c>
      <c r="AX1170" s="14" t="s">
        <v>76</v>
      </c>
      <c r="AY1170" s="265" t="s">
        <v>178</v>
      </c>
    </row>
    <row r="1171" s="2" customFormat="1" ht="24.15" customHeight="1">
      <c r="A1171" s="38"/>
      <c r="B1171" s="39"/>
      <c r="C1171" s="226" t="s">
        <v>5373</v>
      </c>
      <c r="D1171" s="226" t="s">
        <v>181</v>
      </c>
      <c r="E1171" s="227" t="s">
        <v>5374</v>
      </c>
      <c r="F1171" s="228" t="s">
        <v>5375</v>
      </c>
      <c r="G1171" s="229" t="s">
        <v>5368</v>
      </c>
      <c r="H1171" s="230">
        <v>48</v>
      </c>
      <c r="I1171" s="231"/>
      <c r="J1171" s="232">
        <f>ROUND(I1171*H1171,2)</f>
        <v>0</v>
      </c>
      <c r="K1171" s="228" t="s">
        <v>185</v>
      </c>
      <c r="L1171" s="44"/>
      <c r="M1171" s="233" t="s">
        <v>1</v>
      </c>
      <c r="N1171" s="234" t="s">
        <v>41</v>
      </c>
      <c r="O1171" s="91"/>
      <c r="P1171" s="235">
        <f>O1171*H1171</f>
        <v>0</v>
      </c>
      <c r="Q1171" s="235">
        <v>0</v>
      </c>
      <c r="R1171" s="235">
        <f>Q1171*H1171</f>
        <v>0</v>
      </c>
      <c r="S1171" s="235">
        <v>0</v>
      </c>
      <c r="T1171" s="236">
        <f>S1171*H1171</f>
        <v>0</v>
      </c>
      <c r="U1171" s="38"/>
      <c r="V1171" s="38"/>
      <c r="W1171" s="38"/>
      <c r="X1171" s="38"/>
      <c r="Y1171" s="38"/>
      <c r="Z1171" s="38"/>
      <c r="AA1171" s="38"/>
      <c r="AB1171" s="38"/>
      <c r="AC1171" s="38"/>
      <c r="AD1171" s="38"/>
      <c r="AE1171" s="38"/>
      <c r="AR1171" s="237" t="s">
        <v>726</v>
      </c>
      <c r="AT1171" s="237" t="s">
        <v>181</v>
      </c>
      <c r="AU1171" s="237" t="s">
        <v>85</v>
      </c>
      <c r="AY1171" s="17" t="s">
        <v>178</v>
      </c>
      <c r="BE1171" s="238">
        <f>IF(N1171="základní",J1171,0)</f>
        <v>0</v>
      </c>
      <c r="BF1171" s="238">
        <f>IF(N1171="snížená",J1171,0)</f>
        <v>0</v>
      </c>
      <c r="BG1171" s="238">
        <f>IF(N1171="zákl. přenesená",J1171,0)</f>
        <v>0</v>
      </c>
      <c r="BH1171" s="238">
        <f>IF(N1171="sníž. přenesená",J1171,0)</f>
        <v>0</v>
      </c>
      <c r="BI1171" s="238">
        <f>IF(N1171="nulová",J1171,0)</f>
        <v>0</v>
      </c>
      <c r="BJ1171" s="17" t="s">
        <v>83</v>
      </c>
      <c r="BK1171" s="238">
        <f>ROUND(I1171*H1171,2)</f>
        <v>0</v>
      </c>
      <c r="BL1171" s="17" t="s">
        <v>726</v>
      </c>
      <c r="BM1171" s="237" t="s">
        <v>5376</v>
      </c>
    </row>
    <row r="1172" s="2" customFormat="1">
      <c r="A1172" s="38"/>
      <c r="B1172" s="39"/>
      <c r="C1172" s="40"/>
      <c r="D1172" s="239" t="s">
        <v>188</v>
      </c>
      <c r="E1172" s="40"/>
      <c r="F1172" s="240" t="s">
        <v>5377</v>
      </c>
      <c r="G1172" s="40"/>
      <c r="H1172" s="40"/>
      <c r="I1172" s="241"/>
      <c r="J1172" s="40"/>
      <c r="K1172" s="40"/>
      <c r="L1172" s="44"/>
      <c r="M1172" s="242"/>
      <c r="N1172" s="243"/>
      <c r="O1172" s="91"/>
      <c r="P1172" s="91"/>
      <c r="Q1172" s="91"/>
      <c r="R1172" s="91"/>
      <c r="S1172" s="91"/>
      <c r="T1172" s="92"/>
      <c r="U1172" s="38"/>
      <c r="V1172" s="38"/>
      <c r="W1172" s="38"/>
      <c r="X1172" s="38"/>
      <c r="Y1172" s="38"/>
      <c r="Z1172" s="38"/>
      <c r="AA1172" s="38"/>
      <c r="AB1172" s="38"/>
      <c r="AC1172" s="38"/>
      <c r="AD1172" s="38"/>
      <c r="AE1172" s="38"/>
      <c r="AT1172" s="17" t="s">
        <v>188</v>
      </c>
      <c r="AU1172" s="17" t="s">
        <v>85</v>
      </c>
    </row>
    <row r="1173" s="14" customFormat="1">
      <c r="A1173" s="14"/>
      <c r="B1173" s="255"/>
      <c r="C1173" s="256"/>
      <c r="D1173" s="246" t="s">
        <v>190</v>
      </c>
      <c r="E1173" s="257" t="s">
        <v>1</v>
      </c>
      <c r="F1173" s="258" t="s">
        <v>5378</v>
      </c>
      <c r="G1173" s="256"/>
      <c r="H1173" s="259">
        <v>48</v>
      </c>
      <c r="I1173" s="260"/>
      <c r="J1173" s="256"/>
      <c r="K1173" s="256"/>
      <c r="L1173" s="261"/>
      <c r="M1173" s="262"/>
      <c r="N1173" s="263"/>
      <c r="O1173" s="263"/>
      <c r="P1173" s="263"/>
      <c r="Q1173" s="263"/>
      <c r="R1173" s="263"/>
      <c r="S1173" s="263"/>
      <c r="T1173" s="264"/>
      <c r="U1173" s="14"/>
      <c r="V1173" s="14"/>
      <c r="W1173" s="14"/>
      <c r="X1173" s="14"/>
      <c r="Y1173" s="14"/>
      <c r="Z1173" s="14"/>
      <c r="AA1173" s="14"/>
      <c r="AB1173" s="14"/>
      <c r="AC1173" s="14"/>
      <c r="AD1173" s="14"/>
      <c r="AE1173" s="14"/>
      <c r="AT1173" s="265" t="s">
        <v>190</v>
      </c>
      <c r="AU1173" s="265" t="s">
        <v>85</v>
      </c>
      <c r="AV1173" s="14" t="s">
        <v>85</v>
      </c>
      <c r="AW1173" s="14" t="s">
        <v>34</v>
      </c>
      <c r="AX1173" s="14" t="s">
        <v>76</v>
      </c>
      <c r="AY1173" s="265" t="s">
        <v>178</v>
      </c>
    </row>
    <row r="1174" s="2" customFormat="1" ht="21.75" customHeight="1">
      <c r="A1174" s="38"/>
      <c r="B1174" s="39"/>
      <c r="C1174" s="226" t="s">
        <v>5379</v>
      </c>
      <c r="D1174" s="226" t="s">
        <v>181</v>
      </c>
      <c r="E1174" s="227" t="s">
        <v>5380</v>
      </c>
      <c r="F1174" s="228" t="s">
        <v>5381</v>
      </c>
      <c r="G1174" s="229" t="s">
        <v>1560</v>
      </c>
      <c r="H1174" s="230">
        <v>2</v>
      </c>
      <c r="I1174" s="231"/>
      <c r="J1174" s="232">
        <f>ROUND(I1174*H1174,2)</f>
        <v>0</v>
      </c>
      <c r="K1174" s="228" t="s">
        <v>185</v>
      </c>
      <c r="L1174" s="44"/>
      <c r="M1174" s="233" t="s">
        <v>1</v>
      </c>
      <c r="N1174" s="234" t="s">
        <v>41</v>
      </c>
      <c r="O1174" s="91"/>
      <c r="P1174" s="235">
        <f>O1174*H1174</f>
        <v>0</v>
      </c>
      <c r="Q1174" s="235">
        <v>0</v>
      </c>
      <c r="R1174" s="235">
        <f>Q1174*H1174</f>
        <v>0</v>
      </c>
      <c r="S1174" s="235">
        <v>0</v>
      </c>
      <c r="T1174" s="236">
        <f>S1174*H1174</f>
        <v>0</v>
      </c>
      <c r="U1174" s="38"/>
      <c r="V1174" s="38"/>
      <c r="W1174" s="38"/>
      <c r="X1174" s="38"/>
      <c r="Y1174" s="38"/>
      <c r="Z1174" s="38"/>
      <c r="AA1174" s="38"/>
      <c r="AB1174" s="38"/>
      <c r="AC1174" s="38"/>
      <c r="AD1174" s="38"/>
      <c r="AE1174" s="38"/>
      <c r="AR1174" s="237" t="s">
        <v>726</v>
      </c>
      <c r="AT1174" s="237" t="s">
        <v>181</v>
      </c>
      <c r="AU1174" s="237" t="s">
        <v>85</v>
      </c>
      <c r="AY1174" s="17" t="s">
        <v>178</v>
      </c>
      <c r="BE1174" s="238">
        <f>IF(N1174="základní",J1174,0)</f>
        <v>0</v>
      </c>
      <c r="BF1174" s="238">
        <f>IF(N1174="snížená",J1174,0)</f>
        <v>0</v>
      </c>
      <c r="BG1174" s="238">
        <f>IF(N1174="zákl. přenesená",J1174,0)</f>
        <v>0</v>
      </c>
      <c r="BH1174" s="238">
        <f>IF(N1174="sníž. přenesená",J1174,0)</f>
        <v>0</v>
      </c>
      <c r="BI1174" s="238">
        <f>IF(N1174="nulová",J1174,0)</f>
        <v>0</v>
      </c>
      <c r="BJ1174" s="17" t="s">
        <v>83</v>
      </c>
      <c r="BK1174" s="238">
        <f>ROUND(I1174*H1174,2)</f>
        <v>0</v>
      </c>
      <c r="BL1174" s="17" t="s">
        <v>726</v>
      </c>
      <c r="BM1174" s="237" t="s">
        <v>5382</v>
      </c>
    </row>
    <row r="1175" s="2" customFormat="1">
      <c r="A1175" s="38"/>
      <c r="B1175" s="39"/>
      <c r="C1175" s="40"/>
      <c r="D1175" s="239" t="s">
        <v>188</v>
      </c>
      <c r="E1175" s="40"/>
      <c r="F1175" s="240" t="s">
        <v>5383</v>
      </c>
      <c r="G1175" s="40"/>
      <c r="H1175" s="40"/>
      <c r="I1175" s="241"/>
      <c r="J1175" s="40"/>
      <c r="K1175" s="40"/>
      <c r="L1175" s="44"/>
      <c r="M1175" s="242"/>
      <c r="N1175" s="243"/>
      <c r="O1175" s="91"/>
      <c r="P1175" s="91"/>
      <c r="Q1175" s="91"/>
      <c r="R1175" s="91"/>
      <c r="S1175" s="91"/>
      <c r="T1175" s="92"/>
      <c r="U1175" s="38"/>
      <c r="V1175" s="38"/>
      <c r="W1175" s="38"/>
      <c r="X1175" s="38"/>
      <c r="Y1175" s="38"/>
      <c r="Z1175" s="38"/>
      <c r="AA1175" s="38"/>
      <c r="AB1175" s="38"/>
      <c r="AC1175" s="38"/>
      <c r="AD1175" s="38"/>
      <c r="AE1175" s="38"/>
      <c r="AT1175" s="17" t="s">
        <v>188</v>
      </c>
      <c r="AU1175" s="17" t="s">
        <v>85</v>
      </c>
    </row>
    <row r="1176" s="14" customFormat="1">
      <c r="A1176" s="14"/>
      <c r="B1176" s="255"/>
      <c r="C1176" s="256"/>
      <c r="D1176" s="246" t="s">
        <v>190</v>
      </c>
      <c r="E1176" s="257" t="s">
        <v>1</v>
      </c>
      <c r="F1176" s="258" t="s">
        <v>85</v>
      </c>
      <c r="G1176" s="256"/>
      <c r="H1176" s="259">
        <v>2</v>
      </c>
      <c r="I1176" s="260"/>
      <c r="J1176" s="256"/>
      <c r="K1176" s="256"/>
      <c r="L1176" s="261"/>
      <c r="M1176" s="262"/>
      <c r="N1176" s="263"/>
      <c r="O1176" s="263"/>
      <c r="P1176" s="263"/>
      <c r="Q1176" s="263"/>
      <c r="R1176" s="263"/>
      <c r="S1176" s="263"/>
      <c r="T1176" s="264"/>
      <c r="U1176" s="14"/>
      <c r="V1176" s="14"/>
      <c r="W1176" s="14"/>
      <c r="X1176" s="14"/>
      <c r="Y1176" s="14"/>
      <c r="Z1176" s="14"/>
      <c r="AA1176" s="14"/>
      <c r="AB1176" s="14"/>
      <c r="AC1176" s="14"/>
      <c r="AD1176" s="14"/>
      <c r="AE1176" s="14"/>
      <c r="AT1176" s="265" t="s">
        <v>190</v>
      </c>
      <c r="AU1176" s="265" t="s">
        <v>85</v>
      </c>
      <c r="AV1176" s="14" t="s">
        <v>85</v>
      </c>
      <c r="AW1176" s="14" t="s">
        <v>34</v>
      </c>
      <c r="AX1176" s="14" t="s">
        <v>76</v>
      </c>
      <c r="AY1176" s="265" t="s">
        <v>178</v>
      </c>
    </row>
    <row r="1177" s="2" customFormat="1" ht="16.5" customHeight="1">
      <c r="A1177" s="38"/>
      <c r="B1177" s="39"/>
      <c r="C1177" s="226" t="s">
        <v>5384</v>
      </c>
      <c r="D1177" s="226" t="s">
        <v>181</v>
      </c>
      <c r="E1177" s="227" t="s">
        <v>5385</v>
      </c>
      <c r="F1177" s="228" t="s">
        <v>5386</v>
      </c>
      <c r="G1177" s="229" t="s">
        <v>544</v>
      </c>
      <c r="H1177" s="230">
        <v>16</v>
      </c>
      <c r="I1177" s="231"/>
      <c r="J1177" s="232">
        <f>ROUND(I1177*H1177,2)</f>
        <v>0</v>
      </c>
      <c r="K1177" s="228" t="s">
        <v>1</v>
      </c>
      <c r="L1177" s="44"/>
      <c r="M1177" s="233" t="s">
        <v>1</v>
      </c>
      <c r="N1177" s="234" t="s">
        <v>41</v>
      </c>
      <c r="O1177" s="91"/>
      <c r="P1177" s="235">
        <f>O1177*H1177</f>
        <v>0</v>
      </c>
      <c r="Q1177" s="235">
        <v>0</v>
      </c>
      <c r="R1177" s="235">
        <f>Q1177*H1177</f>
        <v>0</v>
      </c>
      <c r="S1177" s="235">
        <v>0</v>
      </c>
      <c r="T1177" s="236">
        <f>S1177*H1177</f>
        <v>0</v>
      </c>
      <c r="U1177" s="38"/>
      <c r="V1177" s="38"/>
      <c r="W1177" s="38"/>
      <c r="X1177" s="38"/>
      <c r="Y1177" s="38"/>
      <c r="Z1177" s="38"/>
      <c r="AA1177" s="38"/>
      <c r="AB1177" s="38"/>
      <c r="AC1177" s="38"/>
      <c r="AD1177" s="38"/>
      <c r="AE1177" s="38"/>
      <c r="AR1177" s="237" t="s">
        <v>5282</v>
      </c>
      <c r="AT1177" s="237" t="s">
        <v>181</v>
      </c>
      <c r="AU1177" s="237" t="s">
        <v>85</v>
      </c>
      <c r="AY1177" s="17" t="s">
        <v>178</v>
      </c>
      <c r="BE1177" s="238">
        <f>IF(N1177="základní",J1177,0)</f>
        <v>0</v>
      </c>
      <c r="BF1177" s="238">
        <f>IF(N1177="snížená",J1177,0)</f>
        <v>0</v>
      </c>
      <c r="BG1177" s="238">
        <f>IF(N1177="zákl. přenesená",J1177,0)</f>
        <v>0</v>
      </c>
      <c r="BH1177" s="238">
        <f>IF(N1177="sníž. přenesená",J1177,0)</f>
        <v>0</v>
      </c>
      <c r="BI1177" s="238">
        <f>IF(N1177="nulová",J1177,0)</f>
        <v>0</v>
      </c>
      <c r="BJ1177" s="17" t="s">
        <v>83</v>
      </c>
      <c r="BK1177" s="238">
        <f>ROUND(I1177*H1177,2)</f>
        <v>0</v>
      </c>
      <c r="BL1177" s="17" t="s">
        <v>5282</v>
      </c>
      <c r="BM1177" s="237" t="s">
        <v>5387</v>
      </c>
    </row>
    <row r="1178" s="14" customFormat="1">
      <c r="A1178" s="14"/>
      <c r="B1178" s="255"/>
      <c r="C1178" s="256"/>
      <c r="D1178" s="246" t="s">
        <v>190</v>
      </c>
      <c r="E1178" s="257" t="s">
        <v>1</v>
      </c>
      <c r="F1178" s="258" t="s">
        <v>362</v>
      </c>
      <c r="G1178" s="256"/>
      <c r="H1178" s="259">
        <v>16</v>
      </c>
      <c r="I1178" s="260"/>
      <c r="J1178" s="256"/>
      <c r="K1178" s="256"/>
      <c r="L1178" s="261"/>
      <c r="M1178" s="262"/>
      <c r="N1178" s="263"/>
      <c r="O1178" s="263"/>
      <c r="P1178" s="263"/>
      <c r="Q1178" s="263"/>
      <c r="R1178" s="263"/>
      <c r="S1178" s="263"/>
      <c r="T1178" s="264"/>
      <c r="U1178" s="14"/>
      <c r="V1178" s="14"/>
      <c r="W1178" s="14"/>
      <c r="X1178" s="14"/>
      <c r="Y1178" s="14"/>
      <c r="Z1178" s="14"/>
      <c r="AA1178" s="14"/>
      <c r="AB1178" s="14"/>
      <c r="AC1178" s="14"/>
      <c r="AD1178" s="14"/>
      <c r="AE1178" s="14"/>
      <c r="AT1178" s="265" t="s">
        <v>190</v>
      </c>
      <c r="AU1178" s="265" t="s">
        <v>85</v>
      </c>
      <c r="AV1178" s="14" t="s">
        <v>85</v>
      </c>
      <c r="AW1178" s="14" t="s">
        <v>34</v>
      </c>
      <c r="AX1178" s="14" t="s">
        <v>76</v>
      </c>
      <c r="AY1178" s="265" t="s">
        <v>178</v>
      </c>
    </row>
    <row r="1179" s="2" customFormat="1" ht="33" customHeight="1">
      <c r="A1179" s="38"/>
      <c r="B1179" s="39"/>
      <c r="C1179" s="226" t="s">
        <v>5388</v>
      </c>
      <c r="D1179" s="226" t="s">
        <v>181</v>
      </c>
      <c r="E1179" s="227" t="s">
        <v>4026</v>
      </c>
      <c r="F1179" s="228" t="s">
        <v>4027</v>
      </c>
      <c r="G1179" s="229" t="s">
        <v>203</v>
      </c>
      <c r="H1179" s="230">
        <v>13</v>
      </c>
      <c r="I1179" s="231"/>
      <c r="J1179" s="232">
        <f>ROUND(I1179*H1179,2)</f>
        <v>0</v>
      </c>
      <c r="K1179" s="228" t="s">
        <v>185</v>
      </c>
      <c r="L1179" s="44"/>
      <c r="M1179" s="233" t="s">
        <v>1</v>
      </c>
      <c r="N1179" s="234" t="s">
        <v>41</v>
      </c>
      <c r="O1179" s="91"/>
      <c r="P1179" s="235">
        <f>O1179*H1179</f>
        <v>0</v>
      </c>
      <c r="Q1179" s="235">
        <v>0</v>
      </c>
      <c r="R1179" s="235">
        <f>Q1179*H1179</f>
        <v>0</v>
      </c>
      <c r="S1179" s="235">
        <v>0</v>
      </c>
      <c r="T1179" s="236">
        <f>S1179*H1179</f>
        <v>0</v>
      </c>
      <c r="U1179" s="38"/>
      <c r="V1179" s="38"/>
      <c r="W1179" s="38"/>
      <c r="X1179" s="38"/>
      <c r="Y1179" s="38"/>
      <c r="Z1179" s="38"/>
      <c r="AA1179" s="38"/>
      <c r="AB1179" s="38"/>
      <c r="AC1179" s="38"/>
      <c r="AD1179" s="38"/>
      <c r="AE1179" s="38"/>
      <c r="AR1179" s="237" t="s">
        <v>362</v>
      </c>
      <c r="AT1179" s="237" t="s">
        <v>181</v>
      </c>
      <c r="AU1179" s="237" t="s">
        <v>85</v>
      </c>
      <c r="AY1179" s="17" t="s">
        <v>178</v>
      </c>
      <c r="BE1179" s="238">
        <f>IF(N1179="základní",J1179,0)</f>
        <v>0</v>
      </c>
      <c r="BF1179" s="238">
        <f>IF(N1179="snížená",J1179,0)</f>
        <v>0</v>
      </c>
      <c r="BG1179" s="238">
        <f>IF(N1179="zákl. přenesená",J1179,0)</f>
        <v>0</v>
      </c>
      <c r="BH1179" s="238">
        <f>IF(N1179="sníž. přenesená",J1179,0)</f>
        <v>0</v>
      </c>
      <c r="BI1179" s="238">
        <f>IF(N1179="nulová",J1179,0)</f>
        <v>0</v>
      </c>
      <c r="BJ1179" s="17" t="s">
        <v>83</v>
      </c>
      <c r="BK1179" s="238">
        <f>ROUND(I1179*H1179,2)</f>
        <v>0</v>
      </c>
      <c r="BL1179" s="17" t="s">
        <v>362</v>
      </c>
      <c r="BM1179" s="237" t="s">
        <v>5389</v>
      </c>
    </row>
    <row r="1180" s="2" customFormat="1">
      <c r="A1180" s="38"/>
      <c r="B1180" s="39"/>
      <c r="C1180" s="40"/>
      <c r="D1180" s="239" t="s">
        <v>188</v>
      </c>
      <c r="E1180" s="40"/>
      <c r="F1180" s="240" t="s">
        <v>4029</v>
      </c>
      <c r="G1180" s="40"/>
      <c r="H1180" s="40"/>
      <c r="I1180" s="241"/>
      <c r="J1180" s="40"/>
      <c r="K1180" s="40"/>
      <c r="L1180" s="44"/>
      <c r="M1180" s="242"/>
      <c r="N1180" s="243"/>
      <c r="O1180" s="91"/>
      <c r="P1180" s="91"/>
      <c r="Q1180" s="91"/>
      <c r="R1180" s="91"/>
      <c r="S1180" s="91"/>
      <c r="T1180" s="92"/>
      <c r="U1180" s="38"/>
      <c r="V1180" s="38"/>
      <c r="W1180" s="38"/>
      <c r="X1180" s="38"/>
      <c r="Y1180" s="38"/>
      <c r="Z1180" s="38"/>
      <c r="AA1180" s="38"/>
      <c r="AB1180" s="38"/>
      <c r="AC1180" s="38"/>
      <c r="AD1180" s="38"/>
      <c r="AE1180" s="38"/>
      <c r="AT1180" s="17" t="s">
        <v>188</v>
      </c>
      <c r="AU1180" s="17" t="s">
        <v>85</v>
      </c>
    </row>
    <row r="1181" s="14" customFormat="1">
      <c r="A1181" s="14"/>
      <c r="B1181" s="255"/>
      <c r="C1181" s="256"/>
      <c r="D1181" s="246" t="s">
        <v>190</v>
      </c>
      <c r="E1181" s="257" t="s">
        <v>1</v>
      </c>
      <c r="F1181" s="258" t="s">
        <v>5390</v>
      </c>
      <c r="G1181" s="256"/>
      <c r="H1181" s="259">
        <v>13</v>
      </c>
      <c r="I1181" s="260"/>
      <c r="J1181" s="256"/>
      <c r="K1181" s="256"/>
      <c r="L1181" s="261"/>
      <c r="M1181" s="262"/>
      <c r="N1181" s="263"/>
      <c r="O1181" s="263"/>
      <c r="P1181" s="263"/>
      <c r="Q1181" s="263"/>
      <c r="R1181" s="263"/>
      <c r="S1181" s="263"/>
      <c r="T1181" s="264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265" t="s">
        <v>190</v>
      </c>
      <c r="AU1181" s="265" t="s">
        <v>85</v>
      </c>
      <c r="AV1181" s="14" t="s">
        <v>85</v>
      </c>
      <c r="AW1181" s="14" t="s">
        <v>34</v>
      </c>
      <c r="AX1181" s="14" t="s">
        <v>76</v>
      </c>
      <c r="AY1181" s="265" t="s">
        <v>178</v>
      </c>
    </row>
    <row r="1182" s="2" customFormat="1" ht="16.5" customHeight="1">
      <c r="A1182" s="38"/>
      <c r="B1182" s="39"/>
      <c r="C1182" s="226" t="s">
        <v>5391</v>
      </c>
      <c r="D1182" s="226" t="s">
        <v>181</v>
      </c>
      <c r="E1182" s="227" t="s">
        <v>5392</v>
      </c>
      <c r="F1182" s="228" t="s">
        <v>5393</v>
      </c>
      <c r="G1182" s="229" t="s">
        <v>544</v>
      </c>
      <c r="H1182" s="230">
        <v>24</v>
      </c>
      <c r="I1182" s="231"/>
      <c r="J1182" s="232">
        <f>ROUND(I1182*H1182,2)</f>
        <v>0</v>
      </c>
      <c r="K1182" s="228" t="s">
        <v>1</v>
      </c>
      <c r="L1182" s="44"/>
      <c r="M1182" s="233" t="s">
        <v>1</v>
      </c>
      <c r="N1182" s="234" t="s">
        <v>41</v>
      </c>
      <c r="O1182" s="91"/>
      <c r="P1182" s="235">
        <f>O1182*H1182</f>
        <v>0</v>
      </c>
      <c r="Q1182" s="235">
        <v>0</v>
      </c>
      <c r="R1182" s="235">
        <f>Q1182*H1182</f>
        <v>0</v>
      </c>
      <c r="S1182" s="235">
        <v>0</v>
      </c>
      <c r="T1182" s="236">
        <f>S1182*H1182</f>
        <v>0</v>
      </c>
      <c r="U1182" s="38"/>
      <c r="V1182" s="38"/>
      <c r="W1182" s="38"/>
      <c r="X1182" s="38"/>
      <c r="Y1182" s="38"/>
      <c r="Z1182" s="38"/>
      <c r="AA1182" s="38"/>
      <c r="AB1182" s="38"/>
      <c r="AC1182" s="38"/>
      <c r="AD1182" s="38"/>
      <c r="AE1182" s="38"/>
      <c r="AR1182" s="237" t="s">
        <v>726</v>
      </c>
      <c r="AT1182" s="237" t="s">
        <v>181</v>
      </c>
      <c r="AU1182" s="237" t="s">
        <v>85</v>
      </c>
      <c r="AY1182" s="17" t="s">
        <v>178</v>
      </c>
      <c r="BE1182" s="238">
        <f>IF(N1182="základní",J1182,0)</f>
        <v>0</v>
      </c>
      <c r="BF1182" s="238">
        <f>IF(N1182="snížená",J1182,0)</f>
        <v>0</v>
      </c>
      <c r="BG1182" s="238">
        <f>IF(N1182="zákl. přenesená",J1182,0)</f>
        <v>0</v>
      </c>
      <c r="BH1182" s="238">
        <f>IF(N1182="sníž. přenesená",J1182,0)</f>
        <v>0</v>
      </c>
      <c r="BI1182" s="238">
        <f>IF(N1182="nulová",J1182,0)</f>
        <v>0</v>
      </c>
      <c r="BJ1182" s="17" t="s">
        <v>83</v>
      </c>
      <c r="BK1182" s="238">
        <f>ROUND(I1182*H1182,2)</f>
        <v>0</v>
      </c>
      <c r="BL1182" s="17" t="s">
        <v>726</v>
      </c>
      <c r="BM1182" s="237" t="s">
        <v>5394</v>
      </c>
    </row>
    <row r="1183" s="14" customFormat="1">
      <c r="A1183" s="14"/>
      <c r="B1183" s="255"/>
      <c r="C1183" s="256"/>
      <c r="D1183" s="246" t="s">
        <v>190</v>
      </c>
      <c r="E1183" s="257" t="s">
        <v>1</v>
      </c>
      <c r="F1183" s="258" t="s">
        <v>417</v>
      </c>
      <c r="G1183" s="256"/>
      <c r="H1183" s="259">
        <v>24</v>
      </c>
      <c r="I1183" s="260"/>
      <c r="J1183" s="256"/>
      <c r="K1183" s="256"/>
      <c r="L1183" s="261"/>
      <c r="M1183" s="262"/>
      <c r="N1183" s="263"/>
      <c r="O1183" s="263"/>
      <c r="P1183" s="263"/>
      <c r="Q1183" s="263"/>
      <c r="R1183" s="263"/>
      <c r="S1183" s="263"/>
      <c r="T1183" s="264"/>
      <c r="U1183" s="14"/>
      <c r="V1183" s="14"/>
      <c r="W1183" s="14"/>
      <c r="X1183" s="14"/>
      <c r="Y1183" s="14"/>
      <c r="Z1183" s="14"/>
      <c r="AA1183" s="14"/>
      <c r="AB1183" s="14"/>
      <c r="AC1183" s="14"/>
      <c r="AD1183" s="14"/>
      <c r="AE1183" s="14"/>
      <c r="AT1183" s="265" t="s">
        <v>190</v>
      </c>
      <c r="AU1183" s="265" t="s">
        <v>85</v>
      </c>
      <c r="AV1183" s="14" t="s">
        <v>85</v>
      </c>
      <c r="AW1183" s="14" t="s">
        <v>34</v>
      </c>
      <c r="AX1183" s="14" t="s">
        <v>76</v>
      </c>
      <c r="AY1183" s="265" t="s">
        <v>178</v>
      </c>
    </row>
    <row r="1184" s="2" customFormat="1" ht="16.5" customHeight="1">
      <c r="A1184" s="38"/>
      <c r="B1184" s="39"/>
      <c r="C1184" s="226" t="s">
        <v>5395</v>
      </c>
      <c r="D1184" s="226" t="s">
        <v>181</v>
      </c>
      <c r="E1184" s="227" t="s">
        <v>5396</v>
      </c>
      <c r="F1184" s="228" t="s">
        <v>5397</v>
      </c>
      <c r="G1184" s="229" t="s">
        <v>544</v>
      </c>
      <c r="H1184" s="230">
        <v>16</v>
      </c>
      <c r="I1184" s="231"/>
      <c r="J1184" s="232">
        <f>ROUND(I1184*H1184,2)</f>
        <v>0</v>
      </c>
      <c r="K1184" s="228" t="s">
        <v>1</v>
      </c>
      <c r="L1184" s="44"/>
      <c r="M1184" s="233" t="s">
        <v>1</v>
      </c>
      <c r="N1184" s="234" t="s">
        <v>41</v>
      </c>
      <c r="O1184" s="91"/>
      <c r="P1184" s="235">
        <f>O1184*H1184</f>
        <v>0</v>
      </c>
      <c r="Q1184" s="235">
        <v>0</v>
      </c>
      <c r="R1184" s="235">
        <f>Q1184*H1184</f>
        <v>0</v>
      </c>
      <c r="S1184" s="235">
        <v>0</v>
      </c>
      <c r="T1184" s="236">
        <f>S1184*H1184</f>
        <v>0</v>
      </c>
      <c r="U1184" s="38"/>
      <c r="V1184" s="38"/>
      <c r="W1184" s="38"/>
      <c r="X1184" s="38"/>
      <c r="Y1184" s="38"/>
      <c r="Z1184" s="38"/>
      <c r="AA1184" s="38"/>
      <c r="AB1184" s="38"/>
      <c r="AC1184" s="38"/>
      <c r="AD1184" s="38"/>
      <c r="AE1184" s="38"/>
      <c r="AR1184" s="237" t="s">
        <v>726</v>
      </c>
      <c r="AT1184" s="237" t="s">
        <v>181</v>
      </c>
      <c r="AU1184" s="237" t="s">
        <v>85</v>
      </c>
      <c r="AY1184" s="17" t="s">
        <v>178</v>
      </c>
      <c r="BE1184" s="238">
        <f>IF(N1184="základní",J1184,0)</f>
        <v>0</v>
      </c>
      <c r="BF1184" s="238">
        <f>IF(N1184="snížená",J1184,0)</f>
        <v>0</v>
      </c>
      <c r="BG1184" s="238">
        <f>IF(N1184="zákl. přenesená",J1184,0)</f>
        <v>0</v>
      </c>
      <c r="BH1184" s="238">
        <f>IF(N1184="sníž. přenesená",J1184,0)</f>
        <v>0</v>
      </c>
      <c r="BI1184" s="238">
        <f>IF(N1184="nulová",J1184,0)</f>
        <v>0</v>
      </c>
      <c r="BJ1184" s="17" t="s">
        <v>83</v>
      </c>
      <c r="BK1184" s="238">
        <f>ROUND(I1184*H1184,2)</f>
        <v>0</v>
      </c>
      <c r="BL1184" s="17" t="s">
        <v>726</v>
      </c>
      <c r="BM1184" s="237" t="s">
        <v>5398</v>
      </c>
    </row>
    <row r="1185" s="14" customFormat="1">
      <c r="A1185" s="14"/>
      <c r="B1185" s="255"/>
      <c r="C1185" s="256"/>
      <c r="D1185" s="246" t="s">
        <v>190</v>
      </c>
      <c r="E1185" s="257" t="s">
        <v>1</v>
      </c>
      <c r="F1185" s="258" t="s">
        <v>362</v>
      </c>
      <c r="G1185" s="256"/>
      <c r="H1185" s="259">
        <v>16</v>
      </c>
      <c r="I1185" s="260"/>
      <c r="J1185" s="256"/>
      <c r="K1185" s="256"/>
      <c r="L1185" s="261"/>
      <c r="M1185" s="262"/>
      <c r="N1185" s="263"/>
      <c r="O1185" s="263"/>
      <c r="P1185" s="263"/>
      <c r="Q1185" s="263"/>
      <c r="R1185" s="263"/>
      <c r="S1185" s="263"/>
      <c r="T1185" s="264"/>
      <c r="U1185" s="14"/>
      <c r="V1185" s="14"/>
      <c r="W1185" s="14"/>
      <c r="X1185" s="14"/>
      <c r="Y1185" s="14"/>
      <c r="Z1185" s="14"/>
      <c r="AA1185" s="14"/>
      <c r="AB1185" s="14"/>
      <c r="AC1185" s="14"/>
      <c r="AD1185" s="14"/>
      <c r="AE1185" s="14"/>
      <c r="AT1185" s="265" t="s">
        <v>190</v>
      </c>
      <c r="AU1185" s="265" t="s">
        <v>85</v>
      </c>
      <c r="AV1185" s="14" t="s">
        <v>85</v>
      </c>
      <c r="AW1185" s="14" t="s">
        <v>34</v>
      </c>
      <c r="AX1185" s="14" t="s">
        <v>76</v>
      </c>
      <c r="AY1185" s="265" t="s">
        <v>178</v>
      </c>
    </row>
    <row r="1186" s="2" customFormat="1" ht="16.5" customHeight="1">
      <c r="A1186" s="38"/>
      <c r="B1186" s="39"/>
      <c r="C1186" s="226" t="s">
        <v>5399</v>
      </c>
      <c r="D1186" s="226" t="s">
        <v>181</v>
      </c>
      <c r="E1186" s="227" t="s">
        <v>5400</v>
      </c>
      <c r="F1186" s="228" t="s">
        <v>5401</v>
      </c>
      <c r="G1186" s="229" t="s">
        <v>544</v>
      </c>
      <c r="H1186" s="230">
        <v>32</v>
      </c>
      <c r="I1186" s="231"/>
      <c r="J1186" s="232">
        <f>ROUND(I1186*H1186,2)</f>
        <v>0</v>
      </c>
      <c r="K1186" s="228" t="s">
        <v>1</v>
      </c>
      <c r="L1186" s="44"/>
      <c r="M1186" s="233" t="s">
        <v>1</v>
      </c>
      <c r="N1186" s="234" t="s">
        <v>41</v>
      </c>
      <c r="O1186" s="91"/>
      <c r="P1186" s="235">
        <f>O1186*H1186</f>
        <v>0</v>
      </c>
      <c r="Q1186" s="235">
        <v>0</v>
      </c>
      <c r="R1186" s="235">
        <f>Q1186*H1186</f>
        <v>0</v>
      </c>
      <c r="S1186" s="235">
        <v>0</v>
      </c>
      <c r="T1186" s="236">
        <f>S1186*H1186</f>
        <v>0</v>
      </c>
      <c r="U1186" s="38"/>
      <c r="V1186" s="38"/>
      <c r="W1186" s="38"/>
      <c r="X1186" s="38"/>
      <c r="Y1186" s="38"/>
      <c r="Z1186" s="38"/>
      <c r="AA1186" s="38"/>
      <c r="AB1186" s="38"/>
      <c r="AC1186" s="38"/>
      <c r="AD1186" s="38"/>
      <c r="AE1186" s="38"/>
      <c r="AR1186" s="237" t="s">
        <v>726</v>
      </c>
      <c r="AT1186" s="237" t="s">
        <v>181</v>
      </c>
      <c r="AU1186" s="237" t="s">
        <v>85</v>
      </c>
      <c r="AY1186" s="17" t="s">
        <v>178</v>
      </c>
      <c r="BE1186" s="238">
        <f>IF(N1186="základní",J1186,0)</f>
        <v>0</v>
      </c>
      <c r="BF1186" s="238">
        <f>IF(N1186="snížená",J1186,0)</f>
        <v>0</v>
      </c>
      <c r="BG1186" s="238">
        <f>IF(N1186="zákl. přenesená",J1186,0)</f>
        <v>0</v>
      </c>
      <c r="BH1186" s="238">
        <f>IF(N1186="sníž. přenesená",J1186,0)</f>
        <v>0</v>
      </c>
      <c r="BI1186" s="238">
        <f>IF(N1186="nulová",J1186,0)</f>
        <v>0</v>
      </c>
      <c r="BJ1186" s="17" t="s">
        <v>83</v>
      </c>
      <c r="BK1186" s="238">
        <f>ROUND(I1186*H1186,2)</f>
        <v>0</v>
      </c>
      <c r="BL1186" s="17" t="s">
        <v>726</v>
      </c>
      <c r="BM1186" s="237" t="s">
        <v>5402</v>
      </c>
    </row>
    <row r="1187" s="14" customFormat="1">
      <c r="A1187" s="14"/>
      <c r="B1187" s="255"/>
      <c r="C1187" s="256"/>
      <c r="D1187" s="246" t="s">
        <v>190</v>
      </c>
      <c r="E1187" s="257" t="s">
        <v>1</v>
      </c>
      <c r="F1187" s="258" t="s">
        <v>472</v>
      </c>
      <c r="G1187" s="256"/>
      <c r="H1187" s="259">
        <v>32</v>
      </c>
      <c r="I1187" s="260"/>
      <c r="J1187" s="256"/>
      <c r="K1187" s="256"/>
      <c r="L1187" s="261"/>
      <c r="M1187" s="262"/>
      <c r="N1187" s="263"/>
      <c r="O1187" s="263"/>
      <c r="P1187" s="263"/>
      <c r="Q1187" s="263"/>
      <c r="R1187" s="263"/>
      <c r="S1187" s="263"/>
      <c r="T1187" s="264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T1187" s="265" t="s">
        <v>190</v>
      </c>
      <c r="AU1187" s="265" t="s">
        <v>85</v>
      </c>
      <c r="AV1187" s="14" t="s">
        <v>85</v>
      </c>
      <c r="AW1187" s="14" t="s">
        <v>34</v>
      </c>
      <c r="AX1187" s="14" t="s">
        <v>76</v>
      </c>
      <c r="AY1187" s="265" t="s">
        <v>178</v>
      </c>
    </row>
    <row r="1188" s="2" customFormat="1" ht="16.5" customHeight="1">
      <c r="A1188" s="38"/>
      <c r="B1188" s="39"/>
      <c r="C1188" s="226" t="s">
        <v>5403</v>
      </c>
      <c r="D1188" s="226" t="s">
        <v>181</v>
      </c>
      <c r="E1188" s="227" t="s">
        <v>5404</v>
      </c>
      <c r="F1188" s="228" t="s">
        <v>5405</v>
      </c>
      <c r="G1188" s="229" t="s">
        <v>544</v>
      </c>
      <c r="H1188" s="230">
        <v>32</v>
      </c>
      <c r="I1188" s="231"/>
      <c r="J1188" s="232">
        <f>ROUND(I1188*H1188,2)</f>
        <v>0</v>
      </c>
      <c r="K1188" s="228" t="s">
        <v>1</v>
      </c>
      <c r="L1188" s="44"/>
      <c r="M1188" s="233" t="s">
        <v>1</v>
      </c>
      <c r="N1188" s="234" t="s">
        <v>41</v>
      </c>
      <c r="O1188" s="91"/>
      <c r="P1188" s="235">
        <f>O1188*H1188</f>
        <v>0</v>
      </c>
      <c r="Q1188" s="235">
        <v>0</v>
      </c>
      <c r="R1188" s="235">
        <f>Q1188*H1188</f>
        <v>0</v>
      </c>
      <c r="S1188" s="235">
        <v>0</v>
      </c>
      <c r="T1188" s="236">
        <f>S1188*H1188</f>
        <v>0</v>
      </c>
      <c r="U1188" s="38"/>
      <c r="V1188" s="38"/>
      <c r="W1188" s="38"/>
      <c r="X1188" s="38"/>
      <c r="Y1188" s="38"/>
      <c r="Z1188" s="38"/>
      <c r="AA1188" s="38"/>
      <c r="AB1188" s="38"/>
      <c r="AC1188" s="38"/>
      <c r="AD1188" s="38"/>
      <c r="AE1188" s="38"/>
      <c r="AR1188" s="237" t="s">
        <v>726</v>
      </c>
      <c r="AT1188" s="237" t="s">
        <v>181</v>
      </c>
      <c r="AU1188" s="237" t="s">
        <v>85</v>
      </c>
      <c r="AY1188" s="17" t="s">
        <v>178</v>
      </c>
      <c r="BE1188" s="238">
        <f>IF(N1188="základní",J1188,0)</f>
        <v>0</v>
      </c>
      <c r="BF1188" s="238">
        <f>IF(N1188="snížená",J1188,0)</f>
        <v>0</v>
      </c>
      <c r="BG1188" s="238">
        <f>IF(N1188="zákl. přenesená",J1188,0)</f>
        <v>0</v>
      </c>
      <c r="BH1188" s="238">
        <f>IF(N1188="sníž. přenesená",J1188,0)</f>
        <v>0</v>
      </c>
      <c r="BI1188" s="238">
        <f>IF(N1188="nulová",J1188,0)</f>
        <v>0</v>
      </c>
      <c r="BJ1188" s="17" t="s">
        <v>83</v>
      </c>
      <c r="BK1188" s="238">
        <f>ROUND(I1188*H1188,2)</f>
        <v>0</v>
      </c>
      <c r="BL1188" s="17" t="s">
        <v>726</v>
      </c>
      <c r="BM1188" s="237" t="s">
        <v>5406</v>
      </c>
    </row>
    <row r="1189" s="14" customFormat="1">
      <c r="A1189" s="14"/>
      <c r="B1189" s="255"/>
      <c r="C1189" s="256"/>
      <c r="D1189" s="246" t="s">
        <v>190</v>
      </c>
      <c r="E1189" s="257" t="s">
        <v>1</v>
      </c>
      <c r="F1189" s="258" t="s">
        <v>472</v>
      </c>
      <c r="G1189" s="256"/>
      <c r="H1189" s="259">
        <v>32</v>
      </c>
      <c r="I1189" s="260"/>
      <c r="J1189" s="256"/>
      <c r="K1189" s="256"/>
      <c r="L1189" s="261"/>
      <c r="M1189" s="294"/>
      <c r="N1189" s="295"/>
      <c r="O1189" s="295"/>
      <c r="P1189" s="295"/>
      <c r="Q1189" s="295"/>
      <c r="R1189" s="295"/>
      <c r="S1189" s="295"/>
      <c r="T1189" s="296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T1189" s="265" t="s">
        <v>190</v>
      </c>
      <c r="AU1189" s="265" t="s">
        <v>85</v>
      </c>
      <c r="AV1189" s="14" t="s">
        <v>85</v>
      </c>
      <c r="AW1189" s="14" t="s">
        <v>34</v>
      </c>
      <c r="AX1189" s="14" t="s">
        <v>76</v>
      </c>
      <c r="AY1189" s="265" t="s">
        <v>178</v>
      </c>
    </row>
    <row r="1190" s="2" customFormat="1" ht="6.96" customHeight="1">
      <c r="A1190" s="38"/>
      <c r="B1190" s="66"/>
      <c r="C1190" s="67"/>
      <c r="D1190" s="67"/>
      <c r="E1190" s="67"/>
      <c r="F1190" s="67"/>
      <c r="G1190" s="67"/>
      <c r="H1190" s="67"/>
      <c r="I1190" s="67"/>
      <c r="J1190" s="67"/>
      <c r="K1190" s="67"/>
      <c r="L1190" s="44"/>
      <c r="M1190" s="38"/>
      <c r="O1190" s="38"/>
      <c r="P1190" s="38"/>
      <c r="Q1190" s="38"/>
      <c r="R1190" s="38"/>
      <c r="S1190" s="38"/>
      <c r="T1190" s="38"/>
      <c r="U1190" s="38"/>
      <c r="V1190" s="38"/>
      <c r="W1190" s="38"/>
      <c r="X1190" s="38"/>
      <c r="Y1190" s="38"/>
      <c r="Z1190" s="38"/>
      <c r="AA1190" s="38"/>
      <c r="AB1190" s="38"/>
      <c r="AC1190" s="38"/>
      <c r="AD1190" s="38"/>
      <c r="AE1190" s="38"/>
    </row>
  </sheetData>
  <sheetProtection sheet="1" autoFilter="0" formatColumns="0" formatRows="0" objects="1" scenarios="1" spinCount="100000" saltValue="lpdMla8CmzraqzLtgrVfsRFjY3xGC3x5gOHJtHGLOOep/t8E3fL9jKH2N/ha+AE1XldIXWftsQ+FoutDaWE8CQ==" hashValue="V9Q9U4ZfIA/B9qJIE6WM5Zqbdbm2ORseJUZm48Su7RyHZNk7/pKW+ErObSXmpq6kyfGFlNWxRsB/3MmTdXTyNQ==" algorithmName="SHA-512" password="C76A"/>
  <autoFilter ref="C140:K118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9:H129"/>
    <mergeCell ref="E131:H131"/>
    <mergeCell ref="E133:H133"/>
    <mergeCell ref="L2:V2"/>
  </mergeCells>
  <hyperlinks>
    <hyperlink ref="F145" r:id="rId1" display="https://podminky.urs.cz/item/CS_URS_2025_02/741210211"/>
    <hyperlink ref="F150" r:id="rId2" display="https://podminky.urs.cz/item/CS_URS_2025_02/741320105"/>
    <hyperlink ref="F154" r:id="rId3" display="https://podminky.urs.cz/item/CS_URS_2025_02/741231002"/>
    <hyperlink ref="F163" r:id="rId4" display="https://podminky.urs.cz/item/CS_URS_2025_02/741210204"/>
    <hyperlink ref="F170" r:id="rId5" display="https://podminky.urs.cz/item/CS_URS_2025_02/741322122"/>
    <hyperlink ref="F174" r:id="rId6" display="https://podminky.urs.cz/item/CS_URS_2025_02/741312532"/>
    <hyperlink ref="F178" r:id="rId7" display="https://podminky.urs.cz/item/CS_URS_2025_02/741320041"/>
    <hyperlink ref="F188" r:id="rId8" display="https://podminky.urs.cz/item/CS_URS_2025_02/741320202"/>
    <hyperlink ref="F194" r:id="rId9" display="https://podminky.urs.cz/item/CS_URS_2025_02/741320202"/>
    <hyperlink ref="F198" r:id="rId10" display="https://podminky.urs.cz/item/CS_URS_2025_02/741312531"/>
    <hyperlink ref="F206" r:id="rId11" display="https://podminky.urs.cz/item/CS_URS_2025_02/741320041"/>
    <hyperlink ref="F216" r:id="rId12" display="https://podminky.urs.cz/item/CS_URS_2025_02/741320105"/>
    <hyperlink ref="F220" r:id="rId13" display="https://podminky.urs.cz/item/CS_URS_2025_02/741320115"/>
    <hyperlink ref="F224" r:id="rId14" display="https://podminky.urs.cz/item/CS_URS_2025_02/741320165"/>
    <hyperlink ref="F229" r:id="rId15" display="https://podminky.urs.cz/item/CS_URS_2025_02/741350001"/>
    <hyperlink ref="F237" r:id="rId16" display="https://podminky.urs.cz/item/CS_URS_2025_02/741231002"/>
    <hyperlink ref="F241" r:id="rId17" display="https://podminky.urs.cz/item/CS_URS_2025_02/741231004"/>
    <hyperlink ref="F244" r:id="rId18" display="https://podminky.urs.cz/item/CS_URS_2025_02/741210211"/>
    <hyperlink ref="F247" r:id="rId19" display="https://podminky.urs.cz/item/CS_URS_2025_02/741322815"/>
    <hyperlink ref="F253" r:id="rId20" display="https://podminky.urs.cz/item/CS_URS_2025_02/741320105"/>
    <hyperlink ref="F261" r:id="rId21" display="https://podminky.urs.cz/item/CS_URS_2025_02/741321003"/>
    <hyperlink ref="F265" r:id="rId22" display="https://podminky.urs.cz/item/CS_URS_2025_02/741231002"/>
    <hyperlink ref="F270" r:id="rId23" display="https://podminky.urs.cz/item/CS_URS_2025_02/741210203"/>
    <hyperlink ref="F277" r:id="rId24" display="https://podminky.urs.cz/item/CS_URS_2025_02/741320195"/>
    <hyperlink ref="F281" r:id="rId25" display="https://podminky.urs.cz/item/CS_URS_2025_02/741320175"/>
    <hyperlink ref="F285" r:id="rId26" display="https://podminky.urs.cz/item/CS_URS_2025_02/741322122"/>
    <hyperlink ref="F289" r:id="rId27" display="https://podminky.urs.cz/item/CS_URS_2025_02/741312501"/>
    <hyperlink ref="F293" r:id="rId28" display="https://podminky.urs.cz/item/CS_URS_2025_02/741320041"/>
    <hyperlink ref="F297" r:id="rId29" display="https://podminky.urs.cz/item/CS_URS_2025_02/741312501"/>
    <hyperlink ref="F301" r:id="rId30" display="https://podminky.urs.cz/item/CS_URS_2025_02/741320041"/>
    <hyperlink ref="F305" r:id="rId31" display="https://podminky.urs.cz/item/CS_URS_2025_02/741312501"/>
    <hyperlink ref="F311" r:id="rId32" display="https://podminky.urs.cz/item/CS_URS_2025_02/741320041"/>
    <hyperlink ref="F315" r:id="rId33" display="https://podminky.urs.cz/item/CS_URS_2025_02/741320031"/>
    <hyperlink ref="F323" r:id="rId34" display="https://podminky.urs.cz/item/CS_URS_2025_02/741320105"/>
    <hyperlink ref="F327" r:id="rId35" display="https://podminky.urs.cz/item/CS_URS_2025_02/741320165"/>
    <hyperlink ref="F333" r:id="rId36" display="https://podminky.urs.cz/item/CS_URS_2025_02/741321003"/>
    <hyperlink ref="F337" r:id="rId37" display="https://podminky.urs.cz/item/CS_URS_2025_02/741321033"/>
    <hyperlink ref="F341" r:id="rId38" display="https://podminky.urs.cz/item/CS_URS_2025_02/741330032"/>
    <hyperlink ref="F345" r:id="rId39" display="https://podminky.urs.cz/item/CS_URS_2025_02/741330632"/>
    <hyperlink ref="F349" r:id="rId40" display="https://podminky.urs.cz/item/CS_URS_2025_02/741313251"/>
    <hyperlink ref="F353" r:id="rId41" display="https://podminky.urs.cz/item/CS_URS_2025_02/741313231"/>
    <hyperlink ref="F358" r:id="rId42" display="https://podminky.urs.cz/item/CS_URS_2025_02/741231002"/>
    <hyperlink ref="F362" r:id="rId43" display="https://podminky.urs.cz/item/CS_URS_2025_02/741231003"/>
    <hyperlink ref="F367" r:id="rId44" display="https://podminky.urs.cz/item/CS_URS_2025_02/741210203"/>
    <hyperlink ref="F371" r:id="rId45" display="https://podminky.urs.cz/item/CS_URS_2025_02/741320145"/>
    <hyperlink ref="F375" r:id="rId46" display="https://podminky.urs.cz/item/CS_URS_2025_02/741331008"/>
    <hyperlink ref="F382" r:id="rId47" display="https://podminky.urs.cz/item/CS_URS_2025_02/741350171"/>
    <hyperlink ref="F388" r:id="rId48" display="https://podminky.urs.cz/item/CS_URS_2025_02/741350201"/>
    <hyperlink ref="F392" r:id="rId49" display="https://podminky.urs.cz/item/CS_URS_2025_02/741312531"/>
    <hyperlink ref="F398" r:id="rId50" display="https://podminky.urs.cz/item/CS_URS_2025_02/741320041"/>
    <hyperlink ref="F402" r:id="rId51" display="https://podminky.urs.cz/item/CS_URS_2025_02/741330507"/>
    <hyperlink ref="F408" r:id="rId52" display="https://podminky.urs.cz/item/CS_URS_2025_02/741320135"/>
    <hyperlink ref="F415" r:id="rId53" display="https://podminky.urs.cz/item/CS_URS_2025_02/741350001"/>
    <hyperlink ref="F420" r:id="rId54" display="https://podminky.urs.cz/item/CS_URS_2025_02/741350201"/>
    <hyperlink ref="F424" r:id="rId55" display="https://podminky.urs.cz/item/CS_URS_2025_02/741231002"/>
    <hyperlink ref="F428" r:id="rId56" display="https://podminky.urs.cz/item/CS_URS_2025_02/741231004"/>
    <hyperlink ref="F433" r:id="rId57" display="https://podminky.urs.cz/item/CS_URS_2025_02/741210203"/>
    <hyperlink ref="F437" r:id="rId58" display="https://podminky.urs.cz/item/CS_URS_2025_02/741320145"/>
    <hyperlink ref="F444" r:id="rId59" display="https://podminky.urs.cz/item/CS_URS_2025_02/741350171"/>
    <hyperlink ref="F450" r:id="rId60" display="https://podminky.urs.cz/item/CS_URS_2025_02/741350201"/>
    <hyperlink ref="F454" r:id="rId61" display="https://podminky.urs.cz/item/CS_URS_2025_02/741312531"/>
    <hyperlink ref="F460" r:id="rId62" display="https://podminky.urs.cz/item/CS_URS_2025_02/741320041"/>
    <hyperlink ref="F464" r:id="rId63" display="https://podminky.urs.cz/item/CS_URS_2025_02/741330507"/>
    <hyperlink ref="F470" r:id="rId64" display="https://podminky.urs.cz/item/CS_URS_2025_02/741320135"/>
    <hyperlink ref="F477" r:id="rId65" display="https://podminky.urs.cz/item/CS_URS_2025_02/741350001"/>
    <hyperlink ref="F482" r:id="rId66" display="https://podminky.urs.cz/item/CS_URS_2025_02/741350201"/>
    <hyperlink ref="F486" r:id="rId67" display="https://podminky.urs.cz/item/CS_URS_2025_02/741231002"/>
    <hyperlink ref="F490" r:id="rId68" display="https://podminky.urs.cz/item/CS_URS_2025_02/741231004"/>
    <hyperlink ref="F497" r:id="rId69" display="https://podminky.urs.cz/item/CS_URS_2025_02/741210203"/>
    <hyperlink ref="F501" r:id="rId70" display="https://podminky.urs.cz/item/CS_URS_2025_02/741320145"/>
    <hyperlink ref="F505" r:id="rId71" display="https://podminky.urs.cz/item/CS_URS_2025_02/741331008"/>
    <hyperlink ref="F509" r:id="rId72" display="https://podminky.urs.cz/item/CS_URS_2025_02/741350171"/>
    <hyperlink ref="F513" r:id="rId73" display="https://podminky.urs.cz/item/CS_URS_2025_02/741350201"/>
    <hyperlink ref="F517" r:id="rId74" display="https://podminky.urs.cz/item/CS_URS_2025_02/741312531"/>
    <hyperlink ref="F521" r:id="rId75" display="https://podminky.urs.cz/item/CS_URS_2025_02/741330507"/>
    <hyperlink ref="F525" r:id="rId76" display="https://podminky.urs.cz/item/CS_URS_2025_02/741320041"/>
    <hyperlink ref="F531" r:id="rId77" display="https://podminky.urs.cz/item/CS_URS_2025_02/741320135"/>
    <hyperlink ref="F536" r:id="rId78" display="https://podminky.urs.cz/item/CS_URS_2025_02/741350001"/>
    <hyperlink ref="F541" r:id="rId79" display="https://podminky.urs.cz/item/CS_URS_2025_02/741350201"/>
    <hyperlink ref="F545" r:id="rId80" display="https://podminky.urs.cz/item/CS_URS_2025_02/741231002"/>
    <hyperlink ref="F549" r:id="rId81" display="https://podminky.urs.cz/item/CS_URS_2025_02/741231004"/>
    <hyperlink ref="F569" r:id="rId82" display="https://podminky.urs.cz/item/CS_URS_2025_02/741210001"/>
    <hyperlink ref="F572" r:id="rId83" display="https://podminky.urs.cz/item/CS_URS_2025_02/741231012"/>
    <hyperlink ref="F577" r:id="rId84" display="https://podminky.urs.cz/item/CS_URS_2025_02/741210001"/>
    <hyperlink ref="F580" r:id="rId85" display="https://podminky.urs.cz/item/CS_URS_2025_02/741231012"/>
    <hyperlink ref="F585" r:id="rId86" display="https://podminky.urs.cz/item/CS_URS_2025_02/741210001"/>
    <hyperlink ref="F588" r:id="rId87" display="https://podminky.urs.cz/item/CS_URS_2025_02/741231012"/>
    <hyperlink ref="F626" r:id="rId88" display="https://podminky.urs.cz/item/CS_URS_2025_02/741910411"/>
    <hyperlink ref="F631" r:id="rId89" display="https://podminky.urs.cz/item/CS_URS_2025_02/741910412"/>
    <hyperlink ref="F636" r:id="rId90" display="https://podminky.urs.cz/item/CS_URS_2025_02/741910414"/>
    <hyperlink ref="F641" r:id="rId91" display="https://podminky.urs.cz/item/CS_URS_2025_02/741910415"/>
    <hyperlink ref="F655" r:id="rId92" display="https://podminky.urs.cz/item/CS_URS_2025_02/741910611"/>
    <hyperlink ref="F663" r:id="rId93" display="https://podminky.urs.cz/item/CS_URS_2025_02/741310101"/>
    <hyperlink ref="F669" r:id="rId94" display="https://podminky.urs.cz/item/CS_URS_2025_02/741310103"/>
    <hyperlink ref="F675" r:id="rId95" display="https://podminky.urs.cz/item/CS_URS_2025_02/741310102"/>
    <hyperlink ref="F682" r:id="rId96" display="https://podminky.urs.cz/item/CS_URS_2025_02/741310121"/>
    <hyperlink ref="F688" r:id="rId97" display="https://podminky.urs.cz/item/CS_URS_2025_02/741310203"/>
    <hyperlink ref="F695" r:id="rId98" display="https://podminky.urs.cz/item/CS_URS_2025_02/741310011"/>
    <hyperlink ref="F701" r:id="rId99" display="https://podminky.urs.cz/item/CS_URS_2025_02/741310221"/>
    <hyperlink ref="F706" r:id="rId100" display="https://podminky.urs.cz/item/CS_URS_2025_02/741310011"/>
    <hyperlink ref="F710" r:id="rId101" display="https://podminky.urs.cz/item/CS_URS_2025_02/741310413"/>
    <hyperlink ref="F735" r:id="rId102" display="https://podminky.urs.cz/item/CS_URS_2025_02/741313001"/>
    <hyperlink ref="F740" r:id="rId103" display="https://podminky.urs.cz/item/CS_URS_2025_02/741313082"/>
    <hyperlink ref="F747" r:id="rId104" display="https://podminky.urs.cz/item/CS_URS_2025_02/741313001"/>
    <hyperlink ref="F751" r:id="rId105" display="https://podminky.urs.cz/item/CS_URS_2025_02/741311003"/>
    <hyperlink ref="F758" r:id="rId106" display="https://podminky.urs.cz/item/CS_URS_2025_02/741110511"/>
    <hyperlink ref="F764" r:id="rId107" display="https://podminky.urs.cz/item/CS_URS_2025_02/741110062"/>
    <hyperlink ref="F775" r:id="rId108" display="https://podminky.urs.cz/item/CS_URS_2025_02/741112002"/>
    <hyperlink ref="F779" r:id="rId109" display="https://podminky.urs.cz/item/CS_URS_2025_02/741112003"/>
    <hyperlink ref="F783" r:id="rId110" display="https://podminky.urs.cz/item/CS_URS_2025_02/741112332"/>
    <hyperlink ref="F795" r:id="rId111" display="https://podminky.urs.cz/item/CS_URS_2025_02/741112001"/>
    <hyperlink ref="F805" r:id="rId112" display="https://podminky.urs.cz/item/CS_URS_2025_02/741112201"/>
    <hyperlink ref="F809" r:id="rId113" display="https://podminky.urs.cz/item/CS_URS_2025_02/741112022"/>
    <hyperlink ref="F815" r:id="rId114" display="https://podminky.urs.cz/item/CS_URS_2025_02/741910611"/>
    <hyperlink ref="F824" r:id="rId115" display="https://podminky.urs.cz/item/CS_URS_2025_02/741420021"/>
    <hyperlink ref="F831" r:id="rId116" display="https://podminky.urs.cz/item/CS_URS_2025_02/741420021"/>
    <hyperlink ref="F835" r:id="rId117" display="https://podminky.urs.cz/item/CS_URS_2025_02/741420021"/>
    <hyperlink ref="F873" r:id="rId118" display="https://podminky.urs.cz/item/CS_URS_2025_02/741120201"/>
    <hyperlink ref="F879" r:id="rId119" display="https://podminky.urs.cz/item/CS_URS_2025_02/741120203"/>
    <hyperlink ref="F883" r:id="rId120" display="https://podminky.urs.cz/item/CS_URS_2025_02/741120305"/>
    <hyperlink ref="F890" r:id="rId121" display="https://podminky.urs.cz/item/CS_URS_2025_02/741122201"/>
    <hyperlink ref="F914" r:id="rId122" display="https://podminky.urs.cz/item/CS_URS_2025_02/741122211"/>
    <hyperlink ref="F920" r:id="rId123" display="https://podminky.urs.cz/item/CS_URS_2025_02/741122231"/>
    <hyperlink ref="F927" r:id="rId124" display="https://podminky.urs.cz/item/CS_URS_2025_02/741122623"/>
    <hyperlink ref="F933" r:id="rId125" display="https://podminky.urs.cz/item/CS_URS_2025_02/741122642"/>
    <hyperlink ref="F949" r:id="rId126" display="https://podminky.urs.cz/item/CS_URS_2025_02/741122611"/>
    <hyperlink ref="F953" r:id="rId127" display="https://podminky.urs.cz/item/CS_URS_2025_02/741122601"/>
    <hyperlink ref="F966" r:id="rId128" display="https://podminky.urs.cz/item/CS_URS_2025_02/741124733"/>
    <hyperlink ref="F970" r:id="rId129" display="https://podminky.urs.cz/item/CS_URS_2025_02/220270836"/>
    <hyperlink ref="F972" r:id="rId130" display="https://podminky.urs.cz/item/CS_URS_2025_02/741130001"/>
    <hyperlink ref="F984" r:id="rId131" display="https://podminky.urs.cz/item/CS_URS_2025_02/741130003"/>
    <hyperlink ref="F987" r:id="rId132" display="https://podminky.urs.cz/item/CS_URS_2025_02/741130004"/>
    <hyperlink ref="F997" r:id="rId133" display="https://podminky.urs.cz/item/CS_URS_2025_02/741130006"/>
    <hyperlink ref="F1006" r:id="rId134" display="https://podminky.urs.cz/item/CS_URS_2025_02/741130007"/>
    <hyperlink ref="F1009" r:id="rId135" display="https://podminky.urs.cz/item/CS_URS_2025_02/741130011"/>
    <hyperlink ref="F1014" r:id="rId136" display="https://podminky.urs.cz/item/CS_URS_2025_02/741130012"/>
    <hyperlink ref="F1017" r:id="rId137" display="https://podminky.urs.cz/item/CS_URS_2025_02/741130013"/>
    <hyperlink ref="F1065" r:id="rId138" display="https://podminky.urs.cz/item/CS_URS_2025_02/741372112"/>
    <hyperlink ref="F1073" r:id="rId139" display="https://podminky.urs.cz/item/CS_URS_2025_02/741372111"/>
    <hyperlink ref="F1079" r:id="rId140" display="https://podminky.urs.cz/item/CS_URS_2025_02/741372101"/>
    <hyperlink ref="F1087" r:id="rId141" display="https://podminky.urs.cz/item/CS_URS_2025_02/741372021"/>
    <hyperlink ref="F1091" r:id="rId142" display="https://podminky.urs.cz/item/CS_URS_2025_02/741372063"/>
    <hyperlink ref="F1095" r:id="rId143" display="https://podminky.urs.cz/item/CS_URS_2025_02/741372073"/>
    <hyperlink ref="F1098" r:id="rId144" display="https://podminky.urs.cz/item/CS_URS_2025_02/468081311"/>
    <hyperlink ref="F1101" r:id="rId145" display="https://podminky.urs.cz/item/CS_URS_2025_02/468081316"/>
    <hyperlink ref="F1104" r:id="rId146" display="https://podminky.urs.cz/item/CS_URS_2025_02/468094111"/>
    <hyperlink ref="F1107" r:id="rId147" display="https://podminky.urs.cz/item/CS_URS_2025_02/763101811"/>
    <hyperlink ref="F1110" r:id="rId148" display="https://podminky.urs.cz/item/CS_URS_2025_02/468101411"/>
    <hyperlink ref="F1114" r:id="rId149" display="https://podminky.urs.cz/item/CS_URS_2025_02/460941211"/>
    <hyperlink ref="F1117" r:id="rId150" display="https://podminky.urs.cz/item/CS_URS_2025_02/741213841"/>
    <hyperlink ref="F1124" r:id="rId151" display="https://podminky.urs.cz/item/CS_URS_2025_02/741213843"/>
    <hyperlink ref="F1129" r:id="rId152" display="https://podminky.urs.cz/item/CS_URS_2025_02/741213847"/>
    <hyperlink ref="F1134" r:id="rId153" display="https://podminky.urs.cz/item/CS_URS_2025_02/741211817"/>
    <hyperlink ref="F1137" r:id="rId154" display="https://podminky.urs.cz/item/CS_URS_2025_02/741120811"/>
    <hyperlink ref="F1140" r:id="rId155" display="https://podminky.urs.cz/item/CS_URS_2025_02/741120831"/>
    <hyperlink ref="F1143" r:id="rId156" display="https://podminky.urs.cz/item/CS_URS_2025_02/741311875"/>
    <hyperlink ref="F1146" r:id="rId157" display="https://podminky.urs.cz/item/CS_URS_2025_02/741315823"/>
    <hyperlink ref="F1149" r:id="rId158" display="https://podminky.urs.cz/item/CS_URS_2025_02/741371853"/>
    <hyperlink ref="F1152" r:id="rId159" display="https://podminky.urs.cz/item/CS_URS_2025_02/741371844"/>
    <hyperlink ref="F1156" r:id="rId160" display="https://podminky.urs.cz/item/CS_URS_2025_02/210280003"/>
    <hyperlink ref="F1159" r:id="rId161" display="https://podminky.urs.cz/item/CS_URS_2025_02/210280010"/>
    <hyperlink ref="F1162" r:id="rId162" display="https://podminky.urs.cz/item/CS_URS_2025_02/210280102"/>
    <hyperlink ref="F1165" r:id="rId163" display="https://podminky.urs.cz/item/CS_URS_2025_02/210280114"/>
    <hyperlink ref="F1168" r:id="rId164" display="https://podminky.urs.cz/item/CS_URS_2025_02/580106013"/>
    <hyperlink ref="F1172" r:id="rId165" display="https://podminky.urs.cz/item/CS_URS_2025_02/580106020"/>
    <hyperlink ref="F1175" r:id="rId166" display="https://podminky.urs.cz/item/CS_URS_2025_02/210280712"/>
    <hyperlink ref="F1180" r:id="rId167" display="https://podminky.urs.cz/item/CS_URS_2025_02/74135000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68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7" t="s">
        <v>111</v>
      </c>
    </row>
    <row r="3" s="1" customFormat="1" ht="6.96" customHeight="1">
      <c r="B3" s="146"/>
      <c r="C3" s="147"/>
      <c r="D3" s="147"/>
      <c r="E3" s="147"/>
      <c r="F3" s="147"/>
      <c r="G3" s="147"/>
      <c r="H3" s="147"/>
      <c r="I3" s="147"/>
      <c r="J3" s="147"/>
      <c r="K3" s="147"/>
      <c r="L3" s="20"/>
      <c r="AT3" s="17" t="s">
        <v>85</v>
      </c>
    </row>
    <row r="4" s="1" customFormat="1" ht="24.96" customHeight="1">
      <c r="B4" s="20"/>
      <c r="D4" s="148" t="s">
        <v>124</v>
      </c>
      <c r="L4" s="20"/>
      <c r="M4" s="149" t="s">
        <v>10</v>
      </c>
      <c r="AT4" s="17" t="s">
        <v>4</v>
      </c>
    </row>
    <row r="5" s="1" customFormat="1" ht="6.96" customHeight="1">
      <c r="B5" s="20"/>
      <c r="L5" s="20"/>
    </row>
    <row r="6" s="1" customFormat="1" ht="12" customHeight="1">
      <c r="B6" s="20"/>
      <c r="D6" s="150" t="s">
        <v>16</v>
      </c>
      <c r="L6" s="20"/>
    </row>
    <row r="7" s="1" customFormat="1" ht="16.5" customHeight="1">
      <c r="B7" s="20"/>
      <c r="E7" s="151" t="str">
        <f>'Rekapitulace stavby'!K6</f>
        <v>Přestavba EMR II.typu, Nemocnice Cheb</v>
      </c>
      <c r="F7" s="150"/>
      <c r="G7" s="150"/>
      <c r="H7" s="150"/>
      <c r="L7" s="20"/>
    </row>
    <row r="8" s="1" customFormat="1" ht="12" customHeight="1">
      <c r="B8" s="20"/>
      <c r="D8" s="150" t="s">
        <v>125</v>
      </c>
      <c r="L8" s="20"/>
    </row>
    <row r="9" s="2" customFormat="1" ht="16.5" customHeight="1">
      <c r="A9" s="38"/>
      <c r="B9" s="44"/>
      <c r="C9" s="38"/>
      <c r="D9" s="38"/>
      <c r="E9" s="151" t="s">
        <v>126</v>
      </c>
      <c r="F9" s="38"/>
      <c r="G9" s="38"/>
      <c r="H9" s="38"/>
      <c r="I9" s="38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0" t="s">
        <v>127</v>
      </c>
      <c r="E10" s="38"/>
      <c r="F10" s="38"/>
      <c r="G10" s="38"/>
      <c r="H10" s="38"/>
      <c r="I10" s="38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2" t="s">
        <v>5407</v>
      </c>
      <c r="F11" s="38"/>
      <c r="G11" s="38"/>
      <c r="H11" s="38"/>
      <c r="I11" s="38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38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0" t="s">
        <v>18</v>
      </c>
      <c r="E13" s="38"/>
      <c r="F13" s="141" t="s">
        <v>1</v>
      </c>
      <c r="G13" s="38"/>
      <c r="H13" s="38"/>
      <c r="I13" s="150" t="s">
        <v>19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0" t="s">
        <v>20</v>
      </c>
      <c r="E14" s="38"/>
      <c r="F14" s="141" t="s">
        <v>21</v>
      </c>
      <c r="G14" s="38"/>
      <c r="H14" s="38"/>
      <c r="I14" s="150" t="s">
        <v>22</v>
      </c>
      <c r="J14" s="153" t="str">
        <f>'Rekapitulace stavby'!AN8</f>
        <v>21. 10. 2025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0" t="s">
        <v>24</v>
      </c>
      <c r="E16" s="38"/>
      <c r="F16" s="38"/>
      <c r="G16" s="38"/>
      <c r="H16" s="38"/>
      <c r="I16" s="150" t="s">
        <v>25</v>
      </c>
      <c r="J16" s="141" t="s">
        <v>1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">
        <v>26</v>
      </c>
      <c r="F17" s="38"/>
      <c r="G17" s="38"/>
      <c r="H17" s="38"/>
      <c r="I17" s="150" t="s">
        <v>27</v>
      </c>
      <c r="J17" s="141" t="s">
        <v>1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38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0" t="s">
        <v>28</v>
      </c>
      <c r="E19" s="38"/>
      <c r="F19" s="38"/>
      <c r="G19" s="38"/>
      <c r="H19" s="38"/>
      <c r="I19" s="150" t="s">
        <v>25</v>
      </c>
      <c r="J19" s="33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3" t="str">
        <f>'Rekapitulace stavby'!E14</f>
        <v>Vyplň údaj</v>
      </c>
      <c r="F20" s="141"/>
      <c r="G20" s="141"/>
      <c r="H20" s="141"/>
      <c r="I20" s="150" t="s">
        <v>27</v>
      </c>
      <c r="J20" s="33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38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0" t="s">
        <v>30</v>
      </c>
      <c r="E22" s="38"/>
      <c r="F22" s="38"/>
      <c r="G22" s="38"/>
      <c r="H22" s="38"/>
      <c r="I22" s="150" t="s">
        <v>25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31</v>
      </c>
      <c r="F23" s="38"/>
      <c r="G23" s="38"/>
      <c r="H23" s="38"/>
      <c r="I23" s="150" t="s">
        <v>27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38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0" t="s">
        <v>32</v>
      </c>
      <c r="E25" s="38"/>
      <c r="F25" s="38"/>
      <c r="G25" s="38"/>
      <c r="H25" s="38"/>
      <c r="I25" s="150" t="s">
        <v>25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Ing. Avuk</v>
      </c>
      <c r="F26" s="38"/>
      <c r="G26" s="38"/>
      <c r="H26" s="38"/>
      <c r="I26" s="150" t="s">
        <v>27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38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0" t="s">
        <v>35</v>
      </c>
      <c r="E28" s="38"/>
      <c r="F28" s="38"/>
      <c r="G28" s="38"/>
      <c r="H28" s="38"/>
      <c r="I28" s="38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54"/>
      <c r="B29" s="155"/>
      <c r="C29" s="154"/>
      <c r="D29" s="154"/>
      <c r="E29" s="156" t="s">
        <v>1</v>
      </c>
      <c r="F29" s="156"/>
      <c r="G29" s="156"/>
      <c r="H29" s="156"/>
      <c r="I29" s="154"/>
      <c r="J29" s="154"/>
      <c r="K29" s="154"/>
      <c r="L29" s="157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58"/>
      <c r="E31" s="158"/>
      <c r="F31" s="158"/>
      <c r="G31" s="158"/>
      <c r="H31" s="158"/>
      <c r="I31" s="158"/>
      <c r="J31" s="158"/>
      <c r="K31" s="158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59" t="s">
        <v>36</v>
      </c>
      <c r="E32" s="38"/>
      <c r="F32" s="38"/>
      <c r="G32" s="38"/>
      <c r="H32" s="38"/>
      <c r="I32" s="38"/>
      <c r="J32" s="160">
        <f>ROUND(J146,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58"/>
      <c r="E33" s="158"/>
      <c r="F33" s="158"/>
      <c r="G33" s="158"/>
      <c r="H33" s="158"/>
      <c r="I33" s="158"/>
      <c r="J33" s="158"/>
      <c r="K33" s="15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61" t="s">
        <v>38</v>
      </c>
      <c r="G34" s="38"/>
      <c r="H34" s="38"/>
      <c r="I34" s="161" t="s">
        <v>37</v>
      </c>
      <c r="J34" s="161" t="s">
        <v>39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62" t="s">
        <v>40</v>
      </c>
      <c r="E35" s="150" t="s">
        <v>41</v>
      </c>
      <c r="F35" s="163">
        <f>ROUND((SUM(BE146:BE311)),  2)</f>
        <v>0</v>
      </c>
      <c r="G35" s="38"/>
      <c r="H35" s="38"/>
      <c r="I35" s="164">
        <v>0.20999999999999999</v>
      </c>
      <c r="J35" s="163">
        <f>ROUND(((SUM(BE146:BE311))*I35),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0" t="s">
        <v>42</v>
      </c>
      <c r="F36" s="163">
        <f>ROUND((SUM(BF146:BF311)),  2)</f>
        <v>0</v>
      </c>
      <c r="G36" s="38"/>
      <c r="H36" s="38"/>
      <c r="I36" s="164">
        <v>0.12</v>
      </c>
      <c r="J36" s="163">
        <f>ROUND(((SUM(BF146:BF311))*I36),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0" t="s">
        <v>43</v>
      </c>
      <c r="F37" s="163">
        <f>ROUND((SUM(BG146:BG311)),  2)</f>
        <v>0</v>
      </c>
      <c r="G37" s="38"/>
      <c r="H37" s="38"/>
      <c r="I37" s="164">
        <v>0.20999999999999999</v>
      </c>
      <c r="J37" s="16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0" t="s">
        <v>44</v>
      </c>
      <c r="F38" s="163">
        <f>ROUND((SUM(BH146:BH311)),  2)</f>
        <v>0</v>
      </c>
      <c r="G38" s="38"/>
      <c r="H38" s="38"/>
      <c r="I38" s="164">
        <v>0.12</v>
      </c>
      <c r="J38" s="16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0" t="s">
        <v>45</v>
      </c>
      <c r="F39" s="163">
        <f>ROUND((SUM(BI146:BI311)),  2)</f>
        <v>0</v>
      </c>
      <c r="G39" s="38"/>
      <c r="H39" s="38"/>
      <c r="I39" s="164">
        <v>0</v>
      </c>
      <c r="J39" s="16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38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65"/>
      <c r="D41" s="166" t="s">
        <v>46</v>
      </c>
      <c r="E41" s="167"/>
      <c r="F41" s="167"/>
      <c r="G41" s="168" t="s">
        <v>47</v>
      </c>
      <c r="H41" s="169" t="s">
        <v>48</v>
      </c>
      <c r="I41" s="167"/>
      <c r="J41" s="170">
        <f>SUM(J32:J39)</f>
        <v>0</v>
      </c>
      <c r="K41" s="171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38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20"/>
      <c r="L43" s="20"/>
    </row>
    <row r="44" s="1" customFormat="1" ht="14.4" customHeight="1">
      <c r="B44" s="20"/>
      <c r="L44" s="20"/>
    </row>
    <row r="45" s="1" customFormat="1" ht="14.4" customHeight="1">
      <c r="B45" s="20"/>
      <c r="L45" s="20"/>
    </row>
    <row r="46" s="1" customFormat="1" ht="14.4" customHeight="1">
      <c r="B46" s="20"/>
      <c r="L46" s="20"/>
    </row>
    <row r="47" s="1" customFormat="1" ht="14.4" customHeight="1">
      <c r="B47" s="20"/>
      <c r="L47" s="20"/>
    </row>
    <row r="48" s="1" customFormat="1" ht="14.4" customHeight="1">
      <c r="B48" s="20"/>
      <c r="L48" s="20"/>
    </row>
    <row r="49" s="1" customFormat="1" ht="14.4" customHeight="1">
      <c r="B49" s="20"/>
      <c r="L49" s="20"/>
    </row>
    <row r="50" s="2" customFormat="1" ht="14.4" customHeight="1">
      <c r="B50" s="63"/>
      <c r="D50" s="172" t="s">
        <v>49</v>
      </c>
      <c r="E50" s="173"/>
      <c r="F50" s="173"/>
      <c r="G50" s="172" t="s">
        <v>50</v>
      </c>
      <c r="H50" s="173"/>
      <c r="I50" s="173"/>
      <c r="J50" s="173"/>
      <c r="K50" s="173"/>
      <c r="L50" s="63"/>
    </row>
    <row r="51">
      <c r="B51" s="20"/>
      <c r="L51" s="20"/>
    </row>
    <row r="52">
      <c r="B52" s="20"/>
      <c r="L52" s="20"/>
    </row>
    <row r="53">
      <c r="B53" s="20"/>
      <c r="L53" s="20"/>
    </row>
    <row r="54">
      <c r="B54" s="20"/>
      <c r="L54" s="20"/>
    </row>
    <row r="55">
      <c r="B55" s="20"/>
      <c r="L55" s="20"/>
    </row>
    <row r="56">
      <c r="B56" s="20"/>
      <c r="L56" s="20"/>
    </row>
    <row r="57">
      <c r="B57" s="20"/>
      <c r="L57" s="20"/>
    </row>
    <row r="58">
      <c r="B58" s="20"/>
      <c r="L58" s="20"/>
    </row>
    <row r="59">
      <c r="B59" s="20"/>
      <c r="L59" s="20"/>
    </row>
    <row r="60">
      <c r="B60" s="20"/>
      <c r="L60" s="20"/>
    </row>
    <row r="61" s="2" customFormat="1">
      <c r="A61" s="38"/>
      <c r="B61" s="44"/>
      <c r="C61" s="38"/>
      <c r="D61" s="174" t="s">
        <v>51</v>
      </c>
      <c r="E61" s="175"/>
      <c r="F61" s="176" t="s">
        <v>52</v>
      </c>
      <c r="G61" s="174" t="s">
        <v>51</v>
      </c>
      <c r="H61" s="175"/>
      <c r="I61" s="175"/>
      <c r="J61" s="177" t="s">
        <v>52</v>
      </c>
      <c r="K61" s="175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20"/>
      <c r="L62" s="20"/>
    </row>
    <row r="63">
      <c r="B63" s="20"/>
      <c r="L63" s="20"/>
    </row>
    <row r="64">
      <c r="B64" s="20"/>
      <c r="L64" s="20"/>
    </row>
    <row r="65" s="2" customFormat="1">
      <c r="A65" s="38"/>
      <c r="B65" s="44"/>
      <c r="C65" s="38"/>
      <c r="D65" s="172" t="s">
        <v>53</v>
      </c>
      <c r="E65" s="178"/>
      <c r="F65" s="178"/>
      <c r="G65" s="172" t="s">
        <v>54</v>
      </c>
      <c r="H65" s="178"/>
      <c r="I65" s="178"/>
      <c r="J65" s="178"/>
      <c r="K65" s="178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20"/>
      <c r="L66" s="20"/>
    </row>
    <row r="67">
      <c r="B67" s="20"/>
      <c r="L67" s="20"/>
    </row>
    <row r="68">
      <c r="B68" s="20"/>
      <c r="L68" s="20"/>
    </row>
    <row r="69">
      <c r="B69" s="20"/>
      <c r="L69" s="20"/>
    </row>
    <row r="70">
      <c r="B70" s="20"/>
      <c r="L70" s="20"/>
    </row>
    <row r="71">
      <c r="B71" s="20"/>
      <c r="L71" s="20"/>
    </row>
    <row r="72">
      <c r="B72" s="20"/>
      <c r="L72" s="20"/>
    </row>
    <row r="73">
      <c r="B73" s="20"/>
      <c r="L73" s="20"/>
    </row>
    <row r="74">
      <c r="B74" s="20"/>
      <c r="L74" s="20"/>
    </row>
    <row r="75">
      <c r="B75" s="20"/>
      <c r="L75" s="20"/>
    </row>
    <row r="76" s="2" customFormat="1">
      <c r="A76" s="38"/>
      <c r="B76" s="44"/>
      <c r="C76" s="38"/>
      <c r="D76" s="174" t="s">
        <v>51</v>
      </c>
      <c r="E76" s="175"/>
      <c r="F76" s="176" t="s">
        <v>52</v>
      </c>
      <c r="G76" s="174" t="s">
        <v>51</v>
      </c>
      <c r="H76" s="175"/>
      <c r="I76" s="175"/>
      <c r="J76" s="177" t="s">
        <v>52</v>
      </c>
      <c r="K76" s="175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3" t="s">
        <v>129</v>
      </c>
      <c r="D82" s="40"/>
      <c r="E82" s="40"/>
      <c r="F82" s="40"/>
      <c r="G82" s="40"/>
      <c r="H82" s="40"/>
      <c r="I82" s="40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2" t="s">
        <v>16</v>
      </c>
      <c r="D84" s="40"/>
      <c r="E84" s="40"/>
      <c r="F84" s="40"/>
      <c r="G84" s="40"/>
      <c r="H84" s="40"/>
      <c r="I84" s="40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83" t="str">
        <f>E7</f>
        <v>Přestavba EMR II.typu, Nemocnice Cheb</v>
      </c>
      <c r="F85" s="32"/>
      <c r="G85" s="32"/>
      <c r="H85" s="32"/>
      <c r="I85" s="40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1"/>
      <c r="C86" s="32" t="s">
        <v>125</v>
      </c>
      <c r="D86" s="22"/>
      <c r="E86" s="22"/>
      <c r="F86" s="22"/>
      <c r="G86" s="22"/>
      <c r="H86" s="22"/>
      <c r="I86" s="22"/>
      <c r="J86" s="22"/>
      <c r="K86" s="22"/>
      <c r="L86" s="20"/>
    </row>
    <row r="87" s="2" customFormat="1" ht="16.5" customHeight="1">
      <c r="A87" s="38"/>
      <c r="B87" s="39"/>
      <c r="C87" s="40"/>
      <c r="D87" s="40"/>
      <c r="E87" s="183" t="s">
        <v>126</v>
      </c>
      <c r="F87" s="40"/>
      <c r="G87" s="40"/>
      <c r="H87" s="40"/>
      <c r="I87" s="40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2" t="s">
        <v>127</v>
      </c>
      <c r="D88" s="40"/>
      <c r="E88" s="40"/>
      <c r="F88" s="40"/>
      <c r="G88" s="40"/>
      <c r="H88" s="40"/>
      <c r="I88" s="40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16.5" customHeight="1">
      <c r="A89" s="38"/>
      <c r="B89" s="39"/>
      <c r="C89" s="40"/>
      <c r="D89" s="40"/>
      <c r="E89" s="76" t="str">
        <f>E11</f>
        <v>D1.01.4h1 - Slaboproudá elektrotechnika 1</v>
      </c>
      <c r="F89" s="40"/>
      <c r="G89" s="40"/>
      <c r="H89" s="40"/>
      <c r="I89" s="40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40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2" t="s">
        <v>20</v>
      </c>
      <c r="D91" s="40"/>
      <c r="E91" s="40"/>
      <c r="F91" s="27" t="str">
        <f>F14</f>
        <v>Cheb</v>
      </c>
      <c r="G91" s="40"/>
      <c r="H91" s="40"/>
      <c r="I91" s="32" t="s">
        <v>22</v>
      </c>
      <c r="J91" s="79" t="str">
        <f>IF(J14="","",J14)</f>
        <v>21. 10. 2025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40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40.05" customHeight="1">
      <c r="A93" s="38"/>
      <c r="B93" s="39"/>
      <c r="C93" s="32" t="s">
        <v>24</v>
      </c>
      <c r="D93" s="40"/>
      <c r="E93" s="40"/>
      <c r="F93" s="27" t="str">
        <f>E17</f>
        <v>Karlovarský kraj</v>
      </c>
      <c r="G93" s="40"/>
      <c r="H93" s="40"/>
      <c r="I93" s="32" t="s">
        <v>30</v>
      </c>
      <c r="J93" s="36" t="str">
        <f>E23</f>
        <v>PENTA PROJEKT s.r.o., Mrštíkova 1166/12, Jihlava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2" t="s">
        <v>28</v>
      </c>
      <c r="D94" s="40"/>
      <c r="E94" s="40"/>
      <c r="F94" s="27" t="str">
        <f>IF(E20="","",E20)</f>
        <v>Vyplň údaj</v>
      </c>
      <c r="G94" s="40"/>
      <c r="H94" s="40"/>
      <c r="I94" s="32" t="s">
        <v>32</v>
      </c>
      <c r="J94" s="36" t="str">
        <f>E26</f>
        <v>Ing. Avuk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184" t="s">
        <v>130</v>
      </c>
      <c r="D96" s="185"/>
      <c r="E96" s="185"/>
      <c r="F96" s="185"/>
      <c r="G96" s="185"/>
      <c r="H96" s="185"/>
      <c r="I96" s="185"/>
      <c r="J96" s="186" t="s">
        <v>131</v>
      </c>
      <c r="K96" s="185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187" t="s">
        <v>132</v>
      </c>
      <c r="D98" s="40"/>
      <c r="E98" s="40"/>
      <c r="F98" s="40"/>
      <c r="G98" s="40"/>
      <c r="H98" s="40"/>
      <c r="I98" s="40"/>
      <c r="J98" s="110">
        <f>J146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7" t="s">
        <v>133</v>
      </c>
    </row>
    <row r="99" s="9" customFormat="1" ht="24.96" customHeight="1">
      <c r="A99" s="9"/>
      <c r="B99" s="188"/>
      <c r="C99" s="189"/>
      <c r="D99" s="190" t="s">
        <v>5408</v>
      </c>
      <c r="E99" s="191"/>
      <c r="F99" s="191"/>
      <c r="G99" s="191"/>
      <c r="H99" s="191"/>
      <c r="I99" s="191"/>
      <c r="J99" s="192">
        <f>J147</f>
        <v>0</v>
      </c>
      <c r="K99" s="189"/>
      <c r="L99" s="193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4"/>
      <c r="C100" s="133"/>
      <c r="D100" s="195" t="s">
        <v>5409</v>
      </c>
      <c r="E100" s="196"/>
      <c r="F100" s="196"/>
      <c r="G100" s="196"/>
      <c r="H100" s="196"/>
      <c r="I100" s="196"/>
      <c r="J100" s="197">
        <f>J148</f>
        <v>0</v>
      </c>
      <c r="K100" s="133"/>
      <c r="L100" s="198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4"/>
      <c r="C101" s="133"/>
      <c r="D101" s="195" t="s">
        <v>5410</v>
      </c>
      <c r="E101" s="196"/>
      <c r="F101" s="196"/>
      <c r="G101" s="196"/>
      <c r="H101" s="196"/>
      <c r="I101" s="196"/>
      <c r="J101" s="197">
        <f>J161</f>
        <v>0</v>
      </c>
      <c r="K101" s="133"/>
      <c r="L101" s="198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4"/>
      <c r="C102" s="133"/>
      <c r="D102" s="195" t="s">
        <v>5411</v>
      </c>
      <c r="E102" s="196"/>
      <c r="F102" s="196"/>
      <c r="G102" s="196"/>
      <c r="H102" s="196"/>
      <c r="I102" s="196"/>
      <c r="J102" s="197">
        <f>J177</f>
        <v>0</v>
      </c>
      <c r="K102" s="133"/>
      <c r="L102" s="198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88"/>
      <c r="C103" s="189"/>
      <c r="D103" s="190" t="s">
        <v>5412</v>
      </c>
      <c r="E103" s="191"/>
      <c r="F103" s="191"/>
      <c r="G103" s="191"/>
      <c r="H103" s="191"/>
      <c r="I103" s="191"/>
      <c r="J103" s="192">
        <f>J183</f>
        <v>0</v>
      </c>
      <c r="K103" s="189"/>
      <c r="L103" s="193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4"/>
      <c r="C104" s="133"/>
      <c r="D104" s="195" t="s">
        <v>5409</v>
      </c>
      <c r="E104" s="196"/>
      <c r="F104" s="196"/>
      <c r="G104" s="196"/>
      <c r="H104" s="196"/>
      <c r="I104" s="196"/>
      <c r="J104" s="197">
        <f>J184</f>
        <v>0</v>
      </c>
      <c r="K104" s="133"/>
      <c r="L104" s="198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88"/>
      <c r="C105" s="189"/>
      <c r="D105" s="190" t="s">
        <v>5413</v>
      </c>
      <c r="E105" s="191"/>
      <c r="F105" s="191"/>
      <c r="G105" s="191"/>
      <c r="H105" s="191"/>
      <c r="I105" s="191"/>
      <c r="J105" s="192">
        <f>J190</f>
        <v>0</v>
      </c>
      <c r="K105" s="189"/>
      <c r="L105" s="193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194"/>
      <c r="C106" s="133"/>
      <c r="D106" s="195" t="s">
        <v>5409</v>
      </c>
      <c r="E106" s="196"/>
      <c r="F106" s="196"/>
      <c r="G106" s="196"/>
      <c r="H106" s="196"/>
      <c r="I106" s="196"/>
      <c r="J106" s="197">
        <f>J191</f>
        <v>0</v>
      </c>
      <c r="K106" s="133"/>
      <c r="L106" s="198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4"/>
      <c r="C107" s="133"/>
      <c r="D107" s="195" t="s">
        <v>5410</v>
      </c>
      <c r="E107" s="196"/>
      <c r="F107" s="196"/>
      <c r="G107" s="196"/>
      <c r="H107" s="196"/>
      <c r="I107" s="196"/>
      <c r="J107" s="197">
        <f>J197</f>
        <v>0</v>
      </c>
      <c r="K107" s="133"/>
      <c r="L107" s="198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4"/>
      <c r="C108" s="133"/>
      <c r="D108" s="195" t="s">
        <v>5411</v>
      </c>
      <c r="E108" s="196"/>
      <c r="F108" s="196"/>
      <c r="G108" s="196"/>
      <c r="H108" s="196"/>
      <c r="I108" s="196"/>
      <c r="J108" s="197">
        <f>J203</f>
        <v>0</v>
      </c>
      <c r="K108" s="133"/>
      <c r="L108" s="198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188"/>
      <c r="C109" s="189"/>
      <c r="D109" s="190" t="s">
        <v>5414</v>
      </c>
      <c r="E109" s="191"/>
      <c r="F109" s="191"/>
      <c r="G109" s="191"/>
      <c r="H109" s="191"/>
      <c r="I109" s="191"/>
      <c r="J109" s="192">
        <f>J210</f>
        <v>0</v>
      </c>
      <c r="K109" s="189"/>
      <c r="L109" s="193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194"/>
      <c r="C110" s="133"/>
      <c r="D110" s="195" t="s">
        <v>5409</v>
      </c>
      <c r="E110" s="196"/>
      <c r="F110" s="196"/>
      <c r="G110" s="196"/>
      <c r="H110" s="196"/>
      <c r="I110" s="196"/>
      <c r="J110" s="197">
        <f>J211</f>
        <v>0</v>
      </c>
      <c r="K110" s="133"/>
      <c r="L110" s="198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4"/>
      <c r="C111" s="133"/>
      <c r="D111" s="195" t="s">
        <v>5410</v>
      </c>
      <c r="E111" s="196"/>
      <c r="F111" s="196"/>
      <c r="G111" s="196"/>
      <c r="H111" s="196"/>
      <c r="I111" s="196"/>
      <c r="J111" s="197">
        <f>J220</f>
        <v>0</v>
      </c>
      <c r="K111" s="133"/>
      <c r="L111" s="198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4"/>
      <c r="C112" s="133"/>
      <c r="D112" s="195" t="s">
        <v>5411</v>
      </c>
      <c r="E112" s="196"/>
      <c r="F112" s="196"/>
      <c r="G112" s="196"/>
      <c r="H112" s="196"/>
      <c r="I112" s="196"/>
      <c r="J112" s="197">
        <f>J225</f>
        <v>0</v>
      </c>
      <c r="K112" s="133"/>
      <c r="L112" s="198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9" customFormat="1" ht="24.96" customHeight="1">
      <c r="A113" s="9"/>
      <c r="B113" s="188"/>
      <c r="C113" s="189"/>
      <c r="D113" s="190" t="s">
        <v>5415</v>
      </c>
      <c r="E113" s="191"/>
      <c r="F113" s="191"/>
      <c r="G113" s="191"/>
      <c r="H113" s="191"/>
      <c r="I113" s="191"/>
      <c r="J113" s="192">
        <f>J232</f>
        <v>0</v>
      </c>
      <c r="K113" s="189"/>
      <c r="L113" s="193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</row>
    <row r="114" s="10" customFormat="1" ht="19.92" customHeight="1">
      <c r="A114" s="10"/>
      <c r="B114" s="194"/>
      <c r="C114" s="133"/>
      <c r="D114" s="195" t="s">
        <v>5409</v>
      </c>
      <c r="E114" s="196"/>
      <c r="F114" s="196"/>
      <c r="G114" s="196"/>
      <c r="H114" s="196"/>
      <c r="I114" s="196"/>
      <c r="J114" s="197">
        <f>J233</f>
        <v>0</v>
      </c>
      <c r="K114" s="133"/>
      <c r="L114" s="198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4"/>
      <c r="C115" s="133"/>
      <c r="D115" s="195" t="s">
        <v>5410</v>
      </c>
      <c r="E115" s="196"/>
      <c r="F115" s="196"/>
      <c r="G115" s="196"/>
      <c r="H115" s="196"/>
      <c r="I115" s="196"/>
      <c r="J115" s="197">
        <f>J241</f>
        <v>0</v>
      </c>
      <c r="K115" s="133"/>
      <c r="L115" s="198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4"/>
      <c r="C116" s="133"/>
      <c r="D116" s="195" t="s">
        <v>5411</v>
      </c>
      <c r="E116" s="196"/>
      <c r="F116" s="196"/>
      <c r="G116" s="196"/>
      <c r="H116" s="196"/>
      <c r="I116" s="196"/>
      <c r="J116" s="197">
        <f>J243</f>
        <v>0</v>
      </c>
      <c r="K116" s="133"/>
      <c r="L116" s="198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9" customFormat="1" ht="24.96" customHeight="1">
      <c r="A117" s="9"/>
      <c r="B117" s="188"/>
      <c r="C117" s="189"/>
      <c r="D117" s="190" t="s">
        <v>5416</v>
      </c>
      <c r="E117" s="191"/>
      <c r="F117" s="191"/>
      <c r="G117" s="191"/>
      <c r="H117" s="191"/>
      <c r="I117" s="191"/>
      <c r="J117" s="192">
        <f>J249</f>
        <v>0</v>
      </c>
      <c r="K117" s="189"/>
      <c r="L117" s="193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</row>
    <row r="118" s="10" customFormat="1" ht="19.92" customHeight="1">
      <c r="A118" s="10"/>
      <c r="B118" s="194"/>
      <c r="C118" s="133"/>
      <c r="D118" s="195" t="s">
        <v>5409</v>
      </c>
      <c r="E118" s="196"/>
      <c r="F118" s="196"/>
      <c r="G118" s="196"/>
      <c r="H118" s="196"/>
      <c r="I118" s="196"/>
      <c r="J118" s="197">
        <f>J250</f>
        <v>0</v>
      </c>
      <c r="K118" s="133"/>
      <c r="L118" s="198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94"/>
      <c r="C119" s="133"/>
      <c r="D119" s="195" t="s">
        <v>5410</v>
      </c>
      <c r="E119" s="196"/>
      <c r="F119" s="196"/>
      <c r="G119" s="196"/>
      <c r="H119" s="196"/>
      <c r="I119" s="196"/>
      <c r="J119" s="197">
        <f>J260</f>
        <v>0</v>
      </c>
      <c r="K119" s="133"/>
      <c r="L119" s="198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94"/>
      <c r="C120" s="133"/>
      <c r="D120" s="195" t="s">
        <v>5411</v>
      </c>
      <c r="E120" s="196"/>
      <c r="F120" s="196"/>
      <c r="G120" s="196"/>
      <c r="H120" s="196"/>
      <c r="I120" s="196"/>
      <c r="J120" s="197">
        <f>J269</f>
        <v>0</v>
      </c>
      <c r="K120" s="133"/>
      <c r="L120" s="198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9" customFormat="1" ht="24.96" customHeight="1">
      <c r="A121" s="9"/>
      <c r="B121" s="188"/>
      <c r="C121" s="189"/>
      <c r="D121" s="190" t="s">
        <v>5417</v>
      </c>
      <c r="E121" s="191"/>
      <c r="F121" s="191"/>
      <c r="G121" s="191"/>
      <c r="H121" s="191"/>
      <c r="I121" s="191"/>
      <c r="J121" s="192">
        <f>J277</f>
        <v>0</v>
      </c>
      <c r="K121" s="189"/>
      <c r="L121" s="193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</row>
    <row r="122" s="10" customFormat="1" ht="19.92" customHeight="1">
      <c r="A122" s="10"/>
      <c r="B122" s="194"/>
      <c r="C122" s="133"/>
      <c r="D122" s="195" t="s">
        <v>5409</v>
      </c>
      <c r="E122" s="196"/>
      <c r="F122" s="196"/>
      <c r="G122" s="196"/>
      <c r="H122" s="196"/>
      <c r="I122" s="196"/>
      <c r="J122" s="197">
        <f>J278</f>
        <v>0</v>
      </c>
      <c r="K122" s="133"/>
      <c r="L122" s="198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94"/>
      <c r="C123" s="133"/>
      <c r="D123" s="195" t="s">
        <v>5410</v>
      </c>
      <c r="E123" s="196"/>
      <c r="F123" s="196"/>
      <c r="G123" s="196"/>
      <c r="H123" s="196"/>
      <c r="I123" s="196"/>
      <c r="J123" s="197">
        <f>J294</f>
        <v>0</v>
      </c>
      <c r="K123" s="133"/>
      <c r="L123" s="198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10" customFormat="1" ht="19.92" customHeight="1">
      <c r="A124" s="10"/>
      <c r="B124" s="194"/>
      <c r="C124" s="133"/>
      <c r="D124" s="195" t="s">
        <v>5411</v>
      </c>
      <c r="E124" s="196"/>
      <c r="F124" s="196"/>
      <c r="G124" s="196"/>
      <c r="H124" s="196"/>
      <c r="I124" s="196"/>
      <c r="J124" s="197">
        <f>J304</f>
        <v>0</v>
      </c>
      <c r="K124" s="133"/>
      <c r="L124" s="198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s="2" customFormat="1" ht="21.84" customHeight="1">
      <c r="A125" s="38"/>
      <c r="B125" s="39"/>
      <c r="C125" s="40"/>
      <c r="D125" s="40"/>
      <c r="E125" s="40"/>
      <c r="F125" s="40"/>
      <c r="G125" s="40"/>
      <c r="H125" s="40"/>
      <c r="I125" s="40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6.96" customHeight="1">
      <c r="A126" s="38"/>
      <c r="B126" s="66"/>
      <c r="C126" s="67"/>
      <c r="D126" s="67"/>
      <c r="E126" s="67"/>
      <c r="F126" s="67"/>
      <c r="G126" s="67"/>
      <c r="H126" s="67"/>
      <c r="I126" s="67"/>
      <c r="J126" s="67"/>
      <c r="K126" s="67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30" s="2" customFormat="1" ht="6.96" customHeight="1">
      <c r="A130" s="38"/>
      <c r="B130" s="68"/>
      <c r="C130" s="69"/>
      <c r="D130" s="69"/>
      <c r="E130" s="69"/>
      <c r="F130" s="69"/>
      <c r="G130" s="69"/>
      <c r="H130" s="69"/>
      <c r="I130" s="69"/>
      <c r="J130" s="69"/>
      <c r="K130" s="69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24.96" customHeight="1">
      <c r="A131" s="38"/>
      <c r="B131" s="39"/>
      <c r="C131" s="23" t="s">
        <v>163</v>
      </c>
      <c r="D131" s="40"/>
      <c r="E131" s="40"/>
      <c r="F131" s="40"/>
      <c r="G131" s="40"/>
      <c r="H131" s="40"/>
      <c r="I131" s="40"/>
      <c r="J131" s="40"/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6.96" customHeight="1">
      <c r="A132" s="38"/>
      <c r="B132" s="39"/>
      <c r="C132" s="40"/>
      <c r="D132" s="40"/>
      <c r="E132" s="40"/>
      <c r="F132" s="40"/>
      <c r="G132" s="40"/>
      <c r="H132" s="40"/>
      <c r="I132" s="40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2" customHeight="1">
      <c r="A133" s="38"/>
      <c r="B133" s="39"/>
      <c r="C133" s="32" t="s">
        <v>16</v>
      </c>
      <c r="D133" s="40"/>
      <c r="E133" s="40"/>
      <c r="F133" s="40"/>
      <c r="G133" s="40"/>
      <c r="H133" s="40"/>
      <c r="I133" s="40"/>
      <c r="J133" s="40"/>
      <c r="K133" s="40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2" customFormat="1" ht="16.5" customHeight="1">
      <c r="A134" s="38"/>
      <c r="B134" s="39"/>
      <c r="C134" s="40"/>
      <c r="D134" s="40"/>
      <c r="E134" s="183" t="str">
        <f>E7</f>
        <v>Přestavba EMR II.typu, Nemocnice Cheb</v>
      </c>
      <c r="F134" s="32"/>
      <c r="G134" s="32"/>
      <c r="H134" s="32"/>
      <c r="I134" s="40"/>
      <c r="J134" s="40"/>
      <c r="K134" s="40"/>
      <c r="L134" s="63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</row>
    <row r="135" s="1" customFormat="1" ht="12" customHeight="1">
      <c r="B135" s="21"/>
      <c r="C135" s="32" t="s">
        <v>125</v>
      </c>
      <c r="D135" s="22"/>
      <c r="E135" s="22"/>
      <c r="F135" s="22"/>
      <c r="G135" s="22"/>
      <c r="H135" s="22"/>
      <c r="I135" s="22"/>
      <c r="J135" s="22"/>
      <c r="K135" s="22"/>
      <c r="L135" s="20"/>
    </row>
    <row r="136" s="2" customFormat="1" ht="16.5" customHeight="1">
      <c r="A136" s="38"/>
      <c r="B136" s="39"/>
      <c r="C136" s="40"/>
      <c r="D136" s="40"/>
      <c r="E136" s="183" t="s">
        <v>126</v>
      </c>
      <c r="F136" s="40"/>
      <c r="G136" s="40"/>
      <c r="H136" s="40"/>
      <c r="I136" s="40"/>
      <c r="J136" s="40"/>
      <c r="K136" s="40"/>
      <c r="L136" s="63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</row>
    <row r="137" s="2" customFormat="1" ht="12" customHeight="1">
      <c r="A137" s="38"/>
      <c r="B137" s="39"/>
      <c r="C137" s="32" t="s">
        <v>127</v>
      </c>
      <c r="D137" s="40"/>
      <c r="E137" s="40"/>
      <c r="F137" s="40"/>
      <c r="G137" s="40"/>
      <c r="H137" s="40"/>
      <c r="I137" s="40"/>
      <c r="J137" s="40"/>
      <c r="K137" s="40"/>
      <c r="L137" s="63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</row>
    <row r="138" s="2" customFormat="1" ht="16.5" customHeight="1">
      <c r="A138" s="38"/>
      <c r="B138" s="39"/>
      <c r="C138" s="40"/>
      <c r="D138" s="40"/>
      <c r="E138" s="76" t="str">
        <f>E11</f>
        <v>D1.01.4h1 - Slaboproudá elektrotechnika 1</v>
      </c>
      <c r="F138" s="40"/>
      <c r="G138" s="40"/>
      <c r="H138" s="40"/>
      <c r="I138" s="40"/>
      <c r="J138" s="40"/>
      <c r="K138" s="40"/>
      <c r="L138" s="63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</row>
    <row r="139" s="2" customFormat="1" ht="6.96" customHeight="1">
      <c r="A139" s="38"/>
      <c r="B139" s="39"/>
      <c r="C139" s="40"/>
      <c r="D139" s="40"/>
      <c r="E139" s="40"/>
      <c r="F139" s="40"/>
      <c r="G139" s="40"/>
      <c r="H139" s="40"/>
      <c r="I139" s="40"/>
      <c r="J139" s="40"/>
      <c r="K139" s="40"/>
      <c r="L139" s="63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</row>
    <row r="140" s="2" customFormat="1" ht="12" customHeight="1">
      <c r="A140" s="38"/>
      <c r="B140" s="39"/>
      <c r="C140" s="32" t="s">
        <v>20</v>
      </c>
      <c r="D140" s="40"/>
      <c r="E140" s="40"/>
      <c r="F140" s="27" t="str">
        <f>F14</f>
        <v>Cheb</v>
      </c>
      <c r="G140" s="40"/>
      <c r="H140" s="40"/>
      <c r="I140" s="32" t="s">
        <v>22</v>
      </c>
      <c r="J140" s="79" t="str">
        <f>IF(J14="","",J14)</f>
        <v>21. 10. 2025</v>
      </c>
      <c r="K140" s="40"/>
      <c r="L140" s="63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</row>
    <row r="141" s="2" customFormat="1" ht="6.96" customHeight="1">
      <c r="A141" s="38"/>
      <c r="B141" s="39"/>
      <c r="C141" s="40"/>
      <c r="D141" s="40"/>
      <c r="E141" s="40"/>
      <c r="F141" s="40"/>
      <c r="G141" s="40"/>
      <c r="H141" s="40"/>
      <c r="I141" s="40"/>
      <c r="J141" s="40"/>
      <c r="K141" s="40"/>
      <c r="L141" s="63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</row>
    <row r="142" s="2" customFormat="1" ht="40.05" customHeight="1">
      <c r="A142" s="38"/>
      <c r="B142" s="39"/>
      <c r="C142" s="32" t="s">
        <v>24</v>
      </c>
      <c r="D142" s="40"/>
      <c r="E142" s="40"/>
      <c r="F142" s="27" t="str">
        <f>E17</f>
        <v>Karlovarský kraj</v>
      </c>
      <c r="G142" s="40"/>
      <c r="H142" s="40"/>
      <c r="I142" s="32" t="s">
        <v>30</v>
      </c>
      <c r="J142" s="36" t="str">
        <f>E23</f>
        <v>PENTA PROJEKT s.r.o., Mrštíkova 1166/12, Jihlava</v>
      </c>
      <c r="K142" s="40"/>
      <c r="L142" s="63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</row>
    <row r="143" s="2" customFormat="1" ht="15.15" customHeight="1">
      <c r="A143" s="38"/>
      <c r="B143" s="39"/>
      <c r="C143" s="32" t="s">
        <v>28</v>
      </c>
      <c r="D143" s="40"/>
      <c r="E143" s="40"/>
      <c r="F143" s="27" t="str">
        <f>IF(E20="","",E20)</f>
        <v>Vyplň údaj</v>
      </c>
      <c r="G143" s="40"/>
      <c r="H143" s="40"/>
      <c r="I143" s="32" t="s">
        <v>32</v>
      </c>
      <c r="J143" s="36" t="str">
        <f>E26</f>
        <v>Ing. Avuk</v>
      </c>
      <c r="K143" s="40"/>
      <c r="L143" s="63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</row>
    <row r="144" s="2" customFormat="1" ht="10.32" customHeight="1">
      <c r="A144" s="38"/>
      <c r="B144" s="39"/>
      <c r="C144" s="40"/>
      <c r="D144" s="40"/>
      <c r="E144" s="40"/>
      <c r="F144" s="40"/>
      <c r="G144" s="40"/>
      <c r="H144" s="40"/>
      <c r="I144" s="40"/>
      <c r="J144" s="40"/>
      <c r="K144" s="40"/>
      <c r="L144" s="63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</row>
    <row r="145" s="11" customFormat="1" ht="29.28" customHeight="1">
      <c r="A145" s="199"/>
      <c r="B145" s="200"/>
      <c r="C145" s="201" t="s">
        <v>164</v>
      </c>
      <c r="D145" s="202" t="s">
        <v>61</v>
      </c>
      <c r="E145" s="202" t="s">
        <v>57</v>
      </c>
      <c r="F145" s="202" t="s">
        <v>58</v>
      </c>
      <c r="G145" s="202" t="s">
        <v>165</v>
      </c>
      <c r="H145" s="202" t="s">
        <v>166</v>
      </c>
      <c r="I145" s="202" t="s">
        <v>167</v>
      </c>
      <c r="J145" s="202" t="s">
        <v>131</v>
      </c>
      <c r="K145" s="203" t="s">
        <v>168</v>
      </c>
      <c r="L145" s="204"/>
      <c r="M145" s="100" t="s">
        <v>1</v>
      </c>
      <c r="N145" s="101" t="s">
        <v>40</v>
      </c>
      <c r="O145" s="101" t="s">
        <v>169</v>
      </c>
      <c r="P145" s="101" t="s">
        <v>170</v>
      </c>
      <c r="Q145" s="101" t="s">
        <v>171</v>
      </c>
      <c r="R145" s="101" t="s">
        <v>172</v>
      </c>
      <c r="S145" s="101" t="s">
        <v>173</v>
      </c>
      <c r="T145" s="102" t="s">
        <v>174</v>
      </c>
      <c r="U145" s="199"/>
      <c r="V145" s="199"/>
      <c r="W145" s="199"/>
      <c r="X145" s="199"/>
      <c r="Y145" s="199"/>
      <c r="Z145" s="199"/>
      <c r="AA145" s="199"/>
      <c r="AB145" s="199"/>
      <c r="AC145" s="199"/>
      <c r="AD145" s="199"/>
      <c r="AE145" s="199"/>
    </row>
    <row r="146" s="2" customFormat="1" ht="22.8" customHeight="1">
      <c r="A146" s="38"/>
      <c r="B146" s="39"/>
      <c r="C146" s="107" t="s">
        <v>175</v>
      </c>
      <c r="D146" s="40"/>
      <c r="E146" s="40"/>
      <c r="F146" s="40"/>
      <c r="G146" s="40"/>
      <c r="H146" s="40"/>
      <c r="I146" s="40"/>
      <c r="J146" s="205">
        <f>BK146</f>
        <v>0</v>
      </c>
      <c r="K146" s="40"/>
      <c r="L146" s="44"/>
      <c r="M146" s="103"/>
      <c r="N146" s="206"/>
      <c r="O146" s="104"/>
      <c r="P146" s="207">
        <f>P147+P183+P190+P210+P232+P249+P277</f>
        <v>0</v>
      </c>
      <c r="Q146" s="104"/>
      <c r="R146" s="207">
        <f>R147+R183+R190+R210+R232+R249+R277</f>
        <v>0</v>
      </c>
      <c r="S146" s="104"/>
      <c r="T146" s="208">
        <f>T147+T183+T190+T210+T232+T249+T277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7" t="s">
        <v>75</v>
      </c>
      <c r="AU146" s="17" t="s">
        <v>133</v>
      </c>
      <c r="BK146" s="209">
        <f>BK147+BK183+BK190+BK210+BK232+BK249+BK277</f>
        <v>0</v>
      </c>
    </row>
    <row r="147" s="12" customFormat="1" ht="25.92" customHeight="1">
      <c r="A147" s="12"/>
      <c r="B147" s="210"/>
      <c r="C147" s="211"/>
      <c r="D147" s="212" t="s">
        <v>75</v>
      </c>
      <c r="E147" s="213" t="s">
        <v>3194</v>
      </c>
      <c r="F147" s="213" t="s">
        <v>5418</v>
      </c>
      <c r="G147" s="211"/>
      <c r="H147" s="211"/>
      <c r="I147" s="214"/>
      <c r="J147" s="215">
        <f>BK147</f>
        <v>0</v>
      </c>
      <c r="K147" s="211"/>
      <c r="L147" s="216"/>
      <c r="M147" s="217"/>
      <c r="N147" s="218"/>
      <c r="O147" s="218"/>
      <c r="P147" s="219">
        <f>P148+P161+P177</f>
        <v>0</v>
      </c>
      <c r="Q147" s="218"/>
      <c r="R147" s="219">
        <f>R148+R161+R177</f>
        <v>0</v>
      </c>
      <c r="S147" s="218"/>
      <c r="T147" s="220">
        <f>T148+T161+T177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1" t="s">
        <v>83</v>
      </c>
      <c r="AT147" s="222" t="s">
        <v>75</v>
      </c>
      <c r="AU147" s="222" t="s">
        <v>76</v>
      </c>
      <c r="AY147" s="221" t="s">
        <v>178</v>
      </c>
      <c r="BK147" s="223">
        <f>BK148+BK161+BK177</f>
        <v>0</v>
      </c>
    </row>
    <row r="148" s="12" customFormat="1" ht="22.8" customHeight="1">
      <c r="A148" s="12"/>
      <c r="B148" s="210"/>
      <c r="C148" s="211"/>
      <c r="D148" s="212" t="s">
        <v>75</v>
      </c>
      <c r="E148" s="224" t="s">
        <v>3206</v>
      </c>
      <c r="F148" s="224" t="s">
        <v>5419</v>
      </c>
      <c r="G148" s="211"/>
      <c r="H148" s="211"/>
      <c r="I148" s="214"/>
      <c r="J148" s="225">
        <f>BK148</f>
        <v>0</v>
      </c>
      <c r="K148" s="211"/>
      <c r="L148" s="216"/>
      <c r="M148" s="217"/>
      <c r="N148" s="218"/>
      <c r="O148" s="218"/>
      <c r="P148" s="219">
        <f>SUM(P149:P160)</f>
        <v>0</v>
      </c>
      <c r="Q148" s="218"/>
      <c r="R148" s="219">
        <f>SUM(R149:R160)</f>
        <v>0</v>
      </c>
      <c r="S148" s="218"/>
      <c r="T148" s="220">
        <f>SUM(T149:T160)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1" t="s">
        <v>83</v>
      </c>
      <c r="AT148" s="222" t="s">
        <v>75</v>
      </c>
      <c r="AU148" s="222" t="s">
        <v>83</v>
      </c>
      <c r="AY148" s="221" t="s">
        <v>178</v>
      </c>
      <c r="BK148" s="223">
        <f>SUM(BK149:BK160)</f>
        <v>0</v>
      </c>
    </row>
    <row r="149" s="2" customFormat="1" ht="24.15" customHeight="1">
      <c r="A149" s="38"/>
      <c r="B149" s="39"/>
      <c r="C149" s="226" t="s">
        <v>83</v>
      </c>
      <c r="D149" s="226" t="s">
        <v>181</v>
      </c>
      <c r="E149" s="227" t="s">
        <v>5420</v>
      </c>
      <c r="F149" s="228" t="s">
        <v>5421</v>
      </c>
      <c r="G149" s="229" t="s">
        <v>1341</v>
      </c>
      <c r="H149" s="230">
        <v>8</v>
      </c>
      <c r="I149" s="231"/>
      <c r="J149" s="232">
        <f>ROUND(I149*H149,2)</f>
        <v>0</v>
      </c>
      <c r="K149" s="228" t="s">
        <v>1</v>
      </c>
      <c r="L149" s="44"/>
      <c r="M149" s="233" t="s">
        <v>1</v>
      </c>
      <c r="N149" s="234" t="s">
        <v>41</v>
      </c>
      <c r="O149" s="91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37" t="s">
        <v>186</v>
      </c>
      <c r="AT149" s="237" t="s">
        <v>181</v>
      </c>
      <c r="AU149" s="237" t="s">
        <v>85</v>
      </c>
      <c r="AY149" s="17" t="s">
        <v>178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7" t="s">
        <v>83</v>
      </c>
      <c r="BK149" s="238">
        <f>ROUND(I149*H149,2)</f>
        <v>0</v>
      </c>
      <c r="BL149" s="17" t="s">
        <v>186</v>
      </c>
      <c r="BM149" s="237" t="s">
        <v>85</v>
      </c>
    </row>
    <row r="150" s="2" customFormat="1" ht="21.75" customHeight="1">
      <c r="A150" s="38"/>
      <c r="B150" s="39"/>
      <c r="C150" s="226" t="s">
        <v>85</v>
      </c>
      <c r="D150" s="226" t="s">
        <v>181</v>
      </c>
      <c r="E150" s="227" t="s">
        <v>5422</v>
      </c>
      <c r="F150" s="228" t="s">
        <v>5423</v>
      </c>
      <c r="G150" s="229" t="s">
        <v>1341</v>
      </c>
      <c r="H150" s="230">
        <v>8</v>
      </c>
      <c r="I150" s="231"/>
      <c r="J150" s="232">
        <f>ROUND(I150*H150,2)</f>
        <v>0</v>
      </c>
      <c r="K150" s="228" t="s">
        <v>1</v>
      </c>
      <c r="L150" s="44"/>
      <c r="M150" s="233" t="s">
        <v>1</v>
      </c>
      <c r="N150" s="234" t="s">
        <v>41</v>
      </c>
      <c r="O150" s="91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R150" s="237" t="s">
        <v>186</v>
      </c>
      <c r="AT150" s="237" t="s">
        <v>181</v>
      </c>
      <c r="AU150" s="237" t="s">
        <v>85</v>
      </c>
      <c r="AY150" s="17" t="s">
        <v>178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7" t="s">
        <v>83</v>
      </c>
      <c r="BK150" s="238">
        <f>ROUND(I150*H150,2)</f>
        <v>0</v>
      </c>
      <c r="BL150" s="17" t="s">
        <v>186</v>
      </c>
      <c r="BM150" s="237" t="s">
        <v>186</v>
      </c>
    </row>
    <row r="151" s="2" customFormat="1" ht="24.15" customHeight="1">
      <c r="A151" s="38"/>
      <c r="B151" s="39"/>
      <c r="C151" s="226" t="s">
        <v>179</v>
      </c>
      <c r="D151" s="226" t="s">
        <v>181</v>
      </c>
      <c r="E151" s="227" t="s">
        <v>5424</v>
      </c>
      <c r="F151" s="228" t="s">
        <v>5425</v>
      </c>
      <c r="G151" s="229" t="s">
        <v>1341</v>
      </c>
      <c r="H151" s="230">
        <v>86</v>
      </c>
      <c r="I151" s="231"/>
      <c r="J151" s="232">
        <f>ROUND(I151*H151,2)</f>
        <v>0</v>
      </c>
      <c r="K151" s="228" t="s">
        <v>1</v>
      </c>
      <c r="L151" s="44"/>
      <c r="M151" s="233" t="s">
        <v>1</v>
      </c>
      <c r="N151" s="234" t="s">
        <v>41</v>
      </c>
      <c r="O151" s="91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37" t="s">
        <v>186</v>
      </c>
      <c r="AT151" s="237" t="s">
        <v>181</v>
      </c>
      <c r="AU151" s="237" t="s">
        <v>85</v>
      </c>
      <c r="AY151" s="17" t="s">
        <v>178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7" t="s">
        <v>83</v>
      </c>
      <c r="BK151" s="238">
        <f>ROUND(I151*H151,2)</f>
        <v>0</v>
      </c>
      <c r="BL151" s="17" t="s">
        <v>186</v>
      </c>
      <c r="BM151" s="237" t="s">
        <v>241</v>
      </c>
    </row>
    <row r="152" s="2" customFormat="1" ht="21.75" customHeight="1">
      <c r="A152" s="38"/>
      <c r="B152" s="39"/>
      <c r="C152" s="226" t="s">
        <v>186</v>
      </c>
      <c r="D152" s="226" t="s">
        <v>181</v>
      </c>
      <c r="E152" s="227" t="s">
        <v>5426</v>
      </c>
      <c r="F152" s="228" t="s">
        <v>5427</v>
      </c>
      <c r="G152" s="229" t="s">
        <v>1341</v>
      </c>
      <c r="H152" s="230">
        <v>100</v>
      </c>
      <c r="I152" s="231"/>
      <c r="J152" s="232">
        <f>ROUND(I152*H152,2)</f>
        <v>0</v>
      </c>
      <c r="K152" s="228" t="s">
        <v>1</v>
      </c>
      <c r="L152" s="44"/>
      <c r="M152" s="233" t="s">
        <v>1</v>
      </c>
      <c r="N152" s="234" t="s">
        <v>41</v>
      </c>
      <c r="O152" s="91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37" t="s">
        <v>186</v>
      </c>
      <c r="AT152" s="237" t="s">
        <v>181</v>
      </c>
      <c r="AU152" s="237" t="s">
        <v>85</v>
      </c>
      <c r="AY152" s="17" t="s">
        <v>178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7" t="s">
        <v>83</v>
      </c>
      <c r="BK152" s="238">
        <f>ROUND(I152*H152,2)</f>
        <v>0</v>
      </c>
      <c r="BL152" s="17" t="s">
        <v>186</v>
      </c>
      <c r="BM152" s="237" t="s">
        <v>264</v>
      </c>
    </row>
    <row r="153" s="2" customFormat="1" ht="21.75" customHeight="1">
      <c r="A153" s="38"/>
      <c r="B153" s="39"/>
      <c r="C153" s="226" t="s">
        <v>226</v>
      </c>
      <c r="D153" s="226" t="s">
        <v>181</v>
      </c>
      <c r="E153" s="227" t="s">
        <v>5428</v>
      </c>
      <c r="F153" s="228" t="s">
        <v>5429</v>
      </c>
      <c r="G153" s="229" t="s">
        <v>1341</v>
      </c>
      <c r="H153" s="230">
        <v>100</v>
      </c>
      <c r="I153" s="231"/>
      <c r="J153" s="232">
        <f>ROUND(I153*H153,2)</f>
        <v>0</v>
      </c>
      <c r="K153" s="228" t="s">
        <v>1</v>
      </c>
      <c r="L153" s="44"/>
      <c r="M153" s="233" t="s">
        <v>1</v>
      </c>
      <c r="N153" s="234" t="s">
        <v>41</v>
      </c>
      <c r="O153" s="91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R153" s="237" t="s">
        <v>186</v>
      </c>
      <c r="AT153" s="237" t="s">
        <v>181</v>
      </c>
      <c r="AU153" s="237" t="s">
        <v>85</v>
      </c>
      <c r="AY153" s="17" t="s">
        <v>178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7" t="s">
        <v>83</v>
      </c>
      <c r="BK153" s="238">
        <f>ROUND(I153*H153,2)</f>
        <v>0</v>
      </c>
      <c r="BL153" s="17" t="s">
        <v>186</v>
      </c>
      <c r="BM153" s="237" t="s">
        <v>276</v>
      </c>
    </row>
    <row r="154" s="2" customFormat="1" ht="16.5" customHeight="1">
      <c r="A154" s="38"/>
      <c r="B154" s="39"/>
      <c r="C154" s="226" t="s">
        <v>241</v>
      </c>
      <c r="D154" s="226" t="s">
        <v>181</v>
      </c>
      <c r="E154" s="227" t="s">
        <v>5430</v>
      </c>
      <c r="F154" s="228" t="s">
        <v>5431</v>
      </c>
      <c r="G154" s="229" t="s">
        <v>1341</v>
      </c>
      <c r="H154" s="230">
        <v>8</v>
      </c>
      <c r="I154" s="231"/>
      <c r="J154" s="232">
        <f>ROUND(I154*H154,2)</f>
        <v>0</v>
      </c>
      <c r="K154" s="228" t="s">
        <v>1</v>
      </c>
      <c r="L154" s="44"/>
      <c r="M154" s="233" t="s">
        <v>1</v>
      </c>
      <c r="N154" s="234" t="s">
        <v>41</v>
      </c>
      <c r="O154" s="91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37" t="s">
        <v>186</v>
      </c>
      <c r="AT154" s="237" t="s">
        <v>181</v>
      </c>
      <c r="AU154" s="237" t="s">
        <v>85</v>
      </c>
      <c r="AY154" s="17" t="s">
        <v>178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7" t="s">
        <v>83</v>
      </c>
      <c r="BK154" s="238">
        <f>ROUND(I154*H154,2)</f>
        <v>0</v>
      </c>
      <c r="BL154" s="17" t="s">
        <v>186</v>
      </c>
      <c r="BM154" s="237" t="s">
        <v>8</v>
      </c>
    </row>
    <row r="155" s="2" customFormat="1" ht="16.5" customHeight="1">
      <c r="A155" s="38"/>
      <c r="B155" s="39"/>
      <c r="C155" s="226" t="s">
        <v>255</v>
      </c>
      <c r="D155" s="226" t="s">
        <v>181</v>
      </c>
      <c r="E155" s="227" t="s">
        <v>5432</v>
      </c>
      <c r="F155" s="228" t="s">
        <v>5433</v>
      </c>
      <c r="G155" s="229" t="s">
        <v>1341</v>
      </c>
      <c r="H155" s="230">
        <v>20</v>
      </c>
      <c r="I155" s="231"/>
      <c r="J155" s="232">
        <f>ROUND(I155*H155,2)</f>
        <v>0</v>
      </c>
      <c r="K155" s="228" t="s">
        <v>1</v>
      </c>
      <c r="L155" s="44"/>
      <c r="M155" s="233" t="s">
        <v>1</v>
      </c>
      <c r="N155" s="234" t="s">
        <v>41</v>
      </c>
      <c r="O155" s="91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37" t="s">
        <v>186</v>
      </c>
      <c r="AT155" s="237" t="s">
        <v>181</v>
      </c>
      <c r="AU155" s="237" t="s">
        <v>85</v>
      </c>
      <c r="AY155" s="17" t="s">
        <v>178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7" t="s">
        <v>83</v>
      </c>
      <c r="BK155" s="238">
        <f>ROUND(I155*H155,2)</f>
        <v>0</v>
      </c>
      <c r="BL155" s="17" t="s">
        <v>186</v>
      </c>
      <c r="BM155" s="237" t="s">
        <v>319</v>
      </c>
    </row>
    <row r="156" s="2" customFormat="1" ht="24.15" customHeight="1">
      <c r="A156" s="38"/>
      <c r="B156" s="39"/>
      <c r="C156" s="226" t="s">
        <v>264</v>
      </c>
      <c r="D156" s="226" t="s">
        <v>181</v>
      </c>
      <c r="E156" s="227" t="s">
        <v>5434</v>
      </c>
      <c r="F156" s="228" t="s">
        <v>5435</v>
      </c>
      <c r="G156" s="229" t="s">
        <v>1341</v>
      </c>
      <c r="H156" s="230">
        <v>142</v>
      </c>
      <c r="I156" s="231"/>
      <c r="J156" s="232">
        <f>ROUND(I156*H156,2)</f>
        <v>0</v>
      </c>
      <c r="K156" s="228" t="s">
        <v>1</v>
      </c>
      <c r="L156" s="44"/>
      <c r="M156" s="233" t="s">
        <v>1</v>
      </c>
      <c r="N156" s="234" t="s">
        <v>41</v>
      </c>
      <c r="O156" s="91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37" t="s">
        <v>186</v>
      </c>
      <c r="AT156" s="237" t="s">
        <v>181</v>
      </c>
      <c r="AU156" s="237" t="s">
        <v>85</v>
      </c>
      <c r="AY156" s="17" t="s">
        <v>178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7" t="s">
        <v>83</v>
      </c>
      <c r="BK156" s="238">
        <f>ROUND(I156*H156,2)</f>
        <v>0</v>
      </c>
      <c r="BL156" s="17" t="s">
        <v>186</v>
      </c>
      <c r="BM156" s="237" t="s">
        <v>362</v>
      </c>
    </row>
    <row r="157" s="2" customFormat="1" ht="24.15" customHeight="1">
      <c r="A157" s="38"/>
      <c r="B157" s="39"/>
      <c r="C157" s="226" t="s">
        <v>270</v>
      </c>
      <c r="D157" s="226" t="s">
        <v>181</v>
      </c>
      <c r="E157" s="227" t="s">
        <v>5436</v>
      </c>
      <c r="F157" s="228" t="s">
        <v>5437</v>
      </c>
      <c r="G157" s="229" t="s">
        <v>1341</v>
      </c>
      <c r="H157" s="230">
        <v>286</v>
      </c>
      <c r="I157" s="231"/>
      <c r="J157" s="232">
        <f>ROUND(I157*H157,2)</f>
        <v>0</v>
      </c>
      <c r="K157" s="228" t="s">
        <v>1</v>
      </c>
      <c r="L157" s="44"/>
      <c r="M157" s="233" t="s">
        <v>1</v>
      </c>
      <c r="N157" s="234" t="s">
        <v>41</v>
      </c>
      <c r="O157" s="91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37" t="s">
        <v>186</v>
      </c>
      <c r="AT157" s="237" t="s">
        <v>181</v>
      </c>
      <c r="AU157" s="237" t="s">
        <v>85</v>
      </c>
      <c r="AY157" s="17" t="s">
        <v>178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7" t="s">
        <v>83</v>
      </c>
      <c r="BK157" s="238">
        <f>ROUND(I157*H157,2)</f>
        <v>0</v>
      </c>
      <c r="BL157" s="17" t="s">
        <v>186</v>
      </c>
      <c r="BM157" s="237" t="s">
        <v>374</v>
      </c>
    </row>
    <row r="158" s="2" customFormat="1" ht="24.15" customHeight="1">
      <c r="A158" s="38"/>
      <c r="B158" s="39"/>
      <c r="C158" s="226" t="s">
        <v>276</v>
      </c>
      <c r="D158" s="226" t="s">
        <v>181</v>
      </c>
      <c r="E158" s="227" t="s">
        <v>5438</v>
      </c>
      <c r="F158" s="228" t="s">
        <v>5439</v>
      </c>
      <c r="G158" s="229" t="s">
        <v>1341</v>
      </c>
      <c r="H158" s="230">
        <v>2</v>
      </c>
      <c r="I158" s="231"/>
      <c r="J158" s="232">
        <f>ROUND(I158*H158,2)</f>
        <v>0</v>
      </c>
      <c r="K158" s="228" t="s">
        <v>1</v>
      </c>
      <c r="L158" s="44"/>
      <c r="M158" s="233" t="s">
        <v>1</v>
      </c>
      <c r="N158" s="234" t="s">
        <v>41</v>
      </c>
      <c r="O158" s="91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37" t="s">
        <v>186</v>
      </c>
      <c r="AT158" s="237" t="s">
        <v>181</v>
      </c>
      <c r="AU158" s="237" t="s">
        <v>85</v>
      </c>
      <c r="AY158" s="17" t="s">
        <v>178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7" t="s">
        <v>83</v>
      </c>
      <c r="BK158" s="238">
        <f>ROUND(I158*H158,2)</f>
        <v>0</v>
      </c>
      <c r="BL158" s="17" t="s">
        <v>186</v>
      </c>
      <c r="BM158" s="237" t="s">
        <v>390</v>
      </c>
    </row>
    <row r="159" s="2" customFormat="1" ht="24.15" customHeight="1">
      <c r="A159" s="38"/>
      <c r="B159" s="39"/>
      <c r="C159" s="226" t="s">
        <v>297</v>
      </c>
      <c r="D159" s="226" t="s">
        <v>181</v>
      </c>
      <c r="E159" s="227" t="s">
        <v>5440</v>
      </c>
      <c r="F159" s="228" t="s">
        <v>5441</v>
      </c>
      <c r="G159" s="229" t="s">
        <v>544</v>
      </c>
      <c r="H159" s="230">
        <v>30</v>
      </c>
      <c r="I159" s="231"/>
      <c r="J159" s="232">
        <f>ROUND(I159*H159,2)</f>
        <v>0</v>
      </c>
      <c r="K159" s="228" t="s">
        <v>1</v>
      </c>
      <c r="L159" s="44"/>
      <c r="M159" s="233" t="s">
        <v>1</v>
      </c>
      <c r="N159" s="234" t="s">
        <v>41</v>
      </c>
      <c r="O159" s="91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37" t="s">
        <v>186</v>
      </c>
      <c r="AT159" s="237" t="s">
        <v>181</v>
      </c>
      <c r="AU159" s="237" t="s">
        <v>85</v>
      </c>
      <c r="AY159" s="17" t="s">
        <v>178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7" t="s">
        <v>83</v>
      </c>
      <c r="BK159" s="238">
        <f>ROUND(I159*H159,2)</f>
        <v>0</v>
      </c>
      <c r="BL159" s="17" t="s">
        <v>186</v>
      </c>
      <c r="BM159" s="237" t="s">
        <v>405</v>
      </c>
    </row>
    <row r="160" s="2" customFormat="1" ht="24.15" customHeight="1">
      <c r="A160" s="38"/>
      <c r="B160" s="39"/>
      <c r="C160" s="226" t="s">
        <v>8</v>
      </c>
      <c r="D160" s="226" t="s">
        <v>181</v>
      </c>
      <c r="E160" s="227" t="s">
        <v>5442</v>
      </c>
      <c r="F160" s="228" t="s">
        <v>5443</v>
      </c>
      <c r="G160" s="229" t="s">
        <v>544</v>
      </c>
      <c r="H160" s="230">
        <v>10</v>
      </c>
      <c r="I160" s="231"/>
      <c r="J160" s="232">
        <f>ROUND(I160*H160,2)</f>
        <v>0</v>
      </c>
      <c r="K160" s="228" t="s">
        <v>1</v>
      </c>
      <c r="L160" s="44"/>
      <c r="M160" s="233" t="s">
        <v>1</v>
      </c>
      <c r="N160" s="234" t="s">
        <v>41</v>
      </c>
      <c r="O160" s="91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37" t="s">
        <v>186</v>
      </c>
      <c r="AT160" s="237" t="s">
        <v>181</v>
      </c>
      <c r="AU160" s="237" t="s">
        <v>85</v>
      </c>
      <c r="AY160" s="17" t="s">
        <v>178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7" t="s">
        <v>83</v>
      </c>
      <c r="BK160" s="238">
        <f>ROUND(I160*H160,2)</f>
        <v>0</v>
      </c>
      <c r="BL160" s="17" t="s">
        <v>186</v>
      </c>
      <c r="BM160" s="237" t="s">
        <v>417</v>
      </c>
    </row>
    <row r="161" s="12" customFormat="1" ht="22.8" customHeight="1">
      <c r="A161" s="12"/>
      <c r="B161" s="210"/>
      <c r="C161" s="211"/>
      <c r="D161" s="212" t="s">
        <v>75</v>
      </c>
      <c r="E161" s="224" t="s">
        <v>3229</v>
      </c>
      <c r="F161" s="224" t="s">
        <v>5444</v>
      </c>
      <c r="G161" s="211"/>
      <c r="H161" s="211"/>
      <c r="I161" s="214"/>
      <c r="J161" s="225">
        <f>BK161</f>
        <v>0</v>
      </c>
      <c r="K161" s="211"/>
      <c r="L161" s="216"/>
      <c r="M161" s="217"/>
      <c r="N161" s="218"/>
      <c r="O161" s="218"/>
      <c r="P161" s="219">
        <f>SUM(P162:P176)</f>
        <v>0</v>
      </c>
      <c r="Q161" s="218"/>
      <c r="R161" s="219">
        <f>SUM(R162:R176)</f>
        <v>0</v>
      </c>
      <c r="S161" s="218"/>
      <c r="T161" s="220">
        <f>SUM(T162:T176)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1" t="s">
        <v>83</v>
      </c>
      <c r="AT161" s="222" t="s">
        <v>75</v>
      </c>
      <c r="AU161" s="222" t="s">
        <v>83</v>
      </c>
      <c r="AY161" s="221" t="s">
        <v>178</v>
      </c>
      <c r="BK161" s="223">
        <f>SUM(BK162:BK176)</f>
        <v>0</v>
      </c>
    </row>
    <row r="162" s="2" customFormat="1" ht="16.5" customHeight="1">
      <c r="A162" s="38"/>
      <c r="B162" s="39"/>
      <c r="C162" s="226" t="s">
        <v>311</v>
      </c>
      <c r="D162" s="226" t="s">
        <v>181</v>
      </c>
      <c r="E162" s="227" t="s">
        <v>5445</v>
      </c>
      <c r="F162" s="228" t="s">
        <v>5446</v>
      </c>
      <c r="G162" s="229" t="s">
        <v>267</v>
      </c>
      <c r="H162" s="230">
        <v>24310</v>
      </c>
      <c r="I162" s="231"/>
      <c r="J162" s="232">
        <f>ROUND(I162*H162,2)</f>
        <v>0</v>
      </c>
      <c r="K162" s="228" t="s">
        <v>1</v>
      </c>
      <c r="L162" s="44"/>
      <c r="M162" s="233" t="s">
        <v>1</v>
      </c>
      <c r="N162" s="234" t="s">
        <v>41</v>
      </c>
      <c r="O162" s="91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37" t="s">
        <v>186</v>
      </c>
      <c r="AT162" s="237" t="s">
        <v>181</v>
      </c>
      <c r="AU162" s="237" t="s">
        <v>85</v>
      </c>
      <c r="AY162" s="17" t="s">
        <v>178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7" t="s">
        <v>83</v>
      </c>
      <c r="BK162" s="238">
        <f>ROUND(I162*H162,2)</f>
        <v>0</v>
      </c>
      <c r="BL162" s="17" t="s">
        <v>186</v>
      </c>
      <c r="BM162" s="237" t="s">
        <v>429</v>
      </c>
    </row>
    <row r="163" s="2" customFormat="1" ht="16.5" customHeight="1">
      <c r="A163" s="38"/>
      <c r="B163" s="39"/>
      <c r="C163" s="226" t="s">
        <v>319</v>
      </c>
      <c r="D163" s="226" t="s">
        <v>181</v>
      </c>
      <c r="E163" s="227" t="s">
        <v>5447</v>
      </c>
      <c r="F163" s="228" t="s">
        <v>5448</v>
      </c>
      <c r="G163" s="229" t="s">
        <v>267</v>
      </c>
      <c r="H163" s="230">
        <v>750</v>
      </c>
      <c r="I163" s="231"/>
      <c r="J163" s="232">
        <f>ROUND(I163*H163,2)</f>
        <v>0</v>
      </c>
      <c r="K163" s="228" t="s">
        <v>1</v>
      </c>
      <c r="L163" s="44"/>
      <c r="M163" s="233" t="s">
        <v>1</v>
      </c>
      <c r="N163" s="234" t="s">
        <v>41</v>
      </c>
      <c r="O163" s="91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37" t="s">
        <v>186</v>
      </c>
      <c r="AT163" s="237" t="s">
        <v>181</v>
      </c>
      <c r="AU163" s="237" t="s">
        <v>85</v>
      </c>
      <c r="AY163" s="17" t="s">
        <v>178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7" t="s">
        <v>83</v>
      </c>
      <c r="BK163" s="238">
        <f>ROUND(I163*H163,2)</f>
        <v>0</v>
      </c>
      <c r="BL163" s="17" t="s">
        <v>186</v>
      </c>
      <c r="BM163" s="237" t="s">
        <v>443</v>
      </c>
    </row>
    <row r="164" s="2" customFormat="1" ht="24.15" customHeight="1">
      <c r="A164" s="38"/>
      <c r="B164" s="39"/>
      <c r="C164" s="226" t="s">
        <v>324</v>
      </c>
      <c r="D164" s="226" t="s">
        <v>181</v>
      </c>
      <c r="E164" s="227" t="s">
        <v>5449</v>
      </c>
      <c r="F164" s="228" t="s">
        <v>5450</v>
      </c>
      <c r="G164" s="229" t="s">
        <v>1341</v>
      </c>
      <c r="H164" s="230">
        <v>1020</v>
      </c>
      <c r="I164" s="231"/>
      <c r="J164" s="232">
        <f>ROUND(I164*H164,2)</f>
        <v>0</v>
      </c>
      <c r="K164" s="228" t="s">
        <v>1</v>
      </c>
      <c r="L164" s="44"/>
      <c r="M164" s="233" t="s">
        <v>1</v>
      </c>
      <c r="N164" s="234" t="s">
        <v>41</v>
      </c>
      <c r="O164" s="91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37" t="s">
        <v>186</v>
      </c>
      <c r="AT164" s="237" t="s">
        <v>181</v>
      </c>
      <c r="AU164" s="237" t="s">
        <v>85</v>
      </c>
      <c r="AY164" s="17" t="s">
        <v>178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7" t="s">
        <v>83</v>
      </c>
      <c r="BK164" s="238">
        <f>ROUND(I164*H164,2)</f>
        <v>0</v>
      </c>
      <c r="BL164" s="17" t="s">
        <v>186</v>
      </c>
      <c r="BM164" s="237" t="s">
        <v>458</v>
      </c>
    </row>
    <row r="165" s="2" customFormat="1" ht="16.5" customHeight="1">
      <c r="A165" s="38"/>
      <c r="B165" s="39"/>
      <c r="C165" s="226" t="s">
        <v>362</v>
      </c>
      <c r="D165" s="226" t="s">
        <v>181</v>
      </c>
      <c r="E165" s="227" t="s">
        <v>5451</v>
      </c>
      <c r="F165" s="228" t="s">
        <v>5452</v>
      </c>
      <c r="G165" s="229" t="s">
        <v>1341</v>
      </c>
      <c r="H165" s="230">
        <v>1020</v>
      </c>
      <c r="I165" s="231"/>
      <c r="J165" s="232">
        <f>ROUND(I165*H165,2)</f>
        <v>0</v>
      </c>
      <c r="K165" s="228" t="s">
        <v>1</v>
      </c>
      <c r="L165" s="44"/>
      <c r="M165" s="233" t="s">
        <v>1</v>
      </c>
      <c r="N165" s="234" t="s">
        <v>41</v>
      </c>
      <c r="O165" s="91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37" t="s">
        <v>186</v>
      </c>
      <c r="AT165" s="237" t="s">
        <v>181</v>
      </c>
      <c r="AU165" s="237" t="s">
        <v>85</v>
      </c>
      <c r="AY165" s="17" t="s">
        <v>178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7" t="s">
        <v>83</v>
      </c>
      <c r="BK165" s="238">
        <f>ROUND(I165*H165,2)</f>
        <v>0</v>
      </c>
      <c r="BL165" s="17" t="s">
        <v>186</v>
      </c>
      <c r="BM165" s="237" t="s">
        <v>472</v>
      </c>
    </row>
    <row r="166" s="2" customFormat="1" ht="37.8" customHeight="1">
      <c r="A166" s="38"/>
      <c r="B166" s="39"/>
      <c r="C166" s="226" t="s">
        <v>367</v>
      </c>
      <c r="D166" s="226" t="s">
        <v>181</v>
      </c>
      <c r="E166" s="227" t="s">
        <v>5453</v>
      </c>
      <c r="F166" s="228" t="s">
        <v>5454</v>
      </c>
      <c r="G166" s="229" t="s">
        <v>267</v>
      </c>
      <c r="H166" s="230">
        <v>74</v>
      </c>
      <c r="I166" s="231"/>
      <c r="J166" s="232">
        <f>ROUND(I166*H166,2)</f>
        <v>0</v>
      </c>
      <c r="K166" s="228" t="s">
        <v>1</v>
      </c>
      <c r="L166" s="44"/>
      <c r="M166" s="233" t="s">
        <v>1</v>
      </c>
      <c r="N166" s="234" t="s">
        <v>41</v>
      </c>
      <c r="O166" s="91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37" t="s">
        <v>186</v>
      </c>
      <c r="AT166" s="237" t="s">
        <v>181</v>
      </c>
      <c r="AU166" s="237" t="s">
        <v>85</v>
      </c>
      <c r="AY166" s="17" t="s">
        <v>178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7" t="s">
        <v>83</v>
      </c>
      <c r="BK166" s="238">
        <f>ROUND(I166*H166,2)</f>
        <v>0</v>
      </c>
      <c r="BL166" s="17" t="s">
        <v>186</v>
      </c>
      <c r="BM166" s="237" t="s">
        <v>483</v>
      </c>
    </row>
    <row r="167" s="2" customFormat="1" ht="37.8" customHeight="1">
      <c r="A167" s="38"/>
      <c r="B167" s="39"/>
      <c r="C167" s="226" t="s">
        <v>374</v>
      </c>
      <c r="D167" s="226" t="s">
        <v>181</v>
      </c>
      <c r="E167" s="227" t="s">
        <v>5455</v>
      </c>
      <c r="F167" s="228" t="s">
        <v>5456</v>
      </c>
      <c r="G167" s="229" t="s">
        <v>267</v>
      </c>
      <c r="H167" s="230">
        <v>20</v>
      </c>
      <c r="I167" s="231"/>
      <c r="J167" s="232">
        <f>ROUND(I167*H167,2)</f>
        <v>0</v>
      </c>
      <c r="K167" s="228" t="s">
        <v>1</v>
      </c>
      <c r="L167" s="44"/>
      <c r="M167" s="233" t="s">
        <v>1</v>
      </c>
      <c r="N167" s="234" t="s">
        <v>41</v>
      </c>
      <c r="O167" s="91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37" t="s">
        <v>186</v>
      </c>
      <c r="AT167" s="237" t="s">
        <v>181</v>
      </c>
      <c r="AU167" s="237" t="s">
        <v>85</v>
      </c>
      <c r="AY167" s="17" t="s">
        <v>178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7" t="s">
        <v>83</v>
      </c>
      <c r="BK167" s="238">
        <f>ROUND(I167*H167,2)</f>
        <v>0</v>
      </c>
      <c r="BL167" s="17" t="s">
        <v>186</v>
      </c>
      <c r="BM167" s="237" t="s">
        <v>506</v>
      </c>
    </row>
    <row r="168" s="2" customFormat="1" ht="24.15" customHeight="1">
      <c r="A168" s="38"/>
      <c r="B168" s="39"/>
      <c r="C168" s="226" t="s">
        <v>384</v>
      </c>
      <c r="D168" s="226" t="s">
        <v>181</v>
      </c>
      <c r="E168" s="227" t="s">
        <v>5457</v>
      </c>
      <c r="F168" s="228" t="s">
        <v>5458</v>
      </c>
      <c r="G168" s="229" t="s">
        <v>267</v>
      </c>
      <c r="H168" s="230">
        <v>9</v>
      </c>
      <c r="I168" s="231"/>
      <c r="J168" s="232">
        <f>ROUND(I168*H168,2)</f>
        <v>0</v>
      </c>
      <c r="K168" s="228" t="s">
        <v>1</v>
      </c>
      <c r="L168" s="44"/>
      <c r="M168" s="233" t="s">
        <v>1</v>
      </c>
      <c r="N168" s="234" t="s">
        <v>41</v>
      </c>
      <c r="O168" s="91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37" t="s">
        <v>186</v>
      </c>
      <c r="AT168" s="237" t="s">
        <v>181</v>
      </c>
      <c r="AU168" s="237" t="s">
        <v>85</v>
      </c>
      <c r="AY168" s="17" t="s">
        <v>178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7" t="s">
        <v>83</v>
      </c>
      <c r="BK168" s="238">
        <f>ROUND(I168*H168,2)</f>
        <v>0</v>
      </c>
      <c r="BL168" s="17" t="s">
        <v>186</v>
      </c>
      <c r="BM168" s="237" t="s">
        <v>541</v>
      </c>
    </row>
    <row r="169" s="2" customFormat="1" ht="24.15" customHeight="1">
      <c r="A169" s="38"/>
      <c r="B169" s="39"/>
      <c r="C169" s="226" t="s">
        <v>390</v>
      </c>
      <c r="D169" s="226" t="s">
        <v>181</v>
      </c>
      <c r="E169" s="227" t="s">
        <v>5459</v>
      </c>
      <c r="F169" s="228" t="s">
        <v>5460</v>
      </c>
      <c r="G169" s="229" t="s">
        <v>1341</v>
      </c>
      <c r="H169" s="230">
        <v>1</v>
      </c>
      <c r="I169" s="231"/>
      <c r="J169" s="232">
        <f>ROUND(I169*H169,2)</f>
        <v>0</v>
      </c>
      <c r="K169" s="228" t="s">
        <v>1</v>
      </c>
      <c r="L169" s="44"/>
      <c r="M169" s="233" t="s">
        <v>1</v>
      </c>
      <c r="N169" s="234" t="s">
        <v>41</v>
      </c>
      <c r="O169" s="91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37" t="s">
        <v>186</v>
      </c>
      <c r="AT169" s="237" t="s">
        <v>181</v>
      </c>
      <c r="AU169" s="237" t="s">
        <v>85</v>
      </c>
      <c r="AY169" s="17" t="s">
        <v>178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7" t="s">
        <v>83</v>
      </c>
      <c r="BK169" s="238">
        <f>ROUND(I169*H169,2)</f>
        <v>0</v>
      </c>
      <c r="BL169" s="17" t="s">
        <v>186</v>
      </c>
      <c r="BM169" s="237" t="s">
        <v>553</v>
      </c>
    </row>
    <row r="170" s="2" customFormat="1" ht="24.15" customHeight="1">
      <c r="A170" s="38"/>
      <c r="B170" s="39"/>
      <c r="C170" s="226" t="s">
        <v>7</v>
      </c>
      <c r="D170" s="226" t="s">
        <v>181</v>
      </c>
      <c r="E170" s="227" t="s">
        <v>5461</v>
      </c>
      <c r="F170" s="228" t="s">
        <v>5462</v>
      </c>
      <c r="G170" s="229" t="s">
        <v>1341</v>
      </c>
      <c r="H170" s="230">
        <v>142</v>
      </c>
      <c r="I170" s="231"/>
      <c r="J170" s="232">
        <f>ROUND(I170*H170,2)</f>
        <v>0</v>
      </c>
      <c r="K170" s="228" t="s">
        <v>1</v>
      </c>
      <c r="L170" s="44"/>
      <c r="M170" s="233" t="s">
        <v>1</v>
      </c>
      <c r="N170" s="234" t="s">
        <v>41</v>
      </c>
      <c r="O170" s="91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37" t="s">
        <v>186</v>
      </c>
      <c r="AT170" s="237" t="s">
        <v>181</v>
      </c>
      <c r="AU170" s="237" t="s">
        <v>85</v>
      </c>
      <c r="AY170" s="17" t="s">
        <v>178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7" t="s">
        <v>83</v>
      </c>
      <c r="BK170" s="238">
        <f>ROUND(I170*H170,2)</f>
        <v>0</v>
      </c>
      <c r="BL170" s="17" t="s">
        <v>186</v>
      </c>
      <c r="BM170" s="237" t="s">
        <v>563</v>
      </c>
    </row>
    <row r="171" s="2" customFormat="1" ht="33" customHeight="1">
      <c r="A171" s="38"/>
      <c r="B171" s="39"/>
      <c r="C171" s="226" t="s">
        <v>405</v>
      </c>
      <c r="D171" s="226" t="s">
        <v>181</v>
      </c>
      <c r="E171" s="227" t="s">
        <v>5463</v>
      </c>
      <c r="F171" s="228" t="s">
        <v>5464</v>
      </c>
      <c r="G171" s="229" t="s">
        <v>1341</v>
      </c>
      <c r="H171" s="230">
        <v>2</v>
      </c>
      <c r="I171" s="231"/>
      <c r="J171" s="232">
        <f>ROUND(I171*H171,2)</f>
        <v>0</v>
      </c>
      <c r="K171" s="228" t="s">
        <v>1</v>
      </c>
      <c r="L171" s="44"/>
      <c r="M171" s="233" t="s">
        <v>1</v>
      </c>
      <c r="N171" s="234" t="s">
        <v>41</v>
      </c>
      <c r="O171" s="91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37" t="s">
        <v>186</v>
      </c>
      <c r="AT171" s="237" t="s">
        <v>181</v>
      </c>
      <c r="AU171" s="237" t="s">
        <v>85</v>
      </c>
      <c r="AY171" s="17" t="s">
        <v>178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7" t="s">
        <v>83</v>
      </c>
      <c r="BK171" s="238">
        <f>ROUND(I171*H171,2)</f>
        <v>0</v>
      </c>
      <c r="BL171" s="17" t="s">
        <v>186</v>
      </c>
      <c r="BM171" s="237" t="s">
        <v>573</v>
      </c>
    </row>
    <row r="172" s="2" customFormat="1" ht="37.8" customHeight="1">
      <c r="A172" s="38"/>
      <c r="B172" s="39"/>
      <c r="C172" s="226" t="s">
        <v>411</v>
      </c>
      <c r="D172" s="226" t="s">
        <v>181</v>
      </c>
      <c r="E172" s="227" t="s">
        <v>5465</v>
      </c>
      <c r="F172" s="228" t="s">
        <v>5466</v>
      </c>
      <c r="G172" s="229" t="s">
        <v>1341</v>
      </c>
      <c r="H172" s="230">
        <v>3</v>
      </c>
      <c r="I172" s="231"/>
      <c r="J172" s="232">
        <f>ROUND(I172*H172,2)</f>
        <v>0</v>
      </c>
      <c r="K172" s="228" t="s">
        <v>1</v>
      </c>
      <c r="L172" s="44"/>
      <c r="M172" s="233" t="s">
        <v>1</v>
      </c>
      <c r="N172" s="234" t="s">
        <v>41</v>
      </c>
      <c r="O172" s="91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37" t="s">
        <v>186</v>
      </c>
      <c r="AT172" s="237" t="s">
        <v>181</v>
      </c>
      <c r="AU172" s="237" t="s">
        <v>85</v>
      </c>
      <c r="AY172" s="17" t="s">
        <v>178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7" t="s">
        <v>83</v>
      </c>
      <c r="BK172" s="238">
        <f>ROUND(I172*H172,2)</f>
        <v>0</v>
      </c>
      <c r="BL172" s="17" t="s">
        <v>186</v>
      </c>
      <c r="BM172" s="237" t="s">
        <v>585</v>
      </c>
    </row>
    <row r="173" s="2" customFormat="1" ht="24.15" customHeight="1">
      <c r="A173" s="38"/>
      <c r="B173" s="39"/>
      <c r="C173" s="226" t="s">
        <v>417</v>
      </c>
      <c r="D173" s="226" t="s">
        <v>181</v>
      </c>
      <c r="E173" s="227" t="s">
        <v>5467</v>
      </c>
      <c r="F173" s="228" t="s">
        <v>5468</v>
      </c>
      <c r="G173" s="229" t="s">
        <v>3226</v>
      </c>
      <c r="H173" s="230">
        <v>1</v>
      </c>
      <c r="I173" s="231"/>
      <c r="J173" s="232">
        <f>ROUND(I173*H173,2)</f>
        <v>0</v>
      </c>
      <c r="K173" s="228" t="s">
        <v>1</v>
      </c>
      <c r="L173" s="44"/>
      <c r="M173" s="233" t="s">
        <v>1</v>
      </c>
      <c r="N173" s="234" t="s">
        <v>41</v>
      </c>
      <c r="O173" s="91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37" t="s">
        <v>186</v>
      </c>
      <c r="AT173" s="237" t="s">
        <v>181</v>
      </c>
      <c r="AU173" s="237" t="s">
        <v>85</v>
      </c>
      <c r="AY173" s="17" t="s">
        <v>178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7" t="s">
        <v>83</v>
      </c>
      <c r="BK173" s="238">
        <f>ROUND(I173*H173,2)</f>
        <v>0</v>
      </c>
      <c r="BL173" s="17" t="s">
        <v>186</v>
      </c>
      <c r="BM173" s="237" t="s">
        <v>597</v>
      </c>
    </row>
    <row r="174" s="2" customFormat="1" ht="21.75" customHeight="1">
      <c r="A174" s="38"/>
      <c r="B174" s="39"/>
      <c r="C174" s="226" t="s">
        <v>424</v>
      </c>
      <c r="D174" s="226" t="s">
        <v>181</v>
      </c>
      <c r="E174" s="227" t="s">
        <v>5469</v>
      </c>
      <c r="F174" s="228" t="s">
        <v>5470</v>
      </c>
      <c r="G174" s="229" t="s">
        <v>1341</v>
      </c>
      <c r="H174" s="230">
        <v>34</v>
      </c>
      <c r="I174" s="231"/>
      <c r="J174" s="232">
        <f>ROUND(I174*H174,2)</f>
        <v>0</v>
      </c>
      <c r="K174" s="228" t="s">
        <v>1</v>
      </c>
      <c r="L174" s="44"/>
      <c r="M174" s="233" t="s">
        <v>1</v>
      </c>
      <c r="N174" s="234" t="s">
        <v>41</v>
      </c>
      <c r="O174" s="91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37" t="s">
        <v>186</v>
      </c>
      <c r="AT174" s="237" t="s">
        <v>181</v>
      </c>
      <c r="AU174" s="237" t="s">
        <v>85</v>
      </c>
      <c r="AY174" s="17" t="s">
        <v>178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7" t="s">
        <v>83</v>
      </c>
      <c r="BK174" s="238">
        <f>ROUND(I174*H174,2)</f>
        <v>0</v>
      </c>
      <c r="BL174" s="17" t="s">
        <v>186</v>
      </c>
      <c r="BM174" s="237" t="s">
        <v>627</v>
      </c>
    </row>
    <row r="175" s="2" customFormat="1" ht="21.75" customHeight="1">
      <c r="A175" s="38"/>
      <c r="B175" s="39"/>
      <c r="C175" s="226" t="s">
        <v>429</v>
      </c>
      <c r="D175" s="226" t="s">
        <v>181</v>
      </c>
      <c r="E175" s="227" t="s">
        <v>5471</v>
      </c>
      <c r="F175" s="228" t="s">
        <v>5472</v>
      </c>
      <c r="G175" s="229" t="s">
        <v>1341</v>
      </c>
      <c r="H175" s="230">
        <v>9</v>
      </c>
      <c r="I175" s="231"/>
      <c r="J175" s="232">
        <f>ROUND(I175*H175,2)</f>
        <v>0</v>
      </c>
      <c r="K175" s="228" t="s">
        <v>1</v>
      </c>
      <c r="L175" s="44"/>
      <c r="M175" s="233" t="s">
        <v>1</v>
      </c>
      <c r="N175" s="234" t="s">
        <v>41</v>
      </c>
      <c r="O175" s="91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37" t="s">
        <v>186</v>
      </c>
      <c r="AT175" s="237" t="s">
        <v>181</v>
      </c>
      <c r="AU175" s="237" t="s">
        <v>85</v>
      </c>
      <c r="AY175" s="17" t="s">
        <v>178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7" t="s">
        <v>83</v>
      </c>
      <c r="BK175" s="238">
        <f>ROUND(I175*H175,2)</f>
        <v>0</v>
      </c>
      <c r="BL175" s="17" t="s">
        <v>186</v>
      </c>
      <c r="BM175" s="237" t="s">
        <v>643</v>
      </c>
    </row>
    <row r="176" s="2" customFormat="1" ht="16.5" customHeight="1">
      <c r="A176" s="38"/>
      <c r="B176" s="39"/>
      <c r="C176" s="226" t="s">
        <v>436</v>
      </c>
      <c r="D176" s="226" t="s">
        <v>181</v>
      </c>
      <c r="E176" s="227" t="s">
        <v>5473</v>
      </c>
      <c r="F176" s="228" t="s">
        <v>5474</v>
      </c>
      <c r="G176" s="229" t="s">
        <v>267</v>
      </c>
      <c r="H176" s="230">
        <v>600</v>
      </c>
      <c r="I176" s="231"/>
      <c r="J176" s="232">
        <f>ROUND(I176*H176,2)</f>
        <v>0</v>
      </c>
      <c r="K176" s="228" t="s">
        <v>1</v>
      </c>
      <c r="L176" s="44"/>
      <c r="M176" s="233" t="s">
        <v>1</v>
      </c>
      <c r="N176" s="234" t="s">
        <v>41</v>
      </c>
      <c r="O176" s="91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37" t="s">
        <v>186</v>
      </c>
      <c r="AT176" s="237" t="s">
        <v>181</v>
      </c>
      <c r="AU176" s="237" t="s">
        <v>85</v>
      </c>
      <c r="AY176" s="17" t="s">
        <v>178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7" t="s">
        <v>83</v>
      </c>
      <c r="BK176" s="238">
        <f>ROUND(I176*H176,2)</f>
        <v>0</v>
      </c>
      <c r="BL176" s="17" t="s">
        <v>186</v>
      </c>
      <c r="BM176" s="237" t="s">
        <v>656</v>
      </c>
    </row>
    <row r="177" s="12" customFormat="1" ht="22.8" customHeight="1">
      <c r="A177" s="12"/>
      <c r="B177" s="210"/>
      <c r="C177" s="211"/>
      <c r="D177" s="212" t="s">
        <v>75</v>
      </c>
      <c r="E177" s="224" t="s">
        <v>3233</v>
      </c>
      <c r="F177" s="224" t="s">
        <v>5475</v>
      </c>
      <c r="G177" s="211"/>
      <c r="H177" s="211"/>
      <c r="I177" s="214"/>
      <c r="J177" s="225">
        <f>BK177</f>
        <v>0</v>
      </c>
      <c r="K177" s="211"/>
      <c r="L177" s="216"/>
      <c r="M177" s="217"/>
      <c r="N177" s="218"/>
      <c r="O177" s="218"/>
      <c r="P177" s="219">
        <f>SUM(P178:P182)</f>
        <v>0</v>
      </c>
      <c r="Q177" s="218"/>
      <c r="R177" s="219">
        <f>SUM(R178:R182)</f>
        <v>0</v>
      </c>
      <c r="S177" s="218"/>
      <c r="T177" s="220">
        <f>SUM(T178:T182)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1" t="s">
        <v>83</v>
      </c>
      <c r="AT177" s="222" t="s">
        <v>75</v>
      </c>
      <c r="AU177" s="222" t="s">
        <v>83</v>
      </c>
      <c r="AY177" s="221" t="s">
        <v>178</v>
      </c>
      <c r="BK177" s="223">
        <f>SUM(BK178:BK182)</f>
        <v>0</v>
      </c>
    </row>
    <row r="178" s="2" customFormat="1" ht="24.15" customHeight="1">
      <c r="A178" s="38"/>
      <c r="B178" s="39"/>
      <c r="C178" s="226" t="s">
        <v>443</v>
      </c>
      <c r="D178" s="226" t="s">
        <v>181</v>
      </c>
      <c r="E178" s="227" t="s">
        <v>5476</v>
      </c>
      <c r="F178" s="228" t="s">
        <v>5477</v>
      </c>
      <c r="G178" s="229" t="s">
        <v>544</v>
      </c>
      <c r="H178" s="230">
        <v>50</v>
      </c>
      <c r="I178" s="231"/>
      <c r="J178" s="232">
        <f>ROUND(I178*H178,2)</f>
        <v>0</v>
      </c>
      <c r="K178" s="228" t="s">
        <v>1</v>
      </c>
      <c r="L178" s="44"/>
      <c r="M178" s="233" t="s">
        <v>1</v>
      </c>
      <c r="N178" s="234" t="s">
        <v>41</v>
      </c>
      <c r="O178" s="91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37" t="s">
        <v>186</v>
      </c>
      <c r="AT178" s="237" t="s">
        <v>181</v>
      </c>
      <c r="AU178" s="237" t="s">
        <v>85</v>
      </c>
      <c r="AY178" s="17" t="s">
        <v>178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7" t="s">
        <v>83</v>
      </c>
      <c r="BK178" s="238">
        <f>ROUND(I178*H178,2)</f>
        <v>0</v>
      </c>
      <c r="BL178" s="17" t="s">
        <v>186</v>
      </c>
      <c r="BM178" s="237" t="s">
        <v>675</v>
      </c>
    </row>
    <row r="179" s="2" customFormat="1" ht="16.5" customHeight="1">
      <c r="A179" s="38"/>
      <c r="B179" s="39"/>
      <c r="C179" s="226" t="s">
        <v>450</v>
      </c>
      <c r="D179" s="226" t="s">
        <v>181</v>
      </c>
      <c r="E179" s="227" t="s">
        <v>5478</v>
      </c>
      <c r="F179" s="228" t="s">
        <v>5479</v>
      </c>
      <c r="G179" s="229" t="s">
        <v>3226</v>
      </c>
      <c r="H179" s="230">
        <v>1</v>
      </c>
      <c r="I179" s="231"/>
      <c r="J179" s="232">
        <f>ROUND(I179*H179,2)</f>
        <v>0</v>
      </c>
      <c r="K179" s="228" t="s">
        <v>1</v>
      </c>
      <c r="L179" s="44"/>
      <c r="M179" s="233" t="s">
        <v>1</v>
      </c>
      <c r="N179" s="234" t="s">
        <v>41</v>
      </c>
      <c r="O179" s="91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37" t="s">
        <v>186</v>
      </c>
      <c r="AT179" s="237" t="s">
        <v>181</v>
      </c>
      <c r="AU179" s="237" t="s">
        <v>85</v>
      </c>
      <c r="AY179" s="17" t="s">
        <v>178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7" t="s">
        <v>83</v>
      </c>
      <c r="BK179" s="238">
        <f>ROUND(I179*H179,2)</f>
        <v>0</v>
      </c>
      <c r="BL179" s="17" t="s">
        <v>186</v>
      </c>
      <c r="BM179" s="237" t="s">
        <v>687</v>
      </c>
    </row>
    <row r="180" s="2" customFormat="1" ht="24.15" customHeight="1">
      <c r="A180" s="38"/>
      <c r="B180" s="39"/>
      <c r="C180" s="226" t="s">
        <v>458</v>
      </c>
      <c r="D180" s="226" t="s">
        <v>181</v>
      </c>
      <c r="E180" s="227" t="s">
        <v>5480</v>
      </c>
      <c r="F180" s="228" t="s">
        <v>5481</v>
      </c>
      <c r="G180" s="229" t="s">
        <v>1341</v>
      </c>
      <c r="H180" s="230">
        <v>286</v>
      </c>
      <c r="I180" s="231"/>
      <c r="J180" s="232">
        <f>ROUND(I180*H180,2)</f>
        <v>0</v>
      </c>
      <c r="K180" s="228" t="s">
        <v>1</v>
      </c>
      <c r="L180" s="44"/>
      <c r="M180" s="233" t="s">
        <v>1</v>
      </c>
      <c r="N180" s="234" t="s">
        <v>41</v>
      </c>
      <c r="O180" s="91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37" t="s">
        <v>186</v>
      </c>
      <c r="AT180" s="237" t="s">
        <v>181</v>
      </c>
      <c r="AU180" s="237" t="s">
        <v>85</v>
      </c>
      <c r="AY180" s="17" t="s">
        <v>178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7" t="s">
        <v>83</v>
      </c>
      <c r="BK180" s="238">
        <f>ROUND(I180*H180,2)</f>
        <v>0</v>
      </c>
      <c r="BL180" s="17" t="s">
        <v>186</v>
      </c>
      <c r="BM180" s="237" t="s">
        <v>699</v>
      </c>
    </row>
    <row r="181" s="2" customFormat="1" ht="24.15" customHeight="1">
      <c r="A181" s="38"/>
      <c r="B181" s="39"/>
      <c r="C181" s="226" t="s">
        <v>466</v>
      </c>
      <c r="D181" s="226" t="s">
        <v>181</v>
      </c>
      <c r="E181" s="227" t="s">
        <v>5482</v>
      </c>
      <c r="F181" s="228" t="s">
        <v>5483</v>
      </c>
      <c r="G181" s="229" t="s">
        <v>3226</v>
      </c>
      <c r="H181" s="230">
        <v>1</v>
      </c>
      <c r="I181" s="231"/>
      <c r="J181" s="232">
        <f>ROUND(I181*H181,2)</f>
        <v>0</v>
      </c>
      <c r="K181" s="228" t="s">
        <v>1</v>
      </c>
      <c r="L181" s="44"/>
      <c r="M181" s="233" t="s">
        <v>1</v>
      </c>
      <c r="N181" s="234" t="s">
        <v>41</v>
      </c>
      <c r="O181" s="91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37" t="s">
        <v>186</v>
      </c>
      <c r="AT181" s="237" t="s">
        <v>181</v>
      </c>
      <c r="AU181" s="237" t="s">
        <v>85</v>
      </c>
      <c r="AY181" s="17" t="s">
        <v>178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7" t="s">
        <v>83</v>
      </c>
      <c r="BK181" s="238">
        <f>ROUND(I181*H181,2)</f>
        <v>0</v>
      </c>
      <c r="BL181" s="17" t="s">
        <v>186</v>
      </c>
      <c r="BM181" s="237" t="s">
        <v>711</v>
      </c>
    </row>
    <row r="182" s="2" customFormat="1" ht="24.15" customHeight="1">
      <c r="A182" s="38"/>
      <c r="B182" s="39"/>
      <c r="C182" s="226" t="s">
        <v>472</v>
      </c>
      <c r="D182" s="226" t="s">
        <v>181</v>
      </c>
      <c r="E182" s="227" t="s">
        <v>5484</v>
      </c>
      <c r="F182" s="228" t="s">
        <v>5485</v>
      </c>
      <c r="G182" s="229" t="s">
        <v>3226</v>
      </c>
      <c r="H182" s="230">
        <v>1</v>
      </c>
      <c r="I182" s="231"/>
      <c r="J182" s="232">
        <f>ROUND(I182*H182,2)</f>
        <v>0</v>
      </c>
      <c r="K182" s="228" t="s">
        <v>1</v>
      </c>
      <c r="L182" s="44"/>
      <c r="M182" s="233" t="s">
        <v>1</v>
      </c>
      <c r="N182" s="234" t="s">
        <v>41</v>
      </c>
      <c r="O182" s="91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37" t="s">
        <v>186</v>
      </c>
      <c r="AT182" s="237" t="s">
        <v>181</v>
      </c>
      <c r="AU182" s="237" t="s">
        <v>85</v>
      </c>
      <c r="AY182" s="17" t="s">
        <v>178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7" t="s">
        <v>83</v>
      </c>
      <c r="BK182" s="238">
        <f>ROUND(I182*H182,2)</f>
        <v>0</v>
      </c>
      <c r="BL182" s="17" t="s">
        <v>186</v>
      </c>
      <c r="BM182" s="237" t="s">
        <v>726</v>
      </c>
    </row>
    <row r="183" s="12" customFormat="1" ht="25.92" customHeight="1">
      <c r="A183" s="12"/>
      <c r="B183" s="210"/>
      <c r="C183" s="211"/>
      <c r="D183" s="212" t="s">
        <v>75</v>
      </c>
      <c r="E183" s="213" t="s">
        <v>3245</v>
      </c>
      <c r="F183" s="213" t="s">
        <v>5486</v>
      </c>
      <c r="G183" s="211"/>
      <c r="H183" s="211"/>
      <c r="I183" s="214"/>
      <c r="J183" s="215">
        <f>BK183</f>
        <v>0</v>
      </c>
      <c r="K183" s="211"/>
      <c r="L183" s="216"/>
      <c r="M183" s="217"/>
      <c r="N183" s="218"/>
      <c r="O183" s="218"/>
      <c r="P183" s="219">
        <f>P184</f>
        <v>0</v>
      </c>
      <c r="Q183" s="218"/>
      <c r="R183" s="219">
        <f>R184</f>
        <v>0</v>
      </c>
      <c r="S183" s="218"/>
      <c r="T183" s="220">
        <f>T184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21" t="s">
        <v>83</v>
      </c>
      <c r="AT183" s="222" t="s">
        <v>75</v>
      </c>
      <c r="AU183" s="222" t="s">
        <v>76</v>
      </c>
      <c r="AY183" s="221" t="s">
        <v>178</v>
      </c>
      <c r="BK183" s="223">
        <f>BK184</f>
        <v>0</v>
      </c>
    </row>
    <row r="184" s="12" customFormat="1" ht="22.8" customHeight="1">
      <c r="A184" s="12"/>
      <c r="B184" s="210"/>
      <c r="C184" s="211"/>
      <c r="D184" s="212" t="s">
        <v>75</v>
      </c>
      <c r="E184" s="224" t="s">
        <v>3206</v>
      </c>
      <c r="F184" s="224" t="s">
        <v>5419</v>
      </c>
      <c r="G184" s="211"/>
      <c r="H184" s="211"/>
      <c r="I184" s="214"/>
      <c r="J184" s="225">
        <f>BK184</f>
        <v>0</v>
      </c>
      <c r="K184" s="211"/>
      <c r="L184" s="216"/>
      <c r="M184" s="217"/>
      <c r="N184" s="218"/>
      <c r="O184" s="218"/>
      <c r="P184" s="219">
        <f>SUM(P185:P189)</f>
        <v>0</v>
      </c>
      <c r="Q184" s="218"/>
      <c r="R184" s="219">
        <f>SUM(R185:R189)</f>
        <v>0</v>
      </c>
      <c r="S184" s="218"/>
      <c r="T184" s="220">
        <f>SUM(T185:T189)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21" t="s">
        <v>83</v>
      </c>
      <c r="AT184" s="222" t="s">
        <v>75</v>
      </c>
      <c r="AU184" s="222" t="s">
        <v>83</v>
      </c>
      <c r="AY184" s="221" t="s">
        <v>178</v>
      </c>
      <c r="BK184" s="223">
        <f>SUM(BK185:BK189)</f>
        <v>0</v>
      </c>
    </row>
    <row r="185" s="2" customFormat="1" ht="49.05" customHeight="1">
      <c r="A185" s="38"/>
      <c r="B185" s="39"/>
      <c r="C185" s="226" t="s">
        <v>478</v>
      </c>
      <c r="D185" s="226" t="s">
        <v>181</v>
      </c>
      <c r="E185" s="227" t="s">
        <v>5487</v>
      </c>
      <c r="F185" s="228" t="s">
        <v>5488</v>
      </c>
      <c r="G185" s="229" t="s">
        <v>1341</v>
      </c>
      <c r="H185" s="230">
        <v>6</v>
      </c>
      <c r="I185" s="231"/>
      <c r="J185" s="232">
        <f>ROUND(I185*H185,2)</f>
        <v>0</v>
      </c>
      <c r="K185" s="228" t="s">
        <v>1</v>
      </c>
      <c r="L185" s="44"/>
      <c r="M185" s="233" t="s">
        <v>1</v>
      </c>
      <c r="N185" s="234" t="s">
        <v>41</v>
      </c>
      <c r="O185" s="91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37" t="s">
        <v>186</v>
      </c>
      <c r="AT185" s="237" t="s">
        <v>181</v>
      </c>
      <c r="AU185" s="237" t="s">
        <v>85</v>
      </c>
      <c r="AY185" s="17" t="s">
        <v>178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7" t="s">
        <v>83</v>
      </c>
      <c r="BK185" s="238">
        <f>ROUND(I185*H185,2)</f>
        <v>0</v>
      </c>
      <c r="BL185" s="17" t="s">
        <v>186</v>
      </c>
      <c r="BM185" s="237" t="s">
        <v>739</v>
      </c>
    </row>
    <row r="186" s="2" customFormat="1" ht="16.5" customHeight="1">
      <c r="A186" s="38"/>
      <c r="B186" s="39"/>
      <c r="C186" s="226" t="s">
        <v>483</v>
      </c>
      <c r="D186" s="226" t="s">
        <v>181</v>
      </c>
      <c r="E186" s="227" t="s">
        <v>5489</v>
      </c>
      <c r="F186" s="228" t="s">
        <v>5490</v>
      </c>
      <c r="G186" s="229" t="s">
        <v>1341</v>
      </c>
      <c r="H186" s="230">
        <v>24</v>
      </c>
      <c r="I186" s="231"/>
      <c r="J186" s="232">
        <f>ROUND(I186*H186,2)</f>
        <v>0</v>
      </c>
      <c r="K186" s="228" t="s">
        <v>1</v>
      </c>
      <c r="L186" s="44"/>
      <c r="M186" s="233" t="s">
        <v>1</v>
      </c>
      <c r="N186" s="234" t="s">
        <v>41</v>
      </c>
      <c r="O186" s="91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37" t="s">
        <v>186</v>
      </c>
      <c r="AT186" s="237" t="s">
        <v>181</v>
      </c>
      <c r="AU186" s="237" t="s">
        <v>85</v>
      </c>
      <c r="AY186" s="17" t="s">
        <v>178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7" t="s">
        <v>83</v>
      </c>
      <c r="BK186" s="238">
        <f>ROUND(I186*H186,2)</f>
        <v>0</v>
      </c>
      <c r="BL186" s="17" t="s">
        <v>186</v>
      </c>
      <c r="BM186" s="237" t="s">
        <v>751</v>
      </c>
    </row>
    <row r="187" s="2" customFormat="1" ht="16.5" customHeight="1">
      <c r="A187" s="38"/>
      <c r="B187" s="39"/>
      <c r="C187" s="226" t="s">
        <v>498</v>
      </c>
      <c r="D187" s="226" t="s">
        <v>181</v>
      </c>
      <c r="E187" s="227" t="s">
        <v>5491</v>
      </c>
      <c r="F187" s="228" t="s">
        <v>5492</v>
      </c>
      <c r="G187" s="229" t="s">
        <v>1341</v>
      </c>
      <c r="H187" s="230">
        <v>6</v>
      </c>
      <c r="I187" s="231"/>
      <c r="J187" s="232">
        <f>ROUND(I187*H187,2)</f>
        <v>0</v>
      </c>
      <c r="K187" s="228" t="s">
        <v>1</v>
      </c>
      <c r="L187" s="44"/>
      <c r="M187" s="233" t="s">
        <v>1</v>
      </c>
      <c r="N187" s="234" t="s">
        <v>41</v>
      </c>
      <c r="O187" s="91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37" t="s">
        <v>186</v>
      </c>
      <c r="AT187" s="237" t="s">
        <v>181</v>
      </c>
      <c r="AU187" s="237" t="s">
        <v>85</v>
      </c>
      <c r="AY187" s="17" t="s">
        <v>178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7" t="s">
        <v>83</v>
      </c>
      <c r="BK187" s="238">
        <f>ROUND(I187*H187,2)</f>
        <v>0</v>
      </c>
      <c r="BL187" s="17" t="s">
        <v>186</v>
      </c>
      <c r="BM187" s="237" t="s">
        <v>766</v>
      </c>
    </row>
    <row r="188" s="2" customFormat="1" ht="16.5" customHeight="1">
      <c r="A188" s="38"/>
      <c r="B188" s="39"/>
      <c r="C188" s="226" t="s">
        <v>506</v>
      </c>
      <c r="D188" s="226" t="s">
        <v>181</v>
      </c>
      <c r="E188" s="227" t="s">
        <v>5493</v>
      </c>
      <c r="F188" s="228" t="s">
        <v>5494</v>
      </c>
      <c r="G188" s="229" t="s">
        <v>1341</v>
      </c>
      <c r="H188" s="230">
        <v>6</v>
      </c>
      <c r="I188" s="231"/>
      <c r="J188" s="232">
        <f>ROUND(I188*H188,2)</f>
        <v>0</v>
      </c>
      <c r="K188" s="228" t="s">
        <v>1</v>
      </c>
      <c r="L188" s="44"/>
      <c r="M188" s="233" t="s">
        <v>1</v>
      </c>
      <c r="N188" s="234" t="s">
        <v>41</v>
      </c>
      <c r="O188" s="91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37" t="s">
        <v>186</v>
      </c>
      <c r="AT188" s="237" t="s">
        <v>181</v>
      </c>
      <c r="AU188" s="237" t="s">
        <v>85</v>
      </c>
      <c r="AY188" s="17" t="s">
        <v>178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7" t="s">
        <v>83</v>
      </c>
      <c r="BK188" s="238">
        <f>ROUND(I188*H188,2)</f>
        <v>0</v>
      </c>
      <c r="BL188" s="17" t="s">
        <v>186</v>
      </c>
      <c r="BM188" s="237" t="s">
        <v>776</v>
      </c>
    </row>
    <row r="189" s="2" customFormat="1" ht="55.5" customHeight="1">
      <c r="A189" s="38"/>
      <c r="B189" s="39"/>
      <c r="C189" s="226" t="s">
        <v>516</v>
      </c>
      <c r="D189" s="226" t="s">
        <v>181</v>
      </c>
      <c r="E189" s="227" t="s">
        <v>5495</v>
      </c>
      <c r="F189" s="228" t="s">
        <v>5496</v>
      </c>
      <c r="G189" s="229" t="s">
        <v>1341</v>
      </c>
      <c r="H189" s="230">
        <v>6</v>
      </c>
      <c r="I189" s="231"/>
      <c r="J189" s="232">
        <f>ROUND(I189*H189,2)</f>
        <v>0</v>
      </c>
      <c r="K189" s="228" t="s">
        <v>1</v>
      </c>
      <c r="L189" s="44"/>
      <c r="M189" s="233" t="s">
        <v>1</v>
      </c>
      <c r="N189" s="234" t="s">
        <v>41</v>
      </c>
      <c r="O189" s="91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37" t="s">
        <v>186</v>
      </c>
      <c r="AT189" s="237" t="s">
        <v>181</v>
      </c>
      <c r="AU189" s="237" t="s">
        <v>85</v>
      </c>
      <c r="AY189" s="17" t="s">
        <v>178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7" t="s">
        <v>83</v>
      </c>
      <c r="BK189" s="238">
        <f>ROUND(I189*H189,2)</f>
        <v>0</v>
      </c>
      <c r="BL189" s="17" t="s">
        <v>186</v>
      </c>
      <c r="BM189" s="237" t="s">
        <v>786</v>
      </c>
    </row>
    <row r="190" s="12" customFormat="1" ht="25.92" customHeight="1">
      <c r="A190" s="12"/>
      <c r="B190" s="210"/>
      <c r="C190" s="211"/>
      <c r="D190" s="212" t="s">
        <v>75</v>
      </c>
      <c r="E190" s="213" t="s">
        <v>5497</v>
      </c>
      <c r="F190" s="213" t="s">
        <v>5498</v>
      </c>
      <c r="G190" s="211"/>
      <c r="H190" s="211"/>
      <c r="I190" s="214"/>
      <c r="J190" s="215">
        <f>BK190</f>
        <v>0</v>
      </c>
      <c r="K190" s="211"/>
      <c r="L190" s="216"/>
      <c r="M190" s="217"/>
      <c r="N190" s="218"/>
      <c r="O190" s="218"/>
      <c r="P190" s="219">
        <f>P191+P197+P203</f>
        <v>0</v>
      </c>
      <c r="Q190" s="218"/>
      <c r="R190" s="219">
        <f>R191+R197+R203</f>
        <v>0</v>
      </c>
      <c r="S190" s="218"/>
      <c r="T190" s="220">
        <f>T191+T197+T203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21" t="s">
        <v>83</v>
      </c>
      <c r="AT190" s="222" t="s">
        <v>75</v>
      </c>
      <c r="AU190" s="222" t="s">
        <v>76</v>
      </c>
      <c r="AY190" s="221" t="s">
        <v>178</v>
      </c>
      <c r="BK190" s="223">
        <f>BK191+BK197+BK203</f>
        <v>0</v>
      </c>
    </row>
    <row r="191" s="12" customFormat="1" ht="22.8" customHeight="1">
      <c r="A191" s="12"/>
      <c r="B191" s="210"/>
      <c r="C191" s="211"/>
      <c r="D191" s="212" t="s">
        <v>75</v>
      </c>
      <c r="E191" s="224" t="s">
        <v>3206</v>
      </c>
      <c r="F191" s="224" t="s">
        <v>5419</v>
      </c>
      <c r="G191" s="211"/>
      <c r="H191" s="211"/>
      <c r="I191" s="214"/>
      <c r="J191" s="225">
        <f>BK191</f>
        <v>0</v>
      </c>
      <c r="K191" s="211"/>
      <c r="L191" s="216"/>
      <c r="M191" s="217"/>
      <c r="N191" s="218"/>
      <c r="O191" s="218"/>
      <c r="P191" s="219">
        <f>SUM(P192:P196)</f>
        <v>0</v>
      </c>
      <c r="Q191" s="218"/>
      <c r="R191" s="219">
        <f>SUM(R192:R196)</f>
        <v>0</v>
      </c>
      <c r="S191" s="218"/>
      <c r="T191" s="220">
        <f>SUM(T192:T196)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1" t="s">
        <v>83</v>
      </c>
      <c r="AT191" s="222" t="s">
        <v>75</v>
      </c>
      <c r="AU191" s="222" t="s">
        <v>83</v>
      </c>
      <c r="AY191" s="221" t="s">
        <v>178</v>
      </c>
      <c r="BK191" s="223">
        <f>SUM(BK192:BK196)</f>
        <v>0</v>
      </c>
    </row>
    <row r="192" s="2" customFormat="1" ht="37.8" customHeight="1">
      <c r="A192" s="38"/>
      <c r="B192" s="39"/>
      <c r="C192" s="226" t="s">
        <v>541</v>
      </c>
      <c r="D192" s="226" t="s">
        <v>181</v>
      </c>
      <c r="E192" s="227" t="s">
        <v>5499</v>
      </c>
      <c r="F192" s="228" t="s">
        <v>5500</v>
      </c>
      <c r="G192" s="229" t="s">
        <v>1341</v>
      </c>
      <c r="H192" s="230">
        <v>1</v>
      </c>
      <c r="I192" s="231"/>
      <c r="J192" s="232">
        <f>ROUND(I192*H192,2)</f>
        <v>0</v>
      </c>
      <c r="K192" s="228" t="s">
        <v>1</v>
      </c>
      <c r="L192" s="44"/>
      <c r="M192" s="233" t="s">
        <v>1</v>
      </c>
      <c r="N192" s="234" t="s">
        <v>41</v>
      </c>
      <c r="O192" s="91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37" t="s">
        <v>186</v>
      </c>
      <c r="AT192" s="237" t="s">
        <v>181</v>
      </c>
      <c r="AU192" s="237" t="s">
        <v>85</v>
      </c>
      <c r="AY192" s="17" t="s">
        <v>178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7" t="s">
        <v>83</v>
      </c>
      <c r="BK192" s="238">
        <f>ROUND(I192*H192,2)</f>
        <v>0</v>
      </c>
      <c r="BL192" s="17" t="s">
        <v>186</v>
      </c>
      <c r="BM192" s="237" t="s">
        <v>796</v>
      </c>
    </row>
    <row r="193" s="2" customFormat="1" ht="76.35" customHeight="1">
      <c r="A193" s="38"/>
      <c r="B193" s="39"/>
      <c r="C193" s="226" t="s">
        <v>546</v>
      </c>
      <c r="D193" s="226" t="s">
        <v>181</v>
      </c>
      <c r="E193" s="227" t="s">
        <v>5501</v>
      </c>
      <c r="F193" s="228" t="s">
        <v>5502</v>
      </c>
      <c r="G193" s="229" t="s">
        <v>1341</v>
      </c>
      <c r="H193" s="230">
        <v>1</v>
      </c>
      <c r="I193" s="231"/>
      <c r="J193" s="232">
        <f>ROUND(I193*H193,2)</f>
        <v>0</v>
      </c>
      <c r="K193" s="228" t="s">
        <v>1</v>
      </c>
      <c r="L193" s="44"/>
      <c r="M193" s="233" t="s">
        <v>1</v>
      </c>
      <c r="N193" s="234" t="s">
        <v>41</v>
      </c>
      <c r="O193" s="91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37" t="s">
        <v>186</v>
      </c>
      <c r="AT193" s="237" t="s">
        <v>181</v>
      </c>
      <c r="AU193" s="237" t="s">
        <v>85</v>
      </c>
      <c r="AY193" s="17" t="s">
        <v>178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7" t="s">
        <v>83</v>
      </c>
      <c r="BK193" s="238">
        <f>ROUND(I193*H193,2)</f>
        <v>0</v>
      </c>
      <c r="BL193" s="17" t="s">
        <v>186</v>
      </c>
      <c r="BM193" s="237" t="s">
        <v>807</v>
      </c>
    </row>
    <row r="194" s="2" customFormat="1" ht="24.15" customHeight="1">
      <c r="A194" s="38"/>
      <c r="B194" s="39"/>
      <c r="C194" s="226" t="s">
        <v>553</v>
      </c>
      <c r="D194" s="226" t="s">
        <v>181</v>
      </c>
      <c r="E194" s="227" t="s">
        <v>5503</v>
      </c>
      <c r="F194" s="228" t="s">
        <v>5504</v>
      </c>
      <c r="G194" s="229" t="s">
        <v>1341</v>
      </c>
      <c r="H194" s="230">
        <v>3</v>
      </c>
      <c r="I194" s="231"/>
      <c r="J194" s="232">
        <f>ROUND(I194*H194,2)</f>
        <v>0</v>
      </c>
      <c r="K194" s="228" t="s">
        <v>1</v>
      </c>
      <c r="L194" s="44"/>
      <c r="M194" s="233" t="s">
        <v>1</v>
      </c>
      <c r="N194" s="234" t="s">
        <v>41</v>
      </c>
      <c r="O194" s="91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37" t="s">
        <v>186</v>
      </c>
      <c r="AT194" s="237" t="s">
        <v>181</v>
      </c>
      <c r="AU194" s="237" t="s">
        <v>85</v>
      </c>
      <c r="AY194" s="17" t="s">
        <v>178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7" t="s">
        <v>83</v>
      </c>
      <c r="BK194" s="238">
        <f>ROUND(I194*H194,2)</f>
        <v>0</v>
      </c>
      <c r="BL194" s="17" t="s">
        <v>186</v>
      </c>
      <c r="BM194" s="237" t="s">
        <v>820</v>
      </c>
    </row>
    <row r="195" s="2" customFormat="1" ht="16.5" customHeight="1">
      <c r="A195" s="38"/>
      <c r="B195" s="39"/>
      <c r="C195" s="226" t="s">
        <v>558</v>
      </c>
      <c r="D195" s="226" t="s">
        <v>181</v>
      </c>
      <c r="E195" s="227" t="s">
        <v>5505</v>
      </c>
      <c r="F195" s="228" t="s">
        <v>5506</v>
      </c>
      <c r="G195" s="229" t="s">
        <v>1341</v>
      </c>
      <c r="H195" s="230">
        <v>1</v>
      </c>
      <c r="I195" s="231"/>
      <c r="J195" s="232">
        <f>ROUND(I195*H195,2)</f>
        <v>0</v>
      </c>
      <c r="K195" s="228" t="s">
        <v>1</v>
      </c>
      <c r="L195" s="44"/>
      <c r="M195" s="233" t="s">
        <v>1</v>
      </c>
      <c r="N195" s="234" t="s">
        <v>41</v>
      </c>
      <c r="O195" s="91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37" t="s">
        <v>186</v>
      </c>
      <c r="AT195" s="237" t="s">
        <v>181</v>
      </c>
      <c r="AU195" s="237" t="s">
        <v>85</v>
      </c>
      <c r="AY195" s="17" t="s">
        <v>178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7" t="s">
        <v>83</v>
      </c>
      <c r="BK195" s="238">
        <f>ROUND(I195*H195,2)</f>
        <v>0</v>
      </c>
      <c r="BL195" s="17" t="s">
        <v>186</v>
      </c>
      <c r="BM195" s="237" t="s">
        <v>832</v>
      </c>
    </row>
    <row r="196" s="2" customFormat="1" ht="24.15" customHeight="1">
      <c r="A196" s="38"/>
      <c r="B196" s="39"/>
      <c r="C196" s="226" t="s">
        <v>563</v>
      </c>
      <c r="D196" s="226" t="s">
        <v>181</v>
      </c>
      <c r="E196" s="227" t="s">
        <v>5507</v>
      </c>
      <c r="F196" s="228" t="s">
        <v>5508</v>
      </c>
      <c r="G196" s="229" t="s">
        <v>544</v>
      </c>
      <c r="H196" s="230">
        <v>5</v>
      </c>
      <c r="I196" s="231"/>
      <c r="J196" s="232">
        <f>ROUND(I196*H196,2)</f>
        <v>0</v>
      </c>
      <c r="K196" s="228" t="s">
        <v>1</v>
      </c>
      <c r="L196" s="44"/>
      <c r="M196" s="233" t="s">
        <v>1</v>
      </c>
      <c r="N196" s="234" t="s">
        <v>41</v>
      </c>
      <c r="O196" s="91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37" t="s">
        <v>186</v>
      </c>
      <c r="AT196" s="237" t="s">
        <v>181</v>
      </c>
      <c r="AU196" s="237" t="s">
        <v>85</v>
      </c>
      <c r="AY196" s="17" t="s">
        <v>178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7" t="s">
        <v>83</v>
      </c>
      <c r="BK196" s="238">
        <f>ROUND(I196*H196,2)</f>
        <v>0</v>
      </c>
      <c r="BL196" s="17" t="s">
        <v>186</v>
      </c>
      <c r="BM196" s="237" t="s">
        <v>844</v>
      </c>
    </row>
    <row r="197" s="12" customFormat="1" ht="22.8" customHeight="1">
      <c r="A197" s="12"/>
      <c r="B197" s="210"/>
      <c r="C197" s="211"/>
      <c r="D197" s="212" t="s">
        <v>75</v>
      </c>
      <c r="E197" s="224" t="s">
        <v>3229</v>
      </c>
      <c r="F197" s="224" t="s">
        <v>5444</v>
      </c>
      <c r="G197" s="211"/>
      <c r="H197" s="211"/>
      <c r="I197" s="214"/>
      <c r="J197" s="225">
        <f>BK197</f>
        <v>0</v>
      </c>
      <c r="K197" s="211"/>
      <c r="L197" s="216"/>
      <c r="M197" s="217"/>
      <c r="N197" s="218"/>
      <c r="O197" s="218"/>
      <c r="P197" s="219">
        <f>SUM(P198:P202)</f>
        <v>0</v>
      </c>
      <c r="Q197" s="218"/>
      <c r="R197" s="219">
        <f>SUM(R198:R202)</f>
        <v>0</v>
      </c>
      <c r="S197" s="218"/>
      <c r="T197" s="220">
        <f>SUM(T198:T202)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21" t="s">
        <v>83</v>
      </c>
      <c r="AT197" s="222" t="s">
        <v>75</v>
      </c>
      <c r="AU197" s="222" t="s">
        <v>83</v>
      </c>
      <c r="AY197" s="221" t="s">
        <v>178</v>
      </c>
      <c r="BK197" s="223">
        <f>SUM(BK198:BK202)</f>
        <v>0</v>
      </c>
    </row>
    <row r="198" s="2" customFormat="1" ht="16.5" customHeight="1">
      <c r="A198" s="38"/>
      <c r="B198" s="39"/>
      <c r="C198" s="226" t="s">
        <v>568</v>
      </c>
      <c r="D198" s="226" t="s">
        <v>181</v>
      </c>
      <c r="E198" s="227" t="s">
        <v>5509</v>
      </c>
      <c r="F198" s="228" t="s">
        <v>5510</v>
      </c>
      <c r="G198" s="229" t="s">
        <v>267</v>
      </c>
      <c r="H198" s="230">
        <v>150</v>
      </c>
      <c r="I198" s="231"/>
      <c r="J198" s="232">
        <f>ROUND(I198*H198,2)</f>
        <v>0</v>
      </c>
      <c r="K198" s="228" t="s">
        <v>1</v>
      </c>
      <c r="L198" s="44"/>
      <c r="M198" s="233" t="s">
        <v>1</v>
      </c>
      <c r="N198" s="234" t="s">
        <v>41</v>
      </c>
      <c r="O198" s="91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37" t="s">
        <v>186</v>
      </c>
      <c r="AT198" s="237" t="s">
        <v>181</v>
      </c>
      <c r="AU198" s="237" t="s">
        <v>85</v>
      </c>
      <c r="AY198" s="17" t="s">
        <v>178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7" t="s">
        <v>83</v>
      </c>
      <c r="BK198" s="238">
        <f>ROUND(I198*H198,2)</f>
        <v>0</v>
      </c>
      <c r="BL198" s="17" t="s">
        <v>186</v>
      </c>
      <c r="BM198" s="237" t="s">
        <v>871</v>
      </c>
    </row>
    <row r="199" s="2" customFormat="1" ht="16.5" customHeight="1">
      <c r="A199" s="38"/>
      <c r="B199" s="39"/>
      <c r="C199" s="226" t="s">
        <v>573</v>
      </c>
      <c r="D199" s="226" t="s">
        <v>181</v>
      </c>
      <c r="E199" s="227" t="s">
        <v>5511</v>
      </c>
      <c r="F199" s="228" t="s">
        <v>5512</v>
      </c>
      <c r="G199" s="229" t="s">
        <v>267</v>
      </c>
      <c r="H199" s="230">
        <v>9</v>
      </c>
      <c r="I199" s="231"/>
      <c r="J199" s="232">
        <f>ROUND(I199*H199,2)</f>
        <v>0</v>
      </c>
      <c r="K199" s="228" t="s">
        <v>1</v>
      </c>
      <c r="L199" s="44"/>
      <c r="M199" s="233" t="s">
        <v>1</v>
      </c>
      <c r="N199" s="234" t="s">
        <v>41</v>
      </c>
      <c r="O199" s="91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37" t="s">
        <v>186</v>
      </c>
      <c r="AT199" s="237" t="s">
        <v>181</v>
      </c>
      <c r="AU199" s="237" t="s">
        <v>85</v>
      </c>
      <c r="AY199" s="17" t="s">
        <v>178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7" t="s">
        <v>83</v>
      </c>
      <c r="BK199" s="238">
        <f>ROUND(I199*H199,2)</f>
        <v>0</v>
      </c>
      <c r="BL199" s="17" t="s">
        <v>186</v>
      </c>
      <c r="BM199" s="237" t="s">
        <v>884</v>
      </c>
    </row>
    <row r="200" s="2" customFormat="1" ht="24.15" customHeight="1">
      <c r="A200" s="38"/>
      <c r="B200" s="39"/>
      <c r="C200" s="226" t="s">
        <v>579</v>
      </c>
      <c r="D200" s="226" t="s">
        <v>181</v>
      </c>
      <c r="E200" s="227" t="s">
        <v>5461</v>
      </c>
      <c r="F200" s="228" t="s">
        <v>5462</v>
      </c>
      <c r="G200" s="229" t="s">
        <v>1341</v>
      </c>
      <c r="H200" s="230">
        <v>3</v>
      </c>
      <c r="I200" s="231"/>
      <c r="J200" s="232">
        <f>ROUND(I200*H200,2)</f>
        <v>0</v>
      </c>
      <c r="K200" s="228" t="s">
        <v>1</v>
      </c>
      <c r="L200" s="44"/>
      <c r="M200" s="233" t="s">
        <v>1</v>
      </c>
      <c r="N200" s="234" t="s">
        <v>41</v>
      </c>
      <c r="O200" s="91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37" t="s">
        <v>186</v>
      </c>
      <c r="AT200" s="237" t="s">
        <v>181</v>
      </c>
      <c r="AU200" s="237" t="s">
        <v>85</v>
      </c>
      <c r="AY200" s="17" t="s">
        <v>178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7" t="s">
        <v>83</v>
      </c>
      <c r="BK200" s="238">
        <f>ROUND(I200*H200,2)</f>
        <v>0</v>
      </c>
      <c r="BL200" s="17" t="s">
        <v>186</v>
      </c>
      <c r="BM200" s="237" t="s">
        <v>899</v>
      </c>
    </row>
    <row r="201" s="2" customFormat="1" ht="24.15" customHeight="1">
      <c r="A201" s="38"/>
      <c r="B201" s="39"/>
      <c r="C201" s="226" t="s">
        <v>585</v>
      </c>
      <c r="D201" s="226" t="s">
        <v>181</v>
      </c>
      <c r="E201" s="227" t="s">
        <v>5513</v>
      </c>
      <c r="F201" s="228" t="s">
        <v>5514</v>
      </c>
      <c r="G201" s="229" t="s">
        <v>3226</v>
      </c>
      <c r="H201" s="230">
        <v>1</v>
      </c>
      <c r="I201" s="231"/>
      <c r="J201" s="232">
        <f>ROUND(I201*H201,2)</f>
        <v>0</v>
      </c>
      <c r="K201" s="228" t="s">
        <v>1</v>
      </c>
      <c r="L201" s="44"/>
      <c r="M201" s="233" t="s">
        <v>1</v>
      </c>
      <c r="N201" s="234" t="s">
        <v>41</v>
      </c>
      <c r="O201" s="91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37" t="s">
        <v>186</v>
      </c>
      <c r="AT201" s="237" t="s">
        <v>181</v>
      </c>
      <c r="AU201" s="237" t="s">
        <v>85</v>
      </c>
      <c r="AY201" s="17" t="s">
        <v>178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7" t="s">
        <v>83</v>
      </c>
      <c r="BK201" s="238">
        <f>ROUND(I201*H201,2)</f>
        <v>0</v>
      </c>
      <c r="BL201" s="17" t="s">
        <v>186</v>
      </c>
      <c r="BM201" s="237" t="s">
        <v>912</v>
      </c>
    </row>
    <row r="202" s="2" customFormat="1" ht="16.5" customHeight="1">
      <c r="A202" s="38"/>
      <c r="B202" s="39"/>
      <c r="C202" s="226" t="s">
        <v>591</v>
      </c>
      <c r="D202" s="226" t="s">
        <v>181</v>
      </c>
      <c r="E202" s="227" t="s">
        <v>5473</v>
      </c>
      <c r="F202" s="228" t="s">
        <v>5474</v>
      </c>
      <c r="G202" s="229" t="s">
        <v>267</v>
      </c>
      <c r="H202" s="230">
        <v>6</v>
      </c>
      <c r="I202" s="231"/>
      <c r="J202" s="232">
        <f>ROUND(I202*H202,2)</f>
        <v>0</v>
      </c>
      <c r="K202" s="228" t="s">
        <v>1</v>
      </c>
      <c r="L202" s="44"/>
      <c r="M202" s="233" t="s">
        <v>1</v>
      </c>
      <c r="N202" s="234" t="s">
        <v>41</v>
      </c>
      <c r="O202" s="91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37" t="s">
        <v>186</v>
      </c>
      <c r="AT202" s="237" t="s">
        <v>181</v>
      </c>
      <c r="AU202" s="237" t="s">
        <v>85</v>
      </c>
      <c r="AY202" s="17" t="s">
        <v>178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7" t="s">
        <v>83</v>
      </c>
      <c r="BK202" s="238">
        <f>ROUND(I202*H202,2)</f>
        <v>0</v>
      </c>
      <c r="BL202" s="17" t="s">
        <v>186</v>
      </c>
      <c r="BM202" s="237" t="s">
        <v>464</v>
      </c>
    </row>
    <row r="203" s="12" customFormat="1" ht="22.8" customHeight="1">
      <c r="A203" s="12"/>
      <c r="B203" s="210"/>
      <c r="C203" s="211"/>
      <c r="D203" s="212" t="s">
        <v>75</v>
      </c>
      <c r="E203" s="224" t="s">
        <v>3233</v>
      </c>
      <c r="F203" s="224" t="s">
        <v>5475</v>
      </c>
      <c r="G203" s="211"/>
      <c r="H203" s="211"/>
      <c r="I203" s="214"/>
      <c r="J203" s="225">
        <f>BK203</f>
        <v>0</v>
      </c>
      <c r="K203" s="211"/>
      <c r="L203" s="216"/>
      <c r="M203" s="217"/>
      <c r="N203" s="218"/>
      <c r="O203" s="218"/>
      <c r="P203" s="219">
        <f>SUM(P204:P209)</f>
        <v>0</v>
      </c>
      <c r="Q203" s="218"/>
      <c r="R203" s="219">
        <f>SUM(R204:R209)</f>
        <v>0</v>
      </c>
      <c r="S203" s="218"/>
      <c r="T203" s="220">
        <f>SUM(T204:T209)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21" t="s">
        <v>83</v>
      </c>
      <c r="AT203" s="222" t="s">
        <v>75</v>
      </c>
      <c r="AU203" s="222" t="s">
        <v>83</v>
      </c>
      <c r="AY203" s="221" t="s">
        <v>178</v>
      </c>
      <c r="BK203" s="223">
        <f>SUM(BK204:BK209)</f>
        <v>0</v>
      </c>
    </row>
    <row r="204" s="2" customFormat="1" ht="24.15" customHeight="1">
      <c r="A204" s="38"/>
      <c r="B204" s="39"/>
      <c r="C204" s="226" t="s">
        <v>597</v>
      </c>
      <c r="D204" s="226" t="s">
        <v>181</v>
      </c>
      <c r="E204" s="227" t="s">
        <v>5476</v>
      </c>
      <c r="F204" s="228" t="s">
        <v>5477</v>
      </c>
      <c r="G204" s="229" t="s">
        <v>544</v>
      </c>
      <c r="H204" s="230">
        <v>5</v>
      </c>
      <c r="I204" s="231"/>
      <c r="J204" s="232">
        <f>ROUND(I204*H204,2)</f>
        <v>0</v>
      </c>
      <c r="K204" s="228" t="s">
        <v>1</v>
      </c>
      <c r="L204" s="44"/>
      <c r="M204" s="233" t="s">
        <v>1</v>
      </c>
      <c r="N204" s="234" t="s">
        <v>41</v>
      </c>
      <c r="O204" s="91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37" t="s">
        <v>186</v>
      </c>
      <c r="AT204" s="237" t="s">
        <v>181</v>
      </c>
      <c r="AU204" s="237" t="s">
        <v>85</v>
      </c>
      <c r="AY204" s="17" t="s">
        <v>178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7" t="s">
        <v>83</v>
      </c>
      <c r="BK204" s="238">
        <f>ROUND(I204*H204,2)</f>
        <v>0</v>
      </c>
      <c r="BL204" s="17" t="s">
        <v>186</v>
      </c>
      <c r="BM204" s="237" t="s">
        <v>504</v>
      </c>
    </row>
    <row r="205" s="2" customFormat="1" ht="24.15" customHeight="1">
      <c r="A205" s="38"/>
      <c r="B205" s="39"/>
      <c r="C205" s="226" t="s">
        <v>602</v>
      </c>
      <c r="D205" s="226" t="s">
        <v>181</v>
      </c>
      <c r="E205" s="227" t="s">
        <v>5480</v>
      </c>
      <c r="F205" s="228" t="s">
        <v>5481</v>
      </c>
      <c r="G205" s="229" t="s">
        <v>1341</v>
      </c>
      <c r="H205" s="230">
        <v>3</v>
      </c>
      <c r="I205" s="231"/>
      <c r="J205" s="232">
        <f>ROUND(I205*H205,2)</f>
        <v>0</v>
      </c>
      <c r="K205" s="228" t="s">
        <v>1</v>
      </c>
      <c r="L205" s="44"/>
      <c r="M205" s="233" t="s">
        <v>1</v>
      </c>
      <c r="N205" s="234" t="s">
        <v>41</v>
      </c>
      <c r="O205" s="91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37" t="s">
        <v>186</v>
      </c>
      <c r="AT205" s="237" t="s">
        <v>181</v>
      </c>
      <c r="AU205" s="237" t="s">
        <v>85</v>
      </c>
      <c r="AY205" s="17" t="s">
        <v>178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7" t="s">
        <v>83</v>
      </c>
      <c r="BK205" s="238">
        <f>ROUND(I205*H205,2)</f>
        <v>0</v>
      </c>
      <c r="BL205" s="17" t="s">
        <v>186</v>
      </c>
      <c r="BM205" s="237" t="s">
        <v>945</v>
      </c>
    </row>
    <row r="206" s="2" customFormat="1" ht="24.15" customHeight="1">
      <c r="A206" s="38"/>
      <c r="B206" s="39"/>
      <c r="C206" s="226" t="s">
        <v>627</v>
      </c>
      <c r="D206" s="226" t="s">
        <v>181</v>
      </c>
      <c r="E206" s="227" t="s">
        <v>5515</v>
      </c>
      <c r="F206" s="228" t="s">
        <v>5516</v>
      </c>
      <c r="G206" s="229" t="s">
        <v>3226</v>
      </c>
      <c r="H206" s="230">
        <v>1</v>
      </c>
      <c r="I206" s="231"/>
      <c r="J206" s="232">
        <f>ROUND(I206*H206,2)</f>
        <v>0</v>
      </c>
      <c r="K206" s="228" t="s">
        <v>1</v>
      </c>
      <c r="L206" s="44"/>
      <c r="M206" s="233" t="s">
        <v>1</v>
      </c>
      <c r="N206" s="234" t="s">
        <v>41</v>
      </c>
      <c r="O206" s="91"/>
      <c r="P206" s="235">
        <f>O206*H206</f>
        <v>0</v>
      </c>
      <c r="Q206" s="235">
        <v>0</v>
      </c>
      <c r="R206" s="235">
        <f>Q206*H206</f>
        <v>0</v>
      </c>
      <c r="S206" s="235">
        <v>0</v>
      </c>
      <c r="T206" s="23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37" t="s">
        <v>186</v>
      </c>
      <c r="AT206" s="237" t="s">
        <v>181</v>
      </c>
      <c r="AU206" s="237" t="s">
        <v>85</v>
      </c>
      <c r="AY206" s="17" t="s">
        <v>178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7" t="s">
        <v>83</v>
      </c>
      <c r="BK206" s="238">
        <f>ROUND(I206*H206,2)</f>
        <v>0</v>
      </c>
      <c r="BL206" s="17" t="s">
        <v>186</v>
      </c>
      <c r="BM206" s="237" t="s">
        <v>996</v>
      </c>
    </row>
    <row r="207" s="2" customFormat="1" ht="21.75" customHeight="1">
      <c r="A207" s="38"/>
      <c r="B207" s="39"/>
      <c r="C207" s="226" t="s">
        <v>633</v>
      </c>
      <c r="D207" s="226" t="s">
        <v>181</v>
      </c>
      <c r="E207" s="227" t="s">
        <v>5517</v>
      </c>
      <c r="F207" s="228" t="s">
        <v>5518</v>
      </c>
      <c r="G207" s="229" t="s">
        <v>3226</v>
      </c>
      <c r="H207" s="230">
        <v>1</v>
      </c>
      <c r="I207" s="231"/>
      <c r="J207" s="232">
        <f>ROUND(I207*H207,2)</f>
        <v>0</v>
      </c>
      <c r="K207" s="228" t="s">
        <v>1</v>
      </c>
      <c r="L207" s="44"/>
      <c r="M207" s="233" t="s">
        <v>1</v>
      </c>
      <c r="N207" s="234" t="s">
        <v>41</v>
      </c>
      <c r="O207" s="91"/>
      <c r="P207" s="235">
        <f>O207*H207</f>
        <v>0</v>
      </c>
      <c r="Q207" s="235">
        <v>0</v>
      </c>
      <c r="R207" s="235">
        <f>Q207*H207</f>
        <v>0</v>
      </c>
      <c r="S207" s="235">
        <v>0</v>
      </c>
      <c r="T207" s="23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37" t="s">
        <v>186</v>
      </c>
      <c r="AT207" s="237" t="s">
        <v>181</v>
      </c>
      <c r="AU207" s="237" t="s">
        <v>85</v>
      </c>
      <c r="AY207" s="17" t="s">
        <v>178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7" t="s">
        <v>83</v>
      </c>
      <c r="BK207" s="238">
        <f>ROUND(I207*H207,2)</f>
        <v>0</v>
      </c>
      <c r="BL207" s="17" t="s">
        <v>186</v>
      </c>
      <c r="BM207" s="237" t="s">
        <v>1007</v>
      </c>
    </row>
    <row r="208" s="2" customFormat="1" ht="24.15" customHeight="1">
      <c r="A208" s="38"/>
      <c r="B208" s="39"/>
      <c r="C208" s="226" t="s">
        <v>643</v>
      </c>
      <c r="D208" s="226" t="s">
        <v>181</v>
      </c>
      <c r="E208" s="227" t="s">
        <v>5519</v>
      </c>
      <c r="F208" s="228" t="s">
        <v>5483</v>
      </c>
      <c r="G208" s="229" t="s">
        <v>3226</v>
      </c>
      <c r="H208" s="230">
        <v>1</v>
      </c>
      <c r="I208" s="231"/>
      <c r="J208" s="232">
        <f>ROUND(I208*H208,2)</f>
        <v>0</v>
      </c>
      <c r="K208" s="228" t="s">
        <v>1</v>
      </c>
      <c r="L208" s="44"/>
      <c r="M208" s="233" t="s">
        <v>1</v>
      </c>
      <c r="N208" s="234" t="s">
        <v>41</v>
      </c>
      <c r="O208" s="91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37" t="s">
        <v>186</v>
      </c>
      <c r="AT208" s="237" t="s">
        <v>181</v>
      </c>
      <c r="AU208" s="237" t="s">
        <v>85</v>
      </c>
      <c r="AY208" s="17" t="s">
        <v>178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7" t="s">
        <v>83</v>
      </c>
      <c r="BK208" s="238">
        <f>ROUND(I208*H208,2)</f>
        <v>0</v>
      </c>
      <c r="BL208" s="17" t="s">
        <v>186</v>
      </c>
      <c r="BM208" s="237" t="s">
        <v>1020</v>
      </c>
    </row>
    <row r="209" s="2" customFormat="1" ht="24.15" customHeight="1">
      <c r="A209" s="38"/>
      <c r="B209" s="39"/>
      <c r="C209" s="226" t="s">
        <v>650</v>
      </c>
      <c r="D209" s="226" t="s">
        <v>181</v>
      </c>
      <c r="E209" s="227" t="s">
        <v>5520</v>
      </c>
      <c r="F209" s="228" t="s">
        <v>5485</v>
      </c>
      <c r="G209" s="229" t="s">
        <v>3226</v>
      </c>
      <c r="H209" s="230">
        <v>1</v>
      </c>
      <c r="I209" s="231"/>
      <c r="J209" s="232">
        <f>ROUND(I209*H209,2)</f>
        <v>0</v>
      </c>
      <c r="K209" s="228" t="s">
        <v>1</v>
      </c>
      <c r="L209" s="44"/>
      <c r="M209" s="233" t="s">
        <v>1</v>
      </c>
      <c r="N209" s="234" t="s">
        <v>41</v>
      </c>
      <c r="O209" s="91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37" t="s">
        <v>186</v>
      </c>
      <c r="AT209" s="237" t="s">
        <v>181</v>
      </c>
      <c r="AU209" s="237" t="s">
        <v>85</v>
      </c>
      <c r="AY209" s="17" t="s">
        <v>178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7" t="s">
        <v>83</v>
      </c>
      <c r="BK209" s="238">
        <f>ROUND(I209*H209,2)</f>
        <v>0</v>
      </c>
      <c r="BL209" s="17" t="s">
        <v>186</v>
      </c>
      <c r="BM209" s="237" t="s">
        <v>1032</v>
      </c>
    </row>
    <row r="210" s="12" customFormat="1" ht="25.92" customHeight="1">
      <c r="A210" s="12"/>
      <c r="B210" s="210"/>
      <c r="C210" s="211"/>
      <c r="D210" s="212" t="s">
        <v>75</v>
      </c>
      <c r="E210" s="213" t="s">
        <v>5521</v>
      </c>
      <c r="F210" s="213" t="s">
        <v>5522</v>
      </c>
      <c r="G210" s="211"/>
      <c r="H210" s="211"/>
      <c r="I210" s="214"/>
      <c r="J210" s="215">
        <f>BK210</f>
        <v>0</v>
      </c>
      <c r="K210" s="211"/>
      <c r="L210" s="216"/>
      <c r="M210" s="217"/>
      <c r="N210" s="218"/>
      <c r="O210" s="218"/>
      <c r="P210" s="219">
        <f>P211+P220+P225</f>
        <v>0</v>
      </c>
      <c r="Q210" s="218"/>
      <c r="R210" s="219">
        <f>R211+R220+R225</f>
        <v>0</v>
      </c>
      <c r="S210" s="218"/>
      <c r="T210" s="220">
        <f>T211+T220+T225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221" t="s">
        <v>83</v>
      </c>
      <c r="AT210" s="222" t="s">
        <v>75</v>
      </c>
      <c r="AU210" s="222" t="s">
        <v>76</v>
      </c>
      <c r="AY210" s="221" t="s">
        <v>178</v>
      </c>
      <c r="BK210" s="223">
        <f>BK211+BK220+BK225</f>
        <v>0</v>
      </c>
    </row>
    <row r="211" s="12" customFormat="1" ht="22.8" customHeight="1">
      <c r="A211" s="12"/>
      <c r="B211" s="210"/>
      <c r="C211" s="211"/>
      <c r="D211" s="212" t="s">
        <v>75</v>
      </c>
      <c r="E211" s="224" t="s">
        <v>3206</v>
      </c>
      <c r="F211" s="224" t="s">
        <v>5419</v>
      </c>
      <c r="G211" s="211"/>
      <c r="H211" s="211"/>
      <c r="I211" s="214"/>
      <c r="J211" s="225">
        <f>BK211</f>
        <v>0</v>
      </c>
      <c r="K211" s="211"/>
      <c r="L211" s="216"/>
      <c r="M211" s="217"/>
      <c r="N211" s="218"/>
      <c r="O211" s="218"/>
      <c r="P211" s="219">
        <f>SUM(P212:P219)</f>
        <v>0</v>
      </c>
      <c r="Q211" s="218"/>
      <c r="R211" s="219">
        <f>SUM(R212:R219)</f>
        <v>0</v>
      </c>
      <c r="S211" s="218"/>
      <c r="T211" s="220">
        <f>SUM(T212:T219)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21" t="s">
        <v>83</v>
      </c>
      <c r="AT211" s="222" t="s">
        <v>75</v>
      </c>
      <c r="AU211" s="222" t="s">
        <v>83</v>
      </c>
      <c r="AY211" s="221" t="s">
        <v>178</v>
      </c>
      <c r="BK211" s="223">
        <f>SUM(BK212:BK219)</f>
        <v>0</v>
      </c>
    </row>
    <row r="212" s="2" customFormat="1" ht="66.75" customHeight="1">
      <c r="A212" s="38"/>
      <c r="B212" s="39"/>
      <c r="C212" s="226" t="s">
        <v>656</v>
      </c>
      <c r="D212" s="226" t="s">
        <v>181</v>
      </c>
      <c r="E212" s="227" t="s">
        <v>5523</v>
      </c>
      <c r="F212" s="228" t="s">
        <v>5524</v>
      </c>
      <c r="G212" s="229" t="s">
        <v>1341</v>
      </c>
      <c r="H212" s="230">
        <v>14</v>
      </c>
      <c r="I212" s="231"/>
      <c r="J212" s="232">
        <f>ROUND(I212*H212,2)</f>
        <v>0</v>
      </c>
      <c r="K212" s="228" t="s">
        <v>1</v>
      </c>
      <c r="L212" s="44"/>
      <c r="M212" s="233" t="s">
        <v>1</v>
      </c>
      <c r="N212" s="234" t="s">
        <v>41</v>
      </c>
      <c r="O212" s="91"/>
      <c r="P212" s="235">
        <f>O212*H212</f>
        <v>0</v>
      </c>
      <c r="Q212" s="235">
        <v>0</v>
      </c>
      <c r="R212" s="235">
        <f>Q212*H212</f>
        <v>0</v>
      </c>
      <c r="S212" s="235">
        <v>0</v>
      </c>
      <c r="T212" s="23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37" t="s">
        <v>186</v>
      </c>
      <c r="AT212" s="237" t="s">
        <v>181</v>
      </c>
      <c r="AU212" s="237" t="s">
        <v>85</v>
      </c>
      <c r="AY212" s="17" t="s">
        <v>178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7" t="s">
        <v>83</v>
      </c>
      <c r="BK212" s="238">
        <f>ROUND(I212*H212,2)</f>
        <v>0</v>
      </c>
      <c r="BL212" s="17" t="s">
        <v>186</v>
      </c>
      <c r="BM212" s="237" t="s">
        <v>1043</v>
      </c>
    </row>
    <row r="213" s="2" customFormat="1" ht="66.75" customHeight="1">
      <c r="A213" s="38"/>
      <c r="B213" s="39"/>
      <c r="C213" s="226" t="s">
        <v>668</v>
      </c>
      <c r="D213" s="226" t="s">
        <v>181</v>
      </c>
      <c r="E213" s="227" t="s">
        <v>5525</v>
      </c>
      <c r="F213" s="228" t="s">
        <v>5526</v>
      </c>
      <c r="G213" s="229" t="s">
        <v>1341</v>
      </c>
      <c r="H213" s="230">
        <v>2</v>
      </c>
      <c r="I213" s="231"/>
      <c r="J213" s="232">
        <f>ROUND(I213*H213,2)</f>
        <v>0</v>
      </c>
      <c r="K213" s="228" t="s">
        <v>1</v>
      </c>
      <c r="L213" s="44"/>
      <c r="M213" s="233" t="s">
        <v>1</v>
      </c>
      <c r="N213" s="234" t="s">
        <v>41</v>
      </c>
      <c r="O213" s="91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37" t="s">
        <v>186</v>
      </c>
      <c r="AT213" s="237" t="s">
        <v>181</v>
      </c>
      <c r="AU213" s="237" t="s">
        <v>85</v>
      </c>
      <c r="AY213" s="17" t="s">
        <v>178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7" t="s">
        <v>83</v>
      </c>
      <c r="BK213" s="238">
        <f>ROUND(I213*H213,2)</f>
        <v>0</v>
      </c>
      <c r="BL213" s="17" t="s">
        <v>186</v>
      </c>
      <c r="BM213" s="237" t="s">
        <v>1058</v>
      </c>
    </row>
    <row r="214" s="2" customFormat="1" ht="24.15" customHeight="1">
      <c r="A214" s="38"/>
      <c r="B214" s="39"/>
      <c r="C214" s="226" t="s">
        <v>675</v>
      </c>
      <c r="D214" s="226" t="s">
        <v>181</v>
      </c>
      <c r="E214" s="227" t="s">
        <v>5527</v>
      </c>
      <c r="F214" s="228" t="s">
        <v>5528</v>
      </c>
      <c r="G214" s="229" t="s">
        <v>1341</v>
      </c>
      <c r="H214" s="230">
        <v>14</v>
      </c>
      <c r="I214" s="231"/>
      <c r="J214" s="232">
        <f>ROUND(I214*H214,2)</f>
        <v>0</v>
      </c>
      <c r="K214" s="228" t="s">
        <v>1</v>
      </c>
      <c r="L214" s="44"/>
      <c r="M214" s="233" t="s">
        <v>1</v>
      </c>
      <c r="N214" s="234" t="s">
        <v>41</v>
      </c>
      <c r="O214" s="91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37" t="s">
        <v>186</v>
      </c>
      <c r="AT214" s="237" t="s">
        <v>181</v>
      </c>
      <c r="AU214" s="237" t="s">
        <v>85</v>
      </c>
      <c r="AY214" s="17" t="s">
        <v>178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7" t="s">
        <v>83</v>
      </c>
      <c r="BK214" s="238">
        <f>ROUND(I214*H214,2)</f>
        <v>0</v>
      </c>
      <c r="BL214" s="17" t="s">
        <v>186</v>
      </c>
      <c r="BM214" s="237" t="s">
        <v>1072</v>
      </c>
    </row>
    <row r="215" s="2" customFormat="1" ht="24.15" customHeight="1">
      <c r="A215" s="38"/>
      <c r="B215" s="39"/>
      <c r="C215" s="226" t="s">
        <v>681</v>
      </c>
      <c r="D215" s="226" t="s">
        <v>181</v>
      </c>
      <c r="E215" s="227" t="s">
        <v>5529</v>
      </c>
      <c r="F215" s="228" t="s">
        <v>5530</v>
      </c>
      <c r="G215" s="229" t="s">
        <v>1341</v>
      </c>
      <c r="H215" s="230">
        <v>2</v>
      </c>
      <c r="I215" s="231"/>
      <c r="J215" s="232">
        <f>ROUND(I215*H215,2)</f>
        <v>0</v>
      </c>
      <c r="K215" s="228" t="s">
        <v>1</v>
      </c>
      <c r="L215" s="44"/>
      <c r="M215" s="233" t="s">
        <v>1</v>
      </c>
      <c r="N215" s="234" t="s">
        <v>41</v>
      </c>
      <c r="O215" s="91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37" t="s">
        <v>186</v>
      </c>
      <c r="AT215" s="237" t="s">
        <v>181</v>
      </c>
      <c r="AU215" s="237" t="s">
        <v>85</v>
      </c>
      <c r="AY215" s="17" t="s">
        <v>178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7" t="s">
        <v>83</v>
      </c>
      <c r="BK215" s="238">
        <f>ROUND(I215*H215,2)</f>
        <v>0</v>
      </c>
      <c r="BL215" s="17" t="s">
        <v>186</v>
      </c>
      <c r="BM215" s="237" t="s">
        <v>1082</v>
      </c>
    </row>
    <row r="216" s="2" customFormat="1" ht="24.15" customHeight="1">
      <c r="A216" s="38"/>
      <c r="B216" s="39"/>
      <c r="C216" s="226" t="s">
        <v>687</v>
      </c>
      <c r="D216" s="226" t="s">
        <v>181</v>
      </c>
      <c r="E216" s="227" t="s">
        <v>5531</v>
      </c>
      <c r="F216" s="228" t="s">
        <v>5532</v>
      </c>
      <c r="G216" s="229" t="s">
        <v>1341</v>
      </c>
      <c r="H216" s="230">
        <v>1</v>
      </c>
      <c r="I216" s="231"/>
      <c r="J216" s="232">
        <f>ROUND(I216*H216,2)</f>
        <v>0</v>
      </c>
      <c r="K216" s="228" t="s">
        <v>1</v>
      </c>
      <c r="L216" s="44"/>
      <c r="M216" s="233" t="s">
        <v>1</v>
      </c>
      <c r="N216" s="234" t="s">
        <v>41</v>
      </c>
      <c r="O216" s="91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37" t="s">
        <v>186</v>
      </c>
      <c r="AT216" s="237" t="s">
        <v>181</v>
      </c>
      <c r="AU216" s="237" t="s">
        <v>85</v>
      </c>
      <c r="AY216" s="17" t="s">
        <v>178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7" t="s">
        <v>83</v>
      </c>
      <c r="BK216" s="238">
        <f>ROUND(I216*H216,2)</f>
        <v>0</v>
      </c>
      <c r="BL216" s="17" t="s">
        <v>186</v>
      </c>
      <c r="BM216" s="237" t="s">
        <v>1094</v>
      </c>
    </row>
    <row r="217" s="2" customFormat="1" ht="24.15" customHeight="1">
      <c r="A217" s="38"/>
      <c r="B217" s="39"/>
      <c r="C217" s="226" t="s">
        <v>693</v>
      </c>
      <c r="D217" s="226" t="s">
        <v>181</v>
      </c>
      <c r="E217" s="227" t="s">
        <v>5533</v>
      </c>
      <c r="F217" s="228" t="s">
        <v>5534</v>
      </c>
      <c r="G217" s="229" t="s">
        <v>1341</v>
      </c>
      <c r="H217" s="230">
        <v>2</v>
      </c>
      <c r="I217" s="231"/>
      <c r="J217" s="232">
        <f>ROUND(I217*H217,2)</f>
        <v>0</v>
      </c>
      <c r="K217" s="228" t="s">
        <v>1</v>
      </c>
      <c r="L217" s="44"/>
      <c r="M217" s="233" t="s">
        <v>1</v>
      </c>
      <c r="N217" s="234" t="s">
        <v>41</v>
      </c>
      <c r="O217" s="91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37" t="s">
        <v>186</v>
      </c>
      <c r="AT217" s="237" t="s">
        <v>181</v>
      </c>
      <c r="AU217" s="237" t="s">
        <v>85</v>
      </c>
      <c r="AY217" s="17" t="s">
        <v>178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7" t="s">
        <v>83</v>
      </c>
      <c r="BK217" s="238">
        <f>ROUND(I217*H217,2)</f>
        <v>0</v>
      </c>
      <c r="BL217" s="17" t="s">
        <v>186</v>
      </c>
      <c r="BM217" s="237" t="s">
        <v>1104</v>
      </c>
    </row>
    <row r="218" s="2" customFormat="1" ht="16.5" customHeight="1">
      <c r="A218" s="38"/>
      <c r="B218" s="39"/>
      <c r="C218" s="226" t="s">
        <v>699</v>
      </c>
      <c r="D218" s="226" t="s">
        <v>181</v>
      </c>
      <c r="E218" s="227" t="s">
        <v>5535</v>
      </c>
      <c r="F218" s="228" t="s">
        <v>5536</v>
      </c>
      <c r="G218" s="229" t="s">
        <v>1341</v>
      </c>
      <c r="H218" s="230">
        <v>4</v>
      </c>
      <c r="I218" s="231"/>
      <c r="J218" s="232">
        <f>ROUND(I218*H218,2)</f>
        <v>0</v>
      </c>
      <c r="K218" s="228" t="s">
        <v>1</v>
      </c>
      <c r="L218" s="44"/>
      <c r="M218" s="233" t="s">
        <v>1</v>
      </c>
      <c r="N218" s="234" t="s">
        <v>41</v>
      </c>
      <c r="O218" s="91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37" t="s">
        <v>186</v>
      </c>
      <c r="AT218" s="237" t="s">
        <v>181</v>
      </c>
      <c r="AU218" s="237" t="s">
        <v>85</v>
      </c>
      <c r="AY218" s="17" t="s">
        <v>178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7" t="s">
        <v>83</v>
      </c>
      <c r="BK218" s="238">
        <f>ROUND(I218*H218,2)</f>
        <v>0</v>
      </c>
      <c r="BL218" s="17" t="s">
        <v>186</v>
      </c>
      <c r="BM218" s="237" t="s">
        <v>1117</v>
      </c>
    </row>
    <row r="219" s="2" customFormat="1" ht="24.15" customHeight="1">
      <c r="A219" s="38"/>
      <c r="B219" s="39"/>
      <c r="C219" s="226" t="s">
        <v>304</v>
      </c>
      <c r="D219" s="226" t="s">
        <v>181</v>
      </c>
      <c r="E219" s="227" t="s">
        <v>5537</v>
      </c>
      <c r="F219" s="228" t="s">
        <v>5538</v>
      </c>
      <c r="G219" s="229" t="s">
        <v>544</v>
      </c>
      <c r="H219" s="230">
        <v>5</v>
      </c>
      <c r="I219" s="231"/>
      <c r="J219" s="232">
        <f>ROUND(I219*H219,2)</f>
        <v>0</v>
      </c>
      <c r="K219" s="228" t="s">
        <v>1</v>
      </c>
      <c r="L219" s="44"/>
      <c r="M219" s="233" t="s">
        <v>1</v>
      </c>
      <c r="N219" s="234" t="s">
        <v>41</v>
      </c>
      <c r="O219" s="91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37" t="s">
        <v>186</v>
      </c>
      <c r="AT219" s="237" t="s">
        <v>181</v>
      </c>
      <c r="AU219" s="237" t="s">
        <v>85</v>
      </c>
      <c r="AY219" s="17" t="s">
        <v>178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7" t="s">
        <v>83</v>
      </c>
      <c r="BK219" s="238">
        <f>ROUND(I219*H219,2)</f>
        <v>0</v>
      </c>
      <c r="BL219" s="17" t="s">
        <v>186</v>
      </c>
      <c r="BM219" s="237" t="s">
        <v>1146</v>
      </c>
    </row>
    <row r="220" s="12" customFormat="1" ht="22.8" customHeight="1">
      <c r="A220" s="12"/>
      <c r="B220" s="210"/>
      <c r="C220" s="211"/>
      <c r="D220" s="212" t="s">
        <v>75</v>
      </c>
      <c r="E220" s="224" t="s">
        <v>3229</v>
      </c>
      <c r="F220" s="224" t="s">
        <v>5444</v>
      </c>
      <c r="G220" s="211"/>
      <c r="H220" s="211"/>
      <c r="I220" s="214"/>
      <c r="J220" s="225">
        <f>BK220</f>
        <v>0</v>
      </c>
      <c r="K220" s="211"/>
      <c r="L220" s="216"/>
      <c r="M220" s="217"/>
      <c r="N220" s="218"/>
      <c r="O220" s="218"/>
      <c r="P220" s="219">
        <f>SUM(P221:P224)</f>
        <v>0</v>
      </c>
      <c r="Q220" s="218"/>
      <c r="R220" s="219">
        <f>SUM(R221:R224)</f>
        <v>0</v>
      </c>
      <c r="S220" s="218"/>
      <c r="T220" s="220">
        <f>SUM(T221:T224)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21" t="s">
        <v>83</v>
      </c>
      <c r="AT220" s="222" t="s">
        <v>75</v>
      </c>
      <c r="AU220" s="222" t="s">
        <v>83</v>
      </c>
      <c r="AY220" s="221" t="s">
        <v>178</v>
      </c>
      <c r="BK220" s="223">
        <f>SUM(BK221:BK224)</f>
        <v>0</v>
      </c>
    </row>
    <row r="221" s="2" customFormat="1" ht="24.15" customHeight="1">
      <c r="A221" s="38"/>
      <c r="B221" s="39"/>
      <c r="C221" s="226" t="s">
        <v>711</v>
      </c>
      <c r="D221" s="226" t="s">
        <v>181</v>
      </c>
      <c r="E221" s="227" t="s">
        <v>5539</v>
      </c>
      <c r="F221" s="228" t="s">
        <v>5540</v>
      </c>
      <c r="G221" s="229" t="s">
        <v>3226</v>
      </c>
      <c r="H221" s="230">
        <v>1</v>
      </c>
      <c r="I221" s="231"/>
      <c r="J221" s="232">
        <f>ROUND(I221*H221,2)</f>
        <v>0</v>
      </c>
      <c r="K221" s="228" t="s">
        <v>1</v>
      </c>
      <c r="L221" s="44"/>
      <c r="M221" s="233" t="s">
        <v>1</v>
      </c>
      <c r="N221" s="234" t="s">
        <v>41</v>
      </c>
      <c r="O221" s="91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37" t="s">
        <v>186</v>
      </c>
      <c r="AT221" s="237" t="s">
        <v>181</v>
      </c>
      <c r="AU221" s="237" t="s">
        <v>85</v>
      </c>
      <c r="AY221" s="17" t="s">
        <v>178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7" t="s">
        <v>83</v>
      </c>
      <c r="BK221" s="238">
        <f>ROUND(I221*H221,2)</f>
        <v>0</v>
      </c>
      <c r="BL221" s="17" t="s">
        <v>186</v>
      </c>
      <c r="BM221" s="237" t="s">
        <v>1160</v>
      </c>
    </row>
    <row r="222" s="2" customFormat="1" ht="16.5" customHeight="1">
      <c r="A222" s="38"/>
      <c r="B222" s="39"/>
      <c r="C222" s="226" t="s">
        <v>422</v>
      </c>
      <c r="D222" s="226" t="s">
        <v>181</v>
      </c>
      <c r="E222" s="227" t="s">
        <v>5447</v>
      </c>
      <c r="F222" s="228" t="s">
        <v>5448</v>
      </c>
      <c r="G222" s="229" t="s">
        <v>267</v>
      </c>
      <c r="H222" s="230">
        <v>5</v>
      </c>
      <c r="I222" s="231"/>
      <c r="J222" s="232">
        <f>ROUND(I222*H222,2)</f>
        <v>0</v>
      </c>
      <c r="K222" s="228" t="s">
        <v>1</v>
      </c>
      <c r="L222" s="44"/>
      <c r="M222" s="233" t="s">
        <v>1</v>
      </c>
      <c r="N222" s="234" t="s">
        <v>41</v>
      </c>
      <c r="O222" s="91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37" t="s">
        <v>186</v>
      </c>
      <c r="AT222" s="237" t="s">
        <v>181</v>
      </c>
      <c r="AU222" s="237" t="s">
        <v>85</v>
      </c>
      <c r="AY222" s="17" t="s">
        <v>178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7" t="s">
        <v>83</v>
      </c>
      <c r="BK222" s="238">
        <f>ROUND(I222*H222,2)</f>
        <v>0</v>
      </c>
      <c r="BL222" s="17" t="s">
        <v>186</v>
      </c>
      <c r="BM222" s="237" t="s">
        <v>1172</v>
      </c>
    </row>
    <row r="223" s="2" customFormat="1" ht="24.15" customHeight="1">
      <c r="A223" s="38"/>
      <c r="B223" s="39"/>
      <c r="C223" s="226" t="s">
        <v>726</v>
      </c>
      <c r="D223" s="226" t="s">
        <v>181</v>
      </c>
      <c r="E223" s="227" t="s">
        <v>5541</v>
      </c>
      <c r="F223" s="228" t="s">
        <v>5468</v>
      </c>
      <c r="G223" s="229" t="s">
        <v>3226</v>
      </c>
      <c r="H223" s="230">
        <v>1</v>
      </c>
      <c r="I223" s="231"/>
      <c r="J223" s="232">
        <f>ROUND(I223*H223,2)</f>
        <v>0</v>
      </c>
      <c r="K223" s="228" t="s">
        <v>1</v>
      </c>
      <c r="L223" s="44"/>
      <c r="M223" s="233" t="s">
        <v>1</v>
      </c>
      <c r="N223" s="234" t="s">
        <v>41</v>
      </c>
      <c r="O223" s="91"/>
      <c r="P223" s="235">
        <f>O223*H223</f>
        <v>0</v>
      </c>
      <c r="Q223" s="235">
        <v>0</v>
      </c>
      <c r="R223" s="235">
        <f>Q223*H223</f>
        <v>0</v>
      </c>
      <c r="S223" s="235">
        <v>0</v>
      </c>
      <c r="T223" s="236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37" t="s">
        <v>186</v>
      </c>
      <c r="AT223" s="237" t="s">
        <v>181</v>
      </c>
      <c r="AU223" s="237" t="s">
        <v>85</v>
      </c>
      <c r="AY223" s="17" t="s">
        <v>178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7" t="s">
        <v>83</v>
      </c>
      <c r="BK223" s="238">
        <f>ROUND(I223*H223,2)</f>
        <v>0</v>
      </c>
      <c r="BL223" s="17" t="s">
        <v>186</v>
      </c>
      <c r="BM223" s="237" t="s">
        <v>1183</v>
      </c>
    </row>
    <row r="224" s="2" customFormat="1" ht="21.75" customHeight="1">
      <c r="A224" s="38"/>
      <c r="B224" s="39"/>
      <c r="C224" s="226" t="s">
        <v>732</v>
      </c>
      <c r="D224" s="226" t="s">
        <v>181</v>
      </c>
      <c r="E224" s="227" t="s">
        <v>5471</v>
      </c>
      <c r="F224" s="228" t="s">
        <v>5472</v>
      </c>
      <c r="G224" s="229" t="s">
        <v>1341</v>
      </c>
      <c r="H224" s="230">
        <v>2</v>
      </c>
      <c r="I224" s="231"/>
      <c r="J224" s="232">
        <f>ROUND(I224*H224,2)</f>
        <v>0</v>
      </c>
      <c r="K224" s="228" t="s">
        <v>1</v>
      </c>
      <c r="L224" s="44"/>
      <c r="M224" s="233" t="s">
        <v>1</v>
      </c>
      <c r="N224" s="234" t="s">
        <v>41</v>
      </c>
      <c r="O224" s="91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37" t="s">
        <v>186</v>
      </c>
      <c r="AT224" s="237" t="s">
        <v>181</v>
      </c>
      <c r="AU224" s="237" t="s">
        <v>85</v>
      </c>
      <c r="AY224" s="17" t="s">
        <v>178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7" t="s">
        <v>83</v>
      </c>
      <c r="BK224" s="238">
        <f>ROUND(I224*H224,2)</f>
        <v>0</v>
      </c>
      <c r="BL224" s="17" t="s">
        <v>186</v>
      </c>
      <c r="BM224" s="237" t="s">
        <v>1194</v>
      </c>
    </row>
    <row r="225" s="12" customFormat="1" ht="22.8" customHeight="1">
      <c r="A225" s="12"/>
      <c r="B225" s="210"/>
      <c r="C225" s="211"/>
      <c r="D225" s="212" t="s">
        <v>75</v>
      </c>
      <c r="E225" s="224" t="s">
        <v>3233</v>
      </c>
      <c r="F225" s="224" t="s">
        <v>5475</v>
      </c>
      <c r="G225" s="211"/>
      <c r="H225" s="211"/>
      <c r="I225" s="214"/>
      <c r="J225" s="225">
        <f>BK225</f>
        <v>0</v>
      </c>
      <c r="K225" s="211"/>
      <c r="L225" s="216"/>
      <c r="M225" s="217"/>
      <c r="N225" s="218"/>
      <c r="O225" s="218"/>
      <c r="P225" s="219">
        <f>SUM(P226:P231)</f>
        <v>0</v>
      </c>
      <c r="Q225" s="218"/>
      <c r="R225" s="219">
        <f>SUM(R226:R231)</f>
        <v>0</v>
      </c>
      <c r="S225" s="218"/>
      <c r="T225" s="220">
        <f>SUM(T226:T231)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21" t="s">
        <v>83</v>
      </c>
      <c r="AT225" s="222" t="s">
        <v>75</v>
      </c>
      <c r="AU225" s="222" t="s">
        <v>83</v>
      </c>
      <c r="AY225" s="221" t="s">
        <v>178</v>
      </c>
      <c r="BK225" s="223">
        <f>SUM(BK226:BK231)</f>
        <v>0</v>
      </c>
    </row>
    <row r="226" s="2" customFormat="1" ht="24.15" customHeight="1">
      <c r="A226" s="38"/>
      <c r="B226" s="39"/>
      <c r="C226" s="226" t="s">
        <v>739</v>
      </c>
      <c r="D226" s="226" t="s">
        <v>181</v>
      </c>
      <c r="E226" s="227" t="s">
        <v>5476</v>
      </c>
      <c r="F226" s="228" t="s">
        <v>5477</v>
      </c>
      <c r="G226" s="229" t="s">
        <v>544</v>
      </c>
      <c r="H226" s="230">
        <v>20</v>
      </c>
      <c r="I226" s="231"/>
      <c r="J226" s="232">
        <f>ROUND(I226*H226,2)</f>
        <v>0</v>
      </c>
      <c r="K226" s="228" t="s">
        <v>1</v>
      </c>
      <c r="L226" s="44"/>
      <c r="M226" s="233" t="s">
        <v>1</v>
      </c>
      <c r="N226" s="234" t="s">
        <v>41</v>
      </c>
      <c r="O226" s="91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37" t="s">
        <v>186</v>
      </c>
      <c r="AT226" s="237" t="s">
        <v>181</v>
      </c>
      <c r="AU226" s="237" t="s">
        <v>85</v>
      </c>
      <c r="AY226" s="17" t="s">
        <v>178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7" t="s">
        <v>83</v>
      </c>
      <c r="BK226" s="238">
        <f>ROUND(I226*H226,2)</f>
        <v>0</v>
      </c>
      <c r="BL226" s="17" t="s">
        <v>186</v>
      </c>
      <c r="BM226" s="237" t="s">
        <v>1212</v>
      </c>
    </row>
    <row r="227" s="2" customFormat="1" ht="16.5" customHeight="1">
      <c r="A227" s="38"/>
      <c r="B227" s="39"/>
      <c r="C227" s="226" t="s">
        <v>745</v>
      </c>
      <c r="D227" s="226" t="s">
        <v>181</v>
      </c>
      <c r="E227" s="227" t="s">
        <v>5542</v>
      </c>
      <c r="F227" s="228" t="s">
        <v>5543</v>
      </c>
      <c r="G227" s="229" t="s">
        <v>1341</v>
      </c>
      <c r="H227" s="230">
        <v>16</v>
      </c>
      <c r="I227" s="231"/>
      <c r="J227" s="232">
        <f>ROUND(I227*H227,2)</f>
        <v>0</v>
      </c>
      <c r="K227" s="228" t="s">
        <v>1</v>
      </c>
      <c r="L227" s="44"/>
      <c r="M227" s="233" t="s">
        <v>1</v>
      </c>
      <c r="N227" s="234" t="s">
        <v>41</v>
      </c>
      <c r="O227" s="91"/>
      <c r="P227" s="235">
        <f>O227*H227</f>
        <v>0</v>
      </c>
      <c r="Q227" s="235">
        <v>0</v>
      </c>
      <c r="R227" s="235">
        <f>Q227*H227</f>
        <v>0</v>
      </c>
      <c r="S227" s="235">
        <v>0</v>
      </c>
      <c r="T227" s="236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37" t="s">
        <v>186</v>
      </c>
      <c r="AT227" s="237" t="s">
        <v>181</v>
      </c>
      <c r="AU227" s="237" t="s">
        <v>85</v>
      </c>
      <c r="AY227" s="17" t="s">
        <v>178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7" t="s">
        <v>83</v>
      </c>
      <c r="BK227" s="238">
        <f>ROUND(I227*H227,2)</f>
        <v>0</v>
      </c>
      <c r="BL227" s="17" t="s">
        <v>186</v>
      </c>
      <c r="BM227" s="237" t="s">
        <v>1223</v>
      </c>
    </row>
    <row r="228" s="2" customFormat="1" ht="24.15" customHeight="1">
      <c r="A228" s="38"/>
      <c r="B228" s="39"/>
      <c r="C228" s="226" t="s">
        <v>751</v>
      </c>
      <c r="D228" s="226" t="s">
        <v>181</v>
      </c>
      <c r="E228" s="227" t="s">
        <v>5544</v>
      </c>
      <c r="F228" s="228" t="s">
        <v>5516</v>
      </c>
      <c r="G228" s="229" t="s">
        <v>3226</v>
      </c>
      <c r="H228" s="230">
        <v>1</v>
      </c>
      <c r="I228" s="231"/>
      <c r="J228" s="232">
        <f>ROUND(I228*H228,2)</f>
        <v>0</v>
      </c>
      <c r="K228" s="228" t="s">
        <v>1</v>
      </c>
      <c r="L228" s="44"/>
      <c r="M228" s="233" t="s">
        <v>1</v>
      </c>
      <c r="N228" s="234" t="s">
        <v>41</v>
      </c>
      <c r="O228" s="91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37" t="s">
        <v>186</v>
      </c>
      <c r="AT228" s="237" t="s">
        <v>181</v>
      </c>
      <c r="AU228" s="237" t="s">
        <v>85</v>
      </c>
      <c r="AY228" s="17" t="s">
        <v>178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7" t="s">
        <v>83</v>
      </c>
      <c r="BK228" s="238">
        <f>ROUND(I228*H228,2)</f>
        <v>0</v>
      </c>
      <c r="BL228" s="17" t="s">
        <v>186</v>
      </c>
      <c r="BM228" s="237" t="s">
        <v>1233</v>
      </c>
    </row>
    <row r="229" s="2" customFormat="1" ht="21.75" customHeight="1">
      <c r="A229" s="38"/>
      <c r="B229" s="39"/>
      <c r="C229" s="226" t="s">
        <v>760</v>
      </c>
      <c r="D229" s="226" t="s">
        <v>181</v>
      </c>
      <c r="E229" s="227" t="s">
        <v>5545</v>
      </c>
      <c r="F229" s="228" t="s">
        <v>5518</v>
      </c>
      <c r="G229" s="229" t="s">
        <v>3226</v>
      </c>
      <c r="H229" s="230">
        <v>1</v>
      </c>
      <c r="I229" s="231"/>
      <c r="J229" s="232">
        <f>ROUND(I229*H229,2)</f>
        <v>0</v>
      </c>
      <c r="K229" s="228" t="s">
        <v>1</v>
      </c>
      <c r="L229" s="44"/>
      <c r="M229" s="233" t="s">
        <v>1</v>
      </c>
      <c r="N229" s="234" t="s">
        <v>41</v>
      </c>
      <c r="O229" s="91"/>
      <c r="P229" s="235">
        <f>O229*H229</f>
        <v>0</v>
      </c>
      <c r="Q229" s="235">
        <v>0</v>
      </c>
      <c r="R229" s="235">
        <f>Q229*H229</f>
        <v>0</v>
      </c>
      <c r="S229" s="235">
        <v>0</v>
      </c>
      <c r="T229" s="23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37" t="s">
        <v>186</v>
      </c>
      <c r="AT229" s="237" t="s">
        <v>181</v>
      </c>
      <c r="AU229" s="237" t="s">
        <v>85</v>
      </c>
      <c r="AY229" s="17" t="s">
        <v>178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7" t="s">
        <v>83</v>
      </c>
      <c r="BK229" s="238">
        <f>ROUND(I229*H229,2)</f>
        <v>0</v>
      </c>
      <c r="BL229" s="17" t="s">
        <v>186</v>
      </c>
      <c r="BM229" s="237" t="s">
        <v>1242</v>
      </c>
    </row>
    <row r="230" s="2" customFormat="1" ht="24.15" customHeight="1">
      <c r="A230" s="38"/>
      <c r="B230" s="39"/>
      <c r="C230" s="226" t="s">
        <v>766</v>
      </c>
      <c r="D230" s="226" t="s">
        <v>181</v>
      </c>
      <c r="E230" s="227" t="s">
        <v>5546</v>
      </c>
      <c r="F230" s="228" t="s">
        <v>5483</v>
      </c>
      <c r="G230" s="229" t="s">
        <v>3226</v>
      </c>
      <c r="H230" s="230">
        <v>1</v>
      </c>
      <c r="I230" s="231"/>
      <c r="J230" s="232">
        <f>ROUND(I230*H230,2)</f>
        <v>0</v>
      </c>
      <c r="K230" s="228" t="s">
        <v>1</v>
      </c>
      <c r="L230" s="44"/>
      <c r="M230" s="233" t="s">
        <v>1</v>
      </c>
      <c r="N230" s="234" t="s">
        <v>41</v>
      </c>
      <c r="O230" s="91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37" t="s">
        <v>186</v>
      </c>
      <c r="AT230" s="237" t="s">
        <v>181</v>
      </c>
      <c r="AU230" s="237" t="s">
        <v>85</v>
      </c>
      <c r="AY230" s="17" t="s">
        <v>178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7" t="s">
        <v>83</v>
      </c>
      <c r="BK230" s="238">
        <f>ROUND(I230*H230,2)</f>
        <v>0</v>
      </c>
      <c r="BL230" s="17" t="s">
        <v>186</v>
      </c>
      <c r="BM230" s="237" t="s">
        <v>1253</v>
      </c>
    </row>
    <row r="231" s="2" customFormat="1" ht="24.15" customHeight="1">
      <c r="A231" s="38"/>
      <c r="B231" s="39"/>
      <c r="C231" s="226" t="s">
        <v>771</v>
      </c>
      <c r="D231" s="226" t="s">
        <v>181</v>
      </c>
      <c r="E231" s="227" t="s">
        <v>5547</v>
      </c>
      <c r="F231" s="228" t="s">
        <v>5485</v>
      </c>
      <c r="G231" s="229" t="s">
        <v>3226</v>
      </c>
      <c r="H231" s="230">
        <v>1</v>
      </c>
      <c r="I231" s="231"/>
      <c r="J231" s="232">
        <f>ROUND(I231*H231,2)</f>
        <v>0</v>
      </c>
      <c r="K231" s="228" t="s">
        <v>1</v>
      </c>
      <c r="L231" s="44"/>
      <c r="M231" s="233" t="s">
        <v>1</v>
      </c>
      <c r="N231" s="234" t="s">
        <v>41</v>
      </c>
      <c r="O231" s="91"/>
      <c r="P231" s="235">
        <f>O231*H231</f>
        <v>0</v>
      </c>
      <c r="Q231" s="235">
        <v>0</v>
      </c>
      <c r="R231" s="235">
        <f>Q231*H231</f>
        <v>0</v>
      </c>
      <c r="S231" s="235">
        <v>0</v>
      </c>
      <c r="T231" s="236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37" t="s">
        <v>186</v>
      </c>
      <c r="AT231" s="237" t="s">
        <v>181</v>
      </c>
      <c r="AU231" s="237" t="s">
        <v>85</v>
      </c>
      <c r="AY231" s="17" t="s">
        <v>178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7" t="s">
        <v>83</v>
      </c>
      <c r="BK231" s="238">
        <f>ROUND(I231*H231,2)</f>
        <v>0</v>
      </c>
      <c r="BL231" s="17" t="s">
        <v>186</v>
      </c>
      <c r="BM231" s="237" t="s">
        <v>1282</v>
      </c>
    </row>
    <row r="232" s="12" customFormat="1" ht="25.92" customHeight="1">
      <c r="A232" s="12"/>
      <c r="B232" s="210"/>
      <c r="C232" s="211"/>
      <c r="D232" s="212" t="s">
        <v>75</v>
      </c>
      <c r="E232" s="213" t="s">
        <v>5548</v>
      </c>
      <c r="F232" s="213" t="s">
        <v>5549</v>
      </c>
      <c r="G232" s="211"/>
      <c r="H232" s="211"/>
      <c r="I232" s="214"/>
      <c r="J232" s="215">
        <f>BK232</f>
        <v>0</v>
      </c>
      <c r="K232" s="211"/>
      <c r="L232" s="216"/>
      <c r="M232" s="217"/>
      <c r="N232" s="218"/>
      <c r="O232" s="218"/>
      <c r="P232" s="219">
        <f>P233+P241+P243</f>
        <v>0</v>
      </c>
      <c r="Q232" s="218"/>
      <c r="R232" s="219">
        <f>R233+R241+R243</f>
        <v>0</v>
      </c>
      <c r="S232" s="218"/>
      <c r="T232" s="220">
        <f>T233+T241+T243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21" t="s">
        <v>83</v>
      </c>
      <c r="AT232" s="222" t="s">
        <v>75</v>
      </c>
      <c r="AU232" s="222" t="s">
        <v>76</v>
      </c>
      <c r="AY232" s="221" t="s">
        <v>178</v>
      </c>
      <c r="BK232" s="223">
        <f>BK233+BK241+BK243</f>
        <v>0</v>
      </c>
    </row>
    <row r="233" s="12" customFormat="1" ht="22.8" customHeight="1">
      <c r="A233" s="12"/>
      <c r="B233" s="210"/>
      <c r="C233" s="211"/>
      <c r="D233" s="212" t="s">
        <v>75</v>
      </c>
      <c r="E233" s="224" t="s">
        <v>3206</v>
      </c>
      <c r="F233" s="224" t="s">
        <v>5419</v>
      </c>
      <c r="G233" s="211"/>
      <c r="H233" s="211"/>
      <c r="I233" s="214"/>
      <c r="J233" s="225">
        <f>BK233</f>
        <v>0</v>
      </c>
      <c r="K233" s="211"/>
      <c r="L233" s="216"/>
      <c r="M233" s="217"/>
      <c r="N233" s="218"/>
      <c r="O233" s="218"/>
      <c r="P233" s="219">
        <f>SUM(P234:P240)</f>
        <v>0</v>
      </c>
      <c r="Q233" s="218"/>
      <c r="R233" s="219">
        <f>SUM(R234:R240)</f>
        <v>0</v>
      </c>
      <c r="S233" s="218"/>
      <c r="T233" s="220">
        <f>SUM(T234:T240)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21" t="s">
        <v>83</v>
      </c>
      <c r="AT233" s="222" t="s">
        <v>75</v>
      </c>
      <c r="AU233" s="222" t="s">
        <v>83</v>
      </c>
      <c r="AY233" s="221" t="s">
        <v>178</v>
      </c>
      <c r="BK233" s="223">
        <f>SUM(BK234:BK240)</f>
        <v>0</v>
      </c>
    </row>
    <row r="234" s="2" customFormat="1" ht="37.8" customHeight="1">
      <c r="A234" s="38"/>
      <c r="B234" s="39"/>
      <c r="C234" s="226" t="s">
        <v>776</v>
      </c>
      <c r="D234" s="226" t="s">
        <v>181</v>
      </c>
      <c r="E234" s="227" t="s">
        <v>5550</v>
      </c>
      <c r="F234" s="228" t="s">
        <v>5551</v>
      </c>
      <c r="G234" s="229" t="s">
        <v>1341</v>
      </c>
      <c r="H234" s="230">
        <v>2</v>
      </c>
      <c r="I234" s="231"/>
      <c r="J234" s="232">
        <f>ROUND(I234*H234,2)</f>
        <v>0</v>
      </c>
      <c r="K234" s="228" t="s">
        <v>1</v>
      </c>
      <c r="L234" s="44"/>
      <c r="M234" s="233" t="s">
        <v>1</v>
      </c>
      <c r="N234" s="234" t="s">
        <v>41</v>
      </c>
      <c r="O234" s="91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37" t="s">
        <v>186</v>
      </c>
      <c r="AT234" s="237" t="s">
        <v>181</v>
      </c>
      <c r="AU234" s="237" t="s">
        <v>85</v>
      </c>
      <c r="AY234" s="17" t="s">
        <v>178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7" t="s">
        <v>83</v>
      </c>
      <c r="BK234" s="238">
        <f>ROUND(I234*H234,2)</f>
        <v>0</v>
      </c>
      <c r="BL234" s="17" t="s">
        <v>186</v>
      </c>
      <c r="BM234" s="237" t="s">
        <v>1304</v>
      </c>
    </row>
    <row r="235" s="2" customFormat="1" ht="16.5" customHeight="1">
      <c r="A235" s="38"/>
      <c r="B235" s="39"/>
      <c r="C235" s="226" t="s">
        <v>781</v>
      </c>
      <c r="D235" s="226" t="s">
        <v>181</v>
      </c>
      <c r="E235" s="227" t="s">
        <v>5552</v>
      </c>
      <c r="F235" s="228" t="s">
        <v>5553</v>
      </c>
      <c r="G235" s="229" t="s">
        <v>1341</v>
      </c>
      <c r="H235" s="230">
        <v>2</v>
      </c>
      <c r="I235" s="231"/>
      <c r="J235" s="232">
        <f>ROUND(I235*H235,2)</f>
        <v>0</v>
      </c>
      <c r="K235" s="228" t="s">
        <v>1</v>
      </c>
      <c r="L235" s="44"/>
      <c r="M235" s="233" t="s">
        <v>1</v>
      </c>
      <c r="N235" s="234" t="s">
        <v>41</v>
      </c>
      <c r="O235" s="91"/>
      <c r="P235" s="235">
        <f>O235*H235</f>
        <v>0</v>
      </c>
      <c r="Q235" s="235">
        <v>0</v>
      </c>
      <c r="R235" s="235">
        <f>Q235*H235</f>
        <v>0</v>
      </c>
      <c r="S235" s="235">
        <v>0</v>
      </c>
      <c r="T235" s="236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237" t="s">
        <v>186</v>
      </c>
      <c r="AT235" s="237" t="s">
        <v>181</v>
      </c>
      <c r="AU235" s="237" t="s">
        <v>85</v>
      </c>
      <c r="AY235" s="17" t="s">
        <v>178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7" t="s">
        <v>83</v>
      </c>
      <c r="BK235" s="238">
        <f>ROUND(I235*H235,2)</f>
        <v>0</v>
      </c>
      <c r="BL235" s="17" t="s">
        <v>186</v>
      </c>
      <c r="BM235" s="237" t="s">
        <v>1314</v>
      </c>
    </row>
    <row r="236" s="2" customFormat="1" ht="16.5" customHeight="1">
      <c r="A236" s="38"/>
      <c r="B236" s="39"/>
      <c r="C236" s="226" t="s">
        <v>786</v>
      </c>
      <c r="D236" s="226" t="s">
        <v>181</v>
      </c>
      <c r="E236" s="227" t="s">
        <v>5554</v>
      </c>
      <c r="F236" s="228" t="s">
        <v>5555</v>
      </c>
      <c r="G236" s="229" t="s">
        <v>1341</v>
      </c>
      <c r="H236" s="230">
        <v>2</v>
      </c>
      <c r="I236" s="231"/>
      <c r="J236" s="232">
        <f>ROUND(I236*H236,2)</f>
        <v>0</v>
      </c>
      <c r="K236" s="228" t="s">
        <v>1</v>
      </c>
      <c r="L236" s="44"/>
      <c r="M236" s="233" t="s">
        <v>1</v>
      </c>
      <c r="N236" s="234" t="s">
        <v>41</v>
      </c>
      <c r="O236" s="91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37" t="s">
        <v>186</v>
      </c>
      <c r="AT236" s="237" t="s">
        <v>181</v>
      </c>
      <c r="AU236" s="237" t="s">
        <v>85</v>
      </c>
      <c r="AY236" s="17" t="s">
        <v>178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7" t="s">
        <v>83</v>
      </c>
      <c r="BK236" s="238">
        <f>ROUND(I236*H236,2)</f>
        <v>0</v>
      </c>
      <c r="BL236" s="17" t="s">
        <v>186</v>
      </c>
      <c r="BM236" s="237" t="s">
        <v>1323</v>
      </c>
    </row>
    <row r="237" s="2" customFormat="1" ht="16.5" customHeight="1">
      <c r="A237" s="38"/>
      <c r="B237" s="39"/>
      <c r="C237" s="226" t="s">
        <v>791</v>
      </c>
      <c r="D237" s="226" t="s">
        <v>181</v>
      </c>
      <c r="E237" s="227" t="s">
        <v>5556</v>
      </c>
      <c r="F237" s="228" t="s">
        <v>5557</v>
      </c>
      <c r="G237" s="229" t="s">
        <v>1341</v>
      </c>
      <c r="H237" s="230">
        <v>2</v>
      </c>
      <c r="I237" s="231"/>
      <c r="J237" s="232">
        <f>ROUND(I237*H237,2)</f>
        <v>0</v>
      </c>
      <c r="K237" s="228" t="s">
        <v>1</v>
      </c>
      <c r="L237" s="44"/>
      <c r="M237" s="233" t="s">
        <v>1</v>
      </c>
      <c r="N237" s="234" t="s">
        <v>41</v>
      </c>
      <c r="O237" s="91"/>
      <c r="P237" s="235">
        <f>O237*H237</f>
        <v>0</v>
      </c>
      <c r="Q237" s="235">
        <v>0</v>
      </c>
      <c r="R237" s="235">
        <f>Q237*H237</f>
        <v>0</v>
      </c>
      <c r="S237" s="235">
        <v>0</v>
      </c>
      <c r="T237" s="236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37" t="s">
        <v>186</v>
      </c>
      <c r="AT237" s="237" t="s">
        <v>181</v>
      </c>
      <c r="AU237" s="237" t="s">
        <v>85</v>
      </c>
      <c r="AY237" s="17" t="s">
        <v>178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7" t="s">
        <v>83</v>
      </c>
      <c r="BK237" s="238">
        <f>ROUND(I237*H237,2)</f>
        <v>0</v>
      </c>
      <c r="BL237" s="17" t="s">
        <v>186</v>
      </c>
      <c r="BM237" s="237" t="s">
        <v>1338</v>
      </c>
    </row>
    <row r="238" s="2" customFormat="1" ht="24.15" customHeight="1">
      <c r="A238" s="38"/>
      <c r="B238" s="39"/>
      <c r="C238" s="226" t="s">
        <v>796</v>
      </c>
      <c r="D238" s="226" t="s">
        <v>181</v>
      </c>
      <c r="E238" s="227" t="s">
        <v>5558</v>
      </c>
      <c r="F238" s="228" t="s">
        <v>5559</v>
      </c>
      <c r="G238" s="229" t="s">
        <v>1341</v>
      </c>
      <c r="H238" s="230">
        <v>2</v>
      </c>
      <c r="I238" s="231"/>
      <c r="J238" s="232">
        <f>ROUND(I238*H238,2)</f>
        <v>0</v>
      </c>
      <c r="K238" s="228" t="s">
        <v>1</v>
      </c>
      <c r="L238" s="44"/>
      <c r="M238" s="233" t="s">
        <v>1</v>
      </c>
      <c r="N238" s="234" t="s">
        <v>41</v>
      </c>
      <c r="O238" s="91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37" t="s">
        <v>186</v>
      </c>
      <c r="AT238" s="237" t="s">
        <v>181</v>
      </c>
      <c r="AU238" s="237" t="s">
        <v>85</v>
      </c>
      <c r="AY238" s="17" t="s">
        <v>178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7" t="s">
        <v>83</v>
      </c>
      <c r="BK238" s="238">
        <f>ROUND(I238*H238,2)</f>
        <v>0</v>
      </c>
      <c r="BL238" s="17" t="s">
        <v>186</v>
      </c>
      <c r="BM238" s="237" t="s">
        <v>1347</v>
      </c>
    </row>
    <row r="239" s="2" customFormat="1" ht="16.5" customHeight="1">
      <c r="A239" s="38"/>
      <c r="B239" s="39"/>
      <c r="C239" s="226" t="s">
        <v>801</v>
      </c>
      <c r="D239" s="226" t="s">
        <v>181</v>
      </c>
      <c r="E239" s="227" t="s">
        <v>5535</v>
      </c>
      <c r="F239" s="228" t="s">
        <v>5536</v>
      </c>
      <c r="G239" s="229" t="s">
        <v>1341</v>
      </c>
      <c r="H239" s="230">
        <v>2</v>
      </c>
      <c r="I239" s="231"/>
      <c r="J239" s="232">
        <f>ROUND(I239*H239,2)</f>
        <v>0</v>
      </c>
      <c r="K239" s="228" t="s">
        <v>1</v>
      </c>
      <c r="L239" s="44"/>
      <c r="M239" s="233" t="s">
        <v>1</v>
      </c>
      <c r="N239" s="234" t="s">
        <v>41</v>
      </c>
      <c r="O239" s="91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237" t="s">
        <v>186</v>
      </c>
      <c r="AT239" s="237" t="s">
        <v>181</v>
      </c>
      <c r="AU239" s="237" t="s">
        <v>85</v>
      </c>
      <c r="AY239" s="17" t="s">
        <v>178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7" t="s">
        <v>83</v>
      </c>
      <c r="BK239" s="238">
        <f>ROUND(I239*H239,2)</f>
        <v>0</v>
      </c>
      <c r="BL239" s="17" t="s">
        <v>186</v>
      </c>
      <c r="BM239" s="237" t="s">
        <v>1355</v>
      </c>
    </row>
    <row r="240" s="2" customFormat="1" ht="24.15" customHeight="1">
      <c r="A240" s="38"/>
      <c r="B240" s="39"/>
      <c r="C240" s="226" t="s">
        <v>807</v>
      </c>
      <c r="D240" s="226" t="s">
        <v>181</v>
      </c>
      <c r="E240" s="227" t="s">
        <v>5560</v>
      </c>
      <c r="F240" s="228" t="s">
        <v>5561</v>
      </c>
      <c r="G240" s="229" t="s">
        <v>544</v>
      </c>
      <c r="H240" s="230">
        <v>5</v>
      </c>
      <c r="I240" s="231"/>
      <c r="J240" s="232">
        <f>ROUND(I240*H240,2)</f>
        <v>0</v>
      </c>
      <c r="K240" s="228" t="s">
        <v>1</v>
      </c>
      <c r="L240" s="44"/>
      <c r="M240" s="233" t="s">
        <v>1</v>
      </c>
      <c r="N240" s="234" t="s">
        <v>41</v>
      </c>
      <c r="O240" s="91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37" t="s">
        <v>186</v>
      </c>
      <c r="AT240" s="237" t="s">
        <v>181</v>
      </c>
      <c r="AU240" s="237" t="s">
        <v>85</v>
      </c>
      <c r="AY240" s="17" t="s">
        <v>178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7" t="s">
        <v>83</v>
      </c>
      <c r="BK240" s="238">
        <f>ROUND(I240*H240,2)</f>
        <v>0</v>
      </c>
      <c r="BL240" s="17" t="s">
        <v>186</v>
      </c>
      <c r="BM240" s="237" t="s">
        <v>1363</v>
      </c>
    </row>
    <row r="241" s="12" customFormat="1" ht="22.8" customHeight="1">
      <c r="A241" s="12"/>
      <c r="B241" s="210"/>
      <c r="C241" s="211"/>
      <c r="D241" s="212" t="s">
        <v>75</v>
      </c>
      <c r="E241" s="224" t="s">
        <v>3229</v>
      </c>
      <c r="F241" s="224" t="s">
        <v>5444</v>
      </c>
      <c r="G241" s="211"/>
      <c r="H241" s="211"/>
      <c r="I241" s="214"/>
      <c r="J241" s="225">
        <f>BK241</f>
        <v>0</v>
      </c>
      <c r="K241" s="211"/>
      <c r="L241" s="216"/>
      <c r="M241" s="217"/>
      <c r="N241" s="218"/>
      <c r="O241" s="218"/>
      <c r="P241" s="219">
        <f>P242</f>
        <v>0</v>
      </c>
      <c r="Q241" s="218"/>
      <c r="R241" s="219">
        <f>R242</f>
        <v>0</v>
      </c>
      <c r="S241" s="218"/>
      <c r="T241" s="220">
        <f>T242</f>
        <v>0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221" t="s">
        <v>83</v>
      </c>
      <c r="AT241" s="222" t="s">
        <v>75</v>
      </c>
      <c r="AU241" s="222" t="s">
        <v>83</v>
      </c>
      <c r="AY241" s="221" t="s">
        <v>178</v>
      </c>
      <c r="BK241" s="223">
        <f>BK242</f>
        <v>0</v>
      </c>
    </row>
    <row r="242" s="2" customFormat="1" ht="21.75" customHeight="1">
      <c r="A242" s="38"/>
      <c r="B242" s="39"/>
      <c r="C242" s="226" t="s">
        <v>813</v>
      </c>
      <c r="D242" s="226" t="s">
        <v>181</v>
      </c>
      <c r="E242" s="227" t="s">
        <v>5471</v>
      </c>
      <c r="F242" s="228" t="s">
        <v>5472</v>
      </c>
      <c r="G242" s="229" t="s">
        <v>1341</v>
      </c>
      <c r="H242" s="230">
        <v>1</v>
      </c>
      <c r="I242" s="231"/>
      <c r="J242" s="232">
        <f>ROUND(I242*H242,2)</f>
        <v>0</v>
      </c>
      <c r="K242" s="228" t="s">
        <v>1</v>
      </c>
      <c r="L242" s="44"/>
      <c r="M242" s="233" t="s">
        <v>1</v>
      </c>
      <c r="N242" s="234" t="s">
        <v>41</v>
      </c>
      <c r="O242" s="91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37" t="s">
        <v>186</v>
      </c>
      <c r="AT242" s="237" t="s">
        <v>181</v>
      </c>
      <c r="AU242" s="237" t="s">
        <v>85</v>
      </c>
      <c r="AY242" s="17" t="s">
        <v>178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7" t="s">
        <v>83</v>
      </c>
      <c r="BK242" s="238">
        <f>ROUND(I242*H242,2)</f>
        <v>0</v>
      </c>
      <c r="BL242" s="17" t="s">
        <v>186</v>
      </c>
      <c r="BM242" s="237" t="s">
        <v>1371</v>
      </c>
    </row>
    <row r="243" s="12" customFormat="1" ht="22.8" customHeight="1">
      <c r="A243" s="12"/>
      <c r="B243" s="210"/>
      <c r="C243" s="211"/>
      <c r="D243" s="212" t="s">
        <v>75</v>
      </c>
      <c r="E243" s="224" t="s">
        <v>3233</v>
      </c>
      <c r="F243" s="224" t="s">
        <v>5475</v>
      </c>
      <c r="G243" s="211"/>
      <c r="H243" s="211"/>
      <c r="I243" s="214"/>
      <c r="J243" s="225">
        <f>BK243</f>
        <v>0</v>
      </c>
      <c r="K243" s="211"/>
      <c r="L243" s="216"/>
      <c r="M243" s="217"/>
      <c r="N243" s="218"/>
      <c r="O243" s="218"/>
      <c r="P243" s="219">
        <f>SUM(P244:P248)</f>
        <v>0</v>
      </c>
      <c r="Q243" s="218"/>
      <c r="R243" s="219">
        <f>SUM(R244:R248)</f>
        <v>0</v>
      </c>
      <c r="S243" s="218"/>
      <c r="T243" s="220">
        <f>SUM(T244:T248)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21" t="s">
        <v>83</v>
      </c>
      <c r="AT243" s="222" t="s">
        <v>75</v>
      </c>
      <c r="AU243" s="222" t="s">
        <v>83</v>
      </c>
      <c r="AY243" s="221" t="s">
        <v>178</v>
      </c>
      <c r="BK243" s="223">
        <f>SUM(BK244:BK248)</f>
        <v>0</v>
      </c>
    </row>
    <row r="244" s="2" customFormat="1" ht="24.15" customHeight="1">
      <c r="A244" s="38"/>
      <c r="B244" s="39"/>
      <c r="C244" s="226" t="s">
        <v>820</v>
      </c>
      <c r="D244" s="226" t="s">
        <v>181</v>
      </c>
      <c r="E244" s="227" t="s">
        <v>5476</v>
      </c>
      <c r="F244" s="228" t="s">
        <v>5477</v>
      </c>
      <c r="G244" s="229" t="s">
        <v>544</v>
      </c>
      <c r="H244" s="230">
        <v>5</v>
      </c>
      <c r="I244" s="231"/>
      <c r="J244" s="232">
        <f>ROUND(I244*H244,2)</f>
        <v>0</v>
      </c>
      <c r="K244" s="228" t="s">
        <v>1</v>
      </c>
      <c r="L244" s="44"/>
      <c r="M244" s="233" t="s">
        <v>1</v>
      </c>
      <c r="N244" s="234" t="s">
        <v>41</v>
      </c>
      <c r="O244" s="91"/>
      <c r="P244" s="235">
        <f>O244*H244</f>
        <v>0</v>
      </c>
      <c r="Q244" s="235">
        <v>0</v>
      </c>
      <c r="R244" s="235">
        <f>Q244*H244</f>
        <v>0</v>
      </c>
      <c r="S244" s="235">
        <v>0</v>
      </c>
      <c r="T244" s="236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37" t="s">
        <v>186</v>
      </c>
      <c r="AT244" s="237" t="s">
        <v>181</v>
      </c>
      <c r="AU244" s="237" t="s">
        <v>85</v>
      </c>
      <c r="AY244" s="17" t="s">
        <v>178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7" t="s">
        <v>83</v>
      </c>
      <c r="BK244" s="238">
        <f>ROUND(I244*H244,2)</f>
        <v>0</v>
      </c>
      <c r="BL244" s="17" t="s">
        <v>186</v>
      </c>
      <c r="BM244" s="237" t="s">
        <v>1379</v>
      </c>
    </row>
    <row r="245" s="2" customFormat="1" ht="24.15" customHeight="1">
      <c r="A245" s="38"/>
      <c r="B245" s="39"/>
      <c r="C245" s="226" t="s">
        <v>826</v>
      </c>
      <c r="D245" s="226" t="s">
        <v>181</v>
      </c>
      <c r="E245" s="227" t="s">
        <v>5562</v>
      </c>
      <c r="F245" s="228" t="s">
        <v>5516</v>
      </c>
      <c r="G245" s="229" t="s">
        <v>3226</v>
      </c>
      <c r="H245" s="230">
        <v>1</v>
      </c>
      <c r="I245" s="231"/>
      <c r="J245" s="232">
        <f>ROUND(I245*H245,2)</f>
        <v>0</v>
      </c>
      <c r="K245" s="228" t="s">
        <v>1</v>
      </c>
      <c r="L245" s="44"/>
      <c r="M245" s="233" t="s">
        <v>1</v>
      </c>
      <c r="N245" s="234" t="s">
        <v>41</v>
      </c>
      <c r="O245" s="91"/>
      <c r="P245" s="235">
        <f>O245*H245</f>
        <v>0</v>
      </c>
      <c r="Q245" s="235">
        <v>0</v>
      </c>
      <c r="R245" s="235">
        <f>Q245*H245</f>
        <v>0</v>
      </c>
      <c r="S245" s="235">
        <v>0</v>
      </c>
      <c r="T245" s="236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237" t="s">
        <v>186</v>
      </c>
      <c r="AT245" s="237" t="s">
        <v>181</v>
      </c>
      <c r="AU245" s="237" t="s">
        <v>85</v>
      </c>
      <c r="AY245" s="17" t="s">
        <v>178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7" t="s">
        <v>83</v>
      </c>
      <c r="BK245" s="238">
        <f>ROUND(I245*H245,2)</f>
        <v>0</v>
      </c>
      <c r="BL245" s="17" t="s">
        <v>186</v>
      </c>
      <c r="BM245" s="237" t="s">
        <v>1387</v>
      </c>
    </row>
    <row r="246" s="2" customFormat="1" ht="21.75" customHeight="1">
      <c r="A246" s="38"/>
      <c r="B246" s="39"/>
      <c r="C246" s="226" t="s">
        <v>832</v>
      </c>
      <c r="D246" s="226" t="s">
        <v>181</v>
      </c>
      <c r="E246" s="227" t="s">
        <v>5545</v>
      </c>
      <c r="F246" s="228" t="s">
        <v>5518</v>
      </c>
      <c r="G246" s="229" t="s">
        <v>3226</v>
      </c>
      <c r="H246" s="230">
        <v>1</v>
      </c>
      <c r="I246" s="231"/>
      <c r="J246" s="232">
        <f>ROUND(I246*H246,2)</f>
        <v>0</v>
      </c>
      <c r="K246" s="228" t="s">
        <v>1</v>
      </c>
      <c r="L246" s="44"/>
      <c r="M246" s="233" t="s">
        <v>1</v>
      </c>
      <c r="N246" s="234" t="s">
        <v>41</v>
      </c>
      <c r="O246" s="91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37" t="s">
        <v>186</v>
      </c>
      <c r="AT246" s="237" t="s">
        <v>181</v>
      </c>
      <c r="AU246" s="237" t="s">
        <v>85</v>
      </c>
      <c r="AY246" s="17" t="s">
        <v>178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7" t="s">
        <v>83</v>
      </c>
      <c r="BK246" s="238">
        <f>ROUND(I246*H246,2)</f>
        <v>0</v>
      </c>
      <c r="BL246" s="17" t="s">
        <v>186</v>
      </c>
      <c r="BM246" s="237" t="s">
        <v>1395</v>
      </c>
    </row>
    <row r="247" s="2" customFormat="1" ht="24.15" customHeight="1">
      <c r="A247" s="38"/>
      <c r="B247" s="39"/>
      <c r="C247" s="226" t="s">
        <v>838</v>
      </c>
      <c r="D247" s="226" t="s">
        <v>181</v>
      </c>
      <c r="E247" s="227" t="s">
        <v>5519</v>
      </c>
      <c r="F247" s="228" t="s">
        <v>5483</v>
      </c>
      <c r="G247" s="229" t="s">
        <v>3226</v>
      </c>
      <c r="H247" s="230">
        <v>1</v>
      </c>
      <c r="I247" s="231"/>
      <c r="J247" s="232">
        <f>ROUND(I247*H247,2)</f>
        <v>0</v>
      </c>
      <c r="K247" s="228" t="s">
        <v>1</v>
      </c>
      <c r="L247" s="44"/>
      <c r="M247" s="233" t="s">
        <v>1</v>
      </c>
      <c r="N247" s="234" t="s">
        <v>41</v>
      </c>
      <c r="O247" s="91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237" t="s">
        <v>186</v>
      </c>
      <c r="AT247" s="237" t="s">
        <v>181</v>
      </c>
      <c r="AU247" s="237" t="s">
        <v>85</v>
      </c>
      <c r="AY247" s="17" t="s">
        <v>178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7" t="s">
        <v>83</v>
      </c>
      <c r="BK247" s="238">
        <f>ROUND(I247*H247,2)</f>
        <v>0</v>
      </c>
      <c r="BL247" s="17" t="s">
        <v>186</v>
      </c>
      <c r="BM247" s="237" t="s">
        <v>1403</v>
      </c>
    </row>
    <row r="248" s="2" customFormat="1" ht="24.15" customHeight="1">
      <c r="A248" s="38"/>
      <c r="B248" s="39"/>
      <c r="C248" s="226" t="s">
        <v>844</v>
      </c>
      <c r="D248" s="226" t="s">
        <v>181</v>
      </c>
      <c r="E248" s="227" t="s">
        <v>5520</v>
      </c>
      <c r="F248" s="228" t="s">
        <v>5485</v>
      </c>
      <c r="G248" s="229" t="s">
        <v>3226</v>
      </c>
      <c r="H248" s="230">
        <v>1</v>
      </c>
      <c r="I248" s="231"/>
      <c r="J248" s="232">
        <f>ROUND(I248*H248,2)</f>
        <v>0</v>
      </c>
      <c r="K248" s="228" t="s">
        <v>1</v>
      </c>
      <c r="L248" s="44"/>
      <c r="M248" s="233" t="s">
        <v>1</v>
      </c>
      <c r="N248" s="234" t="s">
        <v>41</v>
      </c>
      <c r="O248" s="91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37" t="s">
        <v>186</v>
      </c>
      <c r="AT248" s="237" t="s">
        <v>181</v>
      </c>
      <c r="AU248" s="237" t="s">
        <v>85</v>
      </c>
      <c r="AY248" s="17" t="s">
        <v>178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7" t="s">
        <v>83</v>
      </c>
      <c r="BK248" s="238">
        <f>ROUND(I248*H248,2)</f>
        <v>0</v>
      </c>
      <c r="BL248" s="17" t="s">
        <v>186</v>
      </c>
      <c r="BM248" s="237" t="s">
        <v>1413</v>
      </c>
    </row>
    <row r="249" s="12" customFormat="1" ht="25.92" customHeight="1">
      <c r="A249" s="12"/>
      <c r="B249" s="210"/>
      <c r="C249" s="211"/>
      <c r="D249" s="212" t="s">
        <v>75</v>
      </c>
      <c r="E249" s="213" t="s">
        <v>5563</v>
      </c>
      <c r="F249" s="213" t="s">
        <v>5564</v>
      </c>
      <c r="G249" s="211"/>
      <c r="H249" s="211"/>
      <c r="I249" s="214"/>
      <c r="J249" s="215">
        <f>BK249</f>
        <v>0</v>
      </c>
      <c r="K249" s="211"/>
      <c r="L249" s="216"/>
      <c r="M249" s="217"/>
      <c r="N249" s="218"/>
      <c r="O249" s="218"/>
      <c r="P249" s="219">
        <f>P250+P260+P269</f>
        <v>0</v>
      </c>
      <c r="Q249" s="218"/>
      <c r="R249" s="219">
        <f>R250+R260+R269</f>
        <v>0</v>
      </c>
      <c r="S249" s="218"/>
      <c r="T249" s="220">
        <f>T250+T260+T269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21" t="s">
        <v>83</v>
      </c>
      <c r="AT249" s="222" t="s">
        <v>75</v>
      </c>
      <c r="AU249" s="222" t="s">
        <v>76</v>
      </c>
      <c r="AY249" s="221" t="s">
        <v>178</v>
      </c>
      <c r="BK249" s="223">
        <f>BK250+BK260+BK269</f>
        <v>0</v>
      </c>
    </row>
    <row r="250" s="12" customFormat="1" ht="22.8" customHeight="1">
      <c r="A250" s="12"/>
      <c r="B250" s="210"/>
      <c r="C250" s="211"/>
      <c r="D250" s="212" t="s">
        <v>75</v>
      </c>
      <c r="E250" s="224" t="s">
        <v>3206</v>
      </c>
      <c r="F250" s="224" t="s">
        <v>5419</v>
      </c>
      <c r="G250" s="211"/>
      <c r="H250" s="211"/>
      <c r="I250" s="214"/>
      <c r="J250" s="225">
        <f>BK250</f>
        <v>0</v>
      </c>
      <c r="K250" s="211"/>
      <c r="L250" s="216"/>
      <c r="M250" s="217"/>
      <c r="N250" s="218"/>
      <c r="O250" s="218"/>
      <c r="P250" s="219">
        <f>SUM(P251:P259)</f>
        <v>0</v>
      </c>
      <c r="Q250" s="218"/>
      <c r="R250" s="219">
        <f>SUM(R251:R259)</f>
        <v>0</v>
      </c>
      <c r="S250" s="218"/>
      <c r="T250" s="220">
        <f>SUM(T251:T259)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21" t="s">
        <v>83</v>
      </c>
      <c r="AT250" s="222" t="s">
        <v>75</v>
      </c>
      <c r="AU250" s="222" t="s">
        <v>83</v>
      </c>
      <c r="AY250" s="221" t="s">
        <v>178</v>
      </c>
      <c r="BK250" s="223">
        <f>SUM(BK251:BK259)</f>
        <v>0</v>
      </c>
    </row>
    <row r="251" s="2" customFormat="1" ht="55.5" customHeight="1">
      <c r="A251" s="38"/>
      <c r="B251" s="39"/>
      <c r="C251" s="226" t="s">
        <v>865</v>
      </c>
      <c r="D251" s="226" t="s">
        <v>181</v>
      </c>
      <c r="E251" s="227" t="s">
        <v>5565</v>
      </c>
      <c r="F251" s="228" t="s">
        <v>5566</v>
      </c>
      <c r="G251" s="229" t="s">
        <v>1341</v>
      </c>
      <c r="H251" s="230">
        <v>1</v>
      </c>
      <c r="I251" s="231"/>
      <c r="J251" s="232">
        <f>ROUND(I251*H251,2)</f>
        <v>0</v>
      </c>
      <c r="K251" s="228" t="s">
        <v>1</v>
      </c>
      <c r="L251" s="44"/>
      <c r="M251" s="233" t="s">
        <v>1</v>
      </c>
      <c r="N251" s="234" t="s">
        <v>41</v>
      </c>
      <c r="O251" s="91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37" t="s">
        <v>186</v>
      </c>
      <c r="AT251" s="237" t="s">
        <v>181</v>
      </c>
      <c r="AU251" s="237" t="s">
        <v>85</v>
      </c>
      <c r="AY251" s="17" t="s">
        <v>178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7" t="s">
        <v>83</v>
      </c>
      <c r="BK251" s="238">
        <f>ROUND(I251*H251,2)</f>
        <v>0</v>
      </c>
      <c r="BL251" s="17" t="s">
        <v>186</v>
      </c>
      <c r="BM251" s="237" t="s">
        <v>1421</v>
      </c>
    </row>
    <row r="252" s="2" customFormat="1" ht="37.8" customHeight="1">
      <c r="A252" s="38"/>
      <c r="B252" s="39"/>
      <c r="C252" s="226" t="s">
        <v>871</v>
      </c>
      <c r="D252" s="226" t="s">
        <v>181</v>
      </c>
      <c r="E252" s="227" t="s">
        <v>5567</v>
      </c>
      <c r="F252" s="228" t="s">
        <v>5568</v>
      </c>
      <c r="G252" s="229" t="s">
        <v>1341</v>
      </c>
      <c r="H252" s="230">
        <v>4</v>
      </c>
      <c r="I252" s="231"/>
      <c r="J252" s="232">
        <f>ROUND(I252*H252,2)</f>
        <v>0</v>
      </c>
      <c r="K252" s="228" t="s">
        <v>1</v>
      </c>
      <c r="L252" s="44"/>
      <c r="M252" s="233" t="s">
        <v>1</v>
      </c>
      <c r="N252" s="234" t="s">
        <v>41</v>
      </c>
      <c r="O252" s="91"/>
      <c r="P252" s="235">
        <f>O252*H252</f>
        <v>0</v>
      </c>
      <c r="Q252" s="235">
        <v>0</v>
      </c>
      <c r="R252" s="235">
        <f>Q252*H252</f>
        <v>0</v>
      </c>
      <c r="S252" s="235">
        <v>0</v>
      </c>
      <c r="T252" s="236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37" t="s">
        <v>186</v>
      </c>
      <c r="AT252" s="237" t="s">
        <v>181</v>
      </c>
      <c r="AU252" s="237" t="s">
        <v>85</v>
      </c>
      <c r="AY252" s="17" t="s">
        <v>178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7" t="s">
        <v>83</v>
      </c>
      <c r="BK252" s="238">
        <f>ROUND(I252*H252,2)</f>
        <v>0</v>
      </c>
      <c r="BL252" s="17" t="s">
        <v>186</v>
      </c>
      <c r="BM252" s="237" t="s">
        <v>1434</v>
      </c>
    </row>
    <row r="253" s="2" customFormat="1" ht="16.5" customHeight="1">
      <c r="A253" s="38"/>
      <c r="B253" s="39"/>
      <c r="C253" s="226" t="s">
        <v>877</v>
      </c>
      <c r="D253" s="226" t="s">
        <v>181</v>
      </c>
      <c r="E253" s="227" t="s">
        <v>5569</v>
      </c>
      <c r="F253" s="228" t="s">
        <v>5570</v>
      </c>
      <c r="G253" s="229" t="s">
        <v>1341</v>
      </c>
      <c r="H253" s="230">
        <v>1</v>
      </c>
      <c r="I253" s="231"/>
      <c r="J253" s="232">
        <f>ROUND(I253*H253,2)</f>
        <v>0</v>
      </c>
      <c r="K253" s="228" t="s">
        <v>1</v>
      </c>
      <c r="L253" s="44"/>
      <c r="M253" s="233" t="s">
        <v>1</v>
      </c>
      <c r="N253" s="234" t="s">
        <v>41</v>
      </c>
      <c r="O253" s="91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R253" s="237" t="s">
        <v>186</v>
      </c>
      <c r="AT253" s="237" t="s">
        <v>181</v>
      </c>
      <c r="AU253" s="237" t="s">
        <v>85</v>
      </c>
      <c r="AY253" s="17" t="s">
        <v>178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7" t="s">
        <v>83</v>
      </c>
      <c r="BK253" s="238">
        <f>ROUND(I253*H253,2)</f>
        <v>0</v>
      </c>
      <c r="BL253" s="17" t="s">
        <v>186</v>
      </c>
      <c r="BM253" s="237" t="s">
        <v>1442</v>
      </c>
    </row>
    <row r="254" s="2" customFormat="1" ht="24.15" customHeight="1">
      <c r="A254" s="38"/>
      <c r="B254" s="39"/>
      <c r="C254" s="226" t="s">
        <v>884</v>
      </c>
      <c r="D254" s="226" t="s">
        <v>181</v>
      </c>
      <c r="E254" s="227" t="s">
        <v>5571</v>
      </c>
      <c r="F254" s="228" t="s">
        <v>5572</v>
      </c>
      <c r="G254" s="229" t="s">
        <v>1341</v>
      </c>
      <c r="H254" s="230">
        <v>6</v>
      </c>
      <c r="I254" s="231"/>
      <c r="J254" s="232">
        <f>ROUND(I254*H254,2)</f>
        <v>0</v>
      </c>
      <c r="K254" s="228" t="s">
        <v>1</v>
      </c>
      <c r="L254" s="44"/>
      <c r="M254" s="233" t="s">
        <v>1</v>
      </c>
      <c r="N254" s="234" t="s">
        <v>41</v>
      </c>
      <c r="O254" s="91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37" t="s">
        <v>186</v>
      </c>
      <c r="AT254" s="237" t="s">
        <v>181</v>
      </c>
      <c r="AU254" s="237" t="s">
        <v>85</v>
      </c>
      <c r="AY254" s="17" t="s">
        <v>178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7" t="s">
        <v>83</v>
      </c>
      <c r="BK254" s="238">
        <f>ROUND(I254*H254,2)</f>
        <v>0</v>
      </c>
      <c r="BL254" s="17" t="s">
        <v>186</v>
      </c>
      <c r="BM254" s="237" t="s">
        <v>1450</v>
      </c>
    </row>
    <row r="255" s="2" customFormat="1" ht="16.5" customHeight="1">
      <c r="A255" s="38"/>
      <c r="B255" s="39"/>
      <c r="C255" s="226" t="s">
        <v>893</v>
      </c>
      <c r="D255" s="226" t="s">
        <v>181</v>
      </c>
      <c r="E255" s="227" t="s">
        <v>5573</v>
      </c>
      <c r="F255" s="228" t="s">
        <v>5574</v>
      </c>
      <c r="G255" s="229" t="s">
        <v>1341</v>
      </c>
      <c r="H255" s="230">
        <v>1</v>
      </c>
      <c r="I255" s="231"/>
      <c r="J255" s="232">
        <f>ROUND(I255*H255,2)</f>
        <v>0</v>
      </c>
      <c r="K255" s="228" t="s">
        <v>1</v>
      </c>
      <c r="L255" s="44"/>
      <c r="M255" s="233" t="s">
        <v>1</v>
      </c>
      <c r="N255" s="234" t="s">
        <v>41</v>
      </c>
      <c r="O255" s="91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37" t="s">
        <v>186</v>
      </c>
      <c r="AT255" s="237" t="s">
        <v>181</v>
      </c>
      <c r="AU255" s="237" t="s">
        <v>85</v>
      </c>
      <c r="AY255" s="17" t="s">
        <v>178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7" t="s">
        <v>83</v>
      </c>
      <c r="BK255" s="238">
        <f>ROUND(I255*H255,2)</f>
        <v>0</v>
      </c>
      <c r="BL255" s="17" t="s">
        <v>186</v>
      </c>
      <c r="BM255" s="237" t="s">
        <v>1458</v>
      </c>
    </row>
    <row r="256" s="2" customFormat="1" ht="16.5" customHeight="1">
      <c r="A256" s="38"/>
      <c r="B256" s="39"/>
      <c r="C256" s="226" t="s">
        <v>899</v>
      </c>
      <c r="D256" s="226" t="s">
        <v>181</v>
      </c>
      <c r="E256" s="227" t="s">
        <v>5575</v>
      </c>
      <c r="F256" s="228" t="s">
        <v>5576</v>
      </c>
      <c r="G256" s="229" t="s">
        <v>1341</v>
      </c>
      <c r="H256" s="230">
        <v>1</v>
      </c>
      <c r="I256" s="231"/>
      <c r="J256" s="232">
        <f>ROUND(I256*H256,2)</f>
        <v>0</v>
      </c>
      <c r="K256" s="228" t="s">
        <v>1</v>
      </c>
      <c r="L256" s="44"/>
      <c r="M256" s="233" t="s">
        <v>1</v>
      </c>
      <c r="N256" s="234" t="s">
        <v>41</v>
      </c>
      <c r="O256" s="91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237" t="s">
        <v>186</v>
      </c>
      <c r="AT256" s="237" t="s">
        <v>181</v>
      </c>
      <c r="AU256" s="237" t="s">
        <v>85</v>
      </c>
      <c r="AY256" s="17" t="s">
        <v>178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7" t="s">
        <v>83</v>
      </c>
      <c r="BK256" s="238">
        <f>ROUND(I256*H256,2)</f>
        <v>0</v>
      </c>
      <c r="BL256" s="17" t="s">
        <v>186</v>
      </c>
      <c r="BM256" s="237" t="s">
        <v>1466</v>
      </c>
    </row>
    <row r="257" s="2" customFormat="1" ht="16.5" customHeight="1">
      <c r="A257" s="38"/>
      <c r="B257" s="39"/>
      <c r="C257" s="226" t="s">
        <v>906</v>
      </c>
      <c r="D257" s="226" t="s">
        <v>181</v>
      </c>
      <c r="E257" s="227" t="s">
        <v>5577</v>
      </c>
      <c r="F257" s="228" t="s">
        <v>5578</v>
      </c>
      <c r="G257" s="229" t="s">
        <v>1341</v>
      </c>
      <c r="H257" s="230">
        <v>10</v>
      </c>
      <c r="I257" s="231"/>
      <c r="J257" s="232">
        <f>ROUND(I257*H257,2)</f>
        <v>0</v>
      </c>
      <c r="K257" s="228" t="s">
        <v>1</v>
      </c>
      <c r="L257" s="44"/>
      <c r="M257" s="233" t="s">
        <v>1</v>
      </c>
      <c r="N257" s="234" t="s">
        <v>41</v>
      </c>
      <c r="O257" s="91"/>
      <c r="P257" s="235">
        <f>O257*H257</f>
        <v>0</v>
      </c>
      <c r="Q257" s="235">
        <v>0</v>
      </c>
      <c r="R257" s="235">
        <f>Q257*H257</f>
        <v>0</v>
      </c>
      <c r="S257" s="235">
        <v>0</v>
      </c>
      <c r="T257" s="236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37" t="s">
        <v>186</v>
      </c>
      <c r="AT257" s="237" t="s">
        <v>181</v>
      </c>
      <c r="AU257" s="237" t="s">
        <v>85</v>
      </c>
      <c r="AY257" s="17" t="s">
        <v>178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7" t="s">
        <v>83</v>
      </c>
      <c r="BK257" s="238">
        <f>ROUND(I257*H257,2)</f>
        <v>0</v>
      </c>
      <c r="BL257" s="17" t="s">
        <v>186</v>
      </c>
      <c r="BM257" s="237" t="s">
        <v>1474</v>
      </c>
    </row>
    <row r="258" s="2" customFormat="1" ht="16.5" customHeight="1">
      <c r="A258" s="38"/>
      <c r="B258" s="39"/>
      <c r="C258" s="226" t="s">
        <v>912</v>
      </c>
      <c r="D258" s="226" t="s">
        <v>181</v>
      </c>
      <c r="E258" s="227" t="s">
        <v>5535</v>
      </c>
      <c r="F258" s="228" t="s">
        <v>5536</v>
      </c>
      <c r="G258" s="229" t="s">
        <v>1341</v>
      </c>
      <c r="H258" s="230">
        <v>8</v>
      </c>
      <c r="I258" s="231"/>
      <c r="J258" s="232">
        <f>ROUND(I258*H258,2)</f>
        <v>0</v>
      </c>
      <c r="K258" s="228" t="s">
        <v>1</v>
      </c>
      <c r="L258" s="44"/>
      <c r="M258" s="233" t="s">
        <v>1</v>
      </c>
      <c r="N258" s="234" t="s">
        <v>41</v>
      </c>
      <c r="O258" s="91"/>
      <c r="P258" s="235">
        <f>O258*H258</f>
        <v>0</v>
      </c>
      <c r="Q258" s="235">
        <v>0</v>
      </c>
      <c r="R258" s="235">
        <f>Q258*H258</f>
        <v>0</v>
      </c>
      <c r="S258" s="235">
        <v>0</v>
      </c>
      <c r="T258" s="23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37" t="s">
        <v>186</v>
      </c>
      <c r="AT258" s="237" t="s">
        <v>181</v>
      </c>
      <c r="AU258" s="237" t="s">
        <v>85</v>
      </c>
      <c r="AY258" s="17" t="s">
        <v>178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7" t="s">
        <v>83</v>
      </c>
      <c r="BK258" s="238">
        <f>ROUND(I258*H258,2)</f>
        <v>0</v>
      </c>
      <c r="BL258" s="17" t="s">
        <v>186</v>
      </c>
      <c r="BM258" s="237" t="s">
        <v>1482</v>
      </c>
    </row>
    <row r="259" s="2" customFormat="1" ht="24.15" customHeight="1">
      <c r="A259" s="38"/>
      <c r="B259" s="39"/>
      <c r="C259" s="226" t="s">
        <v>918</v>
      </c>
      <c r="D259" s="226" t="s">
        <v>181</v>
      </c>
      <c r="E259" s="227" t="s">
        <v>5579</v>
      </c>
      <c r="F259" s="228" t="s">
        <v>5580</v>
      </c>
      <c r="G259" s="229" t="s">
        <v>544</v>
      </c>
      <c r="H259" s="230">
        <v>10</v>
      </c>
      <c r="I259" s="231"/>
      <c r="J259" s="232">
        <f>ROUND(I259*H259,2)</f>
        <v>0</v>
      </c>
      <c r="K259" s="228" t="s">
        <v>1</v>
      </c>
      <c r="L259" s="44"/>
      <c r="M259" s="233" t="s">
        <v>1</v>
      </c>
      <c r="N259" s="234" t="s">
        <v>41</v>
      </c>
      <c r="O259" s="91"/>
      <c r="P259" s="235">
        <f>O259*H259</f>
        <v>0</v>
      </c>
      <c r="Q259" s="235">
        <v>0</v>
      </c>
      <c r="R259" s="235">
        <f>Q259*H259</f>
        <v>0</v>
      </c>
      <c r="S259" s="235">
        <v>0</v>
      </c>
      <c r="T259" s="236">
        <f>S259*H259</f>
        <v>0</v>
      </c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R259" s="237" t="s">
        <v>186</v>
      </c>
      <c r="AT259" s="237" t="s">
        <v>181</v>
      </c>
      <c r="AU259" s="237" t="s">
        <v>85</v>
      </c>
      <c r="AY259" s="17" t="s">
        <v>178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7" t="s">
        <v>83</v>
      </c>
      <c r="BK259" s="238">
        <f>ROUND(I259*H259,2)</f>
        <v>0</v>
      </c>
      <c r="BL259" s="17" t="s">
        <v>186</v>
      </c>
      <c r="BM259" s="237" t="s">
        <v>1490</v>
      </c>
    </row>
    <row r="260" s="12" customFormat="1" ht="22.8" customHeight="1">
      <c r="A260" s="12"/>
      <c r="B260" s="210"/>
      <c r="C260" s="211"/>
      <c r="D260" s="212" t="s">
        <v>75</v>
      </c>
      <c r="E260" s="224" t="s">
        <v>3229</v>
      </c>
      <c r="F260" s="224" t="s">
        <v>5444</v>
      </c>
      <c r="G260" s="211"/>
      <c r="H260" s="211"/>
      <c r="I260" s="214"/>
      <c r="J260" s="225">
        <f>BK260</f>
        <v>0</v>
      </c>
      <c r="K260" s="211"/>
      <c r="L260" s="216"/>
      <c r="M260" s="217"/>
      <c r="N260" s="218"/>
      <c r="O260" s="218"/>
      <c r="P260" s="219">
        <f>SUM(P261:P268)</f>
        <v>0</v>
      </c>
      <c r="Q260" s="218"/>
      <c r="R260" s="219">
        <f>SUM(R261:R268)</f>
        <v>0</v>
      </c>
      <c r="S260" s="218"/>
      <c r="T260" s="220">
        <f>SUM(T261:T268)</f>
        <v>0</v>
      </c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R260" s="221" t="s">
        <v>83</v>
      </c>
      <c r="AT260" s="222" t="s">
        <v>75</v>
      </c>
      <c r="AU260" s="222" t="s">
        <v>83</v>
      </c>
      <c r="AY260" s="221" t="s">
        <v>178</v>
      </c>
      <c r="BK260" s="223">
        <f>SUM(BK261:BK268)</f>
        <v>0</v>
      </c>
    </row>
    <row r="261" s="2" customFormat="1" ht="16.5" customHeight="1">
      <c r="A261" s="38"/>
      <c r="B261" s="39"/>
      <c r="C261" s="226" t="s">
        <v>464</v>
      </c>
      <c r="D261" s="226" t="s">
        <v>181</v>
      </c>
      <c r="E261" s="227" t="s">
        <v>5445</v>
      </c>
      <c r="F261" s="228" t="s">
        <v>5446</v>
      </c>
      <c r="G261" s="229" t="s">
        <v>267</v>
      </c>
      <c r="H261" s="230">
        <v>890</v>
      </c>
      <c r="I261" s="231"/>
      <c r="J261" s="232">
        <f>ROUND(I261*H261,2)</f>
        <v>0</v>
      </c>
      <c r="K261" s="228" t="s">
        <v>1</v>
      </c>
      <c r="L261" s="44"/>
      <c r="M261" s="233" t="s">
        <v>1</v>
      </c>
      <c r="N261" s="234" t="s">
        <v>41</v>
      </c>
      <c r="O261" s="91"/>
      <c r="P261" s="235">
        <f>O261*H261</f>
        <v>0</v>
      </c>
      <c r="Q261" s="235">
        <v>0</v>
      </c>
      <c r="R261" s="235">
        <f>Q261*H261</f>
        <v>0</v>
      </c>
      <c r="S261" s="235">
        <v>0</v>
      </c>
      <c r="T261" s="236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37" t="s">
        <v>186</v>
      </c>
      <c r="AT261" s="237" t="s">
        <v>181</v>
      </c>
      <c r="AU261" s="237" t="s">
        <v>85</v>
      </c>
      <c r="AY261" s="17" t="s">
        <v>178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7" t="s">
        <v>83</v>
      </c>
      <c r="BK261" s="238">
        <f>ROUND(I261*H261,2)</f>
        <v>0</v>
      </c>
      <c r="BL261" s="17" t="s">
        <v>186</v>
      </c>
      <c r="BM261" s="237" t="s">
        <v>1498</v>
      </c>
    </row>
    <row r="262" s="2" customFormat="1" ht="21.75" customHeight="1">
      <c r="A262" s="38"/>
      <c r="B262" s="39"/>
      <c r="C262" s="226" t="s">
        <v>496</v>
      </c>
      <c r="D262" s="226" t="s">
        <v>181</v>
      </c>
      <c r="E262" s="227" t="s">
        <v>5581</v>
      </c>
      <c r="F262" s="228" t="s">
        <v>5582</v>
      </c>
      <c r="G262" s="229" t="s">
        <v>267</v>
      </c>
      <c r="H262" s="230">
        <v>40</v>
      </c>
      <c r="I262" s="231"/>
      <c r="J262" s="232">
        <f>ROUND(I262*H262,2)</f>
        <v>0</v>
      </c>
      <c r="K262" s="228" t="s">
        <v>1</v>
      </c>
      <c r="L262" s="44"/>
      <c r="M262" s="233" t="s">
        <v>1</v>
      </c>
      <c r="N262" s="234" t="s">
        <v>41</v>
      </c>
      <c r="O262" s="91"/>
      <c r="P262" s="235">
        <f>O262*H262</f>
        <v>0</v>
      </c>
      <c r="Q262" s="235">
        <v>0</v>
      </c>
      <c r="R262" s="235">
        <f>Q262*H262</f>
        <v>0</v>
      </c>
      <c r="S262" s="235">
        <v>0</v>
      </c>
      <c r="T262" s="236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237" t="s">
        <v>186</v>
      </c>
      <c r="AT262" s="237" t="s">
        <v>181</v>
      </c>
      <c r="AU262" s="237" t="s">
        <v>85</v>
      </c>
      <c r="AY262" s="17" t="s">
        <v>178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7" t="s">
        <v>83</v>
      </c>
      <c r="BK262" s="238">
        <f>ROUND(I262*H262,2)</f>
        <v>0</v>
      </c>
      <c r="BL262" s="17" t="s">
        <v>186</v>
      </c>
      <c r="BM262" s="237" t="s">
        <v>1506</v>
      </c>
    </row>
    <row r="263" s="2" customFormat="1" ht="16.5" customHeight="1">
      <c r="A263" s="38"/>
      <c r="B263" s="39"/>
      <c r="C263" s="226" t="s">
        <v>504</v>
      </c>
      <c r="D263" s="226" t="s">
        <v>181</v>
      </c>
      <c r="E263" s="227" t="s">
        <v>5583</v>
      </c>
      <c r="F263" s="228" t="s">
        <v>5584</v>
      </c>
      <c r="G263" s="229" t="s">
        <v>267</v>
      </c>
      <c r="H263" s="230">
        <v>100</v>
      </c>
      <c r="I263" s="231"/>
      <c r="J263" s="232">
        <f>ROUND(I263*H263,2)</f>
        <v>0</v>
      </c>
      <c r="K263" s="228" t="s">
        <v>1</v>
      </c>
      <c r="L263" s="44"/>
      <c r="M263" s="233" t="s">
        <v>1</v>
      </c>
      <c r="N263" s="234" t="s">
        <v>41</v>
      </c>
      <c r="O263" s="91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237" t="s">
        <v>186</v>
      </c>
      <c r="AT263" s="237" t="s">
        <v>181</v>
      </c>
      <c r="AU263" s="237" t="s">
        <v>85</v>
      </c>
      <c r="AY263" s="17" t="s">
        <v>178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7" t="s">
        <v>83</v>
      </c>
      <c r="BK263" s="238">
        <f>ROUND(I263*H263,2)</f>
        <v>0</v>
      </c>
      <c r="BL263" s="17" t="s">
        <v>186</v>
      </c>
      <c r="BM263" s="237" t="s">
        <v>1514</v>
      </c>
    </row>
    <row r="264" s="2" customFormat="1" ht="16.5" customHeight="1">
      <c r="A264" s="38"/>
      <c r="B264" s="39"/>
      <c r="C264" s="226" t="s">
        <v>940</v>
      </c>
      <c r="D264" s="226" t="s">
        <v>181</v>
      </c>
      <c r="E264" s="227" t="s">
        <v>5447</v>
      </c>
      <c r="F264" s="228" t="s">
        <v>5448</v>
      </c>
      <c r="G264" s="229" t="s">
        <v>267</v>
      </c>
      <c r="H264" s="230">
        <v>50</v>
      </c>
      <c r="I264" s="231"/>
      <c r="J264" s="232">
        <f>ROUND(I264*H264,2)</f>
        <v>0</v>
      </c>
      <c r="K264" s="228" t="s">
        <v>1</v>
      </c>
      <c r="L264" s="44"/>
      <c r="M264" s="233" t="s">
        <v>1</v>
      </c>
      <c r="N264" s="234" t="s">
        <v>41</v>
      </c>
      <c r="O264" s="91"/>
      <c r="P264" s="235">
        <f>O264*H264</f>
        <v>0</v>
      </c>
      <c r="Q264" s="235">
        <v>0</v>
      </c>
      <c r="R264" s="235">
        <f>Q264*H264</f>
        <v>0</v>
      </c>
      <c r="S264" s="235">
        <v>0</v>
      </c>
      <c r="T264" s="236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37" t="s">
        <v>186</v>
      </c>
      <c r="AT264" s="237" t="s">
        <v>181</v>
      </c>
      <c r="AU264" s="237" t="s">
        <v>85</v>
      </c>
      <c r="AY264" s="17" t="s">
        <v>178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7" t="s">
        <v>83</v>
      </c>
      <c r="BK264" s="238">
        <f>ROUND(I264*H264,2)</f>
        <v>0</v>
      </c>
      <c r="BL264" s="17" t="s">
        <v>186</v>
      </c>
      <c r="BM264" s="237" t="s">
        <v>1522</v>
      </c>
    </row>
    <row r="265" s="2" customFormat="1" ht="24.15" customHeight="1">
      <c r="A265" s="38"/>
      <c r="B265" s="39"/>
      <c r="C265" s="226" t="s">
        <v>945</v>
      </c>
      <c r="D265" s="226" t="s">
        <v>181</v>
      </c>
      <c r="E265" s="227" t="s">
        <v>5541</v>
      </c>
      <c r="F265" s="228" t="s">
        <v>5468</v>
      </c>
      <c r="G265" s="229" t="s">
        <v>3226</v>
      </c>
      <c r="H265" s="230">
        <v>1</v>
      </c>
      <c r="I265" s="231"/>
      <c r="J265" s="232">
        <f>ROUND(I265*H265,2)</f>
        <v>0</v>
      </c>
      <c r="K265" s="228" t="s">
        <v>1</v>
      </c>
      <c r="L265" s="44"/>
      <c r="M265" s="233" t="s">
        <v>1</v>
      </c>
      <c r="N265" s="234" t="s">
        <v>41</v>
      </c>
      <c r="O265" s="91"/>
      <c r="P265" s="235">
        <f>O265*H265</f>
        <v>0</v>
      </c>
      <c r="Q265" s="235">
        <v>0</v>
      </c>
      <c r="R265" s="235">
        <f>Q265*H265</f>
        <v>0</v>
      </c>
      <c r="S265" s="235">
        <v>0</v>
      </c>
      <c r="T265" s="236">
        <f>S265*H265</f>
        <v>0</v>
      </c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R265" s="237" t="s">
        <v>186</v>
      </c>
      <c r="AT265" s="237" t="s">
        <v>181</v>
      </c>
      <c r="AU265" s="237" t="s">
        <v>85</v>
      </c>
      <c r="AY265" s="17" t="s">
        <v>178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7" t="s">
        <v>83</v>
      </c>
      <c r="BK265" s="238">
        <f>ROUND(I265*H265,2)</f>
        <v>0</v>
      </c>
      <c r="BL265" s="17" t="s">
        <v>186</v>
      </c>
      <c r="BM265" s="237" t="s">
        <v>1530</v>
      </c>
    </row>
    <row r="266" s="2" customFormat="1" ht="21.75" customHeight="1">
      <c r="A266" s="38"/>
      <c r="B266" s="39"/>
      <c r="C266" s="226" t="s">
        <v>974</v>
      </c>
      <c r="D266" s="226" t="s">
        <v>181</v>
      </c>
      <c r="E266" s="227" t="s">
        <v>5469</v>
      </c>
      <c r="F266" s="228" t="s">
        <v>5470</v>
      </c>
      <c r="G266" s="229" t="s">
        <v>1341</v>
      </c>
      <c r="H266" s="230">
        <v>2</v>
      </c>
      <c r="I266" s="231"/>
      <c r="J266" s="232">
        <f>ROUND(I266*H266,2)</f>
        <v>0</v>
      </c>
      <c r="K266" s="228" t="s">
        <v>1</v>
      </c>
      <c r="L266" s="44"/>
      <c r="M266" s="233" t="s">
        <v>1</v>
      </c>
      <c r="N266" s="234" t="s">
        <v>41</v>
      </c>
      <c r="O266" s="91"/>
      <c r="P266" s="235">
        <f>O266*H266</f>
        <v>0</v>
      </c>
      <c r="Q266" s="235">
        <v>0</v>
      </c>
      <c r="R266" s="235">
        <f>Q266*H266</f>
        <v>0</v>
      </c>
      <c r="S266" s="235">
        <v>0</v>
      </c>
      <c r="T266" s="236">
        <f>S266*H266</f>
        <v>0</v>
      </c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R266" s="237" t="s">
        <v>186</v>
      </c>
      <c r="AT266" s="237" t="s">
        <v>181</v>
      </c>
      <c r="AU266" s="237" t="s">
        <v>85</v>
      </c>
      <c r="AY266" s="17" t="s">
        <v>178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7" t="s">
        <v>83</v>
      </c>
      <c r="BK266" s="238">
        <f>ROUND(I266*H266,2)</f>
        <v>0</v>
      </c>
      <c r="BL266" s="17" t="s">
        <v>186</v>
      </c>
      <c r="BM266" s="237" t="s">
        <v>1539</v>
      </c>
    </row>
    <row r="267" s="2" customFormat="1" ht="21.75" customHeight="1">
      <c r="A267" s="38"/>
      <c r="B267" s="39"/>
      <c r="C267" s="226" t="s">
        <v>996</v>
      </c>
      <c r="D267" s="226" t="s">
        <v>181</v>
      </c>
      <c r="E267" s="227" t="s">
        <v>5471</v>
      </c>
      <c r="F267" s="228" t="s">
        <v>5472</v>
      </c>
      <c r="G267" s="229" t="s">
        <v>1341</v>
      </c>
      <c r="H267" s="230">
        <v>2</v>
      </c>
      <c r="I267" s="231"/>
      <c r="J267" s="232">
        <f>ROUND(I267*H267,2)</f>
        <v>0</v>
      </c>
      <c r="K267" s="228" t="s">
        <v>1</v>
      </c>
      <c r="L267" s="44"/>
      <c r="M267" s="233" t="s">
        <v>1</v>
      </c>
      <c r="N267" s="234" t="s">
        <v>41</v>
      </c>
      <c r="O267" s="91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37" t="s">
        <v>186</v>
      </c>
      <c r="AT267" s="237" t="s">
        <v>181</v>
      </c>
      <c r="AU267" s="237" t="s">
        <v>85</v>
      </c>
      <c r="AY267" s="17" t="s">
        <v>178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7" t="s">
        <v>83</v>
      </c>
      <c r="BK267" s="238">
        <f>ROUND(I267*H267,2)</f>
        <v>0</v>
      </c>
      <c r="BL267" s="17" t="s">
        <v>186</v>
      </c>
      <c r="BM267" s="237" t="s">
        <v>1547</v>
      </c>
    </row>
    <row r="268" s="2" customFormat="1" ht="16.5" customHeight="1">
      <c r="A268" s="38"/>
      <c r="B268" s="39"/>
      <c r="C268" s="226" t="s">
        <v>1001</v>
      </c>
      <c r="D268" s="226" t="s">
        <v>181</v>
      </c>
      <c r="E268" s="227" t="s">
        <v>5473</v>
      </c>
      <c r="F268" s="228" t="s">
        <v>5474</v>
      </c>
      <c r="G268" s="229" t="s">
        <v>267</v>
      </c>
      <c r="H268" s="230">
        <v>40</v>
      </c>
      <c r="I268" s="231"/>
      <c r="J268" s="232">
        <f>ROUND(I268*H268,2)</f>
        <v>0</v>
      </c>
      <c r="K268" s="228" t="s">
        <v>1</v>
      </c>
      <c r="L268" s="44"/>
      <c r="M268" s="233" t="s">
        <v>1</v>
      </c>
      <c r="N268" s="234" t="s">
        <v>41</v>
      </c>
      <c r="O268" s="91"/>
      <c r="P268" s="235">
        <f>O268*H268</f>
        <v>0</v>
      </c>
      <c r="Q268" s="235">
        <v>0</v>
      </c>
      <c r="R268" s="235">
        <f>Q268*H268</f>
        <v>0</v>
      </c>
      <c r="S268" s="235">
        <v>0</v>
      </c>
      <c r="T268" s="236">
        <f>S268*H268</f>
        <v>0</v>
      </c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R268" s="237" t="s">
        <v>186</v>
      </c>
      <c r="AT268" s="237" t="s">
        <v>181</v>
      </c>
      <c r="AU268" s="237" t="s">
        <v>85</v>
      </c>
      <c r="AY268" s="17" t="s">
        <v>178</v>
      </c>
      <c r="BE268" s="238">
        <f>IF(N268="základní",J268,0)</f>
        <v>0</v>
      </c>
      <c r="BF268" s="238">
        <f>IF(N268="snížená",J268,0)</f>
        <v>0</v>
      </c>
      <c r="BG268" s="238">
        <f>IF(N268="zákl. přenesená",J268,0)</f>
        <v>0</v>
      </c>
      <c r="BH268" s="238">
        <f>IF(N268="sníž. přenesená",J268,0)</f>
        <v>0</v>
      </c>
      <c r="BI268" s="238">
        <f>IF(N268="nulová",J268,0)</f>
        <v>0</v>
      </c>
      <c r="BJ268" s="17" t="s">
        <v>83</v>
      </c>
      <c r="BK268" s="238">
        <f>ROUND(I268*H268,2)</f>
        <v>0</v>
      </c>
      <c r="BL268" s="17" t="s">
        <v>186</v>
      </c>
      <c r="BM268" s="237" t="s">
        <v>1557</v>
      </c>
    </row>
    <row r="269" s="12" customFormat="1" ht="22.8" customHeight="1">
      <c r="A269" s="12"/>
      <c r="B269" s="210"/>
      <c r="C269" s="211"/>
      <c r="D269" s="212" t="s">
        <v>75</v>
      </c>
      <c r="E269" s="224" t="s">
        <v>3233</v>
      </c>
      <c r="F269" s="224" t="s">
        <v>5475</v>
      </c>
      <c r="G269" s="211"/>
      <c r="H269" s="211"/>
      <c r="I269" s="214"/>
      <c r="J269" s="225">
        <f>BK269</f>
        <v>0</v>
      </c>
      <c r="K269" s="211"/>
      <c r="L269" s="216"/>
      <c r="M269" s="217"/>
      <c r="N269" s="218"/>
      <c r="O269" s="218"/>
      <c r="P269" s="219">
        <f>SUM(P270:P276)</f>
        <v>0</v>
      </c>
      <c r="Q269" s="218"/>
      <c r="R269" s="219">
        <f>SUM(R270:R276)</f>
        <v>0</v>
      </c>
      <c r="S269" s="218"/>
      <c r="T269" s="220">
        <f>SUM(T270:T276)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21" t="s">
        <v>83</v>
      </c>
      <c r="AT269" s="222" t="s">
        <v>75</v>
      </c>
      <c r="AU269" s="222" t="s">
        <v>83</v>
      </c>
      <c r="AY269" s="221" t="s">
        <v>178</v>
      </c>
      <c r="BK269" s="223">
        <f>SUM(BK270:BK276)</f>
        <v>0</v>
      </c>
    </row>
    <row r="270" s="2" customFormat="1" ht="24.15" customHeight="1">
      <c r="A270" s="38"/>
      <c r="B270" s="39"/>
      <c r="C270" s="226" t="s">
        <v>1007</v>
      </c>
      <c r="D270" s="226" t="s">
        <v>181</v>
      </c>
      <c r="E270" s="227" t="s">
        <v>5476</v>
      </c>
      <c r="F270" s="228" t="s">
        <v>5477</v>
      </c>
      <c r="G270" s="229" t="s">
        <v>544</v>
      </c>
      <c r="H270" s="230">
        <v>20</v>
      </c>
      <c r="I270" s="231"/>
      <c r="J270" s="232">
        <f>ROUND(I270*H270,2)</f>
        <v>0</v>
      </c>
      <c r="K270" s="228" t="s">
        <v>1</v>
      </c>
      <c r="L270" s="44"/>
      <c r="M270" s="233" t="s">
        <v>1</v>
      </c>
      <c r="N270" s="234" t="s">
        <v>41</v>
      </c>
      <c r="O270" s="91"/>
      <c r="P270" s="235">
        <f>O270*H270</f>
        <v>0</v>
      </c>
      <c r="Q270" s="235">
        <v>0</v>
      </c>
      <c r="R270" s="235">
        <f>Q270*H270</f>
        <v>0</v>
      </c>
      <c r="S270" s="235">
        <v>0</v>
      </c>
      <c r="T270" s="236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37" t="s">
        <v>186</v>
      </c>
      <c r="AT270" s="237" t="s">
        <v>181</v>
      </c>
      <c r="AU270" s="237" t="s">
        <v>85</v>
      </c>
      <c r="AY270" s="17" t="s">
        <v>178</v>
      </c>
      <c r="BE270" s="238">
        <f>IF(N270="základní",J270,0)</f>
        <v>0</v>
      </c>
      <c r="BF270" s="238">
        <f>IF(N270="snížená",J270,0)</f>
        <v>0</v>
      </c>
      <c r="BG270" s="238">
        <f>IF(N270="zákl. přenesená",J270,0)</f>
        <v>0</v>
      </c>
      <c r="BH270" s="238">
        <f>IF(N270="sníž. přenesená",J270,0)</f>
        <v>0</v>
      </c>
      <c r="BI270" s="238">
        <f>IF(N270="nulová",J270,0)</f>
        <v>0</v>
      </c>
      <c r="BJ270" s="17" t="s">
        <v>83</v>
      </c>
      <c r="BK270" s="238">
        <f>ROUND(I270*H270,2)</f>
        <v>0</v>
      </c>
      <c r="BL270" s="17" t="s">
        <v>186</v>
      </c>
      <c r="BM270" s="237" t="s">
        <v>1574</v>
      </c>
    </row>
    <row r="271" s="2" customFormat="1" ht="16.5" customHeight="1">
      <c r="A271" s="38"/>
      <c r="B271" s="39"/>
      <c r="C271" s="226" t="s">
        <v>1013</v>
      </c>
      <c r="D271" s="226" t="s">
        <v>181</v>
      </c>
      <c r="E271" s="227" t="s">
        <v>5585</v>
      </c>
      <c r="F271" s="228" t="s">
        <v>5586</v>
      </c>
      <c r="G271" s="229" t="s">
        <v>3226</v>
      </c>
      <c r="H271" s="230">
        <v>1</v>
      </c>
      <c r="I271" s="231"/>
      <c r="J271" s="232">
        <f>ROUND(I271*H271,2)</f>
        <v>0</v>
      </c>
      <c r="K271" s="228" t="s">
        <v>1</v>
      </c>
      <c r="L271" s="44"/>
      <c r="M271" s="233" t="s">
        <v>1</v>
      </c>
      <c r="N271" s="234" t="s">
        <v>41</v>
      </c>
      <c r="O271" s="91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37" t="s">
        <v>186</v>
      </c>
      <c r="AT271" s="237" t="s">
        <v>181</v>
      </c>
      <c r="AU271" s="237" t="s">
        <v>85</v>
      </c>
      <c r="AY271" s="17" t="s">
        <v>178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7" t="s">
        <v>83</v>
      </c>
      <c r="BK271" s="238">
        <f>ROUND(I271*H271,2)</f>
        <v>0</v>
      </c>
      <c r="BL271" s="17" t="s">
        <v>186</v>
      </c>
      <c r="BM271" s="237" t="s">
        <v>1584</v>
      </c>
    </row>
    <row r="272" s="2" customFormat="1" ht="24.15" customHeight="1">
      <c r="A272" s="38"/>
      <c r="B272" s="39"/>
      <c r="C272" s="226" t="s">
        <v>1020</v>
      </c>
      <c r="D272" s="226" t="s">
        <v>181</v>
      </c>
      <c r="E272" s="227" t="s">
        <v>5544</v>
      </c>
      <c r="F272" s="228" t="s">
        <v>5516</v>
      </c>
      <c r="G272" s="229" t="s">
        <v>3226</v>
      </c>
      <c r="H272" s="230">
        <v>1</v>
      </c>
      <c r="I272" s="231"/>
      <c r="J272" s="232">
        <f>ROUND(I272*H272,2)</f>
        <v>0</v>
      </c>
      <c r="K272" s="228" t="s">
        <v>1</v>
      </c>
      <c r="L272" s="44"/>
      <c r="M272" s="233" t="s">
        <v>1</v>
      </c>
      <c r="N272" s="234" t="s">
        <v>41</v>
      </c>
      <c r="O272" s="91"/>
      <c r="P272" s="235">
        <f>O272*H272</f>
        <v>0</v>
      </c>
      <c r="Q272" s="235">
        <v>0</v>
      </c>
      <c r="R272" s="235">
        <f>Q272*H272</f>
        <v>0</v>
      </c>
      <c r="S272" s="235">
        <v>0</v>
      </c>
      <c r="T272" s="23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37" t="s">
        <v>186</v>
      </c>
      <c r="AT272" s="237" t="s">
        <v>181</v>
      </c>
      <c r="AU272" s="237" t="s">
        <v>85</v>
      </c>
      <c r="AY272" s="17" t="s">
        <v>178</v>
      </c>
      <c r="BE272" s="238">
        <f>IF(N272="základní",J272,0)</f>
        <v>0</v>
      </c>
      <c r="BF272" s="238">
        <f>IF(N272="snížená",J272,0)</f>
        <v>0</v>
      </c>
      <c r="BG272" s="238">
        <f>IF(N272="zákl. přenesená",J272,0)</f>
        <v>0</v>
      </c>
      <c r="BH272" s="238">
        <f>IF(N272="sníž. přenesená",J272,0)</f>
        <v>0</v>
      </c>
      <c r="BI272" s="238">
        <f>IF(N272="nulová",J272,0)</f>
        <v>0</v>
      </c>
      <c r="BJ272" s="17" t="s">
        <v>83</v>
      </c>
      <c r="BK272" s="238">
        <f>ROUND(I272*H272,2)</f>
        <v>0</v>
      </c>
      <c r="BL272" s="17" t="s">
        <v>186</v>
      </c>
      <c r="BM272" s="237" t="s">
        <v>1593</v>
      </c>
    </row>
    <row r="273" s="2" customFormat="1" ht="21.75" customHeight="1">
      <c r="A273" s="38"/>
      <c r="B273" s="39"/>
      <c r="C273" s="226" t="s">
        <v>1026</v>
      </c>
      <c r="D273" s="226" t="s">
        <v>181</v>
      </c>
      <c r="E273" s="227" t="s">
        <v>5545</v>
      </c>
      <c r="F273" s="228" t="s">
        <v>5518</v>
      </c>
      <c r="G273" s="229" t="s">
        <v>3226</v>
      </c>
      <c r="H273" s="230">
        <v>1</v>
      </c>
      <c r="I273" s="231"/>
      <c r="J273" s="232">
        <f>ROUND(I273*H273,2)</f>
        <v>0</v>
      </c>
      <c r="K273" s="228" t="s">
        <v>1</v>
      </c>
      <c r="L273" s="44"/>
      <c r="M273" s="233" t="s">
        <v>1</v>
      </c>
      <c r="N273" s="234" t="s">
        <v>41</v>
      </c>
      <c r="O273" s="91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R273" s="237" t="s">
        <v>186</v>
      </c>
      <c r="AT273" s="237" t="s">
        <v>181</v>
      </c>
      <c r="AU273" s="237" t="s">
        <v>85</v>
      </c>
      <c r="AY273" s="17" t="s">
        <v>178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7" t="s">
        <v>83</v>
      </c>
      <c r="BK273" s="238">
        <f>ROUND(I273*H273,2)</f>
        <v>0</v>
      </c>
      <c r="BL273" s="17" t="s">
        <v>186</v>
      </c>
      <c r="BM273" s="237" t="s">
        <v>1601</v>
      </c>
    </row>
    <row r="274" s="2" customFormat="1" ht="24.15" customHeight="1">
      <c r="A274" s="38"/>
      <c r="B274" s="39"/>
      <c r="C274" s="226" t="s">
        <v>1032</v>
      </c>
      <c r="D274" s="226" t="s">
        <v>181</v>
      </c>
      <c r="E274" s="227" t="s">
        <v>5546</v>
      </c>
      <c r="F274" s="228" t="s">
        <v>5483</v>
      </c>
      <c r="G274" s="229" t="s">
        <v>3226</v>
      </c>
      <c r="H274" s="230">
        <v>1</v>
      </c>
      <c r="I274" s="231"/>
      <c r="J274" s="232">
        <f>ROUND(I274*H274,2)</f>
        <v>0</v>
      </c>
      <c r="K274" s="228" t="s">
        <v>1</v>
      </c>
      <c r="L274" s="44"/>
      <c r="M274" s="233" t="s">
        <v>1</v>
      </c>
      <c r="N274" s="234" t="s">
        <v>41</v>
      </c>
      <c r="O274" s="91"/>
      <c r="P274" s="235">
        <f>O274*H274</f>
        <v>0</v>
      </c>
      <c r="Q274" s="235">
        <v>0</v>
      </c>
      <c r="R274" s="235">
        <f>Q274*H274</f>
        <v>0</v>
      </c>
      <c r="S274" s="235">
        <v>0</v>
      </c>
      <c r="T274" s="236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37" t="s">
        <v>186</v>
      </c>
      <c r="AT274" s="237" t="s">
        <v>181</v>
      </c>
      <c r="AU274" s="237" t="s">
        <v>85</v>
      </c>
      <c r="AY274" s="17" t="s">
        <v>178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7" t="s">
        <v>83</v>
      </c>
      <c r="BK274" s="238">
        <f>ROUND(I274*H274,2)</f>
        <v>0</v>
      </c>
      <c r="BL274" s="17" t="s">
        <v>186</v>
      </c>
      <c r="BM274" s="237" t="s">
        <v>1609</v>
      </c>
    </row>
    <row r="275" s="2" customFormat="1" ht="16.5" customHeight="1">
      <c r="A275" s="38"/>
      <c r="B275" s="39"/>
      <c r="C275" s="226" t="s">
        <v>1038</v>
      </c>
      <c r="D275" s="226" t="s">
        <v>181</v>
      </c>
      <c r="E275" s="227" t="s">
        <v>5587</v>
      </c>
      <c r="F275" s="228" t="s">
        <v>5588</v>
      </c>
      <c r="G275" s="229" t="s">
        <v>3226</v>
      </c>
      <c r="H275" s="230">
        <v>1</v>
      </c>
      <c r="I275" s="231"/>
      <c r="J275" s="232">
        <f>ROUND(I275*H275,2)</f>
        <v>0</v>
      </c>
      <c r="K275" s="228" t="s">
        <v>1</v>
      </c>
      <c r="L275" s="44"/>
      <c r="M275" s="233" t="s">
        <v>1</v>
      </c>
      <c r="N275" s="234" t="s">
        <v>41</v>
      </c>
      <c r="O275" s="91"/>
      <c r="P275" s="235">
        <f>O275*H275</f>
        <v>0</v>
      </c>
      <c r="Q275" s="235">
        <v>0</v>
      </c>
      <c r="R275" s="235">
        <f>Q275*H275</f>
        <v>0</v>
      </c>
      <c r="S275" s="235">
        <v>0</v>
      </c>
      <c r="T275" s="236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37" t="s">
        <v>186</v>
      </c>
      <c r="AT275" s="237" t="s">
        <v>181</v>
      </c>
      <c r="AU275" s="237" t="s">
        <v>85</v>
      </c>
      <c r="AY275" s="17" t="s">
        <v>178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7" t="s">
        <v>83</v>
      </c>
      <c r="BK275" s="238">
        <f>ROUND(I275*H275,2)</f>
        <v>0</v>
      </c>
      <c r="BL275" s="17" t="s">
        <v>186</v>
      </c>
      <c r="BM275" s="237" t="s">
        <v>1617</v>
      </c>
    </row>
    <row r="276" s="2" customFormat="1" ht="24.15" customHeight="1">
      <c r="A276" s="38"/>
      <c r="B276" s="39"/>
      <c r="C276" s="226" t="s">
        <v>1043</v>
      </c>
      <c r="D276" s="226" t="s">
        <v>181</v>
      </c>
      <c r="E276" s="227" t="s">
        <v>5547</v>
      </c>
      <c r="F276" s="228" t="s">
        <v>5485</v>
      </c>
      <c r="G276" s="229" t="s">
        <v>3226</v>
      </c>
      <c r="H276" s="230">
        <v>1</v>
      </c>
      <c r="I276" s="231"/>
      <c r="J276" s="232">
        <f>ROUND(I276*H276,2)</f>
        <v>0</v>
      </c>
      <c r="K276" s="228" t="s">
        <v>1</v>
      </c>
      <c r="L276" s="44"/>
      <c r="M276" s="233" t="s">
        <v>1</v>
      </c>
      <c r="N276" s="234" t="s">
        <v>41</v>
      </c>
      <c r="O276" s="91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37" t="s">
        <v>186</v>
      </c>
      <c r="AT276" s="237" t="s">
        <v>181</v>
      </c>
      <c r="AU276" s="237" t="s">
        <v>85</v>
      </c>
      <c r="AY276" s="17" t="s">
        <v>178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7" t="s">
        <v>83</v>
      </c>
      <c r="BK276" s="238">
        <f>ROUND(I276*H276,2)</f>
        <v>0</v>
      </c>
      <c r="BL276" s="17" t="s">
        <v>186</v>
      </c>
      <c r="BM276" s="237" t="s">
        <v>1625</v>
      </c>
    </row>
    <row r="277" s="12" customFormat="1" ht="25.92" customHeight="1">
      <c r="A277" s="12"/>
      <c r="B277" s="210"/>
      <c r="C277" s="211"/>
      <c r="D277" s="212" t="s">
        <v>75</v>
      </c>
      <c r="E277" s="213" t="s">
        <v>5589</v>
      </c>
      <c r="F277" s="213" t="s">
        <v>5590</v>
      </c>
      <c r="G277" s="211"/>
      <c r="H277" s="211"/>
      <c r="I277" s="214"/>
      <c r="J277" s="215">
        <f>BK277</f>
        <v>0</v>
      </c>
      <c r="K277" s="211"/>
      <c r="L277" s="216"/>
      <c r="M277" s="217"/>
      <c r="N277" s="218"/>
      <c r="O277" s="218"/>
      <c r="P277" s="219">
        <f>P278+P294+P304</f>
        <v>0</v>
      </c>
      <c r="Q277" s="218"/>
      <c r="R277" s="219">
        <f>R278+R294+R304</f>
        <v>0</v>
      </c>
      <c r="S277" s="218"/>
      <c r="T277" s="220">
        <f>T278+T294+T304</f>
        <v>0</v>
      </c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R277" s="221" t="s">
        <v>83</v>
      </c>
      <c r="AT277" s="222" t="s">
        <v>75</v>
      </c>
      <c r="AU277" s="222" t="s">
        <v>76</v>
      </c>
      <c r="AY277" s="221" t="s">
        <v>178</v>
      </c>
      <c r="BK277" s="223">
        <f>BK278+BK294+BK304</f>
        <v>0</v>
      </c>
    </row>
    <row r="278" s="12" customFormat="1" ht="22.8" customHeight="1">
      <c r="A278" s="12"/>
      <c r="B278" s="210"/>
      <c r="C278" s="211"/>
      <c r="D278" s="212" t="s">
        <v>75</v>
      </c>
      <c r="E278" s="224" t="s">
        <v>3206</v>
      </c>
      <c r="F278" s="224" t="s">
        <v>5419</v>
      </c>
      <c r="G278" s="211"/>
      <c r="H278" s="211"/>
      <c r="I278" s="214"/>
      <c r="J278" s="225">
        <f>BK278</f>
        <v>0</v>
      </c>
      <c r="K278" s="211"/>
      <c r="L278" s="216"/>
      <c r="M278" s="217"/>
      <c r="N278" s="218"/>
      <c r="O278" s="218"/>
      <c r="P278" s="219">
        <f>SUM(P279:P293)</f>
        <v>0</v>
      </c>
      <c r="Q278" s="218"/>
      <c r="R278" s="219">
        <f>SUM(R279:R293)</f>
        <v>0</v>
      </c>
      <c r="S278" s="218"/>
      <c r="T278" s="220">
        <f>SUM(T279:T293)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21" t="s">
        <v>83</v>
      </c>
      <c r="AT278" s="222" t="s">
        <v>75</v>
      </c>
      <c r="AU278" s="222" t="s">
        <v>83</v>
      </c>
      <c r="AY278" s="221" t="s">
        <v>178</v>
      </c>
      <c r="BK278" s="223">
        <f>SUM(BK279:BK293)</f>
        <v>0</v>
      </c>
    </row>
    <row r="279" s="2" customFormat="1" ht="16.5" customHeight="1">
      <c r="A279" s="38"/>
      <c r="B279" s="39"/>
      <c r="C279" s="226" t="s">
        <v>1049</v>
      </c>
      <c r="D279" s="226" t="s">
        <v>181</v>
      </c>
      <c r="E279" s="227" t="s">
        <v>5591</v>
      </c>
      <c r="F279" s="228" t="s">
        <v>5592</v>
      </c>
      <c r="G279" s="229" t="s">
        <v>1341</v>
      </c>
      <c r="H279" s="230">
        <v>2</v>
      </c>
      <c r="I279" s="231"/>
      <c r="J279" s="232">
        <f>ROUND(I279*H279,2)</f>
        <v>0</v>
      </c>
      <c r="K279" s="228" t="s">
        <v>1</v>
      </c>
      <c r="L279" s="44"/>
      <c r="M279" s="233" t="s">
        <v>1</v>
      </c>
      <c r="N279" s="234" t="s">
        <v>41</v>
      </c>
      <c r="O279" s="91"/>
      <c r="P279" s="235">
        <f>O279*H279</f>
        <v>0</v>
      </c>
      <c r="Q279" s="235">
        <v>0</v>
      </c>
      <c r="R279" s="235">
        <f>Q279*H279</f>
        <v>0</v>
      </c>
      <c r="S279" s="235">
        <v>0</v>
      </c>
      <c r="T279" s="236">
        <f>S279*H279</f>
        <v>0</v>
      </c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R279" s="237" t="s">
        <v>186</v>
      </c>
      <c r="AT279" s="237" t="s">
        <v>181</v>
      </c>
      <c r="AU279" s="237" t="s">
        <v>85</v>
      </c>
      <c r="AY279" s="17" t="s">
        <v>178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7" t="s">
        <v>83</v>
      </c>
      <c r="BK279" s="238">
        <f>ROUND(I279*H279,2)</f>
        <v>0</v>
      </c>
      <c r="BL279" s="17" t="s">
        <v>186</v>
      </c>
      <c r="BM279" s="237" t="s">
        <v>1635</v>
      </c>
    </row>
    <row r="280" s="2" customFormat="1" ht="16.5" customHeight="1">
      <c r="A280" s="38"/>
      <c r="B280" s="39"/>
      <c r="C280" s="226" t="s">
        <v>1058</v>
      </c>
      <c r="D280" s="226" t="s">
        <v>181</v>
      </c>
      <c r="E280" s="227" t="s">
        <v>5593</v>
      </c>
      <c r="F280" s="228" t="s">
        <v>5594</v>
      </c>
      <c r="G280" s="229" t="s">
        <v>1341</v>
      </c>
      <c r="H280" s="230">
        <v>6</v>
      </c>
      <c r="I280" s="231"/>
      <c r="J280" s="232">
        <f>ROUND(I280*H280,2)</f>
        <v>0</v>
      </c>
      <c r="K280" s="228" t="s">
        <v>1</v>
      </c>
      <c r="L280" s="44"/>
      <c r="M280" s="233" t="s">
        <v>1</v>
      </c>
      <c r="N280" s="234" t="s">
        <v>41</v>
      </c>
      <c r="O280" s="91"/>
      <c r="P280" s="235">
        <f>O280*H280</f>
        <v>0</v>
      </c>
      <c r="Q280" s="235">
        <v>0</v>
      </c>
      <c r="R280" s="235">
        <f>Q280*H280</f>
        <v>0</v>
      </c>
      <c r="S280" s="235">
        <v>0</v>
      </c>
      <c r="T280" s="236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237" t="s">
        <v>186</v>
      </c>
      <c r="AT280" s="237" t="s">
        <v>181</v>
      </c>
      <c r="AU280" s="237" t="s">
        <v>85</v>
      </c>
      <c r="AY280" s="17" t="s">
        <v>178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7" t="s">
        <v>83</v>
      </c>
      <c r="BK280" s="238">
        <f>ROUND(I280*H280,2)</f>
        <v>0</v>
      </c>
      <c r="BL280" s="17" t="s">
        <v>186</v>
      </c>
      <c r="BM280" s="237" t="s">
        <v>1643</v>
      </c>
    </row>
    <row r="281" s="2" customFormat="1" ht="16.5" customHeight="1">
      <c r="A281" s="38"/>
      <c r="B281" s="39"/>
      <c r="C281" s="226" t="s">
        <v>1065</v>
      </c>
      <c r="D281" s="226" t="s">
        <v>181</v>
      </c>
      <c r="E281" s="227" t="s">
        <v>5595</v>
      </c>
      <c r="F281" s="228" t="s">
        <v>5596</v>
      </c>
      <c r="G281" s="229" t="s">
        <v>1341</v>
      </c>
      <c r="H281" s="230">
        <v>5</v>
      </c>
      <c r="I281" s="231"/>
      <c r="J281" s="232">
        <f>ROUND(I281*H281,2)</f>
        <v>0</v>
      </c>
      <c r="K281" s="228" t="s">
        <v>1</v>
      </c>
      <c r="L281" s="44"/>
      <c r="M281" s="233" t="s">
        <v>1</v>
      </c>
      <c r="N281" s="234" t="s">
        <v>41</v>
      </c>
      <c r="O281" s="91"/>
      <c r="P281" s="235">
        <f>O281*H281</f>
        <v>0</v>
      </c>
      <c r="Q281" s="235">
        <v>0</v>
      </c>
      <c r="R281" s="235">
        <f>Q281*H281</f>
        <v>0</v>
      </c>
      <c r="S281" s="235">
        <v>0</v>
      </c>
      <c r="T281" s="236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37" t="s">
        <v>186</v>
      </c>
      <c r="AT281" s="237" t="s">
        <v>181</v>
      </c>
      <c r="AU281" s="237" t="s">
        <v>85</v>
      </c>
      <c r="AY281" s="17" t="s">
        <v>178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7" t="s">
        <v>83</v>
      </c>
      <c r="BK281" s="238">
        <f>ROUND(I281*H281,2)</f>
        <v>0</v>
      </c>
      <c r="BL281" s="17" t="s">
        <v>186</v>
      </c>
      <c r="BM281" s="237" t="s">
        <v>1651</v>
      </c>
    </row>
    <row r="282" s="2" customFormat="1" ht="16.5" customHeight="1">
      <c r="A282" s="38"/>
      <c r="B282" s="39"/>
      <c r="C282" s="226" t="s">
        <v>1072</v>
      </c>
      <c r="D282" s="226" t="s">
        <v>181</v>
      </c>
      <c r="E282" s="227" t="s">
        <v>5597</v>
      </c>
      <c r="F282" s="228" t="s">
        <v>5598</v>
      </c>
      <c r="G282" s="229" t="s">
        <v>1341</v>
      </c>
      <c r="H282" s="230">
        <v>5</v>
      </c>
      <c r="I282" s="231"/>
      <c r="J282" s="232">
        <f>ROUND(I282*H282,2)</f>
        <v>0</v>
      </c>
      <c r="K282" s="228" t="s">
        <v>1</v>
      </c>
      <c r="L282" s="44"/>
      <c r="M282" s="233" t="s">
        <v>1</v>
      </c>
      <c r="N282" s="234" t="s">
        <v>41</v>
      </c>
      <c r="O282" s="91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37" t="s">
        <v>186</v>
      </c>
      <c r="AT282" s="237" t="s">
        <v>181</v>
      </c>
      <c r="AU282" s="237" t="s">
        <v>85</v>
      </c>
      <c r="AY282" s="17" t="s">
        <v>178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7" t="s">
        <v>83</v>
      </c>
      <c r="BK282" s="238">
        <f>ROUND(I282*H282,2)</f>
        <v>0</v>
      </c>
      <c r="BL282" s="17" t="s">
        <v>186</v>
      </c>
      <c r="BM282" s="237" t="s">
        <v>1659</v>
      </c>
    </row>
    <row r="283" s="2" customFormat="1" ht="16.5" customHeight="1">
      <c r="A283" s="38"/>
      <c r="B283" s="39"/>
      <c r="C283" s="226" t="s">
        <v>1077</v>
      </c>
      <c r="D283" s="226" t="s">
        <v>181</v>
      </c>
      <c r="E283" s="227" t="s">
        <v>5599</v>
      </c>
      <c r="F283" s="228" t="s">
        <v>5600</v>
      </c>
      <c r="G283" s="229" t="s">
        <v>1341</v>
      </c>
      <c r="H283" s="230">
        <v>5</v>
      </c>
      <c r="I283" s="231"/>
      <c r="J283" s="232">
        <f>ROUND(I283*H283,2)</f>
        <v>0</v>
      </c>
      <c r="K283" s="228" t="s">
        <v>1</v>
      </c>
      <c r="L283" s="44"/>
      <c r="M283" s="233" t="s">
        <v>1</v>
      </c>
      <c r="N283" s="234" t="s">
        <v>41</v>
      </c>
      <c r="O283" s="91"/>
      <c r="P283" s="235">
        <f>O283*H283</f>
        <v>0</v>
      </c>
      <c r="Q283" s="235">
        <v>0</v>
      </c>
      <c r="R283" s="235">
        <f>Q283*H283</f>
        <v>0</v>
      </c>
      <c r="S283" s="235">
        <v>0</v>
      </c>
      <c r="T283" s="236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237" t="s">
        <v>186</v>
      </c>
      <c r="AT283" s="237" t="s">
        <v>181</v>
      </c>
      <c r="AU283" s="237" t="s">
        <v>85</v>
      </c>
      <c r="AY283" s="17" t="s">
        <v>178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7" t="s">
        <v>83</v>
      </c>
      <c r="BK283" s="238">
        <f>ROUND(I283*H283,2)</f>
        <v>0</v>
      </c>
      <c r="BL283" s="17" t="s">
        <v>186</v>
      </c>
      <c r="BM283" s="237" t="s">
        <v>1667</v>
      </c>
    </row>
    <row r="284" s="2" customFormat="1" ht="16.5" customHeight="1">
      <c r="A284" s="38"/>
      <c r="B284" s="39"/>
      <c r="C284" s="226" t="s">
        <v>1082</v>
      </c>
      <c r="D284" s="226" t="s">
        <v>181</v>
      </c>
      <c r="E284" s="227" t="s">
        <v>5601</v>
      </c>
      <c r="F284" s="228" t="s">
        <v>5602</v>
      </c>
      <c r="G284" s="229" t="s">
        <v>1341</v>
      </c>
      <c r="H284" s="230">
        <v>5</v>
      </c>
      <c r="I284" s="231"/>
      <c r="J284" s="232">
        <f>ROUND(I284*H284,2)</f>
        <v>0</v>
      </c>
      <c r="K284" s="228" t="s">
        <v>1</v>
      </c>
      <c r="L284" s="44"/>
      <c r="M284" s="233" t="s">
        <v>1</v>
      </c>
      <c r="N284" s="234" t="s">
        <v>41</v>
      </c>
      <c r="O284" s="91"/>
      <c r="P284" s="235">
        <f>O284*H284</f>
        <v>0</v>
      </c>
      <c r="Q284" s="235">
        <v>0</v>
      </c>
      <c r="R284" s="235">
        <f>Q284*H284</f>
        <v>0</v>
      </c>
      <c r="S284" s="235">
        <v>0</v>
      </c>
      <c r="T284" s="236">
        <f>S284*H284</f>
        <v>0</v>
      </c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R284" s="237" t="s">
        <v>186</v>
      </c>
      <c r="AT284" s="237" t="s">
        <v>181</v>
      </c>
      <c r="AU284" s="237" t="s">
        <v>85</v>
      </c>
      <c r="AY284" s="17" t="s">
        <v>178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7" t="s">
        <v>83</v>
      </c>
      <c r="BK284" s="238">
        <f>ROUND(I284*H284,2)</f>
        <v>0</v>
      </c>
      <c r="BL284" s="17" t="s">
        <v>186</v>
      </c>
      <c r="BM284" s="237" t="s">
        <v>1675</v>
      </c>
    </row>
    <row r="285" s="2" customFormat="1" ht="16.5" customHeight="1">
      <c r="A285" s="38"/>
      <c r="B285" s="39"/>
      <c r="C285" s="226" t="s">
        <v>1089</v>
      </c>
      <c r="D285" s="226" t="s">
        <v>181</v>
      </c>
      <c r="E285" s="227" t="s">
        <v>5603</v>
      </c>
      <c r="F285" s="228" t="s">
        <v>5604</v>
      </c>
      <c r="G285" s="229" t="s">
        <v>1341</v>
      </c>
      <c r="H285" s="230">
        <v>1</v>
      </c>
      <c r="I285" s="231"/>
      <c r="J285" s="232">
        <f>ROUND(I285*H285,2)</f>
        <v>0</v>
      </c>
      <c r="K285" s="228" t="s">
        <v>1</v>
      </c>
      <c r="L285" s="44"/>
      <c r="M285" s="233" t="s">
        <v>1</v>
      </c>
      <c r="N285" s="234" t="s">
        <v>41</v>
      </c>
      <c r="O285" s="91"/>
      <c r="P285" s="235">
        <f>O285*H285</f>
        <v>0</v>
      </c>
      <c r="Q285" s="235">
        <v>0</v>
      </c>
      <c r="R285" s="235">
        <f>Q285*H285</f>
        <v>0</v>
      </c>
      <c r="S285" s="235">
        <v>0</v>
      </c>
      <c r="T285" s="236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37" t="s">
        <v>186</v>
      </c>
      <c r="AT285" s="237" t="s">
        <v>181</v>
      </c>
      <c r="AU285" s="237" t="s">
        <v>85</v>
      </c>
      <c r="AY285" s="17" t="s">
        <v>178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7" t="s">
        <v>83</v>
      </c>
      <c r="BK285" s="238">
        <f>ROUND(I285*H285,2)</f>
        <v>0</v>
      </c>
      <c r="BL285" s="17" t="s">
        <v>186</v>
      </c>
      <c r="BM285" s="237" t="s">
        <v>1691</v>
      </c>
    </row>
    <row r="286" s="2" customFormat="1" ht="16.5" customHeight="1">
      <c r="A286" s="38"/>
      <c r="B286" s="39"/>
      <c r="C286" s="226" t="s">
        <v>1094</v>
      </c>
      <c r="D286" s="226" t="s">
        <v>181</v>
      </c>
      <c r="E286" s="227" t="s">
        <v>5605</v>
      </c>
      <c r="F286" s="228" t="s">
        <v>5606</v>
      </c>
      <c r="G286" s="229" t="s">
        <v>1341</v>
      </c>
      <c r="H286" s="230">
        <v>5</v>
      </c>
      <c r="I286" s="231"/>
      <c r="J286" s="232">
        <f>ROUND(I286*H286,2)</f>
        <v>0</v>
      </c>
      <c r="K286" s="228" t="s">
        <v>1</v>
      </c>
      <c r="L286" s="44"/>
      <c r="M286" s="233" t="s">
        <v>1</v>
      </c>
      <c r="N286" s="234" t="s">
        <v>41</v>
      </c>
      <c r="O286" s="91"/>
      <c r="P286" s="235">
        <f>O286*H286</f>
        <v>0</v>
      </c>
      <c r="Q286" s="235">
        <v>0</v>
      </c>
      <c r="R286" s="235">
        <f>Q286*H286</f>
        <v>0</v>
      </c>
      <c r="S286" s="235">
        <v>0</v>
      </c>
      <c r="T286" s="23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37" t="s">
        <v>186</v>
      </c>
      <c r="AT286" s="237" t="s">
        <v>181</v>
      </c>
      <c r="AU286" s="237" t="s">
        <v>85</v>
      </c>
      <c r="AY286" s="17" t="s">
        <v>178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7" t="s">
        <v>83</v>
      </c>
      <c r="BK286" s="238">
        <f>ROUND(I286*H286,2)</f>
        <v>0</v>
      </c>
      <c r="BL286" s="17" t="s">
        <v>186</v>
      </c>
      <c r="BM286" s="237" t="s">
        <v>1700</v>
      </c>
    </row>
    <row r="287" s="2" customFormat="1" ht="16.5" customHeight="1">
      <c r="A287" s="38"/>
      <c r="B287" s="39"/>
      <c r="C287" s="226" t="s">
        <v>1099</v>
      </c>
      <c r="D287" s="226" t="s">
        <v>181</v>
      </c>
      <c r="E287" s="227" t="s">
        <v>5607</v>
      </c>
      <c r="F287" s="228" t="s">
        <v>5608</v>
      </c>
      <c r="G287" s="229" t="s">
        <v>1341</v>
      </c>
      <c r="H287" s="230">
        <v>1</v>
      </c>
      <c r="I287" s="231"/>
      <c r="J287" s="232">
        <f>ROUND(I287*H287,2)</f>
        <v>0</v>
      </c>
      <c r="K287" s="228" t="s">
        <v>1</v>
      </c>
      <c r="L287" s="44"/>
      <c r="M287" s="233" t="s">
        <v>1</v>
      </c>
      <c r="N287" s="234" t="s">
        <v>41</v>
      </c>
      <c r="O287" s="91"/>
      <c r="P287" s="235">
        <f>O287*H287</f>
        <v>0</v>
      </c>
      <c r="Q287" s="235">
        <v>0</v>
      </c>
      <c r="R287" s="235">
        <f>Q287*H287</f>
        <v>0</v>
      </c>
      <c r="S287" s="235">
        <v>0</v>
      </c>
      <c r="T287" s="236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237" t="s">
        <v>186</v>
      </c>
      <c r="AT287" s="237" t="s">
        <v>181</v>
      </c>
      <c r="AU287" s="237" t="s">
        <v>85</v>
      </c>
      <c r="AY287" s="17" t="s">
        <v>178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7" t="s">
        <v>83</v>
      </c>
      <c r="BK287" s="238">
        <f>ROUND(I287*H287,2)</f>
        <v>0</v>
      </c>
      <c r="BL287" s="17" t="s">
        <v>186</v>
      </c>
      <c r="BM287" s="237" t="s">
        <v>1708</v>
      </c>
    </row>
    <row r="288" s="2" customFormat="1" ht="16.5" customHeight="1">
      <c r="A288" s="38"/>
      <c r="B288" s="39"/>
      <c r="C288" s="226" t="s">
        <v>1104</v>
      </c>
      <c r="D288" s="226" t="s">
        <v>181</v>
      </c>
      <c r="E288" s="227" t="s">
        <v>5609</v>
      </c>
      <c r="F288" s="228" t="s">
        <v>5610</v>
      </c>
      <c r="G288" s="229" t="s">
        <v>1341</v>
      </c>
      <c r="H288" s="230">
        <v>2</v>
      </c>
      <c r="I288" s="231"/>
      <c r="J288" s="232">
        <f>ROUND(I288*H288,2)</f>
        <v>0</v>
      </c>
      <c r="K288" s="228" t="s">
        <v>1</v>
      </c>
      <c r="L288" s="44"/>
      <c r="M288" s="233" t="s">
        <v>1</v>
      </c>
      <c r="N288" s="234" t="s">
        <v>41</v>
      </c>
      <c r="O288" s="91"/>
      <c r="P288" s="235">
        <f>O288*H288</f>
        <v>0</v>
      </c>
      <c r="Q288" s="235">
        <v>0</v>
      </c>
      <c r="R288" s="235">
        <f>Q288*H288</f>
        <v>0</v>
      </c>
      <c r="S288" s="235">
        <v>0</v>
      </c>
      <c r="T288" s="236">
        <f>S288*H288</f>
        <v>0</v>
      </c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R288" s="237" t="s">
        <v>186</v>
      </c>
      <c r="AT288" s="237" t="s">
        <v>181</v>
      </c>
      <c r="AU288" s="237" t="s">
        <v>85</v>
      </c>
      <c r="AY288" s="17" t="s">
        <v>178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7" t="s">
        <v>83</v>
      </c>
      <c r="BK288" s="238">
        <f>ROUND(I288*H288,2)</f>
        <v>0</v>
      </c>
      <c r="BL288" s="17" t="s">
        <v>186</v>
      </c>
      <c r="BM288" s="237" t="s">
        <v>1716</v>
      </c>
    </row>
    <row r="289" s="2" customFormat="1" ht="16.5" customHeight="1">
      <c r="A289" s="38"/>
      <c r="B289" s="39"/>
      <c r="C289" s="226" t="s">
        <v>1111</v>
      </c>
      <c r="D289" s="226" t="s">
        <v>181</v>
      </c>
      <c r="E289" s="227" t="s">
        <v>5611</v>
      </c>
      <c r="F289" s="228" t="s">
        <v>5612</v>
      </c>
      <c r="G289" s="229" t="s">
        <v>1341</v>
      </c>
      <c r="H289" s="230">
        <v>1</v>
      </c>
      <c r="I289" s="231"/>
      <c r="J289" s="232">
        <f>ROUND(I289*H289,2)</f>
        <v>0</v>
      </c>
      <c r="K289" s="228" t="s">
        <v>1</v>
      </c>
      <c r="L289" s="44"/>
      <c r="M289" s="233" t="s">
        <v>1</v>
      </c>
      <c r="N289" s="234" t="s">
        <v>41</v>
      </c>
      <c r="O289" s="91"/>
      <c r="P289" s="235">
        <f>O289*H289</f>
        <v>0</v>
      </c>
      <c r="Q289" s="235">
        <v>0</v>
      </c>
      <c r="R289" s="235">
        <f>Q289*H289</f>
        <v>0</v>
      </c>
      <c r="S289" s="235">
        <v>0</v>
      </c>
      <c r="T289" s="23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37" t="s">
        <v>186</v>
      </c>
      <c r="AT289" s="237" t="s">
        <v>181</v>
      </c>
      <c r="AU289" s="237" t="s">
        <v>85</v>
      </c>
      <c r="AY289" s="17" t="s">
        <v>178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7" t="s">
        <v>83</v>
      </c>
      <c r="BK289" s="238">
        <f>ROUND(I289*H289,2)</f>
        <v>0</v>
      </c>
      <c r="BL289" s="17" t="s">
        <v>186</v>
      </c>
      <c r="BM289" s="237" t="s">
        <v>1724</v>
      </c>
    </row>
    <row r="290" s="2" customFormat="1" ht="16.5" customHeight="1">
      <c r="A290" s="38"/>
      <c r="B290" s="39"/>
      <c r="C290" s="226" t="s">
        <v>1117</v>
      </c>
      <c r="D290" s="226" t="s">
        <v>181</v>
      </c>
      <c r="E290" s="227" t="s">
        <v>5613</v>
      </c>
      <c r="F290" s="228" t="s">
        <v>5614</v>
      </c>
      <c r="G290" s="229" t="s">
        <v>1341</v>
      </c>
      <c r="H290" s="230">
        <v>8</v>
      </c>
      <c r="I290" s="231"/>
      <c r="J290" s="232">
        <f>ROUND(I290*H290,2)</f>
        <v>0</v>
      </c>
      <c r="K290" s="228" t="s">
        <v>1</v>
      </c>
      <c r="L290" s="44"/>
      <c r="M290" s="233" t="s">
        <v>1</v>
      </c>
      <c r="N290" s="234" t="s">
        <v>41</v>
      </c>
      <c r="O290" s="91"/>
      <c r="P290" s="235">
        <f>O290*H290</f>
        <v>0</v>
      </c>
      <c r="Q290" s="235">
        <v>0</v>
      </c>
      <c r="R290" s="235">
        <f>Q290*H290</f>
        <v>0</v>
      </c>
      <c r="S290" s="235">
        <v>0</v>
      </c>
      <c r="T290" s="236">
        <f>S290*H290</f>
        <v>0</v>
      </c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R290" s="237" t="s">
        <v>186</v>
      </c>
      <c r="AT290" s="237" t="s">
        <v>181</v>
      </c>
      <c r="AU290" s="237" t="s">
        <v>85</v>
      </c>
      <c r="AY290" s="17" t="s">
        <v>178</v>
      </c>
      <c r="BE290" s="238">
        <f>IF(N290="základní",J290,0)</f>
        <v>0</v>
      </c>
      <c r="BF290" s="238">
        <f>IF(N290="snížená",J290,0)</f>
        <v>0</v>
      </c>
      <c r="BG290" s="238">
        <f>IF(N290="zákl. přenesená",J290,0)</f>
        <v>0</v>
      </c>
      <c r="BH290" s="238">
        <f>IF(N290="sníž. přenesená",J290,0)</f>
        <v>0</v>
      </c>
      <c r="BI290" s="238">
        <f>IF(N290="nulová",J290,0)</f>
        <v>0</v>
      </c>
      <c r="BJ290" s="17" t="s">
        <v>83</v>
      </c>
      <c r="BK290" s="238">
        <f>ROUND(I290*H290,2)</f>
        <v>0</v>
      </c>
      <c r="BL290" s="17" t="s">
        <v>186</v>
      </c>
      <c r="BM290" s="237" t="s">
        <v>1732</v>
      </c>
    </row>
    <row r="291" s="2" customFormat="1" ht="16.5" customHeight="1">
      <c r="A291" s="38"/>
      <c r="B291" s="39"/>
      <c r="C291" s="226" t="s">
        <v>1123</v>
      </c>
      <c r="D291" s="226" t="s">
        <v>181</v>
      </c>
      <c r="E291" s="227" t="s">
        <v>5615</v>
      </c>
      <c r="F291" s="228" t="s">
        <v>5616</v>
      </c>
      <c r="G291" s="229" t="s">
        <v>1341</v>
      </c>
      <c r="H291" s="230">
        <v>17</v>
      </c>
      <c r="I291" s="231"/>
      <c r="J291" s="232">
        <f>ROUND(I291*H291,2)</f>
        <v>0</v>
      </c>
      <c r="K291" s="228" t="s">
        <v>1</v>
      </c>
      <c r="L291" s="44"/>
      <c r="M291" s="233" t="s">
        <v>1</v>
      </c>
      <c r="N291" s="234" t="s">
        <v>41</v>
      </c>
      <c r="O291" s="91"/>
      <c r="P291" s="235">
        <f>O291*H291</f>
        <v>0</v>
      </c>
      <c r="Q291" s="235">
        <v>0</v>
      </c>
      <c r="R291" s="235">
        <f>Q291*H291</f>
        <v>0</v>
      </c>
      <c r="S291" s="235">
        <v>0</v>
      </c>
      <c r="T291" s="236">
        <f>S291*H291</f>
        <v>0</v>
      </c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R291" s="237" t="s">
        <v>186</v>
      </c>
      <c r="AT291" s="237" t="s">
        <v>181</v>
      </c>
      <c r="AU291" s="237" t="s">
        <v>85</v>
      </c>
      <c r="AY291" s="17" t="s">
        <v>178</v>
      </c>
      <c r="BE291" s="238">
        <f>IF(N291="základní",J291,0)</f>
        <v>0</v>
      </c>
      <c r="BF291" s="238">
        <f>IF(N291="snížená",J291,0)</f>
        <v>0</v>
      </c>
      <c r="BG291" s="238">
        <f>IF(N291="zákl. přenesená",J291,0)</f>
        <v>0</v>
      </c>
      <c r="BH291" s="238">
        <f>IF(N291="sníž. přenesená",J291,0)</f>
        <v>0</v>
      </c>
      <c r="BI291" s="238">
        <f>IF(N291="nulová",J291,0)</f>
        <v>0</v>
      </c>
      <c r="BJ291" s="17" t="s">
        <v>83</v>
      </c>
      <c r="BK291" s="238">
        <f>ROUND(I291*H291,2)</f>
        <v>0</v>
      </c>
      <c r="BL291" s="17" t="s">
        <v>186</v>
      </c>
      <c r="BM291" s="237" t="s">
        <v>1740</v>
      </c>
    </row>
    <row r="292" s="2" customFormat="1" ht="16.5" customHeight="1">
      <c r="A292" s="38"/>
      <c r="B292" s="39"/>
      <c r="C292" s="226" t="s">
        <v>1146</v>
      </c>
      <c r="D292" s="226" t="s">
        <v>181</v>
      </c>
      <c r="E292" s="227" t="s">
        <v>5617</v>
      </c>
      <c r="F292" s="228" t="s">
        <v>5618</v>
      </c>
      <c r="G292" s="229" t="s">
        <v>1341</v>
      </c>
      <c r="H292" s="230">
        <v>18</v>
      </c>
      <c r="I292" s="231"/>
      <c r="J292" s="232">
        <f>ROUND(I292*H292,2)</f>
        <v>0</v>
      </c>
      <c r="K292" s="228" t="s">
        <v>1</v>
      </c>
      <c r="L292" s="44"/>
      <c r="M292" s="233" t="s">
        <v>1</v>
      </c>
      <c r="N292" s="234" t="s">
        <v>41</v>
      </c>
      <c r="O292" s="91"/>
      <c r="P292" s="235">
        <f>O292*H292</f>
        <v>0</v>
      </c>
      <c r="Q292" s="235">
        <v>0</v>
      </c>
      <c r="R292" s="235">
        <f>Q292*H292</f>
        <v>0</v>
      </c>
      <c r="S292" s="235">
        <v>0</v>
      </c>
      <c r="T292" s="23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37" t="s">
        <v>186</v>
      </c>
      <c r="AT292" s="237" t="s">
        <v>181</v>
      </c>
      <c r="AU292" s="237" t="s">
        <v>85</v>
      </c>
      <c r="AY292" s="17" t="s">
        <v>178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7" t="s">
        <v>83</v>
      </c>
      <c r="BK292" s="238">
        <f>ROUND(I292*H292,2)</f>
        <v>0</v>
      </c>
      <c r="BL292" s="17" t="s">
        <v>186</v>
      </c>
      <c r="BM292" s="237" t="s">
        <v>1752</v>
      </c>
    </row>
    <row r="293" s="2" customFormat="1" ht="24.15" customHeight="1">
      <c r="A293" s="38"/>
      <c r="B293" s="39"/>
      <c r="C293" s="226" t="s">
        <v>1153</v>
      </c>
      <c r="D293" s="226" t="s">
        <v>181</v>
      </c>
      <c r="E293" s="227" t="s">
        <v>5619</v>
      </c>
      <c r="F293" s="228" t="s">
        <v>5620</v>
      </c>
      <c r="G293" s="229" t="s">
        <v>544</v>
      </c>
      <c r="H293" s="230">
        <v>10</v>
      </c>
      <c r="I293" s="231"/>
      <c r="J293" s="232">
        <f>ROUND(I293*H293,2)</f>
        <v>0</v>
      </c>
      <c r="K293" s="228" t="s">
        <v>1</v>
      </c>
      <c r="L293" s="44"/>
      <c r="M293" s="233" t="s">
        <v>1</v>
      </c>
      <c r="N293" s="234" t="s">
        <v>41</v>
      </c>
      <c r="O293" s="91"/>
      <c r="P293" s="235">
        <f>O293*H293</f>
        <v>0</v>
      </c>
      <c r="Q293" s="235">
        <v>0</v>
      </c>
      <c r="R293" s="235">
        <f>Q293*H293</f>
        <v>0</v>
      </c>
      <c r="S293" s="235">
        <v>0</v>
      </c>
      <c r="T293" s="236">
        <f>S293*H293</f>
        <v>0</v>
      </c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R293" s="237" t="s">
        <v>186</v>
      </c>
      <c r="AT293" s="237" t="s">
        <v>181</v>
      </c>
      <c r="AU293" s="237" t="s">
        <v>85</v>
      </c>
      <c r="AY293" s="17" t="s">
        <v>178</v>
      </c>
      <c r="BE293" s="238">
        <f>IF(N293="základní",J293,0)</f>
        <v>0</v>
      </c>
      <c r="BF293" s="238">
        <f>IF(N293="snížená",J293,0)</f>
        <v>0</v>
      </c>
      <c r="BG293" s="238">
        <f>IF(N293="zákl. přenesená",J293,0)</f>
        <v>0</v>
      </c>
      <c r="BH293" s="238">
        <f>IF(N293="sníž. přenesená",J293,0)</f>
        <v>0</v>
      </c>
      <c r="BI293" s="238">
        <f>IF(N293="nulová",J293,0)</f>
        <v>0</v>
      </c>
      <c r="BJ293" s="17" t="s">
        <v>83</v>
      </c>
      <c r="BK293" s="238">
        <f>ROUND(I293*H293,2)</f>
        <v>0</v>
      </c>
      <c r="BL293" s="17" t="s">
        <v>186</v>
      </c>
      <c r="BM293" s="237" t="s">
        <v>1760</v>
      </c>
    </row>
    <row r="294" s="12" customFormat="1" ht="22.8" customHeight="1">
      <c r="A294" s="12"/>
      <c r="B294" s="210"/>
      <c r="C294" s="211"/>
      <c r="D294" s="212" t="s">
        <v>75</v>
      </c>
      <c r="E294" s="224" t="s">
        <v>3229</v>
      </c>
      <c r="F294" s="224" t="s">
        <v>5444</v>
      </c>
      <c r="G294" s="211"/>
      <c r="H294" s="211"/>
      <c r="I294" s="214"/>
      <c r="J294" s="225">
        <f>BK294</f>
        <v>0</v>
      </c>
      <c r="K294" s="211"/>
      <c r="L294" s="216"/>
      <c r="M294" s="217"/>
      <c r="N294" s="218"/>
      <c r="O294" s="218"/>
      <c r="P294" s="219">
        <f>SUM(P295:P303)</f>
        <v>0</v>
      </c>
      <c r="Q294" s="218"/>
      <c r="R294" s="219">
        <f>SUM(R295:R303)</f>
        <v>0</v>
      </c>
      <c r="S294" s="218"/>
      <c r="T294" s="220">
        <f>SUM(T295:T303)</f>
        <v>0</v>
      </c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R294" s="221" t="s">
        <v>83</v>
      </c>
      <c r="AT294" s="222" t="s">
        <v>75</v>
      </c>
      <c r="AU294" s="222" t="s">
        <v>83</v>
      </c>
      <c r="AY294" s="221" t="s">
        <v>178</v>
      </c>
      <c r="BK294" s="223">
        <f>SUM(BK295:BK303)</f>
        <v>0</v>
      </c>
    </row>
    <row r="295" s="2" customFormat="1" ht="16.5" customHeight="1">
      <c r="A295" s="38"/>
      <c r="B295" s="39"/>
      <c r="C295" s="226" t="s">
        <v>1160</v>
      </c>
      <c r="D295" s="226" t="s">
        <v>181</v>
      </c>
      <c r="E295" s="227" t="s">
        <v>5621</v>
      </c>
      <c r="F295" s="228" t="s">
        <v>5622</v>
      </c>
      <c r="G295" s="229" t="s">
        <v>267</v>
      </c>
      <c r="H295" s="230">
        <v>120</v>
      </c>
      <c r="I295" s="231"/>
      <c r="J295" s="232">
        <f>ROUND(I295*H295,2)</f>
        <v>0</v>
      </c>
      <c r="K295" s="228" t="s">
        <v>1</v>
      </c>
      <c r="L295" s="44"/>
      <c r="M295" s="233" t="s">
        <v>1</v>
      </c>
      <c r="N295" s="234" t="s">
        <v>41</v>
      </c>
      <c r="O295" s="91"/>
      <c r="P295" s="235">
        <f>O295*H295</f>
        <v>0</v>
      </c>
      <c r="Q295" s="235">
        <v>0</v>
      </c>
      <c r="R295" s="235">
        <f>Q295*H295</f>
        <v>0</v>
      </c>
      <c r="S295" s="235">
        <v>0</v>
      </c>
      <c r="T295" s="236">
        <f>S295*H295</f>
        <v>0</v>
      </c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R295" s="237" t="s">
        <v>186</v>
      </c>
      <c r="AT295" s="237" t="s">
        <v>181</v>
      </c>
      <c r="AU295" s="237" t="s">
        <v>85</v>
      </c>
      <c r="AY295" s="17" t="s">
        <v>178</v>
      </c>
      <c r="BE295" s="238">
        <f>IF(N295="základní",J295,0)</f>
        <v>0</v>
      </c>
      <c r="BF295" s="238">
        <f>IF(N295="snížená",J295,0)</f>
        <v>0</v>
      </c>
      <c r="BG295" s="238">
        <f>IF(N295="zákl. přenesená",J295,0)</f>
        <v>0</v>
      </c>
      <c r="BH295" s="238">
        <f>IF(N295="sníž. přenesená",J295,0)</f>
        <v>0</v>
      </c>
      <c r="BI295" s="238">
        <f>IF(N295="nulová",J295,0)</f>
        <v>0</v>
      </c>
      <c r="BJ295" s="17" t="s">
        <v>83</v>
      </c>
      <c r="BK295" s="238">
        <f>ROUND(I295*H295,2)</f>
        <v>0</v>
      </c>
      <c r="BL295" s="17" t="s">
        <v>186</v>
      </c>
      <c r="BM295" s="237" t="s">
        <v>1768</v>
      </c>
    </row>
    <row r="296" s="2" customFormat="1" ht="16.5" customHeight="1">
      <c r="A296" s="38"/>
      <c r="B296" s="39"/>
      <c r="C296" s="226" t="s">
        <v>1166</v>
      </c>
      <c r="D296" s="226" t="s">
        <v>181</v>
      </c>
      <c r="E296" s="227" t="s">
        <v>5623</v>
      </c>
      <c r="F296" s="228" t="s">
        <v>5624</v>
      </c>
      <c r="G296" s="229" t="s">
        <v>267</v>
      </c>
      <c r="H296" s="230">
        <v>360</v>
      </c>
      <c r="I296" s="231"/>
      <c r="J296" s="232">
        <f>ROUND(I296*H296,2)</f>
        <v>0</v>
      </c>
      <c r="K296" s="228" t="s">
        <v>1</v>
      </c>
      <c r="L296" s="44"/>
      <c r="M296" s="233" t="s">
        <v>1</v>
      </c>
      <c r="N296" s="234" t="s">
        <v>41</v>
      </c>
      <c r="O296" s="91"/>
      <c r="P296" s="235">
        <f>O296*H296</f>
        <v>0</v>
      </c>
      <c r="Q296" s="235">
        <v>0</v>
      </c>
      <c r="R296" s="235">
        <f>Q296*H296</f>
        <v>0</v>
      </c>
      <c r="S296" s="235">
        <v>0</v>
      </c>
      <c r="T296" s="236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237" t="s">
        <v>186</v>
      </c>
      <c r="AT296" s="237" t="s">
        <v>181</v>
      </c>
      <c r="AU296" s="237" t="s">
        <v>85</v>
      </c>
      <c r="AY296" s="17" t="s">
        <v>178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7" t="s">
        <v>83</v>
      </c>
      <c r="BK296" s="238">
        <f>ROUND(I296*H296,2)</f>
        <v>0</v>
      </c>
      <c r="BL296" s="17" t="s">
        <v>186</v>
      </c>
      <c r="BM296" s="237" t="s">
        <v>1778</v>
      </c>
    </row>
    <row r="297" s="2" customFormat="1" ht="16.5" customHeight="1">
      <c r="A297" s="38"/>
      <c r="B297" s="39"/>
      <c r="C297" s="226" t="s">
        <v>1172</v>
      </c>
      <c r="D297" s="226" t="s">
        <v>181</v>
      </c>
      <c r="E297" s="227" t="s">
        <v>5583</v>
      </c>
      <c r="F297" s="228" t="s">
        <v>5584</v>
      </c>
      <c r="G297" s="229" t="s">
        <v>267</v>
      </c>
      <c r="H297" s="230">
        <v>5</v>
      </c>
      <c r="I297" s="231"/>
      <c r="J297" s="232">
        <f>ROUND(I297*H297,2)</f>
        <v>0</v>
      </c>
      <c r="K297" s="228" t="s">
        <v>1</v>
      </c>
      <c r="L297" s="44"/>
      <c r="M297" s="233" t="s">
        <v>1</v>
      </c>
      <c r="N297" s="234" t="s">
        <v>41</v>
      </c>
      <c r="O297" s="91"/>
      <c r="P297" s="235">
        <f>O297*H297</f>
        <v>0</v>
      </c>
      <c r="Q297" s="235">
        <v>0</v>
      </c>
      <c r="R297" s="235">
        <f>Q297*H297</f>
        <v>0</v>
      </c>
      <c r="S297" s="235">
        <v>0</v>
      </c>
      <c r="T297" s="236">
        <f>S297*H297</f>
        <v>0</v>
      </c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R297" s="237" t="s">
        <v>186</v>
      </c>
      <c r="AT297" s="237" t="s">
        <v>181</v>
      </c>
      <c r="AU297" s="237" t="s">
        <v>85</v>
      </c>
      <c r="AY297" s="17" t="s">
        <v>178</v>
      </c>
      <c r="BE297" s="238">
        <f>IF(N297="základní",J297,0)</f>
        <v>0</v>
      </c>
      <c r="BF297" s="238">
        <f>IF(N297="snížená",J297,0)</f>
        <v>0</v>
      </c>
      <c r="BG297" s="238">
        <f>IF(N297="zákl. přenesená",J297,0)</f>
        <v>0</v>
      </c>
      <c r="BH297" s="238">
        <f>IF(N297="sníž. přenesená",J297,0)</f>
        <v>0</v>
      </c>
      <c r="BI297" s="238">
        <f>IF(N297="nulová",J297,0)</f>
        <v>0</v>
      </c>
      <c r="BJ297" s="17" t="s">
        <v>83</v>
      </c>
      <c r="BK297" s="238">
        <f>ROUND(I297*H297,2)</f>
        <v>0</v>
      </c>
      <c r="BL297" s="17" t="s">
        <v>186</v>
      </c>
      <c r="BM297" s="237" t="s">
        <v>1786</v>
      </c>
    </row>
    <row r="298" s="2" customFormat="1" ht="16.5" customHeight="1">
      <c r="A298" s="38"/>
      <c r="B298" s="39"/>
      <c r="C298" s="226" t="s">
        <v>1176</v>
      </c>
      <c r="D298" s="226" t="s">
        <v>181</v>
      </c>
      <c r="E298" s="227" t="s">
        <v>5511</v>
      </c>
      <c r="F298" s="228" t="s">
        <v>5512</v>
      </c>
      <c r="G298" s="229" t="s">
        <v>267</v>
      </c>
      <c r="H298" s="230">
        <v>50</v>
      </c>
      <c r="I298" s="231"/>
      <c r="J298" s="232">
        <f>ROUND(I298*H298,2)</f>
        <v>0</v>
      </c>
      <c r="K298" s="228" t="s">
        <v>1</v>
      </c>
      <c r="L298" s="44"/>
      <c r="M298" s="233" t="s">
        <v>1</v>
      </c>
      <c r="N298" s="234" t="s">
        <v>41</v>
      </c>
      <c r="O298" s="91"/>
      <c r="P298" s="235">
        <f>O298*H298</f>
        <v>0</v>
      </c>
      <c r="Q298" s="235">
        <v>0</v>
      </c>
      <c r="R298" s="235">
        <f>Q298*H298</f>
        <v>0</v>
      </c>
      <c r="S298" s="235">
        <v>0</v>
      </c>
      <c r="T298" s="236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237" t="s">
        <v>186</v>
      </c>
      <c r="AT298" s="237" t="s">
        <v>181</v>
      </c>
      <c r="AU298" s="237" t="s">
        <v>85</v>
      </c>
      <c r="AY298" s="17" t="s">
        <v>178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7" t="s">
        <v>83</v>
      </c>
      <c r="BK298" s="238">
        <f>ROUND(I298*H298,2)</f>
        <v>0</v>
      </c>
      <c r="BL298" s="17" t="s">
        <v>186</v>
      </c>
      <c r="BM298" s="237" t="s">
        <v>1796</v>
      </c>
    </row>
    <row r="299" s="2" customFormat="1" ht="24.15" customHeight="1">
      <c r="A299" s="38"/>
      <c r="B299" s="39"/>
      <c r="C299" s="226" t="s">
        <v>1183</v>
      </c>
      <c r="D299" s="226" t="s">
        <v>181</v>
      </c>
      <c r="E299" s="227" t="s">
        <v>5461</v>
      </c>
      <c r="F299" s="228" t="s">
        <v>5462</v>
      </c>
      <c r="G299" s="229" t="s">
        <v>1341</v>
      </c>
      <c r="H299" s="230">
        <v>19</v>
      </c>
      <c r="I299" s="231"/>
      <c r="J299" s="232">
        <f>ROUND(I299*H299,2)</f>
        <v>0</v>
      </c>
      <c r="K299" s="228" t="s">
        <v>1</v>
      </c>
      <c r="L299" s="44"/>
      <c r="M299" s="233" t="s">
        <v>1</v>
      </c>
      <c r="N299" s="234" t="s">
        <v>41</v>
      </c>
      <c r="O299" s="91"/>
      <c r="P299" s="235">
        <f>O299*H299</f>
        <v>0</v>
      </c>
      <c r="Q299" s="235">
        <v>0</v>
      </c>
      <c r="R299" s="235">
        <f>Q299*H299</f>
        <v>0</v>
      </c>
      <c r="S299" s="235">
        <v>0</v>
      </c>
      <c r="T299" s="236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237" t="s">
        <v>186</v>
      </c>
      <c r="AT299" s="237" t="s">
        <v>181</v>
      </c>
      <c r="AU299" s="237" t="s">
        <v>85</v>
      </c>
      <c r="AY299" s="17" t="s">
        <v>178</v>
      </c>
      <c r="BE299" s="238">
        <f>IF(N299="základní",J299,0)</f>
        <v>0</v>
      </c>
      <c r="BF299" s="238">
        <f>IF(N299="snížená",J299,0)</f>
        <v>0</v>
      </c>
      <c r="BG299" s="238">
        <f>IF(N299="zákl. přenesená",J299,0)</f>
        <v>0</v>
      </c>
      <c r="BH299" s="238">
        <f>IF(N299="sníž. přenesená",J299,0)</f>
        <v>0</v>
      </c>
      <c r="BI299" s="238">
        <f>IF(N299="nulová",J299,0)</f>
        <v>0</v>
      </c>
      <c r="BJ299" s="17" t="s">
        <v>83</v>
      </c>
      <c r="BK299" s="238">
        <f>ROUND(I299*H299,2)</f>
        <v>0</v>
      </c>
      <c r="BL299" s="17" t="s">
        <v>186</v>
      </c>
      <c r="BM299" s="237" t="s">
        <v>1804</v>
      </c>
    </row>
    <row r="300" s="2" customFormat="1" ht="16.5" customHeight="1">
      <c r="A300" s="38"/>
      <c r="B300" s="39"/>
      <c r="C300" s="226" t="s">
        <v>1189</v>
      </c>
      <c r="D300" s="226" t="s">
        <v>181</v>
      </c>
      <c r="E300" s="227" t="s">
        <v>5625</v>
      </c>
      <c r="F300" s="228" t="s">
        <v>5626</v>
      </c>
      <c r="G300" s="229" t="s">
        <v>1341</v>
      </c>
      <c r="H300" s="230">
        <v>1</v>
      </c>
      <c r="I300" s="231"/>
      <c r="J300" s="232">
        <f>ROUND(I300*H300,2)</f>
        <v>0</v>
      </c>
      <c r="K300" s="228" t="s">
        <v>1</v>
      </c>
      <c r="L300" s="44"/>
      <c r="M300" s="233" t="s">
        <v>1</v>
      </c>
      <c r="N300" s="234" t="s">
        <v>41</v>
      </c>
      <c r="O300" s="91"/>
      <c r="P300" s="235">
        <f>O300*H300</f>
        <v>0</v>
      </c>
      <c r="Q300" s="235">
        <v>0</v>
      </c>
      <c r="R300" s="235">
        <f>Q300*H300</f>
        <v>0</v>
      </c>
      <c r="S300" s="235">
        <v>0</v>
      </c>
      <c r="T300" s="236">
        <f>S300*H300</f>
        <v>0</v>
      </c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R300" s="237" t="s">
        <v>186</v>
      </c>
      <c r="AT300" s="237" t="s">
        <v>181</v>
      </c>
      <c r="AU300" s="237" t="s">
        <v>85</v>
      </c>
      <c r="AY300" s="17" t="s">
        <v>178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7" t="s">
        <v>83</v>
      </c>
      <c r="BK300" s="238">
        <f>ROUND(I300*H300,2)</f>
        <v>0</v>
      </c>
      <c r="BL300" s="17" t="s">
        <v>186</v>
      </c>
      <c r="BM300" s="237" t="s">
        <v>1822</v>
      </c>
    </row>
    <row r="301" s="2" customFormat="1" ht="24.15" customHeight="1">
      <c r="A301" s="38"/>
      <c r="B301" s="39"/>
      <c r="C301" s="226" t="s">
        <v>1194</v>
      </c>
      <c r="D301" s="226" t="s">
        <v>181</v>
      </c>
      <c r="E301" s="227" t="s">
        <v>5627</v>
      </c>
      <c r="F301" s="228" t="s">
        <v>5514</v>
      </c>
      <c r="G301" s="229" t="s">
        <v>3226</v>
      </c>
      <c r="H301" s="230">
        <v>1</v>
      </c>
      <c r="I301" s="231"/>
      <c r="J301" s="232">
        <f>ROUND(I301*H301,2)</f>
        <v>0</v>
      </c>
      <c r="K301" s="228" t="s">
        <v>1</v>
      </c>
      <c r="L301" s="44"/>
      <c r="M301" s="233" t="s">
        <v>1</v>
      </c>
      <c r="N301" s="234" t="s">
        <v>41</v>
      </c>
      <c r="O301" s="91"/>
      <c r="P301" s="235">
        <f>O301*H301</f>
        <v>0</v>
      </c>
      <c r="Q301" s="235">
        <v>0</v>
      </c>
      <c r="R301" s="235">
        <f>Q301*H301</f>
        <v>0</v>
      </c>
      <c r="S301" s="235">
        <v>0</v>
      </c>
      <c r="T301" s="236">
        <f>S301*H301</f>
        <v>0</v>
      </c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R301" s="237" t="s">
        <v>186</v>
      </c>
      <c r="AT301" s="237" t="s">
        <v>181</v>
      </c>
      <c r="AU301" s="237" t="s">
        <v>85</v>
      </c>
      <c r="AY301" s="17" t="s">
        <v>178</v>
      </c>
      <c r="BE301" s="238">
        <f>IF(N301="základní",J301,0)</f>
        <v>0</v>
      </c>
      <c r="BF301" s="238">
        <f>IF(N301="snížená",J301,0)</f>
        <v>0</v>
      </c>
      <c r="BG301" s="238">
        <f>IF(N301="zákl. přenesená",J301,0)</f>
        <v>0</v>
      </c>
      <c r="BH301" s="238">
        <f>IF(N301="sníž. přenesená",J301,0)</f>
        <v>0</v>
      </c>
      <c r="BI301" s="238">
        <f>IF(N301="nulová",J301,0)</f>
        <v>0</v>
      </c>
      <c r="BJ301" s="17" t="s">
        <v>83</v>
      </c>
      <c r="BK301" s="238">
        <f>ROUND(I301*H301,2)</f>
        <v>0</v>
      </c>
      <c r="BL301" s="17" t="s">
        <v>186</v>
      </c>
      <c r="BM301" s="237" t="s">
        <v>1833</v>
      </c>
    </row>
    <row r="302" s="2" customFormat="1" ht="21.75" customHeight="1">
      <c r="A302" s="38"/>
      <c r="B302" s="39"/>
      <c r="C302" s="226" t="s">
        <v>1202</v>
      </c>
      <c r="D302" s="226" t="s">
        <v>181</v>
      </c>
      <c r="E302" s="227" t="s">
        <v>5469</v>
      </c>
      <c r="F302" s="228" t="s">
        <v>5470</v>
      </c>
      <c r="G302" s="229" t="s">
        <v>1341</v>
      </c>
      <c r="H302" s="230">
        <v>8</v>
      </c>
      <c r="I302" s="231"/>
      <c r="J302" s="232">
        <f>ROUND(I302*H302,2)</f>
        <v>0</v>
      </c>
      <c r="K302" s="228" t="s">
        <v>1</v>
      </c>
      <c r="L302" s="44"/>
      <c r="M302" s="233" t="s">
        <v>1</v>
      </c>
      <c r="N302" s="234" t="s">
        <v>41</v>
      </c>
      <c r="O302" s="91"/>
      <c r="P302" s="235">
        <f>O302*H302</f>
        <v>0</v>
      </c>
      <c r="Q302" s="235">
        <v>0</v>
      </c>
      <c r="R302" s="235">
        <f>Q302*H302</f>
        <v>0</v>
      </c>
      <c r="S302" s="235">
        <v>0</v>
      </c>
      <c r="T302" s="23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37" t="s">
        <v>186</v>
      </c>
      <c r="AT302" s="237" t="s">
        <v>181</v>
      </c>
      <c r="AU302" s="237" t="s">
        <v>85</v>
      </c>
      <c r="AY302" s="17" t="s">
        <v>178</v>
      </c>
      <c r="BE302" s="238">
        <f>IF(N302="základní",J302,0)</f>
        <v>0</v>
      </c>
      <c r="BF302" s="238">
        <f>IF(N302="snížená",J302,0)</f>
        <v>0</v>
      </c>
      <c r="BG302" s="238">
        <f>IF(N302="zákl. přenesená",J302,0)</f>
        <v>0</v>
      </c>
      <c r="BH302" s="238">
        <f>IF(N302="sníž. přenesená",J302,0)</f>
        <v>0</v>
      </c>
      <c r="BI302" s="238">
        <f>IF(N302="nulová",J302,0)</f>
        <v>0</v>
      </c>
      <c r="BJ302" s="17" t="s">
        <v>83</v>
      </c>
      <c r="BK302" s="238">
        <f>ROUND(I302*H302,2)</f>
        <v>0</v>
      </c>
      <c r="BL302" s="17" t="s">
        <v>186</v>
      </c>
      <c r="BM302" s="237" t="s">
        <v>1845</v>
      </c>
    </row>
    <row r="303" s="2" customFormat="1" ht="16.5" customHeight="1">
      <c r="A303" s="38"/>
      <c r="B303" s="39"/>
      <c r="C303" s="226" t="s">
        <v>1212</v>
      </c>
      <c r="D303" s="226" t="s">
        <v>181</v>
      </c>
      <c r="E303" s="227" t="s">
        <v>5473</v>
      </c>
      <c r="F303" s="228" t="s">
        <v>5474</v>
      </c>
      <c r="G303" s="229" t="s">
        <v>267</v>
      </c>
      <c r="H303" s="230">
        <v>40</v>
      </c>
      <c r="I303" s="231"/>
      <c r="J303" s="232">
        <f>ROUND(I303*H303,2)</f>
        <v>0</v>
      </c>
      <c r="K303" s="228" t="s">
        <v>1</v>
      </c>
      <c r="L303" s="44"/>
      <c r="M303" s="233" t="s">
        <v>1</v>
      </c>
      <c r="N303" s="234" t="s">
        <v>41</v>
      </c>
      <c r="O303" s="91"/>
      <c r="P303" s="235">
        <f>O303*H303</f>
        <v>0</v>
      </c>
      <c r="Q303" s="235">
        <v>0</v>
      </c>
      <c r="R303" s="235">
        <f>Q303*H303</f>
        <v>0</v>
      </c>
      <c r="S303" s="235">
        <v>0</v>
      </c>
      <c r="T303" s="236">
        <f>S303*H303</f>
        <v>0</v>
      </c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R303" s="237" t="s">
        <v>186</v>
      </c>
      <c r="AT303" s="237" t="s">
        <v>181</v>
      </c>
      <c r="AU303" s="237" t="s">
        <v>85</v>
      </c>
      <c r="AY303" s="17" t="s">
        <v>178</v>
      </c>
      <c r="BE303" s="238">
        <f>IF(N303="základní",J303,0)</f>
        <v>0</v>
      </c>
      <c r="BF303" s="238">
        <f>IF(N303="snížená",J303,0)</f>
        <v>0</v>
      </c>
      <c r="BG303" s="238">
        <f>IF(N303="zákl. přenesená",J303,0)</f>
        <v>0</v>
      </c>
      <c r="BH303" s="238">
        <f>IF(N303="sníž. přenesená",J303,0)</f>
        <v>0</v>
      </c>
      <c r="BI303" s="238">
        <f>IF(N303="nulová",J303,0)</f>
        <v>0</v>
      </c>
      <c r="BJ303" s="17" t="s">
        <v>83</v>
      </c>
      <c r="BK303" s="238">
        <f>ROUND(I303*H303,2)</f>
        <v>0</v>
      </c>
      <c r="BL303" s="17" t="s">
        <v>186</v>
      </c>
      <c r="BM303" s="237" t="s">
        <v>1868</v>
      </c>
    </row>
    <row r="304" s="12" customFormat="1" ht="22.8" customHeight="1">
      <c r="A304" s="12"/>
      <c r="B304" s="210"/>
      <c r="C304" s="211"/>
      <c r="D304" s="212" t="s">
        <v>75</v>
      </c>
      <c r="E304" s="224" t="s">
        <v>3233</v>
      </c>
      <c r="F304" s="224" t="s">
        <v>5475</v>
      </c>
      <c r="G304" s="211"/>
      <c r="H304" s="211"/>
      <c r="I304" s="214"/>
      <c r="J304" s="225">
        <f>BK304</f>
        <v>0</v>
      </c>
      <c r="K304" s="211"/>
      <c r="L304" s="216"/>
      <c r="M304" s="217"/>
      <c r="N304" s="218"/>
      <c r="O304" s="218"/>
      <c r="P304" s="219">
        <f>SUM(P305:P311)</f>
        <v>0</v>
      </c>
      <c r="Q304" s="218"/>
      <c r="R304" s="219">
        <f>SUM(R305:R311)</f>
        <v>0</v>
      </c>
      <c r="S304" s="218"/>
      <c r="T304" s="220">
        <f>SUM(T305:T311)</f>
        <v>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21" t="s">
        <v>83</v>
      </c>
      <c r="AT304" s="222" t="s">
        <v>75</v>
      </c>
      <c r="AU304" s="222" t="s">
        <v>83</v>
      </c>
      <c r="AY304" s="221" t="s">
        <v>178</v>
      </c>
      <c r="BK304" s="223">
        <f>SUM(BK305:BK311)</f>
        <v>0</v>
      </c>
    </row>
    <row r="305" s="2" customFormat="1" ht="24.15" customHeight="1">
      <c r="A305" s="38"/>
      <c r="B305" s="39"/>
      <c r="C305" s="226" t="s">
        <v>1219</v>
      </c>
      <c r="D305" s="226" t="s">
        <v>181</v>
      </c>
      <c r="E305" s="227" t="s">
        <v>5476</v>
      </c>
      <c r="F305" s="228" t="s">
        <v>5477</v>
      </c>
      <c r="G305" s="229" t="s">
        <v>544</v>
      </c>
      <c r="H305" s="230">
        <v>20</v>
      </c>
      <c r="I305" s="231"/>
      <c r="J305" s="232">
        <f>ROUND(I305*H305,2)</f>
        <v>0</v>
      </c>
      <c r="K305" s="228" t="s">
        <v>1</v>
      </c>
      <c r="L305" s="44"/>
      <c r="M305" s="233" t="s">
        <v>1</v>
      </c>
      <c r="N305" s="234" t="s">
        <v>41</v>
      </c>
      <c r="O305" s="91"/>
      <c r="P305" s="235">
        <f>O305*H305</f>
        <v>0</v>
      </c>
      <c r="Q305" s="235">
        <v>0</v>
      </c>
      <c r="R305" s="235">
        <f>Q305*H305</f>
        <v>0</v>
      </c>
      <c r="S305" s="235">
        <v>0</v>
      </c>
      <c r="T305" s="23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37" t="s">
        <v>186</v>
      </c>
      <c r="AT305" s="237" t="s">
        <v>181</v>
      </c>
      <c r="AU305" s="237" t="s">
        <v>85</v>
      </c>
      <c r="AY305" s="17" t="s">
        <v>178</v>
      </c>
      <c r="BE305" s="238">
        <f>IF(N305="základní",J305,0)</f>
        <v>0</v>
      </c>
      <c r="BF305" s="238">
        <f>IF(N305="snížená",J305,0)</f>
        <v>0</v>
      </c>
      <c r="BG305" s="238">
        <f>IF(N305="zákl. přenesená",J305,0)</f>
        <v>0</v>
      </c>
      <c r="BH305" s="238">
        <f>IF(N305="sníž. přenesená",J305,0)</f>
        <v>0</v>
      </c>
      <c r="BI305" s="238">
        <f>IF(N305="nulová",J305,0)</f>
        <v>0</v>
      </c>
      <c r="BJ305" s="17" t="s">
        <v>83</v>
      </c>
      <c r="BK305" s="238">
        <f>ROUND(I305*H305,2)</f>
        <v>0</v>
      </c>
      <c r="BL305" s="17" t="s">
        <v>186</v>
      </c>
      <c r="BM305" s="237" t="s">
        <v>1879</v>
      </c>
    </row>
    <row r="306" s="2" customFormat="1" ht="16.5" customHeight="1">
      <c r="A306" s="38"/>
      <c r="B306" s="39"/>
      <c r="C306" s="226" t="s">
        <v>1223</v>
      </c>
      <c r="D306" s="226" t="s">
        <v>181</v>
      </c>
      <c r="E306" s="227" t="s">
        <v>5628</v>
      </c>
      <c r="F306" s="228" t="s">
        <v>5629</v>
      </c>
      <c r="G306" s="229" t="s">
        <v>3226</v>
      </c>
      <c r="H306" s="230">
        <v>1</v>
      </c>
      <c r="I306" s="231"/>
      <c r="J306" s="232">
        <f>ROUND(I306*H306,2)</f>
        <v>0</v>
      </c>
      <c r="K306" s="228" t="s">
        <v>1</v>
      </c>
      <c r="L306" s="44"/>
      <c r="M306" s="233" t="s">
        <v>1</v>
      </c>
      <c r="N306" s="234" t="s">
        <v>41</v>
      </c>
      <c r="O306" s="91"/>
      <c r="P306" s="235">
        <f>O306*H306</f>
        <v>0</v>
      </c>
      <c r="Q306" s="235">
        <v>0</v>
      </c>
      <c r="R306" s="235">
        <f>Q306*H306</f>
        <v>0</v>
      </c>
      <c r="S306" s="235">
        <v>0</v>
      </c>
      <c r="T306" s="236">
        <f>S306*H306</f>
        <v>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R306" s="237" t="s">
        <v>186</v>
      </c>
      <c r="AT306" s="237" t="s">
        <v>181</v>
      </c>
      <c r="AU306" s="237" t="s">
        <v>85</v>
      </c>
      <c r="AY306" s="17" t="s">
        <v>178</v>
      </c>
      <c r="BE306" s="238">
        <f>IF(N306="základní",J306,0)</f>
        <v>0</v>
      </c>
      <c r="BF306" s="238">
        <f>IF(N306="snížená",J306,0)</f>
        <v>0</v>
      </c>
      <c r="BG306" s="238">
        <f>IF(N306="zákl. přenesená",J306,0)</f>
        <v>0</v>
      </c>
      <c r="BH306" s="238">
        <f>IF(N306="sníž. přenesená",J306,0)</f>
        <v>0</v>
      </c>
      <c r="BI306" s="238">
        <f>IF(N306="nulová",J306,0)</f>
        <v>0</v>
      </c>
      <c r="BJ306" s="17" t="s">
        <v>83</v>
      </c>
      <c r="BK306" s="238">
        <f>ROUND(I306*H306,2)</f>
        <v>0</v>
      </c>
      <c r="BL306" s="17" t="s">
        <v>186</v>
      </c>
      <c r="BM306" s="237" t="s">
        <v>1890</v>
      </c>
    </row>
    <row r="307" s="2" customFormat="1" ht="16.5" customHeight="1">
      <c r="A307" s="38"/>
      <c r="B307" s="39"/>
      <c r="C307" s="226" t="s">
        <v>1228</v>
      </c>
      <c r="D307" s="226" t="s">
        <v>181</v>
      </c>
      <c r="E307" s="227" t="s">
        <v>5630</v>
      </c>
      <c r="F307" s="228" t="s">
        <v>5631</v>
      </c>
      <c r="G307" s="229" t="s">
        <v>3226</v>
      </c>
      <c r="H307" s="230">
        <v>1</v>
      </c>
      <c r="I307" s="231"/>
      <c r="J307" s="232">
        <f>ROUND(I307*H307,2)</f>
        <v>0</v>
      </c>
      <c r="K307" s="228" t="s">
        <v>1</v>
      </c>
      <c r="L307" s="44"/>
      <c r="M307" s="233" t="s">
        <v>1</v>
      </c>
      <c r="N307" s="234" t="s">
        <v>41</v>
      </c>
      <c r="O307" s="91"/>
      <c r="P307" s="235">
        <f>O307*H307</f>
        <v>0</v>
      </c>
      <c r="Q307" s="235">
        <v>0</v>
      </c>
      <c r="R307" s="235">
        <f>Q307*H307</f>
        <v>0</v>
      </c>
      <c r="S307" s="235">
        <v>0</v>
      </c>
      <c r="T307" s="236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237" t="s">
        <v>186</v>
      </c>
      <c r="AT307" s="237" t="s">
        <v>181</v>
      </c>
      <c r="AU307" s="237" t="s">
        <v>85</v>
      </c>
      <c r="AY307" s="17" t="s">
        <v>178</v>
      </c>
      <c r="BE307" s="238">
        <f>IF(N307="základní",J307,0)</f>
        <v>0</v>
      </c>
      <c r="BF307" s="238">
        <f>IF(N307="snížená",J307,0)</f>
        <v>0</v>
      </c>
      <c r="BG307" s="238">
        <f>IF(N307="zákl. přenesená",J307,0)</f>
        <v>0</v>
      </c>
      <c r="BH307" s="238">
        <f>IF(N307="sníž. přenesená",J307,0)</f>
        <v>0</v>
      </c>
      <c r="BI307" s="238">
        <f>IF(N307="nulová",J307,0)</f>
        <v>0</v>
      </c>
      <c r="BJ307" s="17" t="s">
        <v>83</v>
      </c>
      <c r="BK307" s="238">
        <f>ROUND(I307*H307,2)</f>
        <v>0</v>
      </c>
      <c r="BL307" s="17" t="s">
        <v>186</v>
      </c>
      <c r="BM307" s="237" t="s">
        <v>1901</v>
      </c>
    </row>
    <row r="308" s="2" customFormat="1" ht="16.5" customHeight="1">
      <c r="A308" s="38"/>
      <c r="B308" s="39"/>
      <c r="C308" s="226" t="s">
        <v>1233</v>
      </c>
      <c r="D308" s="226" t="s">
        <v>181</v>
      </c>
      <c r="E308" s="227" t="s">
        <v>5632</v>
      </c>
      <c r="F308" s="228" t="s">
        <v>5633</v>
      </c>
      <c r="G308" s="229" t="s">
        <v>3226</v>
      </c>
      <c r="H308" s="230">
        <v>1</v>
      </c>
      <c r="I308" s="231"/>
      <c r="J308" s="232">
        <f>ROUND(I308*H308,2)</f>
        <v>0</v>
      </c>
      <c r="K308" s="228" t="s">
        <v>1</v>
      </c>
      <c r="L308" s="44"/>
      <c r="M308" s="233" t="s">
        <v>1</v>
      </c>
      <c r="N308" s="234" t="s">
        <v>41</v>
      </c>
      <c r="O308" s="91"/>
      <c r="P308" s="235">
        <f>O308*H308</f>
        <v>0</v>
      </c>
      <c r="Q308" s="235">
        <v>0</v>
      </c>
      <c r="R308" s="235">
        <f>Q308*H308</f>
        <v>0</v>
      </c>
      <c r="S308" s="235">
        <v>0</v>
      </c>
      <c r="T308" s="236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237" t="s">
        <v>186</v>
      </c>
      <c r="AT308" s="237" t="s">
        <v>181</v>
      </c>
      <c r="AU308" s="237" t="s">
        <v>85</v>
      </c>
      <c r="AY308" s="17" t="s">
        <v>178</v>
      </c>
      <c r="BE308" s="238">
        <f>IF(N308="základní",J308,0)</f>
        <v>0</v>
      </c>
      <c r="BF308" s="238">
        <f>IF(N308="snížená",J308,0)</f>
        <v>0</v>
      </c>
      <c r="BG308" s="238">
        <f>IF(N308="zákl. přenesená",J308,0)</f>
        <v>0</v>
      </c>
      <c r="BH308" s="238">
        <f>IF(N308="sníž. přenesená",J308,0)</f>
        <v>0</v>
      </c>
      <c r="BI308" s="238">
        <f>IF(N308="nulová",J308,0)</f>
        <v>0</v>
      </c>
      <c r="BJ308" s="17" t="s">
        <v>83</v>
      </c>
      <c r="BK308" s="238">
        <f>ROUND(I308*H308,2)</f>
        <v>0</v>
      </c>
      <c r="BL308" s="17" t="s">
        <v>186</v>
      </c>
      <c r="BM308" s="237" t="s">
        <v>1911</v>
      </c>
    </row>
    <row r="309" s="2" customFormat="1" ht="24.15" customHeight="1">
      <c r="A309" s="38"/>
      <c r="B309" s="39"/>
      <c r="C309" s="226" t="s">
        <v>1237</v>
      </c>
      <c r="D309" s="226" t="s">
        <v>181</v>
      </c>
      <c r="E309" s="227" t="s">
        <v>5546</v>
      </c>
      <c r="F309" s="228" t="s">
        <v>5483</v>
      </c>
      <c r="G309" s="229" t="s">
        <v>3226</v>
      </c>
      <c r="H309" s="230">
        <v>1</v>
      </c>
      <c r="I309" s="231"/>
      <c r="J309" s="232">
        <f>ROUND(I309*H309,2)</f>
        <v>0</v>
      </c>
      <c r="K309" s="228" t="s">
        <v>1</v>
      </c>
      <c r="L309" s="44"/>
      <c r="M309" s="233" t="s">
        <v>1</v>
      </c>
      <c r="N309" s="234" t="s">
        <v>41</v>
      </c>
      <c r="O309" s="91"/>
      <c r="P309" s="235">
        <f>O309*H309</f>
        <v>0</v>
      </c>
      <c r="Q309" s="235">
        <v>0</v>
      </c>
      <c r="R309" s="235">
        <f>Q309*H309</f>
        <v>0</v>
      </c>
      <c r="S309" s="235">
        <v>0</v>
      </c>
      <c r="T309" s="236">
        <f>S309*H309</f>
        <v>0</v>
      </c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R309" s="237" t="s">
        <v>186</v>
      </c>
      <c r="AT309" s="237" t="s">
        <v>181</v>
      </c>
      <c r="AU309" s="237" t="s">
        <v>85</v>
      </c>
      <c r="AY309" s="17" t="s">
        <v>178</v>
      </c>
      <c r="BE309" s="238">
        <f>IF(N309="základní",J309,0)</f>
        <v>0</v>
      </c>
      <c r="BF309" s="238">
        <f>IF(N309="snížená",J309,0)</f>
        <v>0</v>
      </c>
      <c r="BG309" s="238">
        <f>IF(N309="zákl. přenesená",J309,0)</f>
        <v>0</v>
      </c>
      <c r="BH309" s="238">
        <f>IF(N309="sníž. přenesená",J309,0)</f>
        <v>0</v>
      </c>
      <c r="BI309" s="238">
        <f>IF(N309="nulová",J309,0)</f>
        <v>0</v>
      </c>
      <c r="BJ309" s="17" t="s">
        <v>83</v>
      </c>
      <c r="BK309" s="238">
        <f>ROUND(I309*H309,2)</f>
        <v>0</v>
      </c>
      <c r="BL309" s="17" t="s">
        <v>186</v>
      </c>
      <c r="BM309" s="237" t="s">
        <v>1921</v>
      </c>
    </row>
    <row r="310" s="2" customFormat="1" ht="16.5" customHeight="1">
      <c r="A310" s="38"/>
      <c r="B310" s="39"/>
      <c r="C310" s="226" t="s">
        <v>1242</v>
      </c>
      <c r="D310" s="226" t="s">
        <v>181</v>
      </c>
      <c r="E310" s="227" t="s">
        <v>5587</v>
      </c>
      <c r="F310" s="228" t="s">
        <v>5588</v>
      </c>
      <c r="G310" s="229" t="s">
        <v>3226</v>
      </c>
      <c r="H310" s="230">
        <v>1</v>
      </c>
      <c r="I310" s="231"/>
      <c r="J310" s="232">
        <f>ROUND(I310*H310,2)</f>
        <v>0</v>
      </c>
      <c r="K310" s="228" t="s">
        <v>1</v>
      </c>
      <c r="L310" s="44"/>
      <c r="M310" s="233" t="s">
        <v>1</v>
      </c>
      <c r="N310" s="234" t="s">
        <v>41</v>
      </c>
      <c r="O310" s="91"/>
      <c r="P310" s="235">
        <f>O310*H310</f>
        <v>0</v>
      </c>
      <c r="Q310" s="235">
        <v>0</v>
      </c>
      <c r="R310" s="235">
        <f>Q310*H310</f>
        <v>0</v>
      </c>
      <c r="S310" s="235">
        <v>0</v>
      </c>
      <c r="T310" s="236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37" t="s">
        <v>186</v>
      </c>
      <c r="AT310" s="237" t="s">
        <v>181</v>
      </c>
      <c r="AU310" s="237" t="s">
        <v>85</v>
      </c>
      <c r="AY310" s="17" t="s">
        <v>178</v>
      </c>
      <c r="BE310" s="238">
        <f>IF(N310="základní",J310,0)</f>
        <v>0</v>
      </c>
      <c r="BF310" s="238">
        <f>IF(N310="snížená",J310,0)</f>
        <v>0</v>
      </c>
      <c r="BG310" s="238">
        <f>IF(N310="zákl. přenesená",J310,0)</f>
        <v>0</v>
      </c>
      <c r="BH310" s="238">
        <f>IF(N310="sníž. přenesená",J310,0)</f>
        <v>0</v>
      </c>
      <c r="BI310" s="238">
        <f>IF(N310="nulová",J310,0)</f>
        <v>0</v>
      </c>
      <c r="BJ310" s="17" t="s">
        <v>83</v>
      </c>
      <c r="BK310" s="238">
        <f>ROUND(I310*H310,2)</f>
        <v>0</v>
      </c>
      <c r="BL310" s="17" t="s">
        <v>186</v>
      </c>
      <c r="BM310" s="237" t="s">
        <v>1943</v>
      </c>
    </row>
    <row r="311" s="2" customFormat="1" ht="24.15" customHeight="1">
      <c r="A311" s="38"/>
      <c r="B311" s="39"/>
      <c r="C311" s="226" t="s">
        <v>1251</v>
      </c>
      <c r="D311" s="226" t="s">
        <v>181</v>
      </c>
      <c r="E311" s="227" t="s">
        <v>5547</v>
      </c>
      <c r="F311" s="228" t="s">
        <v>5485</v>
      </c>
      <c r="G311" s="229" t="s">
        <v>3226</v>
      </c>
      <c r="H311" s="230">
        <v>1</v>
      </c>
      <c r="I311" s="231"/>
      <c r="J311" s="232">
        <f>ROUND(I311*H311,2)</f>
        <v>0</v>
      </c>
      <c r="K311" s="228" t="s">
        <v>1</v>
      </c>
      <c r="L311" s="44"/>
      <c r="M311" s="278" t="s">
        <v>1</v>
      </c>
      <c r="N311" s="279" t="s">
        <v>41</v>
      </c>
      <c r="O311" s="280"/>
      <c r="P311" s="281">
        <f>O311*H311</f>
        <v>0</v>
      </c>
      <c r="Q311" s="281">
        <v>0</v>
      </c>
      <c r="R311" s="281">
        <f>Q311*H311</f>
        <v>0</v>
      </c>
      <c r="S311" s="281">
        <v>0</v>
      </c>
      <c r="T311" s="282">
        <f>S311*H311</f>
        <v>0</v>
      </c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R311" s="237" t="s">
        <v>186</v>
      </c>
      <c r="AT311" s="237" t="s">
        <v>181</v>
      </c>
      <c r="AU311" s="237" t="s">
        <v>85</v>
      </c>
      <c r="AY311" s="17" t="s">
        <v>178</v>
      </c>
      <c r="BE311" s="238">
        <f>IF(N311="základní",J311,0)</f>
        <v>0</v>
      </c>
      <c r="BF311" s="238">
        <f>IF(N311="snížená",J311,0)</f>
        <v>0</v>
      </c>
      <c r="BG311" s="238">
        <f>IF(N311="zákl. přenesená",J311,0)</f>
        <v>0</v>
      </c>
      <c r="BH311" s="238">
        <f>IF(N311="sníž. přenesená",J311,0)</f>
        <v>0</v>
      </c>
      <c r="BI311" s="238">
        <f>IF(N311="nulová",J311,0)</f>
        <v>0</v>
      </c>
      <c r="BJ311" s="17" t="s">
        <v>83</v>
      </c>
      <c r="BK311" s="238">
        <f>ROUND(I311*H311,2)</f>
        <v>0</v>
      </c>
      <c r="BL311" s="17" t="s">
        <v>186</v>
      </c>
      <c r="BM311" s="237" t="s">
        <v>1964</v>
      </c>
    </row>
    <row r="312" s="2" customFormat="1" ht="6.96" customHeight="1">
      <c r="A312" s="38"/>
      <c r="B312" s="66"/>
      <c r="C312" s="67"/>
      <c r="D312" s="67"/>
      <c r="E312" s="67"/>
      <c r="F312" s="67"/>
      <c r="G312" s="67"/>
      <c r="H312" s="67"/>
      <c r="I312" s="67"/>
      <c r="J312" s="67"/>
      <c r="K312" s="67"/>
      <c r="L312" s="44"/>
      <c r="M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</row>
  </sheetData>
  <sheetProtection sheet="1" autoFilter="0" formatColumns="0" formatRows="0" objects="1" scenarios="1" spinCount="100000" saltValue="1rouitdfdWd2RHzR26kvrEQq+JgUDQWGhpKmiWBOvNf95IEFfYraY9yZRcDXfb8p/Gk2gdp4ZD2KT43Vlr28aA==" hashValue="PpS8+J+C4EIlsOYXVo4ntlczDvOk5m+F6yquOTTI/bPrQffWAMYQASW/A5z1+Fm3AvUsMCoJdDSk2NDUS2UrxA==" algorithmName="SHA-512" password="C76A"/>
  <autoFilter ref="C145:K31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4:H134"/>
    <mergeCell ref="E136:H136"/>
    <mergeCell ref="E138:H13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Marek Avuk (Marek.Avuk)</dc:creator>
  <cp:lastModifiedBy>Marek Avuk (Marek.Avuk)</cp:lastModifiedBy>
  <dcterms:created xsi:type="dcterms:W3CDTF">2026-02-03T14:08:12Z</dcterms:created>
  <dcterms:modified xsi:type="dcterms:W3CDTF">2026-02-03T14:08:58Z</dcterms:modified>
</cp:coreProperties>
</file>