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 Huml\Desktop\"/>
    </mc:Choice>
  </mc:AlternateContent>
  <bookViews>
    <workbookView xWindow="0" yWindow="0" windowWidth="0" windowHeight="0"/>
  </bookViews>
  <sheets>
    <sheet name="Rekapitulace stavby" sheetId="1" r:id="rId1"/>
    <sheet name="01 - Altán" sheetId="2" r:id="rId2"/>
    <sheet name="02 - Oploc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Altán'!$C$129:$K$297</definedName>
    <definedName name="_xlnm.Print_Area" localSheetId="1">'01 - Altán'!$C$4:$J$76,'01 - Altán'!$C$82:$J$111,'01 - Altán'!$C$117:$J$297</definedName>
    <definedName name="_xlnm.Print_Titles" localSheetId="1">'01 - Altán'!$129:$129</definedName>
    <definedName name="_xlnm._FilterDatabase" localSheetId="2" hidden="1">'02 - Oplocení'!$C$123:$K$189</definedName>
    <definedName name="_xlnm.Print_Area" localSheetId="2">'02 - Oplocení'!$C$4:$J$76,'02 - Oplocení'!$C$82:$J$105,'02 - Oplocení'!$C$111:$J$189</definedName>
    <definedName name="_xlnm.Print_Titles" localSheetId="2">'02 - Oplocení'!$123:$123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9"/>
  <c r="BH189"/>
  <c r="BG189"/>
  <c r="BF189"/>
  <c r="T189"/>
  <c r="T188"/>
  <c r="T187"/>
  <c r="R189"/>
  <c r="R188"/>
  <c r="R187"/>
  <c r="P189"/>
  <c r="P188"/>
  <c r="P187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T178"/>
  <c r="R179"/>
  <c r="R178"/>
  <c r="P179"/>
  <c r="P178"/>
  <c r="BI174"/>
  <c r="BH174"/>
  <c r="BG174"/>
  <c r="BF174"/>
  <c r="T174"/>
  <c r="R174"/>
  <c r="P174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91"/>
  <c r="J14"/>
  <c r="J12"/>
  <c r="J118"/>
  <c r="E7"/>
  <c r="E114"/>
  <c i="2" r="J37"/>
  <c r="J36"/>
  <c i="1" r="AY95"/>
  <c i="2" r="J35"/>
  <c i="1" r="AX95"/>
  <c i="2" r="BI297"/>
  <c r="BH297"/>
  <c r="BG297"/>
  <c r="BF297"/>
  <c r="T297"/>
  <c r="T296"/>
  <c r="T295"/>
  <c r="R297"/>
  <c r="R296"/>
  <c r="R295"/>
  <c r="P297"/>
  <c r="P296"/>
  <c r="P295"/>
  <c r="BI294"/>
  <c r="BH294"/>
  <c r="BG294"/>
  <c r="BF294"/>
  <c r="T294"/>
  <c r="R294"/>
  <c r="P294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6"/>
  <c r="BH256"/>
  <c r="BG256"/>
  <c r="BF256"/>
  <c r="T256"/>
  <c r="R256"/>
  <c r="P256"/>
  <c r="BI255"/>
  <c r="BH255"/>
  <c r="BG255"/>
  <c r="BF255"/>
  <c r="T255"/>
  <c r="R255"/>
  <c r="P255"/>
  <c r="BI245"/>
  <c r="BH245"/>
  <c r="BG245"/>
  <c r="BF245"/>
  <c r="T245"/>
  <c r="R245"/>
  <c r="P245"/>
  <c r="BI242"/>
  <c r="BH242"/>
  <c r="BG242"/>
  <c r="BF242"/>
  <c r="T242"/>
  <c r="T241"/>
  <c r="R242"/>
  <c r="R241"/>
  <c r="P242"/>
  <c r="P241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4"/>
  <c r="BH214"/>
  <c r="BG214"/>
  <c r="BF214"/>
  <c r="T214"/>
  <c r="R214"/>
  <c r="P214"/>
  <c r="BI213"/>
  <c r="BH213"/>
  <c r="BG213"/>
  <c r="BF213"/>
  <c r="T213"/>
  <c r="R213"/>
  <c r="P213"/>
  <c r="BI206"/>
  <c r="BH206"/>
  <c r="BG206"/>
  <c r="BF206"/>
  <c r="T206"/>
  <c r="R206"/>
  <c r="P206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86"/>
  <c r="BH186"/>
  <c r="BG186"/>
  <c r="BF186"/>
  <c r="T186"/>
  <c r="R186"/>
  <c r="P186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57"/>
  <c r="BH157"/>
  <c r="BG157"/>
  <c r="BF157"/>
  <c r="T157"/>
  <c r="R157"/>
  <c r="P157"/>
  <c r="BI154"/>
  <c r="BH154"/>
  <c r="BG154"/>
  <c r="BF154"/>
  <c r="T154"/>
  <c r="R154"/>
  <c r="P154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126"/>
  <c r="J14"/>
  <c r="J12"/>
  <c r="J89"/>
  <c r="E7"/>
  <c r="E120"/>
  <c i="1" r="L90"/>
  <c r="AM90"/>
  <c r="AM89"/>
  <c r="L89"/>
  <c r="AM87"/>
  <c r="L87"/>
  <c r="L85"/>
  <c r="L84"/>
  <c i="2" r="BK278"/>
  <c r="BK266"/>
  <c r="J239"/>
  <c r="J214"/>
  <c r="BK186"/>
  <c r="J142"/>
  <c r="J297"/>
  <c r="J272"/>
  <c r="J255"/>
  <c r="BK239"/>
  <c r="BK226"/>
  <c r="J175"/>
  <c r="BK133"/>
  <c r="J256"/>
  <c r="J235"/>
  <c r="J227"/>
  <c r="J198"/>
  <c r="J141"/>
  <c r="J225"/>
  <c r="J199"/>
  <c r="BK179"/>
  <c r="J146"/>
  <c i="3" r="BK165"/>
  <c r="J131"/>
  <c r="J166"/>
  <c r="BK166"/>
  <c r="BK152"/>
  <c r="BK186"/>
  <c r="BK158"/>
  <c r="J134"/>
  <c i="2" r="BK276"/>
  <c r="J270"/>
  <c r="BK232"/>
  <c r="BK221"/>
  <c r="BK175"/>
  <c r="BK140"/>
  <c r="J276"/>
  <c r="BK256"/>
  <c r="BK242"/>
  <c r="BK227"/>
  <c r="J186"/>
  <c r="BK154"/>
  <c r="J266"/>
  <c r="BK255"/>
  <c r="BK225"/>
  <c r="J213"/>
  <c r="BK142"/>
  <c i="1" r="AS94"/>
  <c i="2" r="J157"/>
  <c i="3" r="J189"/>
  <c r="J152"/>
  <c r="J186"/>
  <c r="BK140"/>
  <c r="J174"/>
  <c r="J137"/>
  <c r="BK174"/>
  <c r="J140"/>
  <c i="2" r="J294"/>
  <c r="J242"/>
  <c r="BK236"/>
  <c r="BK198"/>
  <c r="BK170"/>
  <c r="BK136"/>
  <c r="BK294"/>
  <c r="BK270"/>
  <c r="BK245"/>
  <c r="BK235"/>
  <c r="J206"/>
  <c r="BK165"/>
  <c r="BK297"/>
  <c r="J262"/>
  <c r="BK240"/>
  <c r="J228"/>
  <c r="BK214"/>
  <c r="J170"/>
  <c r="J140"/>
  <c r="J226"/>
  <c r="BK206"/>
  <c r="J194"/>
  <c r="BK141"/>
  <c i="3" r="BK182"/>
  <c r="BK146"/>
  <c r="J179"/>
  <c r="J182"/>
  <c r="J165"/>
  <c r="BK179"/>
  <c r="BK169"/>
  <c r="BK137"/>
  <c r="BK127"/>
  <c i="2" r="BK272"/>
  <c r="J240"/>
  <c r="BK228"/>
  <c r="BK199"/>
  <c r="J179"/>
  <c r="J154"/>
  <c r="J133"/>
  <c r="BK262"/>
  <c r="J236"/>
  <c r="BK194"/>
  <c r="BK157"/>
  <c r="J278"/>
  <c r="J245"/>
  <c r="J232"/>
  <c r="J221"/>
  <c r="BK146"/>
  <c r="J136"/>
  <c r="BK213"/>
  <c r="J165"/>
  <c i="3" r="J170"/>
  <c r="BK134"/>
  <c r="J169"/>
  <c r="BK189"/>
  <c r="J158"/>
  <c r="J127"/>
  <c r="BK170"/>
  <c r="J146"/>
  <c r="BK131"/>
  <c i="2" l="1" r="BK132"/>
  <c r="J132"/>
  <c r="J98"/>
  <c r="BK169"/>
  <c r="J169"/>
  <c r="J99"/>
  <c r="T178"/>
  <c r="R197"/>
  <c r="R205"/>
  <c r="P224"/>
  <c r="BK244"/>
  <c r="J244"/>
  <c r="J106"/>
  <c r="BK265"/>
  <c r="J265"/>
  <c r="J107"/>
  <c r="T277"/>
  <c r="R132"/>
  <c r="P169"/>
  <c r="BK178"/>
  <c r="J178"/>
  <c r="J100"/>
  <c r="P197"/>
  <c r="T205"/>
  <c r="T224"/>
  <c r="R244"/>
  <c r="P265"/>
  <c r="R277"/>
  <c i="3" r="P126"/>
  <c r="P125"/>
  <c r="P124"/>
  <c i="1" r="AU96"/>
  <c i="3" r="BK164"/>
  <c r="J164"/>
  <c r="J99"/>
  <c r="P164"/>
  <c r="P181"/>
  <c r="P180"/>
  <c i="2" r="T132"/>
  <c r="T131"/>
  <c r="T169"/>
  <c r="R178"/>
  <c r="T197"/>
  <c r="P205"/>
  <c r="BK224"/>
  <c r="J224"/>
  <c r="J103"/>
  <c r="T244"/>
  <c r="T243"/>
  <c r="T265"/>
  <c r="P277"/>
  <c i="3" r="BK126"/>
  <c r="J126"/>
  <c r="J98"/>
  <c r="R126"/>
  <c r="R125"/>
  <c r="R124"/>
  <c r="R164"/>
  <c r="R181"/>
  <c r="R180"/>
  <c i="2" r="P132"/>
  <c r="P131"/>
  <c r="R169"/>
  <c r="P178"/>
  <c r="BK197"/>
  <c r="J197"/>
  <c r="J101"/>
  <c r="BK205"/>
  <c r="J205"/>
  <c r="J102"/>
  <c r="R224"/>
  <c r="P244"/>
  <c r="P243"/>
  <c r="R265"/>
  <c r="BK277"/>
  <c r="J277"/>
  <c r="J108"/>
  <c i="3" r="T126"/>
  <c r="T125"/>
  <c r="T124"/>
  <c r="T164"/>
  <c r="BK181"/>
  <c r="J181"/>
  <c r="J102"/>
  <c r="T181"/>
  <c r="T180"/>
  <c i="2" r="BK241"/>
  <c r="J241"/>
  <c r="J104"/>
  <c i="3" r="BK178"/>
  <c r="J178"/>
  <c r="J100"/>
  <c i="2" r="BK296"/>
  <c r="J296"/>
  <c r="J110"/>
  <c i="3" r="BK188"/>
  <c r="J188"/>
  <c r="J104"/>
  <c r="J89"/>
  <c r="F92"/>
  <c r="J120"/>
  <c r="BE152"/>
  <c r="BE186"/>
  <c r="BE189"/>
  <c r="J92"/>
  <c r="BE127"/>
  <c r="BE134"/>
  <c r="BE137"/>
  <c r="BE140"/>
  <c r="BE179"/>
  <c r="E85"/>
  <c r="F120"/>
  <c r="BE131"/>
  <c r="BE146"/>
  <c r="BE158"/>
  <c r="BE174"/>
  <c r="BE182"/>
  <c r="BE165"/>
  <c r="BE166"/>
  <c r="BE169"/>
  <c r="BE170"/>
  <c i="2" r="E85"/>
  <c r="F92"/>
  <c r="J127"/>
  <c r="BE136"/>
  <c r="BE146"/>
  <c r="BE175"/>
  <c r="F91"/>
  <c r="BE133"/>
  <c r="BE157"/>
  <c r="BE170"/>
  <c r="BE179"/>
  <c r="BE186"/>
  <c r="BE199"/>
  <c r="BE213"/>
  <c r="BE232"/>
  <c r="BE239"/>
  <c r="BE242"/>
  <c r="BE256"/>
  <c r="BE272"/>
  <c r="BE297"/>
  <c r="J91"/>
  <c r="J124"/>
  <c r="BE140"/>
  <c r="BE141"/>
  <c r="BE142"/>
  <c r="BE198"/>
  <c r="BE214"/>
  <c r="BE225"/>
  <c r="BE228"/>
  <c r="BE236"/>
  <c r="BE255"/>
  <c r="BE266"/>
  <c r="BE276"/>
  <c r="BE278"/>
  <c r="BE154"/>
  <c r="BE165"/>
  <c r="BE194"/>
  <c r="BE206"/>
  <c r="BE221"/>
  <c r="BE226"/>
  <c r="BE227"/>
  <c r="BE235"/>
  <c r="BE240"/>
  <c r="BE245"/>
  <c r="BE262"/>
  <c r="BE270"/>
  <c r="BE294"/>
  <c r="F35"/>
  <c i="1" r="BB95"/>
  <c i="2" r="F36"/>
  <c i="1" r="BC95"/>
  <c i="2" r="J34"/>
  <c i="1" r="AW95"/>
  <c i="3" r="J34"/>
  <c i="1" r="AW96"/>
  <c i="2" r="F37"/>
  <c i="1" r="BD95"/>
  <c i="3" r="F34"/>
  <c i="1" r="BA96"/>
  <c i="3" r="F36"/>
  <c i="1" r="BC96"/>
  <c i="2" r="F34"/>
  <c i="1" r="BA95"/>
  <c i="3" r="F37"/>
  <c i="1" r="BD96"/>
  <c i="3" r="F35"/>
  <c i="1" r="BB96"/>
  <c i="2" l="1" r="T130"/>
  <c r="R243"/>
  <c r="P130"/>
  <c i="1" r="AU95"/>
  <c i="2" r="R131"/>
  <c r="R130"/>
  <c r="BK295"/>
  <c r="J295"/>
  <c r="J109"/>
  <c i="3" r="BK180"/>
  <c r="J180"/>
  <c r="J101"/>
  <c r="BK187"/>
  <c r="J187"/>
  <c r="J103"/>
  <c i="2" r="BK131"/>
  <c r="J131"/>
  <c r="J97"/>
  <c r="BK243"/>
  <c r="J243"/>
  <c r="J105"/>
  <c i="3" r="BK125"/>
  <c r="J125"/>
  <c r="J97"/>
  <c i="1" r="AU94"/>
  <c i="2" r="J33"/>
  <c i="1" r="AV95"/>
  <c r="AT95"/>
  <c i="2" r="F33"/>
  <c i="1" r="AZ95"/>
  <c r="BB94"/>
  <c r="W31"/>
  <c r="BA94"/>
  <c r="AW94"/>
  <c r="AK30"/>
  <c i="3" r="J33"/>
  <c i="1" r="AV96"/>
  <c r="AT96"/>
  <c r="BD94"/>
  <c r="W33"/>
  <c r="BC94"/>
  <c r="AY94"/>
  <c i="3" r="F33"/>
  <c i="1" r="AZ96"/>
  <c i="3" l="1" r="BK124"/>
  <c r="J124"/>
  <c r="J96"/>
  <c i="2" r="BK130"/>
  <c r="J130"/>
  <c r="J96"/>
  <c i="1" r="AZ94"/>
  <c r="W29"/>
  <c r="AX94"/>
  <c r="W32"/>
  <c r="W30"/>
  <c i="3" l="1" r="J30"/>
  <c i="1" r="AG96"/>
  <c i="2" r="J30"/>
  <c i="1" r="AG95"/>
  <c r="AV94"/>
  <c r="AK29"/>
  <c i="3" l="1" r="J39"/>
  <c i="2" r="J39"/>
  <c i="1" r="AN95"/>
  <c r="AN96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<sst xmlns="http://schemas.openxmlformats.org/spreadsheetml/2006/main">
  <si>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</si>
  <si>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</si>
  <si>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</si>
  <si>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</si>
  <si>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</si>
  <si>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{6ac86e96-760b-4d3f-9f2b-706f58b4a2b0}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</si>
  <si>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</si>
  <si>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</si>
  <si>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</si>
  <si>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</si>
  <si>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</si>
  <si>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</si>
  <si>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</si>
  <si>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</si>
  <si>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737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</si>
  <si>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</si>
  <si>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</si>
  <si>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mohylového pohřebiště z doby bronzové u Žírovic</t>
  </si>
  <si>
    <t>KSO:</t>
  </si>
  <si>
    <t>CC-CZ:</t>
  </si>
  <si>
    <t>Místo:</t>
  </si>
  <si>
    <t xml:space="preserve"> </t>
  </si>
  <si>
    <t>Datum:</t>
  </si>
  <si>
    <t>21. 7. 2025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</si>
  <si>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</si>
  <si>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</si>
  <si>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</si>
  <si>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</si>
  <si>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</si>
  <si>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</si>
  <si>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</si>
  <si>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</si>
  <si>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</si>
  <si>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</si>
  <si>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</si>
  <si>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</si>
  <si>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</si>
  <si>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</si>
  <si>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</si>
  <si>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</si>
  <si>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</si>
  <si>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</si>
  <si>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</si>
  <si>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</si>
  <si>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</si>
  <si>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</si>
  <si>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</si>
  <si>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</si>
  <si>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</si>
  <si>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</si>
  <si>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</si>
  <si>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</si>
  <si>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</si>
  <si>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</si>
  <si>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</si>
  <si>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</si>
  <si>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</si>
  <si>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</si>
  <si>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</si>
  <si>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</si>
  <si>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</si>
  <si>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</si>
  <si>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</si>
  <si>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</si>
  <si>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</si>
  <si>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</si>
  <si>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</si>
  <si>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</si>
  <si>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</si>
  <si>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</si>
  <si>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</si>
  <si>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</si>
  <si>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</si>
  <si>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</si>
  <si>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</si>
  <si>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</si>
  <si>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</si>
  <si>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</si>
  <si>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</si>
  <si>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Altán</t>
  </si>
  <si>
    <t>STA</t>
  </si>
  <si>
    <t>1</t>
  </si>
  <si>
    <t>{84bc70f3-4ff0-4b39-8cbe-fb04f9d7a820}</t>
  </si>
  <si>
    <t>2</t>
  </si>
  <si>
    <t>02</t>
  </si>
  <si>
    <t>Oplocení</t>
  </si>
  <si>
    <t>{06d1635c-7644-4cee-b058-07b3062e1c86}</t>
  </si>
  <si>
    <t>KRYCÍ LIST SOUPISU PRACÍ</t>
  </si>
  <si>
    <t>Objekt:</t>
  </si>
  <si>
    <t>01 - Altán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</si>
  <si>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</si>
  <si>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</si>
  <si>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</si>
  <si>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</si>
  <si>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</si>
  <si>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</si>
  <si>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</si>
  <si>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</si>
  <si>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</si>
  <si>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</si>
  <si>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</si>
  <si>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</si>
  <si>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</si>
  <si>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</si>
  <si>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</si>
  <si>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</si>
  <si>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</si>
  <si>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</si>
  <si>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</si>
  <si>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</si>
  <si>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</si>
  <si>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</si>
  <si>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</si>
  <si>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</si>
  <si>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</si>
  <si>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</si>
  <si>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</si>
  <si>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</si>
  <si>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</si>
  <si>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</si>
  <si>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</si>
  <si>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</si>
  <si>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</si>
  <si>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</si>
  <si>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</si>
  <si>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</si>
  <si>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</si>
  <si>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111111104</t>
  </si>
  <si>
    <t>Odstranění travin a rákosu ručně</t>
  </si>
  <si>
    <t>m2</t>
  </si>
  <si>
    <t>4</t>
  </si>
  <si>
    <t>-1786366721</t>
  </si>
  <si>
    <t>VV</t>
  </si>
  <si>
    <t>Pod altánem s přesahy</t>
  </si>
  <si>
    <t>6*4</t>
  </si>
  <si>
    <t>119003131</t>
  </si>
  <si>
    <t>Výstražná páska pro zabezpečení výkopu zřízení</t>
  </si>
  <si>
    <t>m</t>
  </si>
  <si>
    <t>-1957607989</t>
  </si>
  <si>
    <t>kolem místa stavby</t>
  </si>
  <si>
    <t>20+20+20+20</t>
  </si>
  <si>
    <t>Součet</t>
  </si>
  <si>
    <t>3</t>
  </si>
  <si>
    <t>119003132</t>
  </si>
  <si>
    <t>Výstražná páska pro zabezpečení výkopu odstranění</t>
  </si>
  <si>
    <t>1061084626</t>
  </si>
  <si>
    <t>121112003</t>
  </si>
  <si>
    <t>Sejmutí ornice tl vrstvy do 200 mm ručně</t>
  </si>
  <si>
    <t>1116696836</t>
  </si>
  <si>
    <t>5</t>
  </si>
  <si>
    <t>132212131</t>
  </si>
  <si>
    <t>Hloubení nezapažených rýh šířky do 800 mm v soudržných horninách třídy těžitelnosti I skupiny 3 ručně</t>
  </si>
  <si>
    <t>m3</t>
  </si>
  <si>
    <t>-105257617</t>
  </si>
  <si>
    <t>Pro hrob</t>
  </si>
  <si>
    <t>0,8*2.5*0,7</t>
  </si>
  <si>
    <t>6</t>
  </si>
  <si>
    <t>162211311</t>
  </si>
  <si>
    <t>Vodorovné přemístění výkopku z horniny třídy těžitelnosti I skupiny 1 až 3 stavebním kolečkem do 10 m</t>
  </si>
  <si>
    <t>-1445760030</t>
  </si>
  <si>
    <t>drny</t>
  </si>
  <si>
    <t>0,1*6*4</t>
  </si>
  <si>
    <t>Odkop zemina pro štěrk</t>
  </si>
  <si>
    <t>0,2*6*4</t>
  </si>
  <si>
    <t>výkop hrob</t>
  </si>
  <si>
    <t>1,4</t>
  </si>
  <si>
    <t>7</t>
  </si>
  <si>
    <t>162211319</t>
  </si>
  <si>
    <t xml:space="preserve">Příplatek k vodorovnému přemístění výkopku z horniny třídy těžitelnosti I skupiny 1 až 3 stavebním kolečkem za každých dalších 10 m  9x</t>
  </si>
  <si>
    <t>1613061672</t>
  </si>
  <si>
    <t>8,6*9</t>
  </si>
  <si>
    <t>8</t>
  </si>
  <si>
    <t>181311103</t>
  </si>
  <si>
    <t>Rozprostření ornice a zeminy tl vrstvy do 200 mm v rovině nebo ve svahu do 1:5 ručně</t>
  </si>
  <si>
    <t>-1996290567</t>
  </si>
  <si>
    <t>24/2</t>
  </si>
  <si>
    <t>Ornice</t>
  </si>
  <si>
    <t>24</t>
  </si>
  <si>
    <t>výkopek</t>
  </si>
  <si>
    <t>1,4/0,2</t>
  </si>
  <si>
    <t>9</t>
  </si>
  <si>
    <t>181912112</t>
  </si>
  <si>
    <t>Úprava pláně v hornině třídy těžitelnosti I skupiny 3 se zhutněním ručně</t>
  </si>
  <si>
    <t>-1913234244</t>
  </si>
  <si>
    <t>zhutnění podkladu pod kamenou rovnaninou</t>
  </si>
  <si>
    <t>Zakládání</t>
  </si>
  <si>
    <t>10</t>
  </si>
  <si>
    <t>247681114R</t>
  </si>
  <si>
    <t>Těsnění stěn hrobu z jílu ručně</t>
  </si>
  <si>
    <t>-2118741931</t>
  </si>
  <si>
    <t>stěny hrobu z jílu tl. 10 cm</t>
  </si>
  <si>
    <t>2*0,7*0,8</t>
  </si>
  <si>
    <t>2*2*0,7</t>
  </si>
  <si>
    <t>11</t>
  </si>
  <si>
    <t>M</t>
  </si>
  <si>
    <t>58125110</t>
  </si>
  <si>
    <t>jíl surový kusový</t>
  </si>
  <si>
    <t>t</t>
  </si>
  <si>
    <t>1760649855</t>
  </si>
  <si>
    <t>3,92*0,1*2</t>
  </si>
  <si>
    <t>Svislé a kompletní konstrukce</t>
  </si>
  <si>
    <t>467955111R</t>
  </si>
  <si>
    <t>Montáž srubová stěna altánu</t>
  </si>
  <si>
    <t>1362958725</t>
  </si>
  <si>
    <t>stěny</t>
  </si>
  <si>
    <t>2,3*5*2</t>
  </si>
  <si>
    <t>2,3*3*2</t>
  </si>
  <si>
    <t>štíty</t>
  </si>
  <si>
    <t>2,3*3</t>
  </si>
  <si>
    <t>13</t>
  </si>
  <si>
    <t>60556102R</t>
  </si>
  <si>
    <t xml:space="preserve">řezivo dubové  hranoly 150/260mm</t>
  </si>
  <si>
    <t>-1601628868</t>
  </si>
  <si>
    <t>štítová stěna</t>
  </si>
  <si>
    <t>0,15*0,26*(3+3+3+3+2+2+2+2+2)*2</t>
  </si>
  <si>
    <t>Boční stěna přední vstupní</t>
  </si>
  <si>
    <t>0,15*0,26*(2,5+2,5+2)</t>
  </si>
  <si>
    <t>Boční stěna zadní</t>
  </si>
  <si>
    <t>0,15*0,26*(2+2+2+2+2+2,5+2,5+2,5+2,5)</t>
  </si>
  <si>
    <t>14</t>
  </si>
  <si>
    <t>61231001</t>
  </si>
  <si>
    <t>kolík dub/akát dl 250mm D 26mm</t>
  </si>
  <si>
    <t>kus</t>
  </si>
  <si>
    <t>215699757</t>
  </si>
  <si>
    <t>cca do každého trámu 4 ks</t>
  </si>
  <si>
    <t>30*4</t>
  </si>
  <si>
    <t>Vodorovné konstrukce</t>
  </si>
  <si>
    <t>15</t>
  </si>
  <si>
    <t>451571412</t>
  </si>
  <si>
    <t>Podklad pod dlažbu z kameniva tl přes 100 do 150 mm</t>
  </si>
  <si>
    <t>952034073</t>
  </si>
  <si>
    <t>16</t>
  </si>
  <si>
    <t>463211141</t>
  </si>
  <si>
    <t>Rovnanina z lomového kamene tříděného hmotnosti do 80 kg s urovnáním líce</t>
  </si>
  <si>
    <t>-1587386526</t>
  </si>
  <si>
    <t>Rovnanina podstava altánu</t>
  </si>
  <si>
    <t>0,2*24</t>
  </si>
  <si>
    <t>odpočet hrobu</t>
  </si>
  <si>
    <t>-0,8*2*0,2</t>
  </si>
  <si>
    <t>Úpravy povrchů, podlahy a osazování výplní</t>
  </si>
  <si>
    <t>17</t>
  </si>
  <si>
    <t>466981342R</t>
  </si>
  <si>
    <t>Vrbová proplétaná stěna ukotvená mezi trámy</t>
  </si>
  <si>
    <t>-1112914401</t>
  </si>
  <si>
    <t>stěna zadní</t>
  </si>
  <si>
    <t>3,7*1,85</t>
  </si>
  <si>
    <t>2,55*1,85*2</t>
  </si>
  <si>
    <t>2,55*1,85</t>
  </si>
  <si>
    <t>18</t>
  </si>
  <si>
    <t>05217108R</t>
  </si>
  <si>
    <t>Vrbové tyče a proutí pro výplet stěn 15-30mm</t>
  </si>
  <si>
    <t>904024593</t>
  </si>
  <si>
    <t>19</t>
  </si>
  <si>
    <t>612351101</t>
  </si>
  <si>
    <t>Hliněná omítka hrubá (jádrová) jednovrstvá tl. 10 mm vnitřních stěn ručně</t>
  </si>
  <si>
    <t>1554176873</t>
  </si>
  <si>
    <t>20</t>
  </si>
  <si>
    <t>612351141</t>
  </si>
  <si>
    <t>Příplatek k hladké hliněné omítce vnitřních stěn za každých dalších 5 mm tloušťky ručně 18x ( celkem do 10 cm )</t>
  </si>
  <si>
    <t>1130169009</t>
  </si>
  <si>
    <t>20,998*18</t>
  </si>
  <si>
    <t>Ostatní konstrukce a práce, bourání</t>
  </si>
  <si>
    <t>913342113R</t>
  </si>
  <si>
    <t>Dubový stůl z trámků a fošen vel. 2x0,8m, v.0,8m opracovaný</t>
  </si>
  <si>
    <t>1162802657</t>
  </si>
  <si>
    <t>22</t>
  </si>
  <si>
    <t>913342114R</t>
  </si>
  <si>
    <t>Dubový lavice trámek 50x40cm, dl.2m opracovaný</t>
  </si>
  <si>
    <t>-2069202862</t>
  </si>
  <si>
    <t>23</t>
  </si>
  <si>
    <t>913342115R</t>
  </si>
  <si>
    <t xml:space="preserve">Dubový poklop na hrob z fošen vel.  0,7x2m, včetně rámu z trámků 0,1x0,1m opracovaný</t>
  </si>
  <si>
    <t>1316221014</t>
  </si>
  <si>
    <t>941211111</t>
  </si>
  <si>
    <t>Montáž lešení řadového rámového lehkého zatížení do 200 kg/m2 š od 0,6 do 0,9 m v do 10 m</t>
  </si>
  <si>
    <t>-828449621</t>
  </si>
  <si>
    <t>7*3*2</t>
  </si>
  <si>
    <t>3*3*2</t>
  </si>
  <si>
    <t>25</t>
  </si>
  <si>
    <t>941211211</t>
  </si>
  <si>
    <t>Příplatek k lešení řadovému rámovému lehkému do 200 kg/m2 š od 0,6 do 0,9 m v do 10 m za každý den použití 40x</t>
  </si>
  <si>
    <t>-1654685564</t>
  </si>
  <si>
    <t>60*40</t>
  </si>
  <si>
    <t>26</t>
  </si>
  <si>
    <t>941211811</t>
  </si>
  <si>
    <t>Demontáž lešení řadového rámového lehkého zatížení do 200 kg/m2 š od 0,6 do 0,9 m v do 10 m</t>
  </si>
  <si>
    <t>307282427</t>
  </si>
  <si>
    <t>27</t>
  </si>
  <si>
    <t>949101111</t>
  </si>
  <si>
    <t>Lešení pomocné pro objekty pozemních staveb s lešeňovou podlahou v do 1,9 m zatížení do 150 kg/m2</t>
  </si>
  <si>
    <t>20032913</t>
  </si>
  <si>
    <t>5*3</t>
  </si>
  <si>
    <t>28</t>
  </si>
  <si>
    <t>952901411</t>
  </si>
  <si>
    <t>Vyčištění ostatních objektů (kanálů, zásobníků, kůlen) při jakékoliv výšce podlaží</t>
  </si>
  <si>
    <t>-759265047</t>
  </si>
  <si>
    <t>29</t>
  </si>
  <si>
    <t>993111111</t>
  </si>
  <si>
    <t>Dovoz a odvoz lešení řadového do 10 km včetně naložení a složení</t>
  </si>
  <si>
    <t>1554805915</t>
  </si>
  <si>
    <t>998</t>
  </si>
  <si>
    <t>Přesun hmot</t>
  </si>
  <si>
    <t>30</t>
  </si>
  <si>
    <t>998018001</t>
  </si>
  <si>
    <t>Přesun hmot pro budovy ruční pro budovy v do 6 m</t>
  </si>
  <si>
    <t>1560360303</t>
  </si>
  <si>
    <t>PSV</t>
  </si>
  <si>
    <t>Práce a dodávky PSV</t>
  </si>
  <si>
    <t>762</t>
  </si>
  <si>
    <t>Konstrukce tesařské</t>
  </si>
  <si>
    <t>31</t>
  </si>
  <si>
    <t>762332532R</t>
  </si>
  <si>
    <t>Montáž vázaných kcí krovů pravidelných pomocí tesařských spojů z odkorněných kulatin průřezové pl přes 120 do 224 cm2</t>
  </si>
  <si>
    <t>-1319369178</t>
  </si>
  <si>
    <t>Vrcholová vaznice</t>
  </si>
  <si>
    <t>4+4</t>
  </si>
  <si>
    <t>krokve</t>
  </si>
  <si>
    <t>4*7*2</t>
  </si>
  <si>
    <t>kleštiny</t>
  </si>
  <si>
    <t>4*4</t>
  </si>
  <si>
    <t>Na středu plná vazba</t>
  </si>
  <si>
    <t>4*2</t>
  </si>
  <si>
    <t>32</t>
  </si>
  <si>
    <t>61223328R</t>
  </si>
  <si>
    <t>Krokve z akátových broušených kůlů ( pr. 10-14cm. dl.4m )</t>
  </si>
  <si>
    <t>ks</t>
  </si>
  <si>
    <t>-1644975474</t>
  </si>
  <si>
    <t>33</t>
  </si>
  <si>
    <t>762342214R</t>
  </si>
  <si>
    <t>Montáž laťování z kulatin na střechách jednoduchých sklonu do 60° osové vzdálenosti přes 150 do 360 mm</t>
  </si>
  <si>
    <t>-1855533892</t>
  </si>
  <si>
    <t>šindelová část přední</t>
  </si>
  <si>
    <t>2,8*5,5</t>
  </si>
  <si>
    <t>došková část</t>
  </si>
  <si>
    <t>3,5*5,5</t>
  </si>
  <si>
    <t>34</t>
  </si>
  <si>
    <t>61223329R</t>
  </si>
  <si>
    <t>Krokve z akátových broušených kůlů ( pr. 4-7cm. dl.4m )</t>
  </si>
  <si>
    <t>15395345</t>
  </si>
  <si>
    <t>Laťování po cca 25 cm</t>
  </si>
  <si>
    <t>35</t>
  </si>
  <si>
    <t>765</t>
  </si>
  <si>
    <t>Krytina skládaná</t>
  </si>
  <si>
    <t>765162022</t>
  </si>
  <si>
    <t>Montáž krytiny ze šindelů dřevěných sklon do 45° dvojité krytí rovné na laťování Pz hřeby přes 35 do 50 ks/m2</t>
  </si>
  <si>
    <t>-89955573</t>
  </si>
  <si>
    <t>36</t>
  </si>
  <si>
    <t>60592125R</t>
  </si>
  <si>
    <t>Modřínový šindel štípaný impregnace Bochemt QB rovný dl 500mm tl cca 25mm</t>
  </si>
  <si>
    <t>1431016284</t>
  </si>
  <si>
    <t>0,338624338624339*47,25 'Přepočtené koeficientem množství</t>
  </si>
  <si>
    <t>37</t>
  </si>
  <si>
    <t>765162075R</t>
  </si>
  <si>
    <t>Dodávka a montáž krytiny z došků slámových sklon do 45° na laťování.</t>
  </si>
  <si>
    <t>-853542190</t>
  </si>
  <si>
    <t>38</t>
  </si>
  <si>
    <t>998765311</t>
  </si>
  <si>
    <t>Přesun hmot procentní pro krytiny skládané ruční v objektech v do 6 m</t>
  </si>
  <si>
    <t>%</t>
  </si>
  <si>
    <t>2060596271</t>
  </si>
  <si>
    <t>783</t>
  </si>
  <si>
    <t>Dokončovací práce - nátěry</t>
  </si>
  <si>
    <t>39</t>
  </si>
  <si>
    <t>783201401</t>
  </si>
  <si>
    <t>Ometení tesařských konstrukcí před provedením nátěru</t>
  </si>
  <si>
    <t>1488008496</t>
  </si>
  <si>
    <t>Dubové trámy</t>
  </si>
  <si>
    <t>(0,15+0,15+0,26+0,26)*(3+3+3+3+2+2+2+2+2)*2</t>
  </si>
  <si>
    <t>(0,15+0,15+0,26+0,26)*(2,5+2,5+2)</t>
  </si>
  <si>
    <t>(0,15+0,15+0,26+0,26)*(2+2+2+2+2+2,5+2,5+2,5+2,5)</t>
  </si>
  <si>
    <t>Mezisoučet</t>
  </si>
  <si>
    <t>Kulatina akát</t>
  </si>
  <si>
    <t>Krokve</t>
  </si>
  <si>
    <t>0,15*3,14*4*22</t>
  </si>
  <si>
    <t>Laťování</t>
  </si>
  <si>
    <t>0,07*4*35</t>
  </si>
  <si>
    <t>40</t>
  </si>
  <si>
    <t>783213111</t>
  </si>
  <si>
    <t>Napouštěcí jednonásobný syntetický biocidní nátěr tesařských konstrukcí zabudovaných do konstrukce</t>
  </si>
  <si>
    <t>-413003158</t>
  </si>
  <si>
    <t>VRN</t>
  </si>
  <si>
    <t>Vedlejší rozpočtové náklady</t>
  </si>
  <si>
    <t>VRN9</t>
  </si>
  <si>
    <t>Ostatní náklady</t>
  </si>
  <si>
    <t>41</t>
  </si>
  <si>
    <t>090001000</t>
  </si>
  <si>
    <t>1024</t>
  </si>
  <si>
    <t>1980980188</t>
  </si>
  <si>
    <t>02 - Oplocení</t>
  </si>
  <si>
    <t>162751117</t>
  </si>
  <si>
    <t>Vodorovné přemístění přes 9 000 do 10000 m výkopku/sypaniny z horniny třídy těžitelnosti I skupiny 1 až 3</t>
  </si>
  <si>
    <t>1116622270</t>
  </si>
  <si>
    <t>dovoz štěrku na obsyp kůlů</t>
  </si>
  <si>
    <t>(0,1*0,1)*3,14*0,9*48*1,1</t>
  </si>
  <si>
    <t>162751119</t>
  </si>
  <si>
    <t>Příplatek k vodorovnému přemístění výkopku/sypaniny z horniny třídy těžitelnosti I skupiny 1 až 3 ZKD 1000 m přes 10000 m 3x</t>
  </si>
  <si>
    <t>910110039</t>
  </si>
  <si>
    <t>1,492*3</t>
  </si>
  <si>
    <t>58343930</t>
  </si>
  <si>
    <t>kamenivo drcené hrubé frakce 16/32</t>
  </si>
  <si>
    <t>-625748364</t>
  </si>
  <si>
    <t>1,492*2</t>
  </si>
  <si>
    <t>131111332</t>
  </si>
  <si>
    <t>Vrtání jamek pro plotové sloupky D přes 100 do 200 mm ručně s motorovým vrtákem</t>
  </si>
  <si>
    <t>-203782339</t>
  </si>
  <si>
    <t>0,9*48</t>
  </si>
  <si>
    <t>167111101</t>
  </si>
  <si>
    <t>Nakládání výkopku z hornin třídy těžitelnosti I skupiny 1 až 3 ručně</t>
  </si>
  <si>
    <t>66480950</t>
  </si>
  <si>
    <t>štěrk do patek</t>
  </si>
  <si>
    <t>1,492</t>
  </si>
  <si>
    <t>vývrtek</t>
  </si>
  <si>
    <t>-2068682575</t>
  </si>
  <si>
    <t>-1303760617</t>
  </si>
  <si>
    <t>1,492*9</t>
  </si>
  <si>
    <t xml:space="preserve">Rozprostření  zeminy tl vrstvy do 200 mm v rovině nebo ve svahu do 1:5 ručně</t>
  </si>
  <si>
    <t>-1131783993</t>
  </si>
  <si>
    <t>1,492/0,2</t>
  </si>
  <si>
    <t>338951113</t>
  </si>
  <si>
    <t>Osazování sloupků a vzpěr plotových dřevěných s impregnací se zasypáním a udusáním</t>
  </si>
  <si>
    <t>2084279586</t>
  </si>
  <si>
    <t>Akátový broušený kůl ( pr. 10-14cm. dl.2m )</t>
  </si>
  <si>
    <t>-456616971</t>
  </si>
  <si>
    <t>(70,5/1,5)*1,05</t>
  </si>
  <si>
    <t>348951132R</t>
  </si>
  <si>
    <t xml:space="preserve">Osazení 3 řad rýglů z kulatiny, výšky do 1,2 m </t>
  </si>
  <si>
    <t>2079588188</t>
  </si>
  <si>
    <t>05217118</t>
  </si>
  <si>
    <t>tyče dřevěné v kůře cca D 100mm ( bříza ) - bez impregnace</t>
  </si>
  <si>
    <t>245098615</t>
  </si>
  <si>
    <t>Březová kulatina do průměru 10 cm</t>
  </si>
  <si>
    <t>(0,05*0,05)*3,14*70,5*3*1,3</t>
  </si>
  <si>
    <t>59039044</t>
  </si>
  <si>
    <t>vrut ocelový FeZn zápustná hlava drážka hvězdicová částečný závit 8x200mm</t>
  </si>
  <si>
    <t>100 kus</t>
  </si>
  <si>
    <t>1062823098</t>
  </si>
  <si>
    <t>48 sloupků - na každý 3 ks vrutů</t>
  </si>
  <si>
    <t>-1472566754</t>
  </si>
  <si>
    <t>-1963751317</t>
  </si>
  <si>
    <t>Akátové kůly</t>
  </si>
  <si>
    <t>0,15*3,14*2*49</t>
  </si>
  <si>
    <t>-631896337</t>
  </si>
  <si>
    <t>-1678652026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</si>
</sst>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737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mohylového pohřebiště z doby bronzové u Žírovic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21. 7. 2025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Altán'!J30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'01 - Altán'!P130</f>
        <v>0</v>
      </c>
      <c r="AV95" s="129">
        <f>'01 - Altán'!J33</f>
        <v>0</v>
      </c>
      <c r="AW95" s="129">
        <f>'01 - Altán'!J34</f>
        <v>0</v>
      </c>
      <c r="AX95" s="129">
        <f>'01 - Altán'!J35</f>
        <v>0</v>
      </c>
      <c r="AY95" s="129">
        <f>'01 - Altán'!J36</f>
        <v>0</v>
      </c>
      <c r="AZ95" s="129">
        <f>'01 - Altán'!F33</f>
        <v>0</v>
      </c>
      <c r="BA95" s="129">
        <f>'01 - Altán'!F34</f>
        <v>0</v>
      </c>
      <c r="BB95" s="129">
        <f>'01 - Altán'!F35</f>
        <v>0</v>
      </c>
      <c r="BC95" s="129">
        <f>'01 - Altán'!F36</f>
        <v>0</v>
      </c>
      <c r="BD95" s="131">
        <f>'01 - Altán'!F37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Oplocení'!J30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33">
        <v>0</v>
      </c>
      <c r="AT96" s="134">
        <f>ROUND(SUM(AV96:AW96),2)</f>
        <v>0</v>
      </c>
      <c r="AU96" s="135">
        <f>'02 - Oplocení'!P124</f>
        <v>0</v>
      </c>
      <c r="AV96" s="134">
        <f>'02 - Oplocení'!J33</f>
        <v>0</v>
      </c>
      <c r="AW96" s="134">
        <f>'02 - Oplocení'!J34</f>
        <v>0</v>
      </c>
      <c r="AX96" s="134">
        <f>'02 - Oplocení'!J35</f>
        <v>0</v>
      </c>
      <c r="AY96" s="134">
        <f>'02 - Oplocení'!J36</f>
        <v>0</v>
      </c>
      <c r="AZ96" s="134">
        <f>'02 - Oplocení'!F33</f>
        <v>0</v>
      </c>
      <c r="BA96" s="134">
        <f>'02 - Oplocení'!F34</f>
        <v>0</v>
      </c>
      <c r="BB96" s="134">
        <f>'02 - Oplocení'!F35</f>
        <v>0</v>
      </c>
      <c r="BC96" s="134">
        <f>'02 - Oplocení'!F36</f>
        <v>0</v>
      </c>
      <c r="BD96" s="136">
        <f>'02 - Oplocení'!F37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N2g/bg5RXatIlw2GxTuUcksz8CDUAQNvLkT5XSbSLpKUKL8O1hVZwFZEozuar6x5QjJMAc43yB/9n3JUoQ9FTA==" hashValue="Uis4lTqy5Dl+hoVcXg+LrKfG3XdF/9/jV1XUDGfsB5oUCN/rfcsQXUBvKyVUyYB+as6EXFiCfx14wOaH5gm3N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Altán'!C2" display="/"/>
    <hyperlink ref="A96" location="'02 - Oploc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87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Revitalizace mohylového pohřebiště z doby bronzové u Žírovic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21. 7. 2025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ROUND((SUM(BE130:BE297)),  2)</f>
        <v>0</v>
      </c>
      <c r="G33" s="39"/>
      <c r="H33" s="39"/>
      <c r="I33" s="156">
        <v>0.20999999999999999</v>
      </c>
      <c r="J33" s="155">
        <f>ROUND(((SUM(BE130:BE297))*I33),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ROUND((SUM(BF130:BF297)),  2)</f>
        <v>0</v>
      </c>
      <c r="G34" s="39"/>
      <c r="H34" s="39"/>
      <c r="I34" s="156">
        <v>0.12</v>
      </c>
      <c r="J34" s="155">
        <f>ROUND(((SUM(BF130:BF297))*I34),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ROUND((SUM(BG130:BG297)),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ROUND((SUM(BH130:BH297)),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ROUND((SUM(BI130:BI297)),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Revitalizace mohylového pohřebiště z doby bronzové u Žírovic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Altán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21. 7. 2025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91</v>
      </c>
      <c r="D94" s="177"/>
      <c r="E94" s="177"/>
      <c r="F94" s="177"/>
      <c r="G94" s="177"/>
      <c r="H94" s="177"/>
      <c r="I94" s="177"/>
      <c r="J94" s="178" t="s">
        <v>92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93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94</v>
      </c>
    </row>
    <row r="97" s="9" customFormat="1" ht="24.96" customHeight="1">
      <c r="A97" s="9"/>
      <c r="B97" s="180"/>
      <c r="C97" s="181"/>
      <c r="D97" s="182" t="s">
        <v>95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96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97</v>
      </c>
      <c r="E99" s="189"/>
      <c r="F99" s="189"/>
      <c r="G99" s="189"/>
      <c r="H99" s="189"/>
      <c r="I99" s="189"/>
      <c r="J99" s="190">
        <f>J169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98</v>
      </c>
      <c r="E100" s="189"/>
      <c r="F100" s="189"/>
      <c r="G100" s="189"/>
      <c r="H100" s="189"/>
      <c r="I100" s="189"/>
      <c r="J100" s="190">
        <f>J178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99</v>
      </c>
      <c r="E101" s="189"/>
      <c r="F101" s="189"/>
      <c r="G101" s="189"/>
      <c r="H101" s="189"/>
      <c r="I101" s="189"/>
      <c r="J101" s="190">
        <f>J197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100</v>
      </c>
      <c r="E102" s="189"/>
      <c r="F102" s="189"/>
      <c r="G102" s="189"/>
      <c r="H102" s="189"/>
      <c r="I102" s="189"/>
      <c r="J102" s="190">
        <f>J205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101</v>
      </c>
      <c r="E103" s="189"/>
      <c r="F103" s="189"/>
      <c r="G103" s="189"/>
      <c r="H103" s="189"/>
      <c r="I103" s="189"/>
      <c r="J103" s="190">
        <f>J224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102</v>
      </c>
      <c r="E104" s="189"/>
      <c r="F104" s="189"/>
      <c r="G104" s="189"/>
      <c r="H104" s="189"/>
      <c r="I104" s="189"/>
      <c r="J104" s="190">
        <f>J241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103</v>
      </c>
      <c r="E105" s="183"/>
      <c r="F105" s="183"/>
      <c r="G105" s="183"/>
      <c r="H105" s="183"/>
      <c r="I105" s="183"/>
      <c r="J105" s="184">
        <f>J243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104</v>
      </c>
      <c r="E106" s="189"/>
      <c r="F106" s="189"/>
      <c r="G106" s="189"/>
      <c r="H106" s="189"/>
      <c r="I106" s="189"/>
      <c r="J106" s="190">
        <f>J244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105</v>
      </c>
      <c r="E107" s="189"/>
      <c r="F107" s="189"/>
      <c r="G107" s="189"/>
      <c r="H107" s="189"/>
      <c r="I107" s="189"/>
      <c r="J107" s="190">
        <f>J265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106</v>
      </c>
      <c r="E108" s="189"/>
      <c r="F108" s="189"/>
      <c r="G108" s="189"/>
      <c r="H108" s="189"/>
      <c r="I108" s="189"/>
      <c r="J108" s="190">
        <f>J277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107</v>
      </c>
      <c r="E109" s="183"/>
      <c r="F109" s="183"/>
      <c r="G109" s="183"/>
      <c r="H109" s="183"/>
      <c r="I109" s="183"/>
      <c r="J109" s="184">
        <f>J295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6"/>
      <c r="C110" s="187"/>
      <c r="D110" s="188" t="s">
        <v>108</v>
      </c>
      <c r="E110" s="189"/>
      <c r="F110" s="189"/>
      <c r="G110" s="189"/>
      <c r="H110" s="189"/>
      <c r="I110" s="189"/>
      <c r="J110" s="190">
        <f>J296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109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5" t="str">
        <f>E7</f>
        <v>Revitalizace mohylového pohřebiště z doby bronzové u Žírovic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88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01 - Altán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21. 7. 2025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 xml:space="preserve"> </v>
      </c>
      <c r="G126" s="41"/>
      <c r="H126" s="41"/>
      <c r="I126" s="33" t="s">
        <v>29</v>
      </c>
      <c r="J126" s="37" t="str">
        <f>E21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IF(E18="","",E18)</f>
        <v>Vyplň údaj</v>
      </c>
      <c r="G127" s="41"/>
      <c r="H127" s="41"/>
      <c r="I127" s="33" t="s">
        <v>31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2"/>
      <c r="B129" s="193"/>
      <c r="C129" s="194" t="s">
        <v>110</v>
      </c>
      <c r="D129" s="195" t="s">
        <v>58</v>
      </c>
      <c r="E129" s="195" t="s">
        <v>54</v>
      </c>
      <c r="F129" s="195" t="s">
        <v>55</v>
      </c>
      <c r="G129" s="195" t="s">
        <v>111</v>
      </c>
      <c r="H129" s="195" t="s">
        <v>112</v>
      </c>
      <c r="I129" s="195" t="s">
        <v>113</v>
      </c>
      <c r="J129" s="196" t="s">
        <v>92</v>
      </c>
      <c r="K129" s="197" t="s">
        <v>114</v>
      </c>
      <c r="L129" s="198"/>
      <c r="M129" s="101" t="s">
        <v>1</v>
      </c>
      <c r="N129" s="102" t="s">
        <v>37</v>
      </c>
      <c r="O129" s="102" t="s">
        <v>115</v>
      </c>
      <c r="P129" s="102" t="s">
        <v>116</v>
      </c>
      <c r="Q129" s="102" t="s">
        <v>117</v>
      </c>
      <c r="R129" s="102" t="s">
        <v>118</v>
      </c>
      <c r="S129" s="102" t="s">
        <v>119</v>
      </c>
      <c r="T129" s="103" t="s">
        <v>120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9"/>
      <c r="B130" s="40"/>
      <c r="C130" s="108" t="s">
        <v>121</v>
      </c>
      <c r="D130" s="41"/>
      <c r="E130" s="41"/>
      <c r="F130" s="41"/>
      <c r="G130" s="41"/>
      <c r="H130" s="41"/>
      <c r="I130" s="41"/>
      <c r="J130" s="199">
        <f>BK130</f>
        <v>0</v>
      </c>
      <c r="K130" s="41"/>
      <c r="L130" s="45"/>
      <c r="M130" s="104"/>
      <c r="N130" s="200"/>
      <c r="O130" s="105"/>
      <c r="P130" s="201">
        <f>P131+P243+P295</f>
        <v>0</v>
      </c>
      <c r="Q130" s="105"/>
      <c r="R130" s="201">
        <f>R131+R243+R295</f>
        <v>46.465906520000004</v>
      </c>
      <c r="S130" s="105"/>
      <c r="T130" s="202">
        <f>T131+T243+T295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72</v>
      </c>
      <c r="AU130" s="18" t="s">
        <v>94</v>
      </c>
      <c r="BK130" s="203">
        <f>BK131+BK243+BK295</f>
        <v>0</v>
      </c>
    </row>
    <row r="131" s="12" customFormat="1" ht="25.92" customHeight="1">
      <c r="A131" s="12"/>
      <c r="B131" s="204"/>
      <c r="C131" s="205"/>
      <c r="D131" s="206" t="s">
        <v>72</v>
      </c>
      <c r="E131" s="207" t="s">
        <v>122</v>
      </c>
      <c r="F131" s="207" t="s">
        <v>123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P132+P169+P178+P197+P205+P224+P241</f>
        <v>0</v>
      </c>
      <c r="Q131" s="212"/>
      <c r="R131" s="213">
        <f>R132+R169+R178+R197+R205+R224+R241</f>
        <v>46.171876000000005</v>
      </c>
      <c r="S131" s="212"/>
      <c r="T131" s="214">
        <f>T132+T169+T178+T197+T205+T224+T241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81</v>
      </c>
      <c r="AT131" s="216" t="s">
        <v>72</v>
      </c>
      <c r="AU131" s="216" t="s">
        <v>73</v>
      </c>
      <c r="AY131" s="215" t="s">
        <v>124</v>
      </c>
      <c r="BK131" s="217">
        <f>BK132+BK169+BK178+BK197+BK205+BK224+BK241</f>
        <v>0</v>
      </c>
    </row>
    <row r="132" s="12" customFormat="1" ht="22.8" customHeight="1">
      <c r="A132" s="12"/>
      <c r="B132" s="204"/>
      <c r="C132" s="205"/>
      <c r="D132" s="206" t="s">
        <v>72</v>
      </c>
      <c r="E132" s="218" t="s">
        <v>81</v>
      </c>
      <c r="F132" s="218" t="s">
        <v>125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SUM(P133:P168)</f>
        <v>0</v>
      </c>
      <c r="Q132" s="212"/>
      <c r="R132" s="213">
        <f>SUM(R133:R168)</f>
        <v>0.044799999999999993</v>
      </c>
      <c r="S132" s="212"/>
      <c r="T132" s="214">
        <f>SUM(T133:T168)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81</v>
      </c>
      <c r="AT132" s="216" t="s">
        <v>72</v>
      </c>
      <c r="AU132" s="216" t="s">
        <v>81</v>
      </c>
      <c r="AY132" s="215" t="s">
        <v>124</v>
      </c>
      <c r="BK132" s="217">
        <f>SUM(BK133:BK168)</f>
        <v>0</v>
      </c>
    </row>
    <row r="133" s="2" customFormat="1" ht="16.5" customHeight="1">
      <c r="A133" s="39"/>
      <c r="B133" s="40"/>
      <c r="C133" s="220" t="s">
        <v>81</v>
      </c>
      <c r="D133" s="220" t="s">
        <v>126</v>
      </c>
      <c r="E133" s="221" t="s">
        <v>127</v>
      </c>
      <c r="F133" s="222" t="s">
        <v>128</v>
      </c>
      <c r="G133" s="223" t="s">
        <v>129</v>
      </c>
      <c r="H133" s="224">
        <v>24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38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130</v>
      </c>
      <c r="AT133" s="232" t="s">
        <v>126</v>
      </c>
      <c r="AU133" s="232" t="s">
        <v>83</v>
      </c>
      <c r="AY133" s="18" t="s">
        <v>124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81</v>
      </c>
      <c r="BK133" s="233">
        <f>ROUND(I133*H133,2)</f>
        <v>0</v>
      </c>
      <c r="BL133" s="18" t="s">
        <v>130</v>
      </c>
      <c r="BM133" s="232" t="s">
        <v>131</v>
      </c>
    </row>
    <row r="134" s="13" customFormat="1">
      <c r="A134" s="13"/>
      <c r="B134" s="234"/>
      <c r="C134" s="235"/>
      <c r="D134" s="236" t="s">
        <v>132</v>
      </c>
      <c r="E134" s="237" t="s">
        <v>1</v>
      </c>
      <c r="F134" s="238" t="s">
        <v>133</v>
      </c>
      <c r="G134" s="235"/>
      <c r="H134" s="237" t="s">
        <v>1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132</v>
      </c>
      <c r="AU134" s="244" t="s">
        <v>83</v>
      </c>
      <c r="AV134" s="13" t="s">
        <v>81</v>
      </c>
      <c r="AW134" s="13" t="s">
        <v>30</v>
      </c>
      <c r="AX134" s="13" t="s">
        <v>73</v>
      </c>
      <c r="AY134" s="244" t="s">
        <v>124</v>
      </c>
    </row>
    <row r="135" s="14" customFormat="1">
      <c r="A135" s="14"/>
      <c r="B135" s="245"/>
      <c r="C135" s="246"/>
      <c r="D135" s="236" t="s">
        <v>132</v>
      </c>
      <c r="E135" s="247" t="s">
        <v>1</v>
      </c>
      <c r="F135" s="248" t="s">
        <v>134</v>
      </c>
      <c r="G135" s="246"/>
      <c r="H135" s="249">
        <v>24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132</v>
      </c>
      <c r="AU135" s="255" t="s">
        <v>83</v>
      </c>
      <c r="AV135" s="14" t="s">
        <v>83</v>
      </c>
      <c r="AW135" s="14" t="s">
        <v>30</v>
      </c>
      <c r="AX135" s="14" t="s">
        <v>81</v>
      </c>
      <c r="AY135" s="255" t="s">
        <v>124</v>
      </c>
    </row>
    <row r="136" s="2" customFormat="1" ht="16.5" customHeight="1">
      <c r="A136" s="39"/>
      <c r="B136" s="40"/>
      <c r="C136" s="220" t="s">
        <v>83</v>
      </c>
      <c r="D136" s="220" t="s">
        <v>126</v>
      </c>
      <c r="E136" s="221" t="s">
        <v>135</v>
      </c>
      <c r="F136" s="222" t="s">
        <v>136</v>
      </c>
      <c r="G136" s="223" t="s">
        <v>137</v>
      </c>
      <c r="H136" s="224">
        <v>80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38</v>
      </c>
      <c r="O136" s="92"/>
      <c r="P136" s="230">
        <f>O136*H136</f>
        <v>0</v>
      </c>
      <c r="Q136" s="230">
        <v>0.00055999999999999995</v>
      </c>
      <c r="R136" s="230">
        <f>Q136*H136</f>
        <v>0.044799999999999993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130</v>
      </c>
      <c r="AT136" s="232" t="s">
        <v>126</v>
      </c>
      <c r="AU136" s="232" t="s">
        <v>83</v>
      </c>
      <c r="AY136" s="18" t="s">
        <v>124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81</v>
      </c>
      <c r="BK136" s="233">
        <f>ROUND(I136*H136,2)</f>
        <v>0</v>
      </c>
      <c r="BL136" s="18" t="s">
        <v>130</v>
      </c>
      <c r="BM136" s="232" t="s">
        <v>138</v>
      </c>
    </row>
    <row r="137" s="13" customFormat="1">
      <c r="A137" s="13"/>
      <c r="B137" s="234"/>
      <c r="C137" s="235"/>
      <c r="D137" s="236" t="s">
        <v>132</v>
      </c>
      <c r="E137" s="237" t="s">
        <v>1</v>
      </c>
      <c r="F137" s="238" t="s">
        <v>139</v>
      </c>
      <c r="G137" s="235"/>
      <c r="H137" s="237" t="s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132</v>
      </c>
      <c r="AU137" s="244" t="s">
        <v>83</v>
      </c>
      <c r="AV137" s="13" t="s">
        <v>81</v>
      </c>
      <c r="AW137" s="13" t="s">
        <v>30</v>
      </c>
      <c r="AX137" s="13" t="s">
        <v>73</v>
      </c>
      <c r="AY137" s="244" t="s">
        <v>124</v>
      </c>
    </row>
    <row r="138" s="14" customFormat="1">
      <c r="A138" s="14"/>
      <c r="B138" s="245"/>
      <c r="C138" s="246"/>
      <c r="D138" s="236" t="s">
        <v>132</v>
      </c>
      <c r="E138" s="247" t="s">
        <v>1</v>
      </c>
      <c r="F138" s="248" t="s">
        <v>140</v>
      </c>
      <c r="G138" s="246"/>
      <c r="H138" s="249">
        <v>80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132</v>
      </c>
      <c r="AU138" s="255" t="s">
        <v>83</v>
      </c>
      <c r="AV138" s="14" t="s">
        <v>83</v>
      </c>
      <c r="AW138" s="14" t="s">
        <v>30</v>
      </c>
      <c r="AX138" s="14" t="s">
        <v>73</v>
      </c>
      <c r="AY138" s="255" t="s">
        <v>124</v>
      </c>
    </row>
    <row r="139" s="15" customFormat="1">
      <c r="A139" s="15"/>
      <c r="B139" s="256"/>
      <c r="C139" s="257"/>
      <c r="D139" s="236" t="s">
        <v>132</v>
      </c>
      <c r="E139" s="258" t="s">
        <v>1</v>
      </c>
      <c r="F139" s="259" t="s">
        <v>141</v>
      </c>
      <c r="G139" s="257"/>
      <c r="H139" s="260">
        <v>80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6" t="s">
        <v>132</v>
      </c>
      <c r="AU139" s="266" t="s">
        <v>83</v>
      </c>
      <c r="AV139" s="15" t="s">
        <v>130</v>
      </c>
      <c r="AW139" s="15" t="s">
        <v>30</v>
      </c>
      <c r="AX139" s="15" t="s">
        <v>81</v>
      </c>
      <c r="AY139" s="266" t="s">
        <v>124</v>
      </c>
    </row>
    <row r="140" s="2" customFormat="1" ht="21.75" customHeight="1">
      <c r="A140" s="39"/>
      <c r="B140" s="40"/>
      <c r="C140" s="220" t="s">
        <v>142</v>
      </c>
      <c r="D140" s="220" t="s">
        <v>126</v>
      </c>
      <c r="E140" s="221" t="s">
        <v>143</v>
      </c>
      <c r="F140" s="222" t="s">
        <v>144</v>
      </c>
      <c r="G140" s="223" t="s">
        <v>137</v>
      </c>
      <c r="H140" s="224">
        <v>80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38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130</v>
      </c>
      <c r="AT140" s="232" t="s">
        <v>126</v>
      </c>
      <c r="AU140" s="232" t="s">
        <v>83</v>
      </c>
      <c r="AY140" s="18" t="s">
        <v>124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81</v>
      </c>
      <c r="BK140" s="233">
        <f>ROUND(I140*H140,2)</f>
        <v>0</v>
      </c>
      <c r="BL140" s="18" t="s">
        <v>130</v>
      </c>
      <c r="BM140" s="232" t="s">
        <v>145</v>
      </c>
    </row>
    <row r="141" s="2" customFormat="1" ht="16.5" customHeight="1">
      <c r="A141" s="39"/>
      <c r="B141" s="40"/>
      <c r="C141" s="220" t="s">
        <v>130</v>
      </c>
      <c r="D141" s="220" t="s">
        <v>126</v>
      </c>
      <c r="E141" s="221" t="s">
        <v>146</v>
      </c>
      <c r="F141" s="222" t="s">
        <v>147</v>
      </c>
      <c r="G141" s="223" t="s">
        <v>129</v>
      </c>
      <c r="H141" s="224">
        <v>24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38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130</v>
      </c>
      <c r="AT141" s="232" t="s">
        <v>126</v>
      </c>
      <c r="AU141" s="232" t="s">
        <v>83</v>
      </c>
      <c r="AY141" s="18" t="s">
        <v>124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81</v>
      </c>
      <c r="BK141" s="233">
        <f>ROUND(I141*H141,2)</f>
        <v>0</v>
      </c>
      <c r="BL141" s="18" t="s">
        <v>130</v>
      </c>
      <c r="BM141" s="232" t="s">
        <v>148</v>
      </c>
    </row>
    <row r="142" s="2" customFormat="1" ht="33" customHeight="1">
      <c r="A142" s="39"/>
      <c r="B142" s="40"/>
      <c r="C142" s="220" t="s">
        <v>149</v>
      </c>
      <c r="D142" s="220" t="s">
        <v>126</v>
      </c>
      <c r="E142" s="221" t="s">
        <v>150</v>
      </c>
      <c r="F142" s="222" t="s">
        <v>151</v>
      </c>
      <c r="G142" s="223" t="s">
        <v>152</v>
      </c>
      <c r="H142" s="224">
        <v>1.3999999999999999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38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130</v>
      </c>
      <c r="AT142" s="232" t="s">
        <v>126</v>
      </c>
      <c r="AU142" s="232" t="s">
        <v>83</v>
      </c>
      <c r="AY142" s="18" t="s">
        <v>124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81</v>
      </c>
      <c r="BK142" s="233">
        <f>ROUND(I142*H142,2)</f>
        <v>0</v>
      </c>
      <c r="BL142" s="18" t="s">
        <v>130</v>
      </c>
      <c r="BM142" s="232" t="s">
        <v>153</v>
      </c>
    </row>
    <row r="143" s="13" customFormat="1">
      <c r="A143" s="13"/>
      <c r="B143" s="234"/>
      <c r="C143" s="235"/>
      <c r="D143" s="236" t="s">
        <v>132</v>
      </c>
      <c r="E143" s="237" t="s">
        <v>1</v>
      </c>
      <c r="F143" s="238" t="s">
        <v>154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132</v>
      </c>
      <c r="AU143" s="244" t="s">
        <v>83</v>
      </c>
      <c r="AV143" s="13" t="s">
        <v>81</v>
      </c>
      <c r="AW143" s="13" t="s">
        <v>30</v>
      </c>
      <c r="AX143" s="13" t="s">
        <v>73</v>
      </c>
      <c r="AY143" s="244" t="s">
        <v>124</v>
      </c>
    </row>
    <row r="144" s="14" customFormat="1">
      <c r="A144" s="14"/>
      <c r="B144" s="245"/>
      <c r="C144" s="246"/>
      <c r="D144" s="236" t="s">
        <v>132</v>
      </c>
      <c r="E144" s="247" t="s">
        <v>1</v>
      </c>
      <c r="F144" s="248" t="s">
        <v>155</v>
      </c>
      <c r="G144" s="246"/>
      <c r="H144" s="249">
        <v>1.3999999999999999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132</v>
      </c>
      <c r="AU144" s="255" t="s">
        <v>83</v>
      </c>
      <c r="AV144" s="14" t="s">
        <v>83</v>
      </c>
      <c r="AW144" s="14" t="s">
        <v>30</v>
      </c>
      <c r="AX144" s="14" t="s">
        <v>73</v>
      </c>
      <c r="AY144" s="255" t="s">
        <v>124</v>
      </c>
    </row>
    <row r="145" s="15" customFormat="1">
      <c r="A145" s="15"/>
      <c r="B145" s="256"/>
      <c r="C145" s="257"/>
      <c r="D145" s="236" t="s">
        <v>132</v>
      </c>
      <c r="E145" s="258" t="s">
        <v>1</v>
      </c>
      <c r="F145" s="259" t="s">
        <v>141</v>
      </c>
      <c r="G145" s="257"/>
      <c r="H145" s="260">
        <v>1.3999999999999999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6" t="s">
        <v>132</v>
      </c>
      <c r="AU145" s="266" t="s">
        <v>83</v>
      </c>
      <c r="AV145" s="15" t="s">
        <v>130</v>
      </c>
      <c r="AW145" s="15" t="s">
        <v>30</v>
      </c>
      <c r="AX145" s="15" t="s">
        <v>81</v>
      </c>
      <c r="AY145" s="266" t="s">
        <v>124</v>
      </c>
    </row>
    <row r="146" s="2" customFormat="1" ht="37.8" customHeight="1">
      <c r="A146" s="39"/>
      <c r="B146" s="40"/>
      <c r="C146" s="220" t="s">
        <v>156</v>
      </c>
      <c r="D146" s="220" t="s">
        <v>126</v>
      </c>
      <c r="E146" s="221" t="s">
        <v>157</v>
      </c>
      <c r="F146" s="222" t="s">
        <v>158</v>
      </c>
      <c r="G146" s="223" t="s">
        <v>152</v>
      </c>
      <c r="H146" s="224">
        <v>8.5999999999999996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38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130</v>
      </c>
      <c r="AT146" s="232" t="s">
        <v>126</v>
      </c>
      <c r="AU146" s="232" t="s">
        <v>83</v>
      </c>
      <c r="AY146" s="18" t="s">
        <v>124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81</v>
      </c>
      <c r="BK146" s="233">
        <f>ROUND(I146*H146,2)</f>
        <v>0</v>
      </c>
      <c r="BL146" s="18" t="s">
        <v>130</v>
      </c>
      <c r="BM146" s="232" t="s">
        <v>159</v>
      </c>
    </row>
    <row r="147" s="13" customFormat="1">
      <c r="A147" s="13"/>
      <c r="B147" s="234"/>
      <c r="C147" s="235"/>
      <c r="D147" s="236" t="s">
        <v>132</v>
      </c>
      <c r="E147" s="237" t="s">
        <v>1</v>
      </c>
      <c r="F147" s="238" t="s">
        <v>160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132</v>
      </c>
      <c r="AU147" s="244" t="s">
        <v>83</v>
      </c>
      <c r="AV147" s="13" t="s">
        <v>81</v>
      </c>
      <c r="AW147" s="13" t="s">
        <v>30</v>
      </c>
      <c r="AX147" s="13" t="s">
        <v>73</v>
      </c>
      <c r="AY147" s="244" t="s">
        <v>124</v>
      </c>
    </row>
    <row r="148" s="14" customFormat="1">
      <c r="A148" s="14"/>
      <c r="B148" s="245"/>
      <c r="C148" s="246"/>
      <c r="D148" s="236" t="s">
        <v>132</v>
      </c>
      <c r="E148" s="247" t="s">
        <v>1</v>
      </c>
      <c r="F148" s="248" t="s">
        <v>161</v>
      </c>
      <c r="G148" s="246"/>
      <c r="H148" s="249">
        <v>2.3999999999999999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132</v>
      </c>
      <c r="AU148" s="255" t="s">
        <v>83</v>
      </c>
      <c r="AV148" s="14" t="s">
        <v>83</v>
      </c>
      <c r="AW148" s="14" t="s">
        <v>30</v>
      </c>
      <c r="AX148" s="14" t="s">
        <v>73</v>
      </c>
      <c r="AY148" s="255" t="s">
        <v>124</v>
      </c>
    </row>
    <row r="149" s="13" customFormat="1">
      <c r="A149" s="13"/>
      <c r="B149" s="234"/>
      <c r="C149" s="235"/>
      <c r="D149" s="236" t="s">
        <v>132</v>
      </c>
      <c r="E149" s="237" t="s">
        <v>1</v>
      </c>
      <c r="F149" s="238" t="s">
        <v>162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132</v>
      </c>
      <c r="AU149" s="244" t="s">
        <v>83</v>
      </c>
      <c r="AV149" s="13" t="s">
        <v>81</v>
      </c>
      <c r="AW149" s="13" t="s">
        <v>30</v>
      </c>
      <c r="AX149" s="13" t="s">
        <v>73</v>
      </c>
      <c r="AY149" s="244" t="s">
        <v>124</v>
      </c>
    </row>
    <row r="150" s="14" customFormat="1">
      <c r="A150" s="14"/>
      <c r="B150" s="245"/>
      <c r="C150" s="246"/>
      <c r="D150" s="236" t="s">
        <v>132</v>
      </c>
      <c r="E150" s="247" t="s">
        <v>1</v>
      </c>
      <c r="F150" s="248" t="s">
        <v>163</v>
      </c>
      <c r="G150" s="246"/>
      <c r="H150" s="249">
        <v>4.7999999999999998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132</v>
      </c>
      <c r="AU150" s="255" t="s">
        <v>83</v>
      </c>
      <c r="AV150" s="14" t="s">
        <v>83</v>
      </c>
      <c r="AW150" s="14" t="s">
        <v>30</v>
      </c>
      <c r="AX150" s="14" t="s">
        <v>73</v>
      </c>
      <c r="AY150" s="255" t="s">
        <v>124</v>
      </c>
    </row>
    <row r="151" s="13" customFormat="1">
      <c r="A151" s="13"/>
      <c r="B151" s="234"/>
      <c r="C151" s="235"/>
      <c r="D151" s="236" t="s">
        <v>132</v>
      </c>
      <c r="E151" s="237" t="s">
        <v>1</v>
      </c>
      <c r="F151" s="238" t="s">
        <v>164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132</v>
      </c>
      <c r="AU151" s="244" t="s">
        <v>83</v>
      </c>
      <c r="AV151" s="13" t="s">
        <v>81</v>
      </c>
      <c r="AW151" s="13" t="s">
        <v>30</v>
      </c>
      <c r="AX151" s="13" t="s">
        <v>73</v>
      </c>
      <c r="AY151" s="244" t="s">
        <v>124</v>
      </c>
    </row>
    <row r="152" s="14" customFormat="1">
      <c r="A152" s="14"/>
      <c r="B152" s="245"/>
      <c r="C152" s="246"/>
      <c r="D152" s="236" t="s">
        <v>132</v>
      </c>
      <c r="E152" s="247" t="s">
        <v>1</v>
      </c>
      <c r="F152" s="248" t="s">
        <v>165</v>
      </c>
      <c r="G152" s="246"/>
      <c r="H152" s="249">
        <v>1.3999999999999999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132</v>
      </c>
      <c r="AU152" s="255" t="s">
        <v>83</v>
      </c>
      <c r="AV152" s="14" t="s">
        <v>83</v>
      </c>
      <c r="AW152" s="14" t="s">
        <v>30</v>
      </c>
      <c r="AX152" s="14" t="s">
        <v>73</v>
      </c>
      <c r="AY152" s="255" t="s">
        <v>124</v>
      </c>
    </row>
    <row r="153" s="15" customFormat="1">
      <c r="A153" s="15"/>
      <c r="B153" s="256"/>
      <c r="C153" s="257"/>
      <c r="D153" s="236" t="s">
        <v>132</v>
      </c>
      <c r="E153" s="258" t="s">
        <v>1</v>
      </c>
      <c r="F153" s="259" t="s">
        <v>141</v>
      </c>
      <c r="G153" s="257"/>
      <c r="H153" s="260">
        <v>8.5999999999999996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6" t="s">
        <v>132</v>
      </c>
      <c r="AU153" s="266" t="s">
        <v>83</v>
      </c>
      <c r="AV153" s="15" t="s">
        <v>130</v>
      </c>
      <c r="AW153" s="15" t="s">
        <v>30</v>
      </c>
      <c r="AX153" s="15" t="s">
        <v>81</v>
      </c>
      <c r="AY153" s="266" t="s">
        <v>124</v>
      </c>
    </row>
    <row r="154" s="2" customFormat="1" ht="44.25" customHeight="1">
      <c r="A154" s="39"/>
      <c r="B154" s="40"/>
      <c r="C154" s="220" t="s">
        <v>166</v>
      </c>
      <c r="D154" s="220" t="s">
        <v>126</v>
      </c>
      <c r="E154" s="221" t="s">
        <v>167</v>
      </c>
      <c r="F154" s="222" t="s">
        <v>168</v>
      </c>
      <c r="G154" s="223" t="s">
        <v>152</v>
      </c>
      <c r="H154" s="224">
        <v>77.400000000000006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38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130</v>
      </c>
      <c r="AT154" s="232" t="s">
        <v>126</v>
      </c>
      <c r="AU154" s="232" t="s">
        <v>83</v>
      </c>
      <c r="AY154" s="18" t="s">
        <v>124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81</v>
      </c>
      <c r="BK154" s="233">
        <f>ROUND(I154*H154,2)</f>
        <v>0</v>
      </c>
      <c r="BL154" s="18" t="s">
        <v>130</v>
      </c>
      <c r="BM154" s="232" t="s">
        <v>169</v>
      </c>
    </row>
    <row r="155" s="14" customFormat="1">
      <c r="A155" s="14"/>
      <c r="B155" s="245"/>
      <c r="C155" s="246"/>
      <c r="D155" s="236" t="s">
        <v>132</v>
      </c>
      <c r="E155" s="247" t="s">
        <v>1</v>
      </c>
      <c r="F155" s="248" t="s">
        <v>170</v>
      </c>
      <c r="G155" s="246"/>
      <c r="H155" s="249">
        <v>77.400000000000006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132</v>
      </c>
      <c r="AU155" s="255" t="s">
        <v>83</v>
      </c>
      <c r="AV155" s="14" t="s">
        <v>83</v>
      </c>
      <c r="AW155" s="14" t="s">
        <v>30</v>
      </c>
      <c r="AX155" s="14" t="s">
        <v>73</v>
      </c>
      <c r="AY155" s="255" t="s">
        <v>124</v>
      </c>
    </row>
    <row r="156" s="15" customFormat="1">
      <c r="A156" s="15"/>
      <c r="B156" s="256"/>
      <c r="C156" s="257"/>
      <c r="D156" s="236" t="s">
        <v>132</v>
      </c>
      <c r="E156" s="258" t="s">
        <v>1</v>
      </c>
      <c r="F156" s="259" t="s">
        <v>141</v>
      </c>
      <c r="G156" s="257"/>
      <c r="H156" s="260">
        <v>77.400000000000006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132</v>
      </c>
      <c r="AU156" s="266" t="s">
        <v>83</v>
      </c>
      <c r="AV156" s="15" t="s">
        <v>130</v>
      </c>
      <c r="AW156" s="15" t="s">
        <v>30</v>
      </c>
      <c r="AX156" s="15" t="s">
        <v>81</v>
      </c>
      <c r="AY156" s="266" t="s">
        <v>124</v>
      </c>
    </row>
    <row r="157" s="2" customFormat="1" ht="24.15" customHeight="1">
      <c r="A157" s="39"/>
      <c r="B157" s="40"/>
      <c r="C157" s="220" t="s">
        <v>171</v>
      </c>
      <c r="D157" s="220" t="s">
        <v>126</v>
      </c>
      <c r="E157" s="221" t="s">
        <v>172</v>
      </c>
      <c r="F157" s="222" t="s">
        <v>173</v>
      </c>
      <c r="G157" s="223" t="s">
        <v>129</v>
      </c>
      <c r="H157" s="224">
        <v>43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38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130</v>
      </c>
      <c r="AT157" s="232" t="s">
        <v>126</v>
      </c>
      <c r="AU157" s="232" t="s">
        <v>83</v>
      </c>
      <c r="AY157" s="18" t="s">
        <v>124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81</v>
      </c>
      <c r="BK157" s="233">
        <f>ROUND(I157*H157,2)</f>
        <v>0</v>
      </c>
      <c r="BL157" s="18" t="s">
        <v>130</v>
      </c>
      <c r="BM157" s="232" t="s">
        <v>174</v>
      </c>
    </row>
    <row r="158" s="13" customFormat="1">
      <c r="A158" s="13"/>
      <c r="B158" s="234"/>
      <c r="C158" s="235"/>
      <c r="D158" s="236" t="s">
        <v>132</v>
      </c>
      <c r="E158" s="237" t="s">
        <v>1</v>
      </c>
      <c r="F158" s="238" t="s">
        <v>160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132</v>
      </c>
      <c r="AU158" s="244" t="s">
        <v>83</v>
      </c>
      <c r="AV158" s="13" t="s">
        <v>81</v>
      </c>
      <c r="AW158" s="13" t="s">
        <v>30</v>
      </c>
      <c r="AX158" s="13" t="s">
        <v>73</v>
      </c>
      <c r="AY158" s="244" t="s">
        <v>124</v>
      </c>
    </row>
    <row r="159" s="14" customFormat="1">
      <c r="A159" s="14"/>
      <c r="B159" s="245"/>
      <c r="C159" s="246"/>
      <c r="D159" s="236" t="s">
        <v>132</v>
      </c>
      <c r="E159" s="247" t="s">
        <v>1</v>
      </c>
      <c r="F159" s="248" t="s">
        <v>175</v>
      </c>
      <c r="G159" s="246"/>
      <c r="H159" s="249">
        <v>12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132</v>
      </c>
      <c r="AU159" s="255" t="s">
        <v>83</v>
      </c>
      <c r="AV159" s="14" t="s">
        <v>83</v>
      </c>
      <c r="AW159" s="14" t="s">
        <v>30</v>
      </c>
      <c r="AX159" s="14" t="s">
        <v>73</v>
      </c>
      <c r="AY159" s="255" t="s">
        <v>124</v>
      </c>
    </row>
    <row r="160" s="13" customFormat="1">
      <c r="A160" s="13"/>
      <c r="B160" s="234"/>
      <c r="C160" s="235"/>
      <c r="D160" s="236" t="s">
        <v>132</v>
      </c>
      <c r="E160" s="237" t="s">
        <v>1</v>
      </c>
      <c r="F160" s="238" t="s">
        <v>176</v>
      </c>
      <c r="G160" s="235"/>
      <c r="H160" s="237" t="s">
        <v>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132</v>
      </c>
      <c r="AU160" s="244" t="s">
        <v>83</v>
      </c>
      <c r="AV160" s="13" t="s">
        <v>81</v>
      </c>
      <c r="AW160" s="13" t="s">
        <v>30</v>
      </c>
      <c r="AX160" s="13" t="s">
        <v>73</v>
      </c>
      <c r="AY160" s="244" t="s">
        <v>124</v>
      </c>
    </row>
    <row r="161" s="14" customFormat="1">
      <c r="A161" s="14"/>
      <c r="B161" s="245"/>
      <c r="C161" s="246"/>
      <c r="D161" s="236" t="s">
        <v>132</v>
      </c>
      <c r="E161" s="247" t="s">
        <v>1</v>
      </c>
      <c r="F161" s="248" t="s">
        <v>177</v>
      </c>
      <c r="G161" s="246"/>
      <c r="H161" s="249">
        <v>24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132</v>
      </c>
      <c r="AU161" s="255" t="s">
        <v>83</v>
      </c>
      <c r="AV161" s="14" t="s">
        <v>83</v>
      </c>
      <c r="AW161" s="14" t="s">
        <v>30</v>
      </c>
      <c r="AX161" s="14" t="s">
        <v>73</v>
      </c>
      <c r="AY161" s="255" t="s">
        <v>124</v>
      </c>
    </row>
    <row r="162" s="13" customFormat="1">
      <c r="A162" s="13"/>
      <c r="B162" s="234"/>
      <c r="C162" s="235"/>
      <c r="D162" s="236" t="s">
        <v>132</v>
      </c>
      <c r="E162" s="237" t="s">
        <v>1</v>
      </c>
      <c r="F162" s="238" t="s">
        <v>178</v>
      </c>
      <c r="G162" s="235"/>
      <c r="H162" s="237" t="s">
        <v>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132</v>
      </c>
      <c r="AU162" s="244" t="s">
        <v>83</v>
      </c>
      <c r="AV162" s="13" t="s">
        <v>81</v>
      </c>
      <c r="AW162" s="13" t="s">
        <v>30</v>
      </c>
      <c r="AX162" s="13" t="s">
        <v>73</v>
      </c>
      <c r="AY162" s="244" t="s">
        <v>124</v>
      </c>
    </row>
    <row r="163" s="14" customFormat="1">
      <c r="A163" s="14"/>
      <c r="B163" s="245"/>
      <c r="C163" s="246"/>
      <c r="D163" s="236" t="s">
        <v>132</v>
      </c>
      <c r="E163" s="247" t="s">
        <v>1</v>
      </c>
      <c r="F163" s="248" t="s">
        <v>179</v>
      </c>
      <c r="G163" s="246"/>
      <c r="H163" s="249">
        <v>7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132</v>
      </c>
      <c r="AU163" s="255" t="s">
        <v>83</v>
      </c>
      <c r="AV163" s="14" t="s">
        <v>83</v>
      </c>
      <c r="AW163" s="14" t="s">
        <v>30</v>
      </c>
      <c r="AX163" s="14" t="s">
        <v>73</v>
      </c>
      <c r="AY163" s="255" t="s">
        <v>124</v>
      </c>
    </row>
    <row r="164" s="15" customFormat="1">
      <c r="A164" s="15"/>
      <c r="B164" s="256"/>
      <c r="C164" s="257"/>
      <c r="D164" s="236" t="s">
        <v>132</v>
      </c>
      <c r="E164" s="258" t="s">
        <v>1</v>
      </c>
      <c r="F164" s="259" t="s">
        <v>141</v>
      </c>
      <c r="G164" s="257"/>
      <c r="H164" s="260">
        <v>43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6" t="s">
        <v>132</v>
      </c>
      <c r="AU164" s="266" t="s">
        <v>83</v>
      </c>
      <c r="AV164" s="15" t="s">
        <v>130</v>
      </c>
      <c r="AW164" s="15" t="s">
        <v>30</v>
      </c>
      <c r="AX164" s="15" t="s">
        <v>81</v>
      </c>
      <c r="AY164" s="266" t="s">
        <v>124</v>
      </c>
    </row>
    <row r="165" s="2" customFormat="1" ht="24.15" customHeight="1">
      <c r="A165" s="39"/>
      <c r="B165" s="40"/>
      <c r="C165" s="220" t="s">
        <v>180</v>
      </c>
      <c r="D165" s="220" t="s">
        <v>126</v>
      </c>
      <c r="E165" s="221" t="s">
        <v>181</v>
      </c>
      <c r="F165" s="222" t="s">
        <v>182</v>
      </c>
      <c r="G165" s="223" t="s">
        <v>129</v>
      </c>
      <c r="H165" s="224">
        <v>24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38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130</v>
      </c>
      <c r="AT165" s="232" t="s">
        <v>126</v>
      </c>
      <c r="AU165" s="232" t="s">
        <v>83</v>
      </c>
      <c r="AY165" s="18" t="s">
        <v>124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81</v>
      </c>
      <c r="BK165" s="233">
        <f>ROUND(I165*H165,2)</f>
        <v>0</v>
      </c>
      <c r="BL165" s="18" t="s">
        <v>130</v>
      </c>
      <c r="BM165" s="232" t="s">
        <v>183</v>
      </c>
    </row>
    <row r="166" s="13" customFormat="1">
      <c r="A166" s="13"/>
      <c r="B166" s="234"/>
      <c r="C166" s="235"/>
      <c r="D166" s="236" t="s">
        <v>132</v>
      </c>
      <c r="E166" s="237" t="s">
        <v>1</v>
      </c>
      <c r="F166" s="238" t="s">
        <v>184</v>
      </c>
      <c r="G166" s="235"/>
      <c r="H166" s="237" t="s">
        <v>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132</v>
      </c>
      <c r="AU166" s="244" t="s">
        <v>83</v>
      </c>
      <c r="AV166" s="13" t="s">
        <v>81</v>
      </c>
      <c r="AW166" s="13" t="s">
        <v>30</v>
      </c>
      <c r="AX166" s="13" t="s">
        <v>73</v>
      </c>
      <c r="AY166" s="244" t="s">
        <v>124</v>
      </c>
    </row>
    <row r="167" s="14" customFormat="1">
      <c r="A167" s="14"/>
      <c r="B167" s="245"/>
      <c r="C167" s="246"/>
      <c r="D167" s="236" t="s">
        <v>132</v>
      </c>
      <c r="E167" s="247" t="s">
        <v>1</v>
      </c>
      <c r="F167" s="248" t="s">
        <v>134</v>
      </c>
      <c r="G167" s="246"/>
      <c r="H167" s="249">
        <v>24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132</v>
      </c>
      <c r="AU167" s="255" t="s">
        <v>83</v>
      </c>
      <c r="AV167" s="14" t="s">
        <v>83</v>
      </c>
      <c r="AW167" s="14" t="s">
        <v>30</v>
      </c>
      <c r="AX167" s="14" t="s">
        <v>73</v>
      </c>
      <c r="AY167" s="255" t="s">
        <v>124</v>
      </c>
    </row>
    <row r="168" s="15" customFormat="1">
      <c r="A168" s="15"/>
      <c r="B168" s="256"/>
      <c r="C168" s="257"/>
      <c r="D168" s="236" t="s">
        <v>132</v>
      </c>
      <c r="E168" s="258" t="s">
        <v>1</v>
      </c>
      <c r="F168" s="259" t="s">
        <v>141</v>
      </c>
      <c r="G168" s="257"/>
      <c r="H168" s="260">
        <v>24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132</v>
      </c>
      <c r="AU168" s="266" t="s">
        <v>83</v>
      </c>
      <c r="AV168" s="15" t="s">
        <v>130</v>
      </c>
      <c r="AW168" s="15" t="s">
        <v>30</v>
      </c>
      <c r="AX168" s="15" t="s">
        <v>81</v>
      </c>
      <c r="AY168" s="266" t="s">
        <v>124</v>
      </c>
    </row>
    <row r="169" s="12" customFormat="1" ht="22.8" customHeight="1">
      <c r="A169" s="12"/>
      <c r="B169" s="204"/>
      <c r="C169" s="205"/>
      <c r="D169" s="206" t="s">
        <v>72</v>
      </c>
      <c r="E169" s="218" t="s">
        <v>83</v>
      </c>
      <c r="F169" s="218" t="s">
        <v>185</v>
      </c>
      <c r="G169" s="205"/>
      <c r="H169" s="205"/>
      <c r="I169" s="208"/>
      <c r="J169" s="219">
        <f>BK169</f>
        <v>0</v>
      </c>
      <c r="K169" s="205"/>
      <c r="L169" s="210"/>
      <c r="M169" s="211"/>
      <c r="N169" s="212"/>
      <c r="O169" s="212"/>
      <c r="P169" s="213">
        <f>SUM(P170:P177)</f>
        <v>0</v>
      </c>
      <c r="Q169" s="212"/>
      <c r="R169" s="213">
        <f>SUM(R170:R177)</f>
        <v>0.78400000000000003</v>
      </c>
      <c r="S169" s="212"/>
      <c r="T169" s="214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5" t="s">
        <v>81</v>
      </c>
      <c r="AT169" s="216" t="s">
        <v>72</v>
      </c>
      <c r="AU169" s="216" t="s">
        <v>81</v>
      </c>
      <c r="AY169" s="215" t="s">
        <v>124</v>
      </c>
      <c r="BK169" s="217">
        <f>SUM(BK170:BK177)</f>
        <v>0</v>
      </c>
    </row>
    <row r="170" s="2" customFormat="1" ht="16.5" customHeight="1">
      <c r="A170" s="39"/>
      <c r="B170" s="40"/>
      <c r="C170" s="220" t="s">
        <v>186</v>
      </c>
      <c r="D170" s="220" t="s">
        <v>126</v>
      </c>
      <c r="E170" s="221" t="s">
        <v>187</v>
      </c>
      <c r="F170" s="222" t="s">
        <v>188</v>
      </c>
      <c r="G170" s="223" t="s">
        <v>129</v>
      </c>
      <c r="H170" s="224">
        <v>3.9199999999999999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38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130</v>
      </c>
      <c r="AT170" s="232" t="s">
        <v>126</v>
      </c>
      <c r="AU170" s="232" t="s">
        <v>83</v>
      </c>
      <c r="AY170" s="18" t="s">
        <v>124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81</v>
      </c>
      <c r="BK170" s="233">
        <f>ROUND(I170*H170,2)</f>
        <v>0</v>
      </c>
      <c r="BL170" s="18" t="s">
        <v>130</v>
      </c>
      <c r="BM170" s="232" t="s">
        <v>189</v>
      </c>
    </row>
    <row r="171" s="13" customFormat="1">
      <c r="A171" s="13"/>
      <c r="B171" s="234"/>
      <c r="C171" s="235"/>
      <c r="D171" s="236" t="s">
        <v>132</v>
      </c>
      <c r="E171" s="237" t="s">
        <v>1</v>
      </c>
      <c r="F171" s="238" t="s">
        <v>190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132</v>
      </c>
      <c r="AU171" s="244" t="s">
        <v>83</v>
      </c>
      <c r="AV171" s="13" t="s">
        <v>81</v>
      </c>
      <c r="AW171" s="13" t="s">
        <v>30</v>
      </c>
      <c r="AX171" s="13" t="s">
        <v>73</v>
      </c>
      <c r="AY171" s="244" t="s">
        <v>124</v>
      </c>
    </row>
    <row r="172" s="14" customFormat="1">
      <c r="A172" s="14"/>
      <c r="B172" s="245"/>
      <c r="C172" s="246"/>
      <c r="D172" s="236" t="s">
        <v>132</v>
      </c>
      <c r="E172" s="247" t="s">
        <v>1</v>
      </c>
      <c r="F172" s="248" t="s">
        <v>191</v>
      </c>
      <c r="G172" s="246"/>
      <c r="H172" s="249">
        <v>1.1200000000000001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132</v>
      </c>
      <c r="AU172" s="255" t="s">
        <v>83</v>
      </c>
      <c r="AV172" s="14" t="s">
        <v>83</v>
      </c>
      <c r="AW172" s="14" t="s">
        <v>30</v>
      </c>
      <c r="AX172" s="14" t="s">
        <v>73</v>
      </c>
      <c r="AY172" s="255" t="s">
        <v>124</v>
      </c>
    </row>
    <row r="173" s="14" customFormat="1">
      <c r="A173" s="14"/>
      <c r="B173" s="245"/>
      <c r="C173" s="246"/>
      <c r="D173" s="236" t="s">
        <v>132</v>
      </c>
      <c r="E173" s="247" t="s">
        <v>1</v>
      </c>
      <c r="F173" s="248" t="s">
        <v>192</v>
      </c>
      <c r="G173" s="246"/>
      <c r="H173" s="249">
        <v>2.7999999999999998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132</v>
      </c>
      <c r="AU173" s="255" t="s">
        <v>83</v>
      </c>
      <c r="AV173" s="14" t="s">
        <v>83</v>
      </c>
      <c r="AW173" s="14" t="s">
        <v>30</v>
      </c>
      <c r="AX173" s="14" t="s">
        <v>73</v>
      </c>
      <c r="AY173" s="255" t="s">
        <v>124</v>
      </c>
    </row>
    <row r="174" s="15" customFormat="1">
      <c r="A174" s="15"/>
      <c r="B174" s="256"/>
      <c r="C174" s="257"/>
      <c r="D174" s="236" t="s">
        <v>132</v>
      </c>
      <c r="E174" s="258" t="s">
        <v>1</v>
      </c>
      <c r="F174" s="259" t="s">
        <v>141</v>
      </c>
      <c r="G174" s="257"/>
      <c r="H174" s="260">
        <v>3.9199999999999999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6" t="s">
        <v>132</v>
      </c>
      <c r="AU174" s="266" t="s">
        <v>83</v>
      </c>
      <c r="AV174" s="15" t="s">
        <v>130</v>
      </c>
      <c r="AW174" s="15" t="s">
        <v>30</v>
      </c>
      <c r="AX174" s="15" t="s">
        <v>81</v>
      </c>
      <c r="AY174" s="266" t="s">
        <v>124</v>
      </c>
    </row>
    <row r="175" s="2" customFormat="1" ht="16.5" customHeight="1">
      <c r="A175" s="39"/>
      <c r="B175" s="40"/>
      <c r="C175" s="267" t="s">
        <v>193</v>
      </c>
      <c r="D175" s="267" t="s">
        <v>194</v>
      </c>
      <c r="E175" s="268" t="s">
        <v>195</v>
      </c>
      <c r="F175" s="269" t="s">
        <v>196</v>
      </c>
      <c r="G175" s="270" t="s">
        <v>197</v>
      </c>
      <c r="H175" s="271">
        <v>0.78400000000000003</v>
      </c>
      <c r="I175" s="272"/>
      <c r="J175" s="273">
        <f>ROUND(I175*H175,2)</f>
        <v>0</v>
      </c>
      <c r="K175" s="274"/>
      <c r="L175" s="275"/>
      <c r="M175" s="276" t="s">
        <v>1</v>
      </c>
      <c r="N175" s="277" t="s">
        <v>38</v>
      </c>
      <c r="O175" s="92"/>
      <c r="P175" s="230">
        <f>O175*H175</f>
        <v>0</v>
      </c>
      <c r="Q175" s="230">
        <v>1</v>
      </c>
      <c r="R175" s="230">
        <f>Q175*H175</f>
        <v>0.78400000000000003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171</v>
      </c>
      <c r="AT175" s="232" t="s">
        <v>194</v>
      </c>
      <c r="AU175" s="232" t="s">
        <v>83</v>
      </c>
      <c r="AY175" s="18" t="s">
        <v>124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81</v>
      </c>
      <c r="BK175" s="233">
        <f>ROUND(I175*H175,2)</f>
        <v>0</v>
      </c>
      <c r="BL175" s="18" t="s">
        <v>130</v>
      </c>
      <c r="BM175" s="232" t="s">
        <v>198</v>
      </c>
    </row>
    <row r="176" s="14" customFormat="1">
      <c r="A176" s="14"/>
      <c r="B176" s="245"/>
      <c r="C176" s="246"/>
      <c r="D176" s="236" t="s">
        <v>132</v>
      </c>
      <c r="E176" s="247" t="s">
        <v>1</v>
      </c>
      <c r="F176" s="248" t="s">
        <v>199</v>
      </c>
      <c r="G176" s="246"/>
      <c r="H176" s="249">
        <v>0.78400000000000003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132</v>
      </c>
      <c r="AU176" s="255" t="s">
        <v>83</v>
      </c>
      <c r="AV176" s="14" t="s">
        <v>83</v>
      </c>
      <c r="AW176" s="14" t="s">
        <v>30</v>
      </c>
      <c r="AX176" s="14" t="s">
        <v>73</v>
      </c>
      <c r="AY176" s="255" t="s">
        <v>124</v>
      </c>
    </row>
    <row r="177" s="15" customFormat="1">
      <c r="A177" s="15"/>
      <c r="B177" s="256"/>
      <c r="C177" s="257"/>
      <c r="D177" s="236" t="s">
        <v>132</v>
      </c>
      <c r="E177" s="258" t="s">
        <v>1</v>
      </c>
      <c r="F177" s="259" t="s">
        <v>141</v>
      </c>
      <c r="G177" s="257"/>
      <c r="H177" s="260">
        <v>0.78400000000000003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6" t="s">
        <v>132</v>
      </c>
      <c r="AU177" s="266" t="s">
        <v>83</v>
      </c>
      <c r="AV177" s="15" t="s">
        <v>130</v>
      </c>
      <c r="AW177" s="15" t="s">
        <v>30</v>
      </c>
      <c r="AX177" s="15" t="s">
        <v>81</v>
      </c>
      <c r="AY177" s="266" t="s">
        <v>124</v>
      </c>
    </row>
    <row r="178" s="12" customFormat="1" ht="22.8" customHeight="1">
      <c r="A178" s="12"/>
      <c r="B178" s="204"/>
      <c r="C178" s="205"/>
      <c r="D178" s="206" t="s">
        <v>72</v>
      </c>
      <c r="E178" s="218" t="s">
        <v>142</v>
      </c>
      <c r="F178" s="218" t="s">
        <v>200</v>
      </c>
      <c r="G178" s="205"/>
      <c r="H178" s="205"/>
      <c r="I178" s="208"/>
      <c r="J178" s="219">
        <f>BK178</f>
        <v>0</v>
      </c>
      <c r="K178" s="205"/>
      <c r="L178" s="210"/>
      <c r="M178" s="211"/>
      <c r="N178" s="212"/>
      <c r="O178" s="212"/>
      <c r="P178" s="213">
        <f>SUM(P179:P196)</f>
        <v>0</v>
      </c>
      <c r="Q178" s="212"/>
      <c r="R178" s="213">
        <f>SUM(R179:R196)</f>
        <v>10.460359</v>
      </c>
      <c r="S178" s="212"/>
      <c r="T178" s="214">
        <f>SUM(T179:T196)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81</v>
      </c>
      <c r="AT178" s="216" t="s">
        <v>72</v>
      </c>
      <c r="AU178" s="216" t="s">
        <v>81</v>
      </c>
      <c r="AY178" s="215" t="s">
        <v>124</v>
      </c>
      <c r="BK178" s="217">
        <f>SUM(BK179:BK196)</f>
        <v>0</v>
      </c>
    </row>
    <row r="179" s="2" customFormat="1" ht="16.5" customHeight="1">
      <c r="A179" s="39"/>
      <c r="B179" s="40"/>
      <c r="C179" s="220" t="s">
        <v>8</v>
      </c>
      <c r="D179" s="220" t="s">
        <v>126</v>
      </c>
      <c r="E179" s="221" t="s">
        <v>201</v>
      </c>
      <c r="F179" s="222" t="s">
        <v>202</v>
      </c>
      <c r="G179" s="223" t="s">
        <v>129</v>
      </c>
      <c r="H179" s="224">
        <v>43.700000000000003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38</v>
      </c>
      <c r="O179" s="92"/>
      <c r="P179" s="230">
        <f>O179*H179</f>
        <v>0</v>
      </c>
      <c r="Q179" s="230">
        <v>0.19156999999999999</v>
      </c>
      <c r="R179" s="230">
        <f>Q179*H179</f>
        <v>8.3716089999999994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130</v>
      </c>
      <c r="AT179" s="232" t="s">
        <v>126</v>
      </c>
      <c r="AU179" s="232" t="s">
        <v>83</v>
      </c>
      <c r="AY179" s="18" t="s">
        <v>124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81</v>
      </c>
      <c r="BK179" s="233">
        <f>ROUND(I179*H179,2)</f>
        <v>0</v>
      </c>
      <c r="BL179" s="18" t="s">
        <v>130</v>
      </c>
      <c r="BM179" s="232" t="s">
        <v>203</v>
      </c>
    </row>
    <row r="180" s="13" customFormat="1">
      <c r="A180" s="13"/>
      <c r="B180" s="234"/>
      <c r="C180" s="235"/>
      <c r="D180" s="236" t="s">
        <v>132</v>
      </c>
      <c r="E180" s="237" t="s">
        <v>1</v>
      </c>
      <c r="F180" s="238" t="s">
        <v>204</v>
      </c>
      <c r="G180" s="235"/>
      <c r="H180" s="237" t="s">
        <v>1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132</v>
      </c>
      <c r="AU180" s="244" t="s">
        <v>83</v>
      </c>
      <c r="AV180" s="13" t="s">
        <v>81</v>
      </c>
      <c r="AW180" s="13" t="s">
        <v>30</v>
      </c>
      <c r="AX180" s="13" t="s">
        <v>73</v>
      </c>
      <c r="AY180" s="244" t="s">
        <v>124</v>
      </c>
    </row>
    <row r="181" s="14" customFormat="1">
      <c r="A181" s="14"/>
      <c r="B181" s="245"/>
      <c r="C181" s="246"/>
      <c r="D181" s="236" t="s">
        <v>132</v>
      </c>
      <c r="E181" s="247" t="s">
        <v>1</v>
      </c>
      <c r="F181" s="248" t="s">
        <v>205</v>
      </c>
      <c r="G181" s="246"/>
      <c r="H181" s="249">
        <v>23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132</v>
      </c>
      <c r="AU181" s="255" t="s">
        <v>83</v>
      </c>
      <c r="AV181" s="14" t="s">
        <v>83</v>
      </c>
      <c r="AW181" s="14" t="s">
        <v>30</v>
      </c>
      <c r="AX181" s="14" t="s">
        <v>73</v>
      </c>
      <c r="AY181" s="255" t="s">
        <v>124</v>
      </c>
    </row>
    <row r="182" s="14" customFormat="1">
      <c r="A182" s="14"/>
      <c r="B182" s="245"/>
      <c r="C182" s="246"/>
      <c r="D182" s="236" t="s">
        <v>132</v>
      </c>
      <c r="E182" s="247" t="s">
        <v>1</v>
      </c>
      <c r="F182" s="248" t="s">
        <v>206</v>
      </c>
      <c r="G182" s="246"/>
      <c r="H182" s="249">
        <v>13.800000000000001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132</v>
      </c>
      <c r="AU182" s="255" t="s">
        <v>83</v>
      </c>
      <c r="AV182" s="14" t="s">
        <v>83</v>
      </c>
      <c r="AW182" s="14" t="s">
        <v>30</v>
      </c>
      <c r="AX182" s="14" t="s">
        <v>73</v>
      </c>
      <c r="AY182" s="255" t="s">
        <v>124</v>
      </c>
    </row>
    <row r="183" s="13" customFormat="1">
      <c r="A183" s="13"/>
      <c r="B183" s="234"/>
      <c r="C183" s="235"/>
      <c r="D183" s="236" t="s">
        <v>132</v>
      </c>
      <c r="E183" s="237" t="s">
        <v>1</v>
      </c>
      <c r="F183" s="238" t="s">
        <v>207</v>
      </c>
      <c r="G183" s="235"/>
      <c r="H183" s="237" t="s">
        <v>1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132</v>
      </c>
      <c r="AU183" s="244" t="s">
        <v>83</v>
      </c>
      <c r="AV183" s="13" t="s">
        <v>81</v>
      </c>
      <c r="AW183" s="13" t="s">
        <v>30</v>
      </c>
      <c r="AX183" s="13" t="s">
        <v>73</v>
      </c>
      <c r="AY183" s="244" t="s">
        <v>124</v>
      </c>
    </row>
    <row r="184" s="14" customFormat="1">
      <c r="A184" s="14"/>
      <c r="B184" s="245"/>
      <c r="C184" s="246"/>
      <c r="D184" s="236" t="s">
        <v>132</v>
      </c>
      <c r="E184" s="247" t="s">
        <v>1</v>
      </c>
      <c r="F184" s="248" t="s">
        <v>208</v>
      </c>
      <c r="G184" s="246"/>
      <c r="H184" s="249">
        <v>6.9000000000000004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132</v>
      </c>
      <c r="AU184" s="255" t="s">
        <v>83</v>
      </c>
      <c r="AV184" s="14" t="s">
        <v>83</v>
      </c>
      <c r="AW184" s="14" t="s">
        <v>30</v>
      </c>
      <c r="AX184" s="14" t="s">
        <v>73</v>
      </c>
      <c r="AY184" s="255" t="s">
        <v>124</v>
      </c>
    </row>
    <row r="185" s="15" customFormat="1">
      <c r="A185" s="15"/>
      <c r="B185" s="256"/>
      <c r="C185" s="257"/>
      <c r="D185" s="236" t="s">
        <v>132</v>
      </c>
      <c r="E185" s="258" t="s">
        <v>1</v>
      </c>
      <c r="F185" s="259" t="s">
        <v>141</v>
      </c>
      <c r="G185" s="257"/>
      <c r="H185" s="260">
        <v>43.699999999999996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6" t="s">
        <v>132</v>
      </c>
      <c r="AU185" s="266" t="s">
        <v>83</v>
      </c>
      <c r="AV185" s="15" t="s">
        <v>130</v>
      </c>
      <c r="AW185" s="15" t="s">
        <v>30</v>
      </c>
      <c r="AX185" s="15" t="s">
        <v>81</v>
      </c>
      <c r="AY185" s="266" t="s">
        <v>124</v>
      </c>
    </row>
    <row r="186" s="2" customFormat="1" ht="16.5" customHeight="1">
      <c r="A186" s="39"/>
      <c r="B186" s="40"/>
      <c r="C186" s="267" t="s">
        <v>209</v>
      </c>
      <c r="D186" s="267" t="s">
        <v>194</v>
      </c>
      <c r="E186" s="268" t="s">
        <v>210</v>
      </c>
      <c r="F186" s="269" t="s">
        <v>211</v>
      </c>
      <c r="G186" s="270" t="s">
        <v>152</v>
      </c>
      <c r="H186" s="271">
        <v>2.7690000000000001</v>
      </c>
      <c r="I186" s="272"/>
      <c r="J186" s="273">
        <f>ROUND(I186*H186,2)</f>
        <v>0</v>
      </c>
      <c r="K186" s="274"/>
      <c r="L186" s="275"/>
      <c r="M186" s="276" t="s">
        <v>1</v>
      </c>
      <c r="N186" s="277" t="s">
        <v>38</v>
      </c>
      <c r="O186" s="92"/>
      <c r="P186" s="230">
        <f>O186*H186</f>
        <v>0</v>
      </c>
      <c r="Q186" s="230">
        <v>0.75</v>
      </c>
      <c r="R186" s="230">
        <f>Q186*H186</f>
        <v>2.0767500000000001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171</v>
      </c>
      <c r="AT186" s="232" t="s">
        <v>194</v>
      </c>
      <c r="AU186" s="232" t="s">
        <v>83</v>
      </c>
      <c r="AY186" s="18" t="s">
        <v>124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81</v>
      </c>
      <c r="BK186" s="233">
        <f>ROUND(I186*H186,2)</f>
        <v>0</v>
      </c>
      <c r="BL186" s="18" t="s">
        <v>130</v>
      </c>
      <c r="BM186" s="232" t="s">
        <v>212</v>
      </c>
    </row>
    <row r="187" s="13" customFormat="1">
      <c r="A187" s="13"/>
      <c r="B187" s="234"/>
      <c r="C187" s="235"/>
      <c r="D187" s="236" t="s">
        <v>132</v>
      </c>
      <c r="E187" s="237" t="s">
        <v>1</v>
      </c>
      <c r="F187" s="238" t="s">
        <v>213</v>
      </c>
      <c r="G187" s="235"/>
      <c r="H187" s="237" t="s">
        <v>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132</v>
      </c>
      <c r="AU187" s="244" t="s">
        <v>83</v>
      </c>
      <c r="AV187" s="13" t="s">
        <v>81</v>
      </c>
      <c r="AW187" s="13" t="s">
        <v>30</v>
      </c>
      <c r="AX187" s="13" t="s">
        <v>73</v>
      </c>
      <c r="AY187" s="244" t="s">
        <v>124</v>
      </c>
    </row>
    <row r="188" s="14" customFormat="1">
      <c r="A188" s="14"/>
      <c r="B188" s="245"/>
      <c r="C188" s="246"/>
      <c r="D188" s="236" t="s">
        <v>132</v>
      </c>
      <c r="E188" s="247" t="s">
        <v>1</v>
      </c>
      <c r="F188" s="248" t="s">
        <v>214</v>
      </c>
      <c r="G188" s="246"/>
      <c r="H188" s="249">
        <v>1.716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132</v>
      </c>
      <c r="AU188" s="255" t="s">
        <v>83</v>
      </c>
      <c r="AV188" s="14" t="s">
        <v>83</v>
      </c>
      <c r="AW188" s="14" t="s">
        <v>30</v>
      </c>
      <c r="AX188" s="14" t="s">
        <v>73</v>
      </c>
      <c r="AY188" s="255" t="s">
        <v>124</v>
      </c>
    </row>
    <row r="189" s="13" customFormat="1">
      <c r="A189" s="13"/>
      <c r="B189" s="234"/>
      <c r="C189" s="235"/>
      <c r="D189" s="236" t="s">
        <v>132</v>
      </c>
      <c r="E189" s="237" t="s">
        <v>1</v>
      </c>
      <c r="F189" s="238" t="s">
        <v>215</v>
      </c>
      <c r="G189" s="235"/>
      <c r="H189" s="237" t="s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132</v>
      </c>
      <c r="AU189" s="244" t="s">
        <v>83</v>
      </c>
      <c r="AV189" s="13" t="s">
        <v>81</v>
      </c>
      <c r="AW189" s="13" t="s">
        <v>30</v>
      </c>
      <c r="AX189" s="13" t="s">
        <v>73</v>
      </c>
      <c r="AY189" s="244" t="s">
        <v>124</v>
      </c>
    </row>
    <row r="190" s="14" customFormat="1">
      <c r="A190" s="14"/>
      <c r="B190" s="245"/>
      <c r="C190" s="246"/>
      <c r="D190" s="236" t="s">
        <v>132</v>
      </c>
      <c r="E190" s="247" t="s">
        <v>1</v>
      </c>
      <c r="F190" s="248" t="s">
        <v>216</v>
      </c>
      <c r="G190" s="246"/>
      <c r="H190" s="249">
        <v>0.27300000000000002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132</v>
      </c>
      <c r="AU190" s="255" t="s">
        <v>83</v>
      </c>
      <c r="AV190" s="14" t="s">
        <v>83</v>
      </c>
      <c r="AW190" s="14" t="s">
        <v>30</v>
      </c>
      <c r="AX190" s="14" t="s">
        <v>73</v>
      </c>
      <c r="AY190" s="255" t="s">
        <v>124</v>
      </c>
    </row>
    <row r="191" s="13" customFormat="1">
      <c r="A191" s="13"/>
      <c r="B191" s="234"/>
      <c r="C191" s="235"/>
      <c r="D191" s="236" t="s">
        <v>132</v>
      </c>
      <c r="E191" s="237" t="s">
        <v>1</v>
      </c>
      <c r="F191" s="238" t="s">
        <v>217</v>
      </c>
      <c r="G191" s="235"/>
      <c r="H191" s="237" t="s">
        <v>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132</v>
      </c>
      <c r="AU191" s="244" t="s">
        <v>83</v>
      </c>
      <c r="AV191" s="13" t="s">
        <v>81</v>
      </c>
      <c r="AW191" s="13" t="s">
        <v>30</v>
      </c>
      <c r="AX191" s="13" t="s">
        <v>73</v>
      </c>
      <c r="AY191" s="244" t="s">
        <v>124</v>
      </c>
    </row>
    <row r="192" s="14" customFormat="1">
      <c r="A192" s="14"/>
      <c r="B192" s="245"/>
      <c r="C192" s="246"/>
      <c r="D192" s="236" t="s">
        <v>132</v>
      </c>
      <c r="E192" s="247" t="s">
        <v>1</v>
      </c>
      <c r="F192" s="248" t="s">
        <v>218</v>
      </c>
      <c r="G192" s="246"/>
      <c r="H192" s="249">
        <v>0.78000000000000003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132</v>
      </c>
      <c r="AU192" s="255" t="s">
        <v>83</v>
      </c>
      <c r="AV192" s="14" t="s">
        <v>83</v>
      </c>
      <c r="AW192" s="14" t="s">
        <v>30</v>
      </c>
      <c r="AX192" s="14" t="s">
        <v>73</v>
      </c>
      <c r="AY192" s="255" t="s">
        <v>124</v>
      </c>
    </row>
    <row r="193" s="15" customFormat="1">
      <c r="A193" s="15"/>
      <c r="B193" s="256"/>
      <c r="C193" s="257"/>
      <c r="D193" s="236" t="s">
        <v>132</v>
      </c>
      <c r="E193" s="258" t="s">
        <v>1</v>
      </c>
      <c r="F193" s="259" t="s">
        <v>141</v>
      </c>
      <c r="G193" s="257"/>
      <c r="H193" s="260">
        <v>2.7690000000000001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6" t="s">
        <v>132</v>
      </c>
      <c r="AU193" s="266" t="s">
        <v>83</v>
      </c>
      <c r="AV193" s="15" t="s">
        <v>130</v>
      </c>
      <c r="AW193" s="15" t="s">
        <v>30</v>
      </c>
      <c r="AX193" s="15" t="s">
        <v>81</v>
      </c>
      <c r="AY193" s="266" t="s">
        <v>124</v>
      </c>
    </row>
    <row r="194" s="2" customFormat="1" ht="16.5" customHeight="1">
      <c r="A194" s="39"/>
      <c r="B194" s="40"/>
      <c r="C194" s="267" t="s">
        <v>219</v>
      </c>
      <c r="D194" s="267" t="s">
        <v>194</v>
      </c>
      <c r="E194" s="268" t="s">
        <v>220</v>
      </c>
      <c r="F194" s="269" t="s">
        <v>221</v>
      </c>
      <c r="G194" s="270" t="s">
        <v>222</v>
      </c>
      <c r="H194" s="271">
        <v>120</v>
      </c>
      <c r="I194" s="272"/>
      <c r="J194" s="273">
        <f>ROUND(I194*H194,2)</f>
        <v>0</v>
      </c>
      <c r="K194" s="274"/>
      <c r="L194" s="275"/>
      <c r="M194" s="276" t="s">
        <v>1</v>
      </c>
      <c r="N194" s="277" t="s">
        <v>38</v>
      </c>
      <c r="O194" s="92"/>
      <c r="P194" s="230">
        <f>O194*H194</f>
        <v>0</v>
      </c>
      <c r="Q194" s="230">
        <v>0.00010000000000000001</v>
      </c>
      <c r="R194" s="230">
        <f>Q194*H194</f>
        <v>0.012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171</v>
      </c>
      <c r="AT194" s="232" t="s">
        <v>194</v>
      </c>
      <c r="AU194" s="232" t="s">
        <v>83</v>
      </c>
      <c r="AY194" s="18" t="s">
        <v>124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81</v>
      </c>
      <c r="BK194" s="233">
        <f>ROUND(I194*H194,2)</f>
        <v>0</v>
      </c>
      <c r="BL194" s="18" t="s">
        <v>130</v>
      </c>
      <c r="BM194" s="232" t="s">
        <v>223</v>
      </c>
    </row>
    <row r="195" s="13" customFormat="1">
      <c r="A195" s="13"/>
      <c r="B195" s="234"/>
      <c r="C195" s="235"/>
      <c r="D195" s="236" t="s">
        <v>132</v>
      </c>
      <c r="E195" s="237" t="s">
        <v>1</v>
      </c>
      <c r="F195" s="238" t="s">
        <v>224</v>
      </c>
      <c r="G195" s="235"/>
      <c r="H195" s="237" t="s">
        <v>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132</v>
      </c>
      <c r="AU195" s="244" t="s">
        <v>83</v>
      </c>
      <c r="AV195" s="13" t="s">
        <v>81</v>
      </c>
      <c r="AW195" s="13" t="s">
        <v>30</v>
      </c>
      <c r="AX195" s="13" t="s">
        <v>73</v>
      </c>
      <c r="AY195" s="244" t="s">
        <v>124</v>
      </c>
    </row>
    <row r="196" s="14" customFormat="1">
      <c r="A196" s="14"/>
      <c r="B196" s="245"/>
      <c r="C196" s="246"/>
      <c r="D196" s="236" t="s">
        <v>132</v>
      </c>
      <c r="E196" s="247" t="s">
        <v>1</v>
      </c>
      <c r="F196" s="248" t="s">
        <v>225</v>
      </c>
      <c r="G196" s="246"/>
      <c r="H196" s="249">
        <v>120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132</v>
      </c>
      <c r="AU196" s="255" t="s">
        <v>83</v>
      </c>
      <c r="AV196" s="14" t="s">
        <v>83</v>
      </c>
      <c r="AW196" s="14" t="s">
        <v>30</v>
      </c>
      <c r="AX196" s="14" t="s">
        <v>81</v>
      </c>
      <c r="AY196" s="255" t="s">
        <v>124</v>
      </c>
    </row>
    <row r="197" s="12" customFormat="1" ht="22.8" customHeight="1">
      <c r="A197" s="12"/>
      <c r="B197" s="204"/>
      <c r="C197" s="205"/>
      <c r="D197" s="206" t="s">
        <v>72</v>
      </c>
      <c r="E197" s="218" t="s">
        <v>130</v>
      </c>
      <c r="F197" s="218" t="s">
        <v>226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SUM(P198:P204)</f>
        <v>0</v>
      </c>
      <c r="Q197" s="212"/>
      <c r="R197" s="213">
        <f>SUM(R198:R204)</f>
        <v>16.321344</v>
      </c>
      <c r="S197" s="212"/>
      <c r="T197" s="214">
        <f>SUM(T198:T204)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81</v>
      </c>
      <c r="AT197" s="216" t="s">
        <v>72</v>
      </c>
      <c r="AU197" s="216" t="s">
        <v>81</v>
      </c>
      <c r="AY197" s="215" t="s">
        <v>124</v>
      </c>
      <c r="BK197" s="217">
        <f>SUM(BK198:BK204)</f>
        <v>0</v>
      </c>
    </row>
    <row r="198" s="2" customFormat="1" ht="21.75" customHeight="1">
      <c r="A198" s="39"/>
      <c r="B198" s="40"/>
      <c r="C198" s="220" t="s">
        <v>227</v>
      </c>
      <c r="D198" s="220" t="s">
        <v>126</v>
      </c>
      <c r="E198" s="221" t="s">
        <v>228</v>
      </c>
      <c r="F198" s="222" t="s">
        <v>229</v>
      </c>
      <c r="G198" s="223" t="s">
        <v>129</v>
      </c>
      <c r="H198" s="224">
        <v>24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38</v>
      </c>
      <c r="O198" s="92"/>
      <c r="P198" s="230">
        <f>O198*H198</f>
        <v>0</v>
      </c>
      <c r="Q198" s="230">
        <v>0.30059999999999998</v>
      </c>
      <c r="R198" s="230">
        <f>Q198*H198</f>
        <v>7.2143999999999995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130</v>
      </c>
      <c r="AT198" s="232" t="s">
        <v>126</v>
      </c>
      <c r="AU198" s="232" t="s">
        <v>83</v>
      </c>
      <c r="AY198" s="18" t="s">
        <v>124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81</v>
      </c>
      <c r="BK198" s="233">
        <f>ROUND(I198*H198,2)</f>
        <v>0</v>
      </c>
      <c r="BL198" s="18" t="s">
        <v>130</v>
      </c>
      <c r="BM198" s="232" t="s">
        <v>230</v>
      </c>
    </row>
    <row r="199" s="2" customFormat="1" ht="24.15" customHeight="1">
      <c r="A199" s="39"/>
      <c r="B199" s="40"/>
      <c r="C199" s="220" t="s">
        <v>231</v>
      </c>
      <c r="D199" s="220" t="s">
        <v>126</v>
      </c>
      <c r="E199" s="221" t="s">
        <v>232</v>
      </c>
      <c r="F199" s="222" t="s">
        <v>233</v>
      </c>
      <c r="G199" s="223" t="s">
        <v>152</v>
      </c>
      <c r="H199" s="224">
        <v>4.4800000000000004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38</v>
      </c>
      <c r="O199" s="92"/>
      <c r="P199" s="230">
        <f>O199*H199</f>
        <v>0</v>
      </c>
      <c r="Q199" s="230">
        <v>2.0327999999999999</v>
      </c>
      <c r="R199" s="230">
        <f>Q199*H199</f>
        <v>9.1069440000000004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130</v>
      </c>
      <c r="AT199" s="232" t="s">
        <v>126</v>
      </c>
      <c r="AU199" s="232" t="s">
        <v>83</v>
      </c>
      <c r="AY199" s="18" t="s">
        <v>124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81</v>
      </c>
      <c r="BK199" s="233">
        <f>ROUND(I199*H199,2)</f>
        <v>0</v>
      </c>
      <c r="BL199" s="18" t="s">
        <v>130</v>
      </c>
      <c r="BM199" s="232" t="s">
        <v>234</v>
      </c>
    </row>
    <row r="200" s="13" customFormat="1">
      <c r="A200" s="13"/>
      <c r="B200" s="234"/>
      <c r="C200" s="235"/>
      <c r="D200" s="236" t="s">
        <v>132</v>
      </c>
      <c r="E200" s="237" t="s">
        <v>1</v>
      </c>
      <c r="F200" s="238" t="s">
        <v>235</v>
      </c>
      <c r="G200" s="235"/>
      <c r="H200" s="237" t="s">
        <v>1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132</v>
      </c>
      <c r="AU200" s="244" t="s">
        <v>83</v>
      </c>
      <c r="AV200" s="13" t="s">
        <v>81</v>
      </c>
      <c r="AW200" s="13" t="s">
        <v>30</v>
      </c>
      <c r="AX200" s="13" t="s">
        <v>73</v>
      </c>
      <c r="AY200" s="244" t="s">
        <v>124</v>
      </c>
    </row>
    <row r="201" s="14" customFormat="1">
      <c r="A201" s="14"/>
      <c r="B201" s="245"/>
      <c r="C201" s="246"/>
      <c r="D201" s="236" t="s">
        <v>132</v>
      </c>
      <c r="E201" s="247" t="s">
        <v>1</v>
      </c>
      <c r="F201" s="248" t="s">
        <v>236</v>
      </c>
      <c r="G201" s="246"/>
      <c r="H201" s="249">
        <v>4.7999999999999998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132</v>
      </c>
      <c r="AU201" s="255" t="s">
        <v>83</v>
      </c>
      <c r="AV201" s="14" t="s">
        <v>83</v>
      </c>
      <c r="AW201" s="14" t="s">
        <v>30</v>
      </c>
      <c r="AX201" s="14" t="s">
        <v>73</v>
      </c>
      <c r="AY201" s="255" t="s">
        <v>124</v>
      </c>
    </row>
    <row r="202" s="13" customFormat="1">
      <c r="A202" s="13"/>
      <c r="B202" s="234"/>
      <c r="C202" s="235"/>
      <c r="D202" s="236" t="s">
        <v>132</v>
      </c>
      <c r="E202" s="237" t="s">
        <v>1</v>
      </c>
      <c r="F202" s="238" t="s">
        <v>237</v>
      </c>
      <c r="G202" s="235"/>
      <c r="H202" s="237" t="s">
        <v>1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132</v>
      </c>
      <c r="AU202" s="244" t="s">
        <v>83</v>
      </c>
      <c r="AV202" s="13" t="s">
        <v>81</v>
      </c>
      <c r="AW202" s="13" t="s">
        <v>30</v>
      </c>
      <c r="AX202" s="13" t="s">
        <v>73</v>
      </c>
      <c r="AY202" s="244" t="s">
        <v>124</v>
      </c>
    </row>
    <row r="203" s="14" customFormat="1">
      <c r="A203" s="14"/>
      <c r="B203" s="245"/>
      <c r="C203" s="246"/>
      <c r="D203" s="236" t="s">
        <v>132</v>
      </c>
      <c r="E203" s="247" t="s">
        <v>1</v>
      </c>
      <c r="F203" s="248" t="s">
        <v>238</v>
      </c>
      <c r="G203" s="246"/>
      <c r="H203" s="249">
        <v>-0.32000000000000001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132</v>
      </c>
      <c r="AU203" s="255" t="s">
        <v>83</v>
      </c>
      <c r="AV203" s="14" t="s">
        <v>83</v>
      </c>
      <c r="AW203" s="14" t="s">
        <v>30</v>
      </c>
      <c r="AX203" s="14" t="s">
        <v>73</v>
      </c>
      <c r="AY203" s="255" t="s">
        <v>124</v>
      </c>
    </row>
    <row r="204" s="15" customFormat="1">
      <c r="A204" s="15"/>
      <c r="B204" s="256"/>
      <c r="C204" s="257"/>
      <c r="D204" s="236" t="s">
        <v>132</v>
      </c>
      <c r="E204" s="258" t="s">
        <v>1</v>
      </c>
      <c r="F204" s="259" t="s">
        <v>141</v>
      </c>
      <c r="G204" s="257"/>
      <c r="H204" s="260">
        <v>4.4799999999999995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6" t="s">
        <v>132</v>
      </c>
      <c r="AU204" s="266" t="s">
        <v>83</v>
      </c>
      <c r="AV204" s="15" t="s">
        <v>130</v>
      </c>
      <c r="AW204" s="15" t="s">
        <v>30</v>
      </c>
      <c r="AX204" s="15" t="s">
        <v>81</v>
      </c>
      <c r="AY204" s="266" t="s">
        <v>124</v>
      </c>
    </row>
    <row r="205" s="12" customFormat="1" ht="22.8" customHeight="1">
      <c r="A205" s="12"/>
      <c r="B205" s="204"/>
      <c r="C205" s="205"/>
      <c r="D205" s="206" t="s">
        <v>72</v>
      </c>
      <c r="E205" s="218" t="s">
        <v>156</v>
      </c>
      <c r="F205" s="218" t="s">
        <v>239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SUM(P206:P223)</f>
        <v>0</v>
      </c>
      <c r="Q205" s="212"/>
      <c r="R205" s="213">
        <f>SUM(R206:R223)</f>
        <v>17.291853000000003</v>
      </c>
      <c r="S205" s="212"/>
      <c r="T205" s="214">
        <f>SUM(T206:T223)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5" t="s">
        <v>81</v>
      </c>
      <c r="AT205" s="216" t="s">
        <v>72</v>
      </c>
      <c r="AU205" s="216" t="s">
        <v>81</v>
      </c>
      <c r="AY205" s="215" t="s">
        <v>124</v>
      </c>
      <c r="BK205" s="217">
        <f>SUM(BK206:BK223)</f>
        <v>0</v>
      </c>
    </row>
    <row r="206" s="2" customFormat="1" ht="16.5" customHeight="1">
      <c r="A206" s="39"/>
      <c r="B206" s="40"/>
      <c r="C206" s="220" t="s">
        <v>240</v>
      </c>
      <c r="D206" s="220" t="s">
        <v>126</v>
      </c>
      <c r="E206" s="221" t="s">
        <v>241</v>
      </c>
      <c r="F206" s="222" t="s">
        <v>242</v>
      </c>
      <c r="G206" s="223" t="s">
        <v>129</v>
      </c>
      <c r="H206" s="224">
        <v>20.998000000000001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38</v>
      </c>
      <c r="O206" s="92"/>
      <c r="P206" s="230">
        <f>O206*H206</f>
        <v>0</v>
      </c>
      <c r="Q206" s="230">
        <v>0.0025000000000000001</v>
      </c>
      <c r="R206" s="230">
        <f>Q206*H206</f>
        <v>0.052495000000000007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130</v>
      </c>
      <c r="AT206" s="232" t="s">
        <v>126</v>
      </c>
      <c r="AU206" s="232" t="s">
        <v>83</v>
      </c>
      <c r="AY206" s="18" t="s">
        <v>124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81</v>
      </c>
      <c r="BK206" s="233">
        <f>ROUND(I206*H206,2)</f>
        <v>0</v>
      </c>
      <c r="BL206" s="18" t="s">
        <v>130</v>
      </c>
      <c r="BM206" s="232" t="s">
        <v>243</v>
      </c>
    </row>
    <row r="207" s="13" customFormat="1">
      <c r="A207" s="13"/>
      <c r="B207" s="234"/>
      <c r="C207" s="235"/>
      <c r="D207" s="236" t="s">
        <v>132</v>
      </c>
      <c r="E207" s="237" t="s">
        <v>1</v>
      </c>
      <c r="F207" s="238" t="s">
        <v>244</v>
      </c>
      <c r="G207" s="235"/>
      <c r="H207" s="237" t="s">
        <v>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132</v>
      </c>
      <c r="AU207" s="244" t="s">
        <v>83</v>
      </c>
      <c r="AV207" s="13" t="s">
        <v>81</v>
      </c>
      <c r="AW207" s="13" t="s">
        <v>30</v>
      </c>
      <c r="AX207" s="13" t="s">
        <v>73</v>
      </c>
      <c r="AY207" s="244" t="s">
        <v>124</v>
      </c>
    </row>
    <row r="208" s="14" customFormat="1">
      <c r="A208" s="14"/>
      <c r="B208" s="245"/>
      <c r="C208" s="246"/>
      <c r="D208" s="236" t="s">
        <v>132</v>
      </c>
      <c r="E208" s="247" t="s">
        <v>1</v>
      </c>
      <c r="F208" s="248" t="s">
        <v>245</v>
      </c>
      <c r="G208" s="246"/>
      <c r="H208" s="249">
        <v>6.8449999999999998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132</v>
      </c>
      <c r="AU208" s="255" t="s">
        <v>83</v>
      </c>
      <c r="AV208" s="14" t="s">
        <v>83</v>
      </c>
      <c r="AW208" s="14" t="s">
        <v>30</v>
      </c>
      <c r="AX208" s="14" t="s">
        <v>73</v>
      </c>
      <c r="AY208" s="255" t="s">
        <v>124</v>
      </c>
    </row>
    <row r="209" s="13" customFormat="1">
      <c r="A209" s="13"/>
      <c r="B209" s="234"/>
      <c r="C209" s="235"/>
      <c r="D209" s="236" t="s">
        <v>132</v>
      </c>
      <c r="E209" s="237" t="s">
        <v>1</v>
      </c>
      <c r="F209" s="238" t="s">
        <v>207</v>
      </c>
      <c r="G209" s="235"/>
      <c r="H209" s="237" t="s">
        <v>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132</v>
      </c>
      <c r="AU209" s="244" t="s">
        <v>83</v>
      </c>
      <c r="AV209" s="13" t="s">
        <v>81</v>
      </c>
      <c r="AW209" s="13" t="s">
        <v>30</v>
      </c>
      <c r="AX209" s="13" t="s">
        <v>73</v>
      </c>
      <c r="AY209" s="244" t="s">
        <v>124</v>
      </c>
    </row>
    <row r="210" s="14" customFormat="1">
      <c r="A210" s="14"/>
      <c r="B210" s="245"/>
      <c r="C210" s="246"/>
      <c r="D210" s="236" t="s">
        <v>132</v>
      </c>
      <c r="E210" s="247" t="s">
        <v>1</v>
      </c>
      <c r="F210" s="248" t="s">
        <v>246</v>
      </c>
      <c r="G210" s="246"/>
      <c r="H210" s="249">
        <v>9.4350000000000005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132</v>
      </c>
      <c r="AU210" s="255" t="s">
        <v>83</v>
      </c>
      <c r="AV210" s="14" t="s">
        <v>83</v>
      </c>
      <c r="AW210" s="14" t="s">
        <v>30</v>
      </c>
      <c r="AX210" s="14" t="s">
        <v>73</v>
      </c>
      <c r="AY210" s="255" t="s">
        <v>124</v>
      </c>
    </row>
    <row r="211" s="14" customFormat="1">
      <c r="A211" s="14"/>
      <c r="B211" s="245"/>
      <c r="C211" s="246"/>
      <c r="D211" s="236" t="s">
        <v>132</v>
      </c>
      <c r="E211" s="247" t="s">
        <v>1</v>
      </c>
      <c r="F211" s="248" t="s">
        <v>247</v>
      </c>
      <c r="G211" s="246"/>
      <c r="H211" s="249">
        <v>4.718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132</v>
      </c>
      <c r="AU211" s="255" t="s">
        <v>83</v>
      </c>
      <c r="AV211" s="14" t="s">
        <v>83</v>
      </c>
      <c r="AW211" s="14" t="s">
        <v>30</v>
      </c>
      <c r="AX211" s="14" t="s">
        <v>73</v>
      </c>
      <c r="AY211" s="255" t="s">
        <v>124</v>
      </c>
    </row>
    <row r="212" s="15" customFormat="1">
      <c r="A212" s="15"/>
      <c r="B212" s="256"/>
      <c r="C212" s="257"/>
      <c r="D212" s="236" t="s">
        <v>132</v>
      </c>
      <c r="E212" s="258" t="s">
        <v>1</v>
      </c>
      <c r="F212" s="259" t="s">
        <v>141</v>
      </c>
      <c r="G212" s="257"/>
      <c r="H212" s="260">
        <v>20.998000000000001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6" t="s">
        <v>132</v>
      </c>
      <c r="AU212" s="266" t="s">
        <v>83</v>
      </c>
      <c r="AV212" s="15" t="s">
        <v>130</v>
      </c>
      <c r="AW212" s="15" t="s">
        <v>30</v>
      </c>
      <c r="AX212" s="15" t="s">
        <v>81</v>
      </c>
      <c r="AY212" s="266" t="s">
        <v>124</v>
      </c>
    </row>
    <row r="213" s="2" customFormat="1" ht="16.5" customHeight="1">
      <c r="A213" s="39"/>
      <c r="B213" s="40"/>
      <c r="C213" s="267" t="s">
        <v>248</v>
      </c>
      <c r="D213" s="267" t="s">
        <v>194</v>
      </c>
      <c r="E213" s="268" t="s">
        <v>249</v>
      </c>
      <c r="F213" s="269" t="s">
        <v>250</v>
      </c>
      <c r="G213" s="270" t="s">
        <v>129</v>
      </c>
      <c r="H213" s="271">
        <v>20.998000000000001</v>
      </c>
      <c r="I213" s="272"/>
      <c r="J213" s="273">
        <f>ROUND(I213*H213,2)</f>
        <v>0</v>
      </c>
      <c r="K213" s="274"/>
      <c r="L213" s="275"/>
      <c r="M213" s="276" t="s">
        <v>1</v>
      </c>
      <c r="N213" s="277" t="s">
        <v>38</v>
      </c>
      <c r="O213" s="92"/>
      <c r="P213" s="230">
        <f>O213*H213</f>
        <v>0</v>
      </c>
      <c r="Q213" s="230">
        <v>0.65000000000000002</v>
      </c>
      <c r="R213" s="230">
        <f>Q213*H213</f>
        <v>13.648700000000002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171</v>
      </c>
      <c r="AT213" s="232" t="s">
        <v>194</v>
      </c>
      <c r="AU213" s="232" t="s">
        <v>83</v>
      </c>
      <c r="AY213" s="18" t="s">
        <v>124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81</v>
      </c>
      <c r="BK213" s="233">
        <f>ROUND(I213*H213,2)</f>
        <v>0</v>
      </c>
      <c r="BL213" s="18" t="s">
        <v>130</v>
      </c>
      <c r="BM213" s="232" t="s">
        <v>251</v>
      </c>
    </row>
    <row r="214" s="2" customFormat="1" ht="24.15" customHeight="1">
      <c r="A214" s="39"/>
      <c r="B214" s="40"/>
      <c r="C214" s="220" t="s">
        <v>252</v>
      </c>
      <c r="D214" s="220" t="s">
        <v>126</v>
      </c>
      <c r="E214" s="221" t="s">
        <v>253</v>
      </c>
      <c r="F214" s="222" t="s">
        <v>254</v>
      </c>
      <c r="G214" s="223" t="s">
        <v>129</v>
      </c>
      <c r="H214" s="224">
        <v>20.998000000000001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38</v>
      </c>
      <c r="O214" s="92"/>
      <c r="P214" s="230">
        <f>O214*H214</f>
        <v>0</v>
      </c>
      <c r="Q214" s="230">
        <v>0.017999999999999999</v>
      </c>
      <c r="R214" s="230">
        <f>Q214*H214</f>
        <v>0.37796399999999997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130</v>
      </c>
      <c r="AT214" s="232" t="s">
        <v>126</v>
      </c>
      <c r="AU214" s="232" t="s">
        <v>83</v>
      </c>
      <c r="AY214" s="18" t="s">
        <v>124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81</v>
      </c>
      <c r="BK214" s="233">
        <f>ROUND(I214*H214,2)</f>
        <v>0</v>
      </c>
      <c r="BL214" s="18" t="s">
        <v>130</v>
      </c>
      <c r="BM214" s="232" t="s">
        <v>255</v>
      </c>
    </row>
    <row r="215" s="13" customFormat="1">
      <c r="A215" s="13"/>
      <c r="B215" s="234"/>
      <c r="C215" s="235"/>
      <c r="D215" s="236" t="s">
        <v>132</v>
      </c>
      <c r="E215" s="237" t="s">
        <v>1</v>
      </c>
      <c r="F215" s="238" t="s">
        <v>244</v>
      </c>
      <c r="G215" s="235"/>
      <c r="H215" s="237" t="s">
        <v>1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132</v>
      </c>
      <c r="AU215" s="244" t="s">
        <v>83</v>
      </c>
      <c r="AV215" s="13" t="s">
        <v>81</v>
      </c>
      <c r="AW215" s="13" t="s">
        <v>30</v>
      </c>
      <c r="AX215" s="13" t="s">
        <v>73</v>
      </c>
      <c r="AY215" s="244" t="s">
        <v>124</v>
      </c>
    </row>
    <row r="216" s="14" customFormat="1">
      <c r="A216" s="14"/>
      <c r="B216" s="245"/>
      <c r="C216" s="246"/>
      <c r="D216" s="236" t="s">
        <v>132</v>
      </c>
      <c r="E216" s="247" t="s">
        <v>1</v>
      </c>
      <c r="F216" s="248" t="s">
        <v>245</v>
      </c>
      <c r="G216" s="246"/>
      <c r="H216" s="249">
        <v>6.8449999999999998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132</v>
      </c>
      <c r="AU216" s="255" t="s">
        <v>83</v>
      </c>
      <c r="AV216" s="14" t="s">
        <v>83</v>
      </c>
      <c r="AW216" s="14" t="s">
        <v>30</v>
      </c>
      <c r="AX216" s="14" t="s">
        <v>73</v>
      </c>
      <c r="AY216" s="255" t="s">
        <v>124</v>
      </c>
    </row>
    <row r="217" s="13" customFormat="1">
      <c r="A217" s="13"/>
      <c r="B217" s="234"/>
      <c r="C217" s="235"/>
      <c r="D217" s="236" t="s">
        <v>132</v>
      </c>
      <c r="E217" s="237" t="s">
        <v>1</v>
      </c>
      <c r="F217" s="238" t="s">
        <v>207</v>
      </c>
      <c r="G217" s="235"/>
      <c r="H217" s="237" t="s">
        <v>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132</v>
      </c>
      <c r="AU217" s="244" t="s">
        <v>83</v>
      </c>
      <c r="AV217" s="13" t="s">
        <v>81</v>
      </c>
      <c r="AW217" s="13" t="s">
        <v>30</v>
      </c>
      <c r="AX217" s="13" t="s">
        <v>73</v>
      </c>
      <c r="AY217" s="244" t="s">
        <v>124</v>
      </c>
    </row>
    <row r="218" s="14" customFormat="1">
      <c r="A218" s="14"/>
      <c r="B218" s="245"/>
      <c r="C218" s="246"/>
      <c r="D218" s="236" t="s">
        <v>132</v>
      </c>
      <c r="E218" s="247" t="s">
        <v>1</v>
      </c>
      <c r="F218" s="248" t="s">
        <v>246</v>
      </c>
      <c r="G218" s="246"/>
      <c r="H218" s="249">
        <v>9.4350000000000005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132</v>
      </c>
      <c r="AU218" s="255" t="s">
        <v>83</v>
      </c>
      <c r="AV218" s="14" t="s">
        <v>83</v>
      </c>
      <c r="AW218" s="14" t="s">
        <v>30</v>
      </c>
      <c r="AX218" s="14" t="s">
        <v>73</v>
      </c>
      <c r="AY218" s="255" t="s">
        <v>124</v>
      </c>
    </row>
    <row r="219" s="14" customFormat="1">
      <c r="A219" s="14"/>
      <c r="B219" s="245"/>
      <c r="C219" s="246"/>
      <c r="D219" s="236" t="s">
        <v>132</v>
      </c>
      <c r="E219" s="247" t="s">
        <v>1</v>
      </c>
      <c r="F219" s="248" t="s">
        <v>247</v>
      </c>
      <c r="G219" s="246"/>
      <c r="H219" s="249">
        <v>4.718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132</v>
      </c>
      <c r="AU219" s="255" t="s">
        <v>83</v>
      </c>
      <c r="AV219" s="14" t="s">
        <v>83</v>
      </c>
      <c r="AW219" s="14" t="s">
        <v>30</v>
      </c>
      <c r="AX219" s="14" t="s">
        <v>73</v>
      </c>
      <c r="AY219" s="255" t="s">
        <v>124</v>
      </c>
    </row>
    <row r="220" s="15" customFormat="1">
      <c r="A220" s="15"/>
      <c r="B220" s="256"/>
      <c r="C220" s="257"/>
      <c r="D220" s="236" t="s">
        <v>132</v>
      </c>
      <c r="E220" s="258" t="s">
        <v>1</v>
      </c>
      <c r="F220" s="259" t="s">
        <v>141</v>
      </c>
      <c r="G220" s="257"/>
      <c r="H220" s="260">
        <v>20.998000000000001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6" t="s">
        <v>132</v>
      </c>
      <c r="AU220" s="266" t="s">
        <v>83</v>
      </c>
      <c r="AV220" s="15" t="s">
        <v>130</v>
      </c>
      <c r="AW220" s="15" t="s">
        <v>30</v>
      </c>
      <c r="AX220" s="15" t="s">
        <v>81</v>
      </c>
      <c r="AY220" s="266" t="s">
        <v>124</v>
      </c>
    </row>
    <row r="221" s="2" customFormat="1" ht="37.8" customHeight="1">
      <c r="A221" s="39"/>
      <c r="B221" s="40"/>
      <c r="C221" s="220" t="s">
        <v>256</v>
      </c>
      <c r="D221" s="220" t="s">
        <v>126</v>
      </c>
      <c r="E221" s="221" t="s">
        <v>257</v>
      </c>
      <c r="F221" s="222" t="s">
        <v>258</v>
      </c>
      <c r="G221" s="223" t="s">
        <v>129</v>
      </c>
      <c r="H221" s="224">
        <v>377.964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38</v>
      </c>
      <c r="O221" s="92"/>
      <c r="P221" s="230">
        <f>O221*H221</f>
        <v>0</v>
      </c>
      <c r="Q221" s="230">
        <v>0.0085000000000000006</v>
      </c>
      <c r="R221" s="230">
        <f>Q221*H221</f>
        <v>3.2126940000000004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130</v>
      </c>
      <c r="AT221" s="232" t="s">
        <v>126</v>
      </c>
      <c r="AU221" s="232" t="s">
        <v>83</v>
      </c>
      <c r="AY221" s="18" t="s">
        <v>124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81</v>
      </c>
      <c r="BK221" s="233">
        <f>ROUND(I221*H221,2)</f>
        <v>0</v>
      </c>
      <c r="BL221" s="18" t="s">
        <v>130</v>
      </c>
      <c r="BM221" s="232" t="s">
        <v>259</v>
      </c>
    </row>
    <row r="222" s="14" customFormat="1">
      <c r="A222" s="14"/>
      <c r="B222" s="245"/>
      <c r="C222" s="246"/>
      <c r="D222" s="236" t="s">
        <v>132</v>
      </c>
      <c r="E222" s="247" t="s">
        <v>1</v>
      </c>
      <c r="F222" s="248" t="s">
        <v>260</v>
      </c>
      <c r="G222" s="246"/>
      <c r="H222" s="249">
        <v>377.964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132</v>
      </c>
      <c r="AU222" s="255" t="s">
        <v>83</v>
      </c>
      <c r="AV222" s="14" t="s">
        <v>83</v>
      </c>
      <c r="AW222" s="14" t="s">
        <v>30</v>
      </c>
      <c r="AX222" s="14" t="s">
        <v>73</v>
      </c>
      <c r="AY222" s="255" t="s">
        <v>124</v>
      </c>
    </row>
    <row r="223" s="15" customFormat="1">
      <c r="A223" s="15"/>
      <c r="B223" s="256"/>
      <c r="C223" s="257"/>
      <c r="D223" s="236" t="s">
        <v>132</v>
      </c>
      <c r="E223" s="258" t="s">
        <v>1</v>
      </c>
      <c r="F223" s="259" t="s">
        <v>141</v>
      </c>
      <c r="G223" s="257"/>
      <c r="H223" s="260">
        <v>377.964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6" t="s">
        <v>132</v>
      </c>
      <c r="AU223" s="266" t="s">
        <v>83</v>
      </c>
      <c r="AV223" s="15" t="s">
        <v>130</v>
      </c>
      <c r="AW223" s="15" t="s">
        <v>30</v>
      </c>
      <c r="AX223" s="15" t="s">
        <v>81</v>
      </c>
      <c r="AY223" s="266" t="s">
        <v>124</v>
      </c>
    </row>
    <row r="224" s="12" customFormat="1" ht="22.8" customHeight="1">
      <c r="A224" s="12"/>
      <c r="B224" s="204"/>
      <c r="C224" s="205"/>
      <c r="D224" s="206" t="s">
        <v>72</v>
      </c>
      <c r="E224" s="218" t="s">
        <v>180</v>
      </c>
      <c r="F224" s="218" t="s">
        <v>261</v>
      </c>
      <c r="G224" s="205"/>
      <c r="H224" s="205"/>
      <c r="I224" s="208"/>
      <c r="J224" s="219">
        <f>BK224</f>
        <v>0</v>
      </c>
      <c r="K224" s="205"/>
      <c r="L224" s="210"/>
      <c r="M224" s="211"/>
      <c r="N224" s="212"/>
      <c r="O224" s="212"/>
      <c r="P224" s="213">
        <f>SUM(P225:P240)</f>
        <v>0</v>
      </c>
      <c r="Q224" s="212"/>
      <c r="R224" s="213">
        <f>SUM(R225:R240)</f>
        <v>1.26952</v>
      </c>
      <c r="S224" s="212"/>
      <c r="T224" s="214">
        <f>SUM(T225:T240)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5" t="s">
        <v>81</v>
      </c>
      <c r="AT224" s="216" t="s">
        <v>72</v>
      </c>
      <c r="AU224" s="216" t="s">
        <v>81</v>
      </c>
      <c r="AY224" s="215" t="s">
        <v>124</v>
      </c>
      <c r="BK224" s="217">
        <f>SUM(BK225:BK240)</f>
        <v>0</v>
      </c>
    </row>
    <row r="225" s="2" customFormat="1" ht="24.15" customHeight="1">
      <c r="A225" s="39"/>
      <c r="B225" s="40"/>
      <c r="C225" s="220" t="s">
        <v>7</v>
      </c>
      <c r="D225" s="220" t="s">
        <v>126</v>
      </c>
      <c r="E225" s="221" t="s">
        <v>262</v>
      </c>
      <c r="F225" s="222" t="s">
        <v>263</v>
      </c>
      <c r="G225" s="223" t="s">
        <v>222</v>
      </c>
      <c r="H225" s="224">
        <v>1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38</v>
      </c>
      <c r="O225" s="92"/>
      <c r="P225" s="230">
        <f>O225*H225</f>
        <v>0</v>
      </c>
      <c r="Q225" s="230">
        <v>0.31738</v>
      </c>
      <c r="R225" s="230">
        <f>Q225*H225</f>
        <v>0.31738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130</v>
      </c>
      <c r="AT225" s="232" t="s">
        <v>126</v>
      </c>
      <c r="AU225" s="232" t="s">
        <v>83</v>
      </c>
      <c r="AY225" s="18" t="s">
        <v>124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81</v>
      </c>
      <c r="BK225" s="233">
        <f>ROUND(I225*H225,2)</f>
        <v>0</v>
      </c>
      <c r="BL225" s="18" t="s">
        <v>130</v>
      </c>
      <c r="BM225" s="232" t="s">
        <v>264</v>
      </c>
    </row>
    <row r="226" s="2" customFormat="1" ht="21.75" customHeight="1">
      <c r="A226" s="39"/>
      <c r="B226" s="40"/>
      <c r="C226" s="220" t="s">
        <v>265</v>
      </c>
      <c r="D226" s="220" t="s">
        <v>126</v>
      </c>
      <c r="E226" s="221" t="s">
        <v>266</v>
      </c>
      <c r="F226" s="222" t="s">
        <v>267</v>
      </c>
      <c r="G226" s="223" t="s">
        <v>222</v>
      </c>
      <c r="H226" s="224">
        <v>2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38</v>
      </c>
      <c r="O226" s="92"/>
      <c r="P226" s="230">
        <f>O226*H226</f>
        <v>0</v>
      </c>
      <c r="Q226" s="230">
        <v>0.31738</v>
      </c>
      <c r="R226" s="230">
        <f>Q226*H226</f>
        <v>0.63475999999999999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130</v>
      </c>
      <c r="AT226" s="232" t="s">
        <v>126</v>
      </c>
      <c r="AU226" s="232" t="s">
        <v>83</v>
      </c>
      <c r="AY226" s="18" t="s">
        <v>124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81</v>
      </c>
      <c r="BK226" s="233">
        <f>ROUND(I226*H226,2)</f>
        <v>0</v>
      </c>
      <c r="BL226" s="18" t="s">
        <v>130</v>
      </c>
      <c r="BM226" s="232" t="s">
        <v>268</v>
      </c>
    </row>
    <row r="227" s="2" customFormat="1" ht="24.15" customHeight="1">
      <c r="A227" s="39"/>
      <c r="B227" s="40"/>
      <c r="C227" s="220" t="s">
        <v>269</v>
      </c>
      <c r="D227" s="220" t="s">
        <v>126</v>
      </c>
      <c r="E227" s="221" t="s">
        <v>270</v>
      </c>
      <c r="F227" s="222" t="s">
        <v>271</v>
      </c>
      <c r="G227" s="223" t="s">
        <v>222</v>
      </c>
      <c r="H227" s="224">
        <v>1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38</v>
      </c>
      <c r="O227" s="92"/>
      <c r="P227" s="230">
        <f>O227*H227</f>
        <v>0</v>
      </c>
      <c r="Q227" s="230">
        <v>0.31738</v>
      </c>
      <c r="R227" s="230">
        <f>Q227*H227</f>
        <v>0.31738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130</v>
      </c>
      <c r="AT227" s="232" t="s">
        <v>126</v>
      </c>
      <c r="AU227" s="232" t="s">
        <v>83</v>
      </c>
      <c r="AY227" s="18" t="s">
        <v>124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81</v>
      </c>
      <c r="BK227" s="233">
        <f>ROUND(I227*H227,2)</f>
        <v>0</v>
      </c>
      <c r="BL227" s="18" t="s">
        <v>130</v>
      </c>
      <c r="BM227" s="232" t="s">
        <v>272</v>
      </c>
    </row>
    <row r="228" s="2" customFormat="1" ht="33" customHeight="1">
      <c r="A228" s="39"/>
      <c r="B228" s="40"/>
      <c r="C228" s="220" t="s">
        <v>177</v>
      </c>
      <c r="D228" s="220" t="s">
        <v>126</v>
      </c>
      <c r="E228" s="221" t="s">
        <v>273</v>
      </c>
      <c r="F228" s="222" t="s">
        <v>274</v>
      </c>
      <c r="G228" s="223" t="s">
        <v>129</v>
      </c>
      <c r="H228" s="224">
        <v>60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38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130</v>
      </c>
      <c r="AT228" s="232" t="s">
        <v>126</v>
      </c>
      <c r="AU228" s="232" t="s">
        <v>83</v>
      </c>
      <c r="AY228" s="18" t="s">
        <v>124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81</v>
      </c>
      <c r="BK228" s="233">
        <f>ROUND(I228*H228,2)</f>
        <v>0</v>
      </c>
      <c r="BL228" s="18" t="s">
        <v>130</v>
      </c>
      <c r="BM228" s="232" t="s">
        <v>275</v>
      </c>
    </row>
    <row r="229" s="14" customFormat="1">
      <c r="A229" s="14"/>
      <c r="B229" s="245"/>
      <c r="C229" s="246"/>
      <c r="D229" s="236" t="s">
        <v>132</v>
      </c>
      <c r="E229" s="247" t="s">
        <v>1</v>
      </c>
      <c r="F229" s="248" t="s">
        <v>276</v>
      </c>
      <c r="G229" s="246"/>
      <c r="H229" s="249">
        <v>42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132</v>
      </c>
      <c r="AU229" s="255" t="s">
        <v>83</v>
      </c>
      <c r="AV229" s="14" t="s">
        <v>83</v>
      </c>
      <c r="AW229" s="14" t="s">
        <v>30</v>
      </c>
      <c r="AX229" s="14" t="s">
        <v>73</v>
      </c>
      <c r="AY229" s="255" t="s">
        <v>124</v>
      </c>
    </row>
    <row r="230" s="14" customFormat="1">
      <c r="A230" s="14"/>
      <c r="B230" s="245"/>
      <c r="C230" s="246"/>
      <c r="D230" s="236" t="s">
        <v>132</v>
      </c>
      <c r="E230" s="247" t="s">
        <v>1</v>
      </c>
      <c r="F230" s="248" t="s">
        <v>277</v>
      </c>
      <c r="G230" s="246"/>
      <c r="H230" s="249">
        <v>18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132</v>
      </c>
      <c r="AU230" s="255" t="s">
        <v>83</v>
      </c>
      <c r="AV230" s="14" t="s">
        <v>83</v>
      </c>
      <c r="AW230" s="14" t="s">
        <v>30</v>
      </c>
      <c r="AX230" s="14" t="s">
        <v>73</v>
      </c>
      <c r="AY230" s="255" t="s">
        <v>124</v>
      </c>
    </row>
    <row r="231" s="15" customFormat="1">
      <c r="A231" s="15"/>
      <c r="B231" s="256"/>
      <c r="C231" s="257"/>
      <c r="D231" s="236" t="s">
        <v>132</v>
      </c>
      <c r="E231" s="258" t="s">
        <v>1</v>
      </c>
      <c r="F231" s="259" t="s">
        <v>141</v>
      </c>
      <c r="G231" s="257"/>
      <c r="H231" s="260">
        <v>60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6" t="s">
        <v>132</v>
      </c>
      <c r="AU231" s="266" t="s">
        <v>83</v>
      </c>
      <c r="AV231" s="15" t="s">
        <v>130</v>
      </c>
      <c r="AW231" s="15" t="s">
        <v>30</v>
      </c>
      <c r="AX231" s="15" t="s">
        <v>81</v>
      </c>
      <c r="AY231" s="266" t="s">
        <v>124</v>
      </c>
    </row>
    <row r="232" s="2" customFormat="1" ht="37.8" customHeight="1">
      <c r="A232" s="39"/>
      <c r="B232" s="40"/>
      <c r="C232" s="220" t="s">
        <v>278</v>
      </c>
      <c r="D232" s="220" t="s">
        <v>126</v>
      </c>
      <c r="E232" s="221" t="s">
        <v>279</v>
      </c>
      <c r="F232" s="222" t="s">
        <v>280</v>
      </c>
      <c r="G232" s="223" t="s">
        <v>129</v>
      </c>
      <c r="H232" s="224">
        <v>2400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38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130</v>
      </c>
      <c r="AT232" s="232" t="s">
        <v>126</v>
      </c>
      <c r="AU232" s="232" t="s">
        <v>83</v>
      </c>
      <c r="AY232" s="18" t="s">
        <v>124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81</v>
      </c>
      <c r="BK232" s="233">
        <f>ROUND(I232*H232,2)</f>
        <v>0</v>
      </c>
      <c r="BL232" s="18" t="s">
        <v>130</v>
      </c>
      <c r="BM232" s="232" t="s">
        <v>281</v>
      </c>
    </row>
    <row r="233" s="14" customFormat="1">
      <c r="A233" s="14"/>
      <c r="B233" s="245"/>
      <c r="C233" s="246"/>
      <c r="D233" s="236" t="s">
        <v>132</v>
      </c>
      <c r="E233" s="247" t="s">
        <v>1</v>
      </c>
      <c r="F233" s="248" t="s">
        <v>282</v>
      </c>
      <c r="G233" s="246"/>
      <c r="H233" s="249">
        <v>2400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132</v>
      </c>
      <c r="AU233" s="255" t="s">
        <v>83</v>
      </c>
      <c r="AV233" s="14" t="s">
        <v>83</v>
      </c>
      <c r="AW233" s="14" t="s">
        <v>30</v>
      </c>
      <c r="AX233" s="14" t="s">
        <v>73</v>
      </c>
      <c r="AY233" s="255" t="s">
        <v>124</v>
      </c>
    </row>
    <row r="234" s="15" customFormat="1">
      <c r="A234" s="15"/>
      <c r="B234" s="256"/>
      <c r="C234" s="257"/>
      <c r="D234" s="236" t="s">
        <v>132</v>
      </c>
      <c r="E234" s="258" t="s">
        <v>1</v>
      </c>
      <c r="F234" s="259" t="s">
        <v>141</v>
      </c>
      <c r="G234" s="257"/>
      <c r="H234" s="260">
        <v>2400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6" t="s">
        <v>132</v>
      </c>
      <c r="AU234" s="266" t="s">
        <v>83</v>
      </c>
      <c r="AV234" s="15" t="s">
        <v>130</v>
      </c>
      <c r="AW234" s="15" t="s">
        <v>30</v>
      </c>
      <c r="AX234" s="15" t="s">
        <v>81</v>
      </c>
      <c r="AY234" s="266" t="s">
        <v>124</v>
      </c>
    </row>
    <row r="235" s="2" customFormat="1" ht="33" customHeight="1">
      <c r="A235" s="39"/>
      <c r="B235" s="40"/>
      <c r="C235" s="220" t="s">
        <v>283</v>
      </c>
      <c r="D235" s="220" t="s">
        <v>126</v>
      </c>
      <c r="E235" s="221" t="s">
        <v>284</v>
      </c>
      <c r="F235" s="222" t="s">
        <v>285</v>
      </c>
      <c r="G235" s="223" t="s">
        <v>129</v>
      </c>
      <c r="H235" s="224">
        <v>60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38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130</v>
      </c>
      <c r="AT235" s="232" t="s">
        <v>126</v>
      </c>
      <c r="AU235" s="232" t="s">
        <v>83</v>
      </c>
      <c r="AY235" s="18" t="s">
        <v>124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81</v>
      </c>
      <c r="BK235" s="233">
        <f>ROUND(I235*H235,2)</f>
        <v>0</v>
      </c>
      <c r="BL235" s="18" t="s">
        <v>130</v>
      </c>
      <c r="BM235" s="232" t="s">
        <v>286</v>
      </c>
    </row>
    <row r="236" s="2" customFormat="1" ht="33" customHeight="1">
      <c r="A236" s="39"/>
      <c r="B236" s="40"/>
      <c r="C236" s="220" t="s">
        <v>287</v>
      </c>
      <c r="D236" s="220" t="s">
        <v>126</v>
      </c>
      <c r="E236" s="221" t="s">
        <v>288</v>
      </c>
      <c r="F236" s="222" t="s">
        <v>289</v>
      </c>
      <c r="G236" s="223" t="s">
        <v>129</v>
      </c>
      <c r="H236" s="224">
        <v>15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38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130</v>
      </c>
      <c r="AT236" s="232" t="s">
        <v>126</v>
      </c>
      <c r="AU236" s="232" t="s">
        <v>83</v>
      </c>
      <c r="AY236" s="18" t="s">
        <v>124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81</v>
      </c>
      <c r="BK236" s="233">
        <f>ROUND(I236*H236,2)</f>
        <v>0</v>
      </c>
      <c r="BL236" s="18" t="s">
        <v>130</v>
      </c>
      <c r="BM236" s="232" t="s">
        <v>290</v>
      </c>
    </row>
    <row r="237" s="14" customFormat="1">
      <c r="A237" s="14"/>
      <c r="B237" s="245"/>
      <c r="C237" s="246"/>
      <c r="D237" s="236" t="s">
        <v>132</v>
      </c>
      <c r="E237" s="247" t="s">
        <v>1</v>
      </c>
      <c r="F237" s="248" t="s">
        <v>291</v>
      </c>
      <c r="G237" s="246"/>
      <c r="H237" s="249">
        <v>15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132</v>
      </c>
      <c r="AU237" s="255" t="s">
        <v>83</v>
      </c>
      <c r="AV237" s="14" t="s">
        <v>83</v>
      </c>
      <c r="AW237" s="14" t="s">
        <v>30</v>
      </c>
      <c r="AX237" s="14" t="s">
        <v>73</v>
      </c>
      <c r="AY237" s="255" t="s">
        <v>124</v>
      </c>
    </row>
    <row r="238" s="15" customFormat="1">
      <c r="A238" s="15"/>
      <c r="B238" s="256"/>
      <c r="C238" s="257"/>
      <c r="D238" s="236" t="s">
        <v>132</v>
      </c>
      <c r="E238" s="258" t="s">
        <v>1</v>
      </c>
      <c r="F238" s="259" t="s">
        <v>141</v>
      </c>
      <c r="G238" s="257"/>
      <c r="H238" s="260">
        <v>15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6" t="s">
        <v>132</v>
      </c>
      <c r="AU238" s="266" t="s">
        <v>83</v>
      </c>
      <c r="AV238" s="15" t="s">
        <v>130</v>
      </c>
      <c r="AW238" s="15" t="s">
        <v>30</v>
      </c>
      <c r="AX238" s="15" t="s">
        <v>81</v>
      </c>
      <c r="AY238" s="266" t="s">
        <v>124</v>
      </c>
    </row>
    <row r="239" s="2" customFormat="1" ht="24.15" customHeight="1">
      <c r="A239" s="39"/>
      <c r="B239" s="40"/>
      <c r="C239" s="220" t="s">
        <v>292</v>
      </c>
      <c r="D239" s="220" t="s">
        <v>126</v>
      </c>
      <c r="E239" s="221" t="s">
        <v>293</v>
      </c>
      <c r="F239" s="222" t="s">
        <v>294</v>
      </c>
      <c r="G239" s="223" t="s">
        <v>129</v>
      </c>
      <c r="H239" s="224">
        <v>24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38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130</v>
      </c>
      <c r="AT239" s="232" t="s">
        <v>126</v>
      </c>
      <c r="AU239" s="232" t="s">
        <v>83</v>
      </c>
      <c r="AY239" s="18" t="s">
        <v>124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81</v>
      </c>
      <c r="BK239" s="233">
        <f>ROUND(I239*H239,2)</f>
        <v>0</v>
      </c>
      <c r="BL239" s="18" t="s">
        <v>130</v>
      </c>
      <c r="BM239" s="232" t="s">
        <v>295</v>
      </c>
    </row>
    <row r="240" s="2" customFormat="1" ht="24.15" customHeight="1">
      <c r="A240" s="39"/>
      <c r="B240" s="40"/>
      <c r="C240" s="220" t="s">
        <v>296</v>
      </c>
      <c r="D240" s="220" t="s">
        <v>126</v>
      </c>
      <c r="E240" s="221" t="s">
        <v>297</v>
      </c>
      <c r="F240" s="222" t="s">
        <v>298</v>
      </c>
      <c r="G240" s="223" t="s">
        <v>129</v>
      </c>
      <c r="H240" s="224">
        <v>75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38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130</v>
      </c>
      <c r="AT240" s="232" t="s">
        <v>126</v>
      </c>
      <c r="AU240" s="232" t="s">
        <v>83</v>
      </c>
      <c r="AY240" s="18" t="s">
        <v>124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81</v>
      </c>
      <c r="BK240" s="233">
        <f>ROUND(I240*H240,2)</f>
        <v>0</v>
      </c>
      <c r="BL240" s="18" t="s">
        <v>130</v>
      </c>
      <c r="BM240" s="232" t="s">
        <v>299</v>
      </c>
    </row>
    <row r="241" s="12" customFormat="1" ht="22.8" customHeight="1">
      <c r="A241" s="12"/>
      <c r="B241" s="204"/>
      <c r="C241" s="205"/>
      <c r="D241" s="206" t="s">
        <v>72</v>
      </c>
      <c r="E241" s="218" t="s">
        <v>300</v>
      </c>
      <c r="F241" s="218" t="s">
        <v>301</v>
      </c>
      <c r="G241" s="205"/>
      <c r="H241" s="205"/>
      <c r="I241" s="208"/>
      <c r="J241" s="219">
        <f>BK241</f>
        <v>0</v>
      </c>
      <c r="K241" s="205"/>
      <c r="L241" s="210"/>
      <c r="M241" s="211"/>
      <c r="N241" s="212"/>
      <c r="O241" s="212"/>
      <c r="P241" s="213">
        <f>P242</f>
        <v>0</v>
      </c>
      <c r="Q241" s="212"/>
      <c r="R241" s="213">
        <f>R242</f>
        <v>0</v>
      </c>
      <c r="S241" s="212"/>
      <c r="T241" s="214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5" t="s">
        <v>81</v>
      </c>
      <c r="AT241" s="216" t="s">
        <v>72</v>
      </c>
      <c r="AU241" s="216" t="s">
        <v>81</v>
      </c>
      <c r="AY241" s="215" t="s">
        <v>124</v>
      </c>
      <c r="BK241" s="217">
        <f>BK242</f>
        <v>0</v>
      </c>
    </row>
    <row r="242" s="2" customFormat="1" ht="21.75" customHeight="1">
      <c r="A242" s="39"/>
      <c r="B242" s="40"/>
      <c r="C242" s="220" t="s">
        <v>302</v>
      </c>
      <c r="D242" s="220" t="s">
        <v>126</v>
      </c>
      <c r="E242" s="221" t="s">
        <v>303</v>
      </c>
      <c r="F242" s="222" t="s">
        <v>304</v>
      </c>
      <c r="G242" s="223" t="s">
        <v>197</v>
      </c>
      <c r="H242" s="224">
        <v>46.171999999999997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38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130</v>
      </c>
      <c r="AT242" s="232" t="s">
        <v>126</v>
      </c>
      <c r="AU242" s="232" t="s">
        <v>83</v>
      </c>
      <c r="AY242" s="18" t="s">
        <v>124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81</v>
      </c>
      <c r="BK242" s="233">
        <f>ROUND(I242*H242,2)</f>
        <v>0</v>
      </c>
      <c r="BL242" s="18" t="s">
        <v>130</v>
      </c>
      <c r="BM242" s="232" t="s">
        <v>305</v>
      </c>
    </row>
    <row r="243" s="12" customFormat="1" ht="25.92" customHeight="1">
      <c r="A243" s="12"/>
      <c r="B243" s="204"/>
      <c r="C243" s="205"/>
      <c r="D243" s="206" t="s">
        <v>72</v>
      </c>
      <c r="E243" s="207" t="s">
        <v>306</v>
      </c>
      <c r="F243" s="207" t="s">
        <v>307</v>
      </c>
      <c r="G243" s="205"/>
      <c r="H243" s="205"/>
      <c r="I243" s="208"/>
      <c r="J243" s="209">
        <f>BK243</f>
        <v>0</v>
      </c>
      <c r="K243" s="205"/>
      <c r="L243" s="210"/>
      <c r="M243" s="211"/>
      <c r="N243" s="212"/>
      <c r="O243" s="212"/>
      <c r="P243" s="213">
        <f>P244+P265+P277</f>
        <v>0</v>
      </c>
      <c r="Q243" s="212"/>
      <c r="R243" s="213">
        <f>R244+R265+R277</f>
        <v>0.29403052000000002</v>
      </c>
      <c r="S243" s="212"/>
      <c r="T243" s="214">
        <f>T244+T265+T277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83</v>
      </c>
      <c r="AT243" s="216" t="s">
        <v>72</v>
      </c>
      <c r="AU243" s="216" t="s">
        <v>73</v>
      </c>
      <c r="AY243" s="215" t="s">
        <v>124</v>
      </c>
      <c r="BK243" s="217">
        <f>BK244+BK265+BK277</f>
        <v>0</v>
      </c>
    </row>
    <row r="244" s="12" customFormat="1" ht="22.8" customHeight="1">
      <c r="A244" s="12"/>
      <c r="B244" s="204"/>
      <c r="C244" s="205"/>
      <c r="D244" s="206" t="s">
        <v>72</v>
      </c>
      <c r="E244" s="218" t="s">
        <v>308</v>
      </c>
      <c r="F244" s="218" t="s">
        <v>309</v>
      </c>
      <c r="G244" s="205"/>
      <c r="H244" s="205"/>
      <c r="I244" s="208"/>
      <c r="J244" s="219">
        <f>BK244</f>
        <v>0</v>
      </c>
      <c r="K244" s="205"/>
      <c r="L244" s="210"/>
      <c r="M244" s="211"/>
      <c r="N244" s="212"/>
      <c r="O244" s="212"/>
      <c r="P244" s="213">
        <f>SUM(P245:P264)</f>
        <v>0</v>
      </c>
      <c r="Q244" s="212"/>
      <c r="R244" s="213">
        <f>SUM(R245:R264)</f>
        <v>0.25479000000000002</v>
      </c>
      <c r="S244" s="212"/>
      <c r="T244" s="214">
        <f>SUM(T245:T264)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5" t="s">
        <v>83</v>
      </c>
      <c r="AT244" s="216" t="s">
        <v>72</v>
      </c>
      <c r="AU244" s="216" t="s">
        <v>81</v>
      </c>
      <c r="AY244" s="215" t="s">
        <v>124</v>
      </c>
      <c r="BK244" s="217">
        <f>SUM(BK245:BK264)</f>
        <v>0</v>
      </c>
    </row>
    <row r="245" s="2" customFormat="1" ht="37.8" customHeight="1">
      <c r="A245" s="39"/>
      <c r="B245" s="40"/>
      <c r="C245" s="220" t="s">
        <v>310</v>
      </c>
      <c r="D245" s="220" t="s">
        <v>126</v>
      </c>
      <c r="E245" s="221" t="s">
        <v>311</v>
      </c>
      <c r="F245" s="222" t="s">
        <v>312</v>
      </c>
      <c r="G245" s="223" t="s">
        <v>137</v>
      </c>
      <c r="H245" s="224">
        <v>88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38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231</v>
      </c>
      <c r="AT245" s="232" t="s">
        <v>126</v>
      </c>
      <c r="AU245" s="232" t="s">
        <v>83</v>
      </c>
      <c r="AY245" s="18" t="s">
        <v>124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81</v>
      </c>
      <c r="BK245" s="233">
        <f>ROUND(I245*H245,2)</f>
        <v>0</v>
      </c>
      <c r="BL245" s="18" t="s">
        <v>231</v>
      </c>
      <c r="BM245" s="232" t="s">
        <v>313</v>
      </c>
    </row>
    <row r="246" s="13" customFormat="1">
      <c r="A246" s="13"/>
      <c r="B246" s="234"/>
      <c r="C246" s="235"/>
      <c r="D246" s="236" t="s">
        <v>132</v>
      </c>
      <c r="E246" s="237" t="s">
        <v>1</v>
      </c>
      <c r="F246" s="238" t="s">
        <v>314</v>
      </c>
      <c r="G246" s="235"/>
      <c r="H246" s="237" t="s">
        <v>1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132</v>
      </c>
      <c r="AU246" s="244" t="s">
        <v>83</v>
      </c>
      <c r="AV246" s="13" t="s">
        <v>81</v>
      </c>
      <c r="AW246" s="13" t="s">
        <v>30</v>
      </c>
      <c r="AX246" s="13" t="s">
        <v>73</v>
      </c>
      <c r="AY246" s="244" t="s">
        <v>124</v>
      </c>
    </row>
    <row r="247" s="14" customFormat="1">
      <c r="A247" s="14"/>
      <c r="B247" s="245"/>
      <c r="C247" s="246"/>
      <c r="D247" s="236" t="s">
        <v>132</v>
      </c>
      <c r="E247" s="247" t="s">
        <v>1</v>
      </c>
      <c r="F247" s="248" t="s">
        <v>315</v>
      </c>
      <c r="G247" s="246"/>
      <c r="H247" s="249">
        <v>8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132</v>
      </c>
      <c r="AU247" s="255" t="s">
        <v>83</v>
      </c>
      <c r="AV247" s="14" t="s">
        <v>83</v>
      </c>
      <c r="AW247" s="14" t="s">
        <v>30</v>
      </c>
      <c r="AX247" s="14" t="s">
        <v>73</v>
      </c>
      <c r="AY247" s="255" t="s">
        <v>124</v>
      </c>
    </row>
    <row r="248" s="13" customFormat="1">
      <c r="A248" s="13"/>
      <c r="B248" s="234"/>
      <c r="C248" s="235"/>
      <c r="D248" s="236" t="s">
        <v>132</v>
      </c>
      <c r="E248" s="237" t="s">
        <v>1</v>
      </c>
      <c r="F248" s="238" t="s">
        <v>316</v>
      </c>
      <c r="G248" s="235"/>
      <c r="H248" s="237" t="s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132</v>
      </c>
      <c r="AU248" s="244" t="s">
        <v>83</v>
      </c>
      <c r="AV248" s="13" t="s">
        <v>81</v>
      </c>
      <c r="AW248" s="13" t="s">
        <v>30</v>
      </c>
      <c r="AX248" s="13" t="s">
        <v>73</v>
      </c>
      <c r="AY248" s="244" t="s">
        <v>124</v>
      </c>
    </row>
    <row r="249" s="14" customFormat="1">
      <c r="A249" s="14"/>
      <c r="B249" s="245"/>
      <c r="C249" s="246"/>
      <c r="D249" s="236" t="s">
        <v>132</v>
      </c>
      <c r="E249" s="247" t="s">
        <v>1</v>
      </c>
      <c r="F249" s="248" t="s">
        <v>317</v>
      </c>
      <c r="G249" s="246"/>
      <c r="H249" s="249">
        <v>56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132</v>
      </c>
      <c r="AU249" s="255" t="s">
        <v>83</v>
      </c>
      <c r="AV249" s="14" t="s">
        <v>83</v>
      </c>
      <c r="AW249" s="14" t="s">
        <v>30</v>
      </c>
      <c r="AX249" s="14" t="s">
        <v>73</v>
      </c>
      <c r="AY249" s="255" t="s">
        <v>124</v>
      </c>
    </row>
    <row r="250" s="13" customFormat="1">
      <c r="A250" s="13"/>
      <c r="B250" s="234"/>
      <c r="C250" s="235"/>
      <c r="D250" s="236" t="s">
        <v>132</v>
      </c>
      <c r="E250" s="237" t="s">
        <v>1</v>
      </c>
      <c r="F250" s="238" t="s">
        <v>318</v>
      </c>
      <c r="G250" s="235"/>
      <c r="H250" s="237" t="s">
        <v>1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132</v>
      </c>
      <c r="AU250" s="244" t="s">
        <v>83</v>
      </c>
      <c r="AV250" s="13" t="s">
        <v>81</v>
      </c>
      <c r="AW250" s="13" t="s">
        <v>30</v>
      </c>
      <c r="AX250" s="13" t="s">
        <v>73</v>
      </c>
      <c r="AY250" s="244" t="s">
        <v>124</v>
      </c>
    </row>
    <row r="251" s="14" customFormat="1">
      <c r="A251" s="14"/>
      <c r="B251" s="245"/>
      <c r="C251" s="246"/>
      <c r="D251" s="236" t="s">
        <v>132</v>
      </c>
      <c r="E251" s="247" t="s">
        <v>1</v>
      </c>
      <c r="F251" s="248" t="s">
        <v>319</v>
      </c>
      <c r="G251" s="246"/>
      <c r="H251" s="249">
        <v>16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132</v>
      </c>
      <c r="AU251" s="255" t="s">
        <v>83</v>
      </c>
      <c r="AV251" s="14" t="s">
        <v>83</v>
      </c>
      <c r="AW251" s="14" t="s">
        <v>30</v>
      </c>
      <c r="AX251" s="14" t="s">
        <v>73</v>
      </c>
      <c r="AY251" s="255" t="s">
        <v>124</v>
      </c>
    </row>
    <row r="252" s="13" customFormat="1">
      <c r="A252" s="13"/>
      <c r="B252" s="234"/>
      <c r="C252" s="235"/>
      <c r="D252" s="236" t="s">
        <v>132</v>
      </c>
      <c r="E252" s="237" t="s">
        <v>1</v>
      </c>
      <c r="F252" s="238" t="s">
        <v>320</v>
      </c>
      <c r="G252" s="235"/>
      <c r="H252" s="237" t="s">
        <v>1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132</v>
      </c>
      <c r="AU252" s="244" t="s">
        <v>83</v>
      </c>
      <c r="AV252" s="13" t="s">
        <v>81</v>
      </c>
      <c r="AW252" s="13" t="s">
        <v>30</v>
      </c>
      <c r="AX252" s="13" t="s">
        <v>73</v>
      </c>
      <c r="AY252" s="244" t="s">
        <v>124</v>
      </c>
    </row>
    <row r="253" s="14" customFormat="1">
      <c r="A253" s="14"/>
      <c r="B253" s="245"/>
      <c r="C253" s="246"/>
      <c r="D253" s="236" t="s">
        <v>132</v>
      </c>
      <c r="E253" s="247" t="s">
        <v>1</v>
      </c>
      <c r="F253" s="248" t="s">
        <v>321</v>
      </c>
      <c r="G253" s="246"/>
      <c r="H253" s="249">
        <v>8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132</v>
      </c>
      <c r="AU253" s="255" t="s">
        <v>83</v>
      </c>
      <c r="AV253" s="14" t="s">
        <v>83</v>
      </c>
      <c r="AW253" s="14" t="s">
        <v>30</v>
      </c>
      <c r="AX253" s="14" t="s">
        <v>73</v>
      </c>
      <c r="AY253" s="255" t="s">
        <v>124</v>
      </c>
    </row>
    <row r="254" s="15" customFormat="1">
      <c r="A254" s="15"/>
      <c r="B254" s="256"/>
      <c r="C254" s="257"/>
      <c r="D254" s="236" t="s">
        <v>132</v>
      </c>
      <c r="E254" s="258" t="s">
        <v>1</v>
      </c>
      <c r="F254" s="259" t="s">
        <v>141</v>
      </c>
      <c r="G254" s="257"/>
      <c r="H254" s="260">
        <v>88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6" t="s">
        <v>132</v>
      </c>
      <c r="AU254" s="266" t="s">
        <v>83</v>
      </c>
      <c r="AV254" s="15" t="s">
        <v>130</v>
      </c>
      <c r="AW254" s="15" t="s">
        <v>30</v>
      </c>
      <c r="AX254" s="15" t="s">
        <v>81</v>
      </c>
      <c r="AY254" s="266" t="s">
        <v>124</v>
      </c>
    </row>
    <row r="255" s="2" customFormat="1" ht="24.15" customHeight="1">
      <c r="A255" s="39"/>
      <c r="B255" s="40"/>
      <c r="C255" s="267" t="s">
        <v>322</v>
      </c>
      <c r="D255" s="267" t="s">
        <v>194</v>
      </c>
      <c r="E255" s="268" t="s">
        <v>323</v>
      </c>
      <c r="F255" s="269" t="s">
        <v>324</v>
      </c>
      <c r="G255" s="270" t="s">
        <v>325</v>
      </c>
      <c r="H255" s="271">
        <v>22</v>
      </c>
      <c r="I255" s="272"/>
      <c r="J255" s="273">
        <f>ROUND(I255*H255,2)</f>
        <v>0</v>
      </c>
      <c r="K255" s="274"/>
      <c r="L255" s="275"/>
      <c r="M255" s="276" t="s">
        <v>1</v>
      </c>
      <c r="N255" s="277" t="s">
        <v>38</v>
      </c>
      <c r="O255" s="92"/>
      <c r="P255" s="230">
        <f>O255*H255</f>
        <v>0</v>
      </c>
      <c r="Q255" s="230">
        <v>0.00447</v>
      </c>
      <c r="R255" s="230">
        <f>Q255*H255</f>
        <v>0.098339999999999997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322</v>
      </c>
      <c r="AT255" s="232" t="s">
        <v>194</v>
      </c>
      <c r="AU255" s="232" t="s">
        <v>83</v>
      </c>
      <c r="AY255" s="18" t="s">
        <v>124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81</v>
      </c>
      <c r="BK255" s="233">
        <f>ROUND(I255*H255,2)</f>
        <v>0</v>
      </c>
      <c r="BL255" s="18" t="s">
        <v>231</v>
      </c>
      <c r="BM255" s="232" t="s">
        <v>326</v>
      </c>
    </row>
    <row r="256" s="2" customFormat="1" ht="33" customHeight="1">
      <c r="A256" s="39"/>
      <c r="B256" s="40"/>
      <c r="C256" s="220" t="s">
        <v>327</v>
      </c>
      <c r="D256" s="220" t="s">
        <v>126</v>
      </c>
      <c r="E256" s="221" t="s">
        <v>328</v>
      </c>
      <c r="F256" s="222" t="s">
        <v>329</v>
      </c>
      <c r="G256" s="223" t="s">
        <v>129</v>
      </c>
      <c r="H256" s="224">
        <v>34.649999999999999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38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231</v>
      </c>
      <c r="AT256" s="232" t="s">
        <v>126</v>
      </c>
      <c r="AU256" s="232" t="s">
        <v>83</v>
      </c>
      <c r="AY256" s="18" t="s">
        <v>124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81</v>
      </c>
      <c r="BK256" s="233">
        <f>ROUND(I256*H256,2)</f>
        <v>0</v>
      </c>
      <c r="BL256" s="18" t="s">
        <v>231</v>
      </c>
      <c r="BM256" s="232" t="s">
        <v>330</v>
      </c>
    </row>
    <row r="257" s="13" customFormat="1">
      <c r="A257" s="13"/>
      <c r="B257" s="234"/>
      <c r="C257" s="235"/>
      <c r="D257" s="236" t="s">
        <v>132</v>
      </c>
      <c r="E257" s="237" t="s">
        <v>1</v>
      </c>
      <c r="F257" s="238" t="s">
        <v>331</v>
      </c>
      <c r="G257" s="235"/>
      <c r="H257" s="237" t="s">
        <v>1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132</v>
      </c>
      <c r="AU257" s="244" t="s">
        <v>83</v>
      </c>
      <c r="AV257" s="13" t="s">
        <v>81</v>
      </c>
      <c r="AW257" s="13" t="s">
        <v>30</v>
      </c>
      <c r="AX257" s="13" t="s">
        <v>73</v>
      </c>
      <c r="AY257" s="244" t="s">
        <v>124</v>
      </c>
    </row>
    <row r="258" s="14" customFormat="1">
      <c r="A258" s="14"/>
      <c r="B258" s="245"/>
      <c r="C258" s="246"/>
      <c r="D258" s="236" t="s">
        <v>132</v>
      </c>
      <c r="E258" s="247" t="s">
        <v>1</v>
      </c>
      <c r="F258" s="248" t="s">
        <v>332</v>
      </c>
      <c r="G258" s="246"/>
      <c r="H258" s="249">
        <v>15.4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132</v>
      </c>
      <c r="AU258" s="255" t="s">
        <v>83</v>
      </c>
      <c r="AV258" s="14" t="s">
        <v>83</v>
      </c>
      <c r="AW258" s="14" t="s">
        <v>30</v>
      </c>
      <c r="AX258" s="14" t="s">
        <v>73</v>
      </c>
      <c r="AY258" s="255" t="s">
        <v>124</v>
      </c>
    </row>
    <row r="259" s="13" customFormat="1">
      <c r="A259" s="13"/>
      <c r="B259" s="234"/>
      <c r="C259" s="235"/>
      <c r="D259" s="236" t="s">
        <v>132</v>
      </c>
      <c r="E259" s="237" t="s">
        <v>1</v>
      </c>
      <c r="F259" s="238" t="s">
        <v>333</v>
      </c>
      <c r="G259" s="235"/>
      <c r="H259" s="237" t="s">
        <v>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132</v>
      </c>
      <c r="AU259" s="244" t="s">
        <v>83</v>
      </c>
      <c r="AV259" s="13" t="s">
        <v>81</v>
      </c>
      <c r="AW259" s="13" t="s">
        <v>30</v>
      </c>
      <c r="AX259" s="13" t="s">
        <v>73</v>
      </c>
      <c r="AY259" s="244" t="s">
        <v>124</v>
      </c>
    </row>
    <row r="260" s="14" customFormat="1">
      <c r="A260" s="14"/>
      <c r="B260" s="245"/>
      <c r="C260" s="246"/>
      <c r="D260" s="236" t="s">
        <v>132</v>
      </c>
      <c r="E260" s="247" t="s">
        <v>1</v>
      </c>
      <c r="F260" s="248" t="s">
        <v>334</v>
      </c>
      <c r="G260" s="246"/>
      <c r="H260" s="249">
        <v>19.25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132</v>
      </c>
      <c r="AU260" s="255" t="s">
        <v>83</v>
      </c>
      <c r="AV260" s="14" t="s">
        <v>83</v>
      </c>
      <c r="AW260" s="14" t="s">
        <v>30</v>
      </c>
      <c r="AX260" s="14" t="s">
        <v>73</v>
      </c>
      <c r="AY260" s="255" t="s">
        <v>124</v>
      </c>
    </row>
    <row r="261" s="15" customFormat="1">
      <c r="A261" s="15"/>
      <c r="B261" s="256"/>
      <c r="C261" s="257"/>
      <c r="D261" s="236" t="s">
        <v>132</v>
      </c>
      <c r="E261" s="258" t="s">
        <v>1</v>
      </c>
      <c r="F261" s="259" t="s">
        <v>141</v>
      </c>
      <c r="G261" s="257"/>
      <c r="H261" s="260">
        <v>34.649999999999999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6" t="s">
        <v>132</v>
      </c>
      <c r="AU261" s="266" t="s">
        <v>83</v>
      </c>
      <c r="AV261" s="15" t="s">
        <v>130</v>
      </c>
      <c r="AW261" s="15" t="s">
        <v>30</v>
      </c>
      <c r="AX261" s="15" t="s">
        <v>81</v>
      </c>
      <c r="AY261" s="266" t="s">
        <v>124</v>
      </c>
    </row>
    <row r="262" s="2" customFormat="1" ht="21.75" customHeight="1">
      <c r="A262" s="39"/>
      <c r="B262" s="40"/>
      <c r="C262" s="267" t="s">
        <v>335</v>
      </c>
      <c r="D262" s="267" t="s">
        <v>194</v>
      </c>
      <c r="E262" s="268" t="s">
        <v>336</v>
      </c>
      <c r="F262" s="269" t="s">
        <v>337</v>
      </c>
      <c r="G262" s="270" t="s">
        <v>325</v>
      </c>
      <c r="H262" s="271">
        <v>35</v>
      </c>
      <c r="I262" s="272"/>
      <c r="J262" s="273">
        <f>ROUND(I262*H262,2)</f>
        <v>0</v>
      </c>
      <c r="K262" s="274"/>
      <c r="L262" s="275"/>
      <c r="M262" s="276" t="s">
        <v>1</v>
      </c>
      <c r="N262" s="277" t="s">
        <v>38</v>
      </c>
      <c r="O262" s="92"/>
      <c r="P262" s="230">
        <f>O262*H262</f>
        <v>0</v>
      </c>
      <c r="Q262" s="230">
        <v>0.00447</v>
      </c>
      <c r="R262" s="230">
        <f>Q262*H262</f>
        <v>0.15645000000000001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322</v>
      </c>
      <c r="AT262" s="232" t="s">
        <v>194</v>
      </c>
      <c r="AU262" s="232" t="s">
        <v>83</v>
      </c>
      <c r="AY262" s="18" t="s">
        <v>124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81</v>
      </c>
      <c r="BK262" s="233">
        <f>ROUND(I262*H262,2)</f>
        <v>0</v>
      </c>
      <c r="BL262" s="18" t="s">
        <v>231</v>
      </c>
      <c r="BM262" s="232" t="s">
        <v>338</v>
      </c>
    </row>
    <row r="263" s="13" customFormat="1">
      <c r="A263" s="13"/>
      <c r="B263" s="234"/>
      <c r="C263" s="235"/>
      <c r="D263" s="236" t="s">
        <v>132</v>
      </c>
      <c r="E263" s="237" t="s">
        <v>1</v>
      </c>
      <c r="F263" s="238" t="s">
        <v>339</v>
      </c>
      <c r="G263" s="235"/>
      <c r="H263" s="237" t="s">
        <v>1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132</v>
      </c>
      <c r="AU263" s="244" t="s">
        <v>83</v>
      </c>
      <c r="AV263" s="13" t="s">
        <v>81</v>
      </c>
      <c r="AW263" s="13" t="s">
        <v>30</v>
      </c>
      <c r="AX263" s="13" t="s">
        <v>73</v>
      </c>
      <c r="AY263" s="244" t="s">
        <v>124</v>
      </c>
    </row>
    <row r="264" s="14" customFormat="1">
      <c r="A264" s="14"/>
      <c r="B264" s="245"/>
      <c r="C264" s="246"/>
      <c r="D264" s="236" t="s">
        <v>132</v>
      </c>
      <c r="E264" s="247" t="s">
        <v>1</v>
      </c>
      <c r="F264" s="248" t="s">
        <v>340</v>
      </c>
      <c r="G264" s="246"/>
      <c r="H264" s="249">
        <v>35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132</v>
      </c>
      <c r="AU264" s="255" t="s">
        <v>83</v>
      </c>
      <c r="AV264" s="14" t="s">
        <v>83</v>
      </c>
      <c r="AW264" s="14" t="s">
        <v>30</v>
      </c>
      <c r="AX264" s="14" t="s">
        <v>81</v>
      </c>
      <c r="AY264" s="255" t="s">
        <v>124</v>
      </c>
    </row>
    <row r="265" s="12" customFormat="1" ht="22.8" customHeight="1">
      <c r="A265" s="12"/>
      <c r="B265" s="204"/>
      <c r="C265" s="205"/>
      <c r="D265" s="206" t="s">
        <v>72</v>
      </c>
      <c r="E265" s="218" t="s">
        <v>341</v>
      </c>
      <c r="F265" s="218" t="s">
        <v>342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SUM(P266:P276)</f>
        <v>0</v>
      </c>
      <c r="Q265" s="212"/>
      <c r="R265" s="213">
        <f>SUM(R266:R276)</f>
        <v>0.023914999999999999</v>
      </c>
      <c r="S265" s="212"/>
      <c r="T265" s="214">
        <f>SUM(T266:T276)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83</v>
      </c>
      <c r="AT265" s="216" t="s">
        <v>72</v>
      </c>
      <c r="AU265" s="216" t="s">
        <v>81</v>
      </c>
      <c r="AY265" s="215" t="s">
        <v>124</v>
      </c>
      <c r="BK265" s="217">
        <f>SUM(BK266:BK276)</f>
        <v>0</v>
      </c>
    </row>
    <row r="266" s="2" customFormat="1" ht="33" customHeight="1">
      <c r="A266" s="39"/>
      <c r="B266" s="40"/>
      <c r="C266" s="220" t="s">
        <v>340</v>
      </c>
      <c r="D266" s="220" t="s">
        <v>126</v>
      </c>
      <c r="E266" s="221" t="s">
        <v>343</v>
      </c>
      <c r="F266" s="222" t="s">
        <v>344</v>
      </c>
      <c r="G266" s="223" t="s">
        <v>129</v>
      </c>
      <c r="H266" s="224">
        <v>15.4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38</v>
      </c>
      <c r="O266" s="92"/>
      <c r="P266" s="230">
        <f>O266*H266</f>
        <v>0</v>
      </c>
      <c r="Q266" s="230">
        <v>0.00029999999999999997</v>
      </c>
      <c r="R266" s="230">
        <f>Q266*H266</f>
        <v>0.00462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231</v>
      </c>
      <c r="AT266" s="232" t="s">
        <v>126</v>
      </c>
      <c r="AU266" s="232" t="s">
        <v>83</v>
      </c>
      <c r="AY266" s="18" t="s">
        <v>124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81</v>
      </c>
      <c r="BK266" s="233">
        <f>ROUND(I266*H266,2)</f>
        <v>0</v>
      </c>
      <c r="BL266" s="18" t="s">
        <v>231</v>
      </c>
      <c r="BM266" s="232" t="s">
        <v>345</v>
      </c>
    </row>
    <row r="267" s="13" customFormat="1">
      <c r="A267" s="13"/>
      <c r="B267" s="234"/>
      <c r="C267" s="235"/>
      <c r="D267" s="236" t="s">
        <v>132</v>
      </c>
      <c r="E267" s="237" t="s">
        <v>1</v>
      </c>
      <c r="F267" s="238" t="s">
        <v>331</v>
      </c>
      <c r="G267" s="235"/>
      <c r="H267" s="237" t="s">
        <v>1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132</v>
      </c>
      <c r="AU267" s="244" t="s">
        <v>83</v>
      </c>
      <c r="AV267" s="13" t="s">
        <v>81</v>
      </c>
      <c r="AW267" s="13" t="s">
        <v>30</v>
      </c>
      <c r="AX267" s="13" t="s">
        <v>73</v>
      </c>
      <c r="AY267" s="244" t="s">
        <v>124</v>
      </c>
    </row>
    <row r="268" s="14" customFormat="1">
      <c r="A268" s="14"/>
      <c r="B268" s="245"/>
      <c r="C268" s="246"/>
      <c r="D268" s="236" t="s">
        <v>132</v>
      </c>
      <c r="E268" s="247" t="s">
        <v>1</v>
      </c>
      <c r="F268" s="248" t="s">
        <v>332</v>
      </c>
      <c r="G268" s="246"/>
      <c r="H268" s="249">
        <v>15.4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132</v>
      </c>
      <c r="AU268" s="255" t="s">
        <v>83</v>
      </c>
      <c r="AV268" s="14" t="s">
        <v>83</v>
      </c>
      <c r="AW268" s="14" t="s">
        <v>30</v>
      </c>
      <c r="AX268" s="14" t="s">
        <v>73</v>
      </c>
      <c r="AY268" s="255" t="s">
        <v>124</v>
      </c>
    </row>
    <row r="269" s="15" customFormat="1">
      <c r="A269" s="15"/>
      <c r="B269" s="256"/>
      <c r="C269" s="257"/>
      <c r="D269" s="236" t="s">
        <v>132</v>
      </c>
      <c r="E269" s="258" t="s">
        <v>1</v>
      </c>
      <c r="F269" s="259" t="s">
        <v>141</v>
      </c>
      <c r="G269" s="257"/>
      <c r="H269" s="260">
        <v>15.4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6" t="s">
        <v>132</v>
      </c>
      <c r="AU269" s="266" t="s">
        <v>83</v>
      </c>
      <c r="AV269" s="15" t="s">
        <v>130</v>
      </c>
      <c r="AW269" s="15" t="s">
        <v>30</v>
      </c>
      <c r="AX269" s="15" t="s">
        <v>81</v>
      </c>
      <c r="AY269" s="266" t="s">
        <v>124</v>
      </c>
    </row>
    <row r="270" s="2" customFormat="1" ht="24.15" customHeight="1">
      <c r="A270" s="39"/>
      <c r="B270" s="40"/>
      <c r="C270" s="267" t="s">
        <v>346</v>
      </c>
      <c r="D270" s="267" t="s">
        <v>194</v>
      </c>
      <c r="E270" s="268" t="s">
        <v>347</v>
      </c>
      <c r="F270" s="269" t="s">
        <v>348</v>
      </c>
      <c r="G270" s="270" t="s">
        <v>129</v>
      </c>
      <c r="H270" s="271">
        <v>16</v>
      </c>
      <c r="I270" s="272"/>
      <c r="J270" s="273">
        <f>ROUND(I270*H270,2)</f>
        <v>0</v>
      </c>
      <c r="K270" s="274"/>
      <c r="L270" s="275"/>
      <c r="M270" s="276" t="s">
        <v>1</v>
      </c>
      <c r="N270" s="277" t="s">
        <v>38</v>
      </c>
      <c r="O270" s="92"/>
      <c r="P270" s="230">
        <f>O270*H270</f>
        <v>0</v>
      </c>
      <c r="Q270" s="230">
        <v>0.00046000000000000001</v>
      </c>
      <c r="R270" s="230">
        <f>Q270*H270</f>
        <v>0.0073600000000000002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322</v>
      </c>
      <c r="AT270" s="232" t="s">
        <v>194</v>
      </c>
      <c r="AU270" s="232" t="s">
        <v>83</v>
      </c>
      <c r="AY270" s="18" t="s">
        <v>124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81</v>
      </c>
      <c r="BK270" s="233">
        <f>ROUND(I270*H270,2)</f>
        <v>0</v>
      </c>
      <c r="BL270" s="18" t="s">
        <v>231</v>
      </c>
      <c r="BM270" s="232" t="s">
        <v>349</v>
      </c>
    </row>
    <row r="271" s="14" customFormat="1">
      <c r="A271" s="14"/>
      <c r="B271" s="245"/>
      <c r="C271" s="246"/>
      <c r="D271" s="236" t="s">
        <v>132</v>
      </c>
      <c r="E271" s="246"/>
      <c r="F271" s="248" t="s">
        <v>350</v>
      </c>
      <c r="G271" s="246"/>
      <c r="H271" s="249">
        <v>16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132</v>
      </c>
      <c r="AU271" s="255" t="s">
        <v>83</v>
      </c>
      <c r="AV271" s="14" t="s">
        <v>83</v>
      </c>
      <c r="AW271" s="14" t="s">
        <v>4</v>
      </c>
      <c r="AX271" s="14" t="s">
        <v>81</v>
      </c>
      <c r="AY271" s="255" t="s">
        <v>124</v>
      </c>
    </row>
    <row r="272" s="2" customFormat="1" ht="24.15" customHeight="1">
      <c r="A272" s="39"/>
      <c r="B272" s="40"/>
      <c r="C272" s="220" t="s">
        <v>351</v>
      </c>
      <c r="D272" s="220" t="s">
        <v>126</v>
      </c>
      <c r="E272" s="221" t="s">
        <v>352</v>
      </c>
      <c r="F272" s="222" t="s">
        <v>353</v>
      </c>
      <c r="G272" s="223" t="s">
        <v>129</v>
      </c>
      <c r="H272" s="224">
        <v>19.25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38</v>
      </c>
      <c r="O272" s="92"/>
      <c r="P272" s="230">
        <f>O272*H272</f>
        <v>0</v>
      </c>
      <c r="Q272" s="230">
        <v>0.00062</v>
      </c>
      <c r="R272" s="230">
        <f>Q272*H272</f>
        <v>0.011934999999999999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231</v>
      </c>
      <c r="AT272" s="232" t="s">
        <v>126</v>
      </c>
      <c r="AU272" s="232" t="s">
        <v>83</v>
      </c>
      <c r="AY272" s="18" t="s">
        <v>124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81</v>
      </c>
      <c r="BK272" s="233">
        <f>ROUND(I272*H272,2)</f>
        <v>0</v>
      </c>
      <c r="BL272" s="18" t="s">
        <v>231</v>
      </c>
      <c r="BM272" s="232" t="s">
        <v>354</v>
      </c>
    </row>
    <row r="273" s="13" customFormat="1">
      <c r="A273" s="13"/>
      <c r="B273" s="234"/>
      <c r="C273" s="235"/>
      <c r="D273" s="236" t="s">
        <v>132</v>
      </c>
      <c r="E273" s="237" t="s">
        <v>1</v>
      </c>
      <c r="F273" s="238" t="s">
        <v>333</v>
      </c>
      <c r="G273" s="235"/>
      <c r="H273" s="237" t="s">
        <v>1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132</v>
      </c>
      <c r="AU273" s="244" t="s">
        <v>83</v>
      </c>
      <c r="AV273" s="13" t="s">
        <v>81</v>
      </c>
      <c r="AW273" s="13" t="s">
        <v>30</v>
      </c>
      <c r="AX273" s="13" t="s">
        <v>73</v>
      </c>
      <c r="AY273" s="244" t="s">
        <v>124</v>
      </c>
    </row>
    <row r="274" s="14" customFormat="1">
      <c r="A274" s="14"/>
      <c r="B274" s="245"/>
      <c r="C274" s="246"/>
      <c r="D274" s="236" t="s">
        <v>132</v>
      </c>
      <c r="E274" s="247" t="s">
        <v>1</v>
      </c>
      <c r="F274" s="248" t="s">
        <v>334</v>
      </c>
      <c r="G274" s="246"/>
      <c r="H274" s="249">
        <v>19.25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132</v>
      </c>
      <c r="AU274" s="255" t="s">
        <v>83</v>
      </c>
      <c r="AV274" s="14" t="s">
        <v>83</v>
      </c>
      <c r="AW274" s="14" t="s">
        <v>30</v>
      </c>
      <c r="AX274" s="14" t="s">
        <v>73</v>
      </c>
      <c r="AY274" s="255" t="s">
        <v>124</v>
      </c>
    </row>
    <row r="275" s="15" customFormat="1">
      <c r="A275" s="15"/>
      <c r="B275" s="256"/>
      <c r="C275" s="257"/>
      <c r="D275" s="236" t="s">
        <v>132</v>
      </c>
      <c r="E275" s="258" t="s">
        <v>1</v>
      </c>
      <c r="F275" s="259" t="s">
        <v>141</v>
      </c>
      <c r="G275" s="257"/>
      <c r="H275" s="260">
        <v>19.25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6" t="s">
        <v>132</v>
      </c>
      <c r="AU275" s="266" t="s">
        <v>83</v>
      </c>
      <c r="AV275" s="15" t="s">
        <v>130</v>
      </c>
      <c r="AW275" s="15" t="s">
        <v>30</v>
      </c>
      <c r="AX275" s="15" t="s">
        <v>81</v>
      </c>
      <c r="AY275" s="266" t="s">
        <v>124</v>
      </c>
    </row>
    <row r="276" s="2" customFormat="1" ht="24.15" customHeight="1">
      <c r="A276" s="39"/>
      <c r="B276" s="40"/>
      <c r="C276" s="220" t="s">
        <v>355</v>
      </c>
      <c r="D276" s="220" t="s">
        <v>126</v>
      </c>
      <c r="E276" s="221" t="s">
        <v>356</v>
      </c>
      <c r="F276" s="222" t="s">
        <v>357</v>
      </c>
      <c r="G276" s="223" t="s">
        <v>358</v>
      </c>
      <c r="H276" s="278"/>
      <c r="I276" s="225"/>
      <c r="J276" s="226">
        <f>ROUND(I276*H276,2)</f>
        <v>0</v>
      </c>
      <c r="K276" s="227"/>
      <c r="L276" s="45"/>
      <c r="M276" s="228" t="s">
        <v>1</v>
      </c>
      <c r="N276" s="229" t="s">
        <v>38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231</v>
      </c>
      <c r="AT276" s="232" t="s">
        <v>126</v>
      </c>
      <c r="AU276" s="232" t="s">
        <v>83</v>
      </c>
      <c r="AY276" s="18" t="s">
        <v>124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81</v>
      </c>
      <c r="BK276" s="233">
        <f>ROUND(I276*H276,2)</f>
        <v>0</v>
      </c>
      <c r="BL276" s="18" t="s">
        <v>231</v>
      </c>
      <c r="BM276" s="232" t="s">
        <v>359</v>
      </c>
    </row>
    <row r="277" s="12" customFormat="1" ht="22.8" customHeight="1">
      <c r="A277" s="12"/>
      <c r="B277" s="204"/>
      <c r="C277" s="205"/>
      <c r="D277" s="206" t="s">
        <v>72</v>
      </c>
      <c r="E277" s="218" t="s">
        <v>360</v>
      </c>
      <c r="F277" s="218" t="s">
        <v>361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SUM(P278:P294)</f>
        <v>0</v>
      </c>
      <c r="Q277" s="212"/>
      <c r="R277" s="213">
        <f>SUM(R278:R294)</f>
        <v>0.015325519999999999</v>
      </c>
      <c r="S277" s="212"/>
      <c r="T277" s="214">
        <f>SUM(T278:T294)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83</v>
      </c>
      <c r="AT277" s="216" t="s">
        <v>72</v>
      </c>
      <c r="AU277" s="216" t="s">
        <v>81</v>
      </c>
      <c r="AY277" s="215" t="s">
        <v>124</v>
      </c>
      <c r="BK277" s="217">
        <f>SUM(BK278:BK294)</f>
        <v>0</v>
      </c>
    </row>
    <row r="278" s="2" customFormat="1" ht="21.75" customHeight="1">
      <c r="A278" s="39"/>
      <c r="B278" s="40"/>
      <c r="C278" s="220" t="s">
        <v>362</v>
      </c>
      <c r="D278" s="220" t="s">
        <v>126</v>
      </c>
      <c r="E278" s="221" t="s">
        <v>363</v>
      </c>
      <c r="F278" s="222" t="s">
        <v>364</v>
      </c>
      <c r="G278" s="223" t="s">
        <v>129</v>
      </c>
      <c r="H278" s="224">
        <v>109.468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38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231</v>
      </c>
      <c r="AT278" s="232" t="s">
        <v>126</v>
      </c>
      <c r="AU278" s="232" t="s">
        <v>83</v>
      </c>
      <c r="AY278" s="18" t="s">
        <v>124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81</v>
      </c>
      <c r="BK278" s="233">
        <f>ROUND(I278*H278,2)</f>
        <v>0</v>
      </c>
      <c r="BL278" s="18" t="s">
        <v>231</v>
      </c>
      <c r="BM278" s="232" t="s">
        <v>365</v>
      </c>
    </row>
    <row r="279" s="13" customFormat="1">
      <c r="A279" s="13"/>
      <c r="B279" s="234"/>
      <c r="C279" s="235"/>
      <c r="D279" s="236" t="s">
        <v>132</v>
      </c>
      <c r="E279" s="237" t="s">
        <v>1</v>
      </c>
      <c r="F279" s="238" t="s">
        <v>366</v>
      </c>
      <c r="G279" s="235"/>
      <c r="H279" s="237" t="s">
        <v>1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132</v>
      </c>
      <c r="AU279" s="244" t="s">
        <v>83</v>
      </c>
      <c r="AV279" s="13" t="s">
        <v>81</v>
      </c>
      <c r="AW279" s="13" t="s">
        <v>30</v>
      </c>
      <c r="AX279" s="13" t="s">
        <v>73</v>
      </c>
      <c r="AY279" s="244" t="s">
        <v>124</v>
      </c>
    </row>
    <row r="280" s="13" customFormat="1">
      <c r="A280" s="13"/>
      <c r="B280" s="234"/>
      <c r="C280" s="235"/>
      <c r="D280" s="236" t="s">
        <v>132</v>
      </c>
      <c r="E280" s="237" t="s">
        <v>1</v>
      </c>
      <c r="F280" s="238" t="s">
        <v>213</v>
      </c>
      <c r="G280" s="235"/>
      <c r="H280" s="237" t="s">
        <v>1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132</v>
      </c>
      <c r="AU280" s="244" t="s">
        <v>83</v>
      </c>
      <c r="AV280" s="13" t="s">
        <v>81</v>
      </c>
      <c r="AW280" s="13" t="s">
        <v>30</v>
      </c>
      <c r="AX280" s="13" t="s">
        <v>73</v>
      </c>
      <c r="AY280" s="244" t="s">
        <v>124</v>
      </c>
    </row>
    <row r="281" s="14" customFormat="1">
      <c r="A281" s="14"/>
      <c r="B281" s="245"/>
      <c r="C281" s="246"/>
      <c r="D281" s="236" t="s">
        <v>132</v>
      </c>
      <c r="E281" s="247" t="s">
        <v>1</v>
      </c>
      <c r="F281" s="248" t="s">
        <v>367</v>
      </c>
      <c r="G281" s="246"/>
      <c r="H281" s="249">
        <v>36.079999999999998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132</v>
      </c>
      <c r="AU281" s="255" t="s">
        <v>83</v>
      </c>
      <c r="AV281" s="14" t="s">
        <v>83</v>
      </c>
      <c r="AW281" s="14" t="s">
        <v>30</v>
      </c>
      <c r="AX281" s="14" t="s">
        <v>73</v>
      </c>
      <c r="AY281" s="255" t="s">
        <v>124</v>
      </c>
    </row>
    <row r="282" s="13" customFormat="1">
      <c r="A282" s="13"/>
      <c r="B282" s="234"/>
      <c r="C282" s="235"/>
      <c r="D282" s="236" t="s">
        <v>132</v>
      </c>
      <c r="E282" s="237" t="s">
        <v>1</v>
      </c>
      <c r="F282" s="238" t="s">
        <v>215</v>
      </c>
      <c r="G282" s="235"/>
      <c r="H282" s="237" t="s">
        <v>1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132</v>
      </c>
      <c r="AU282" s="244" t="s">
        <v>83</v>
      </c>
      <c r="AV282" s="13" t="s">
        <v>81</v>
      </c>
      <c r="AW282" s="13" t="s">
        <v>30</v>
      </c>
      <c r="AX282" s="13" t="s">
        <v>73</v>
      </c>
      <c r="AY282" s="244" t="s">
        <v>124</v>
      </c>
    </row>
    <row r="283" s="14" customFormat="1">
      <c r="A283" s="14"/>
      <c r="B283" s="245"/>
      <c r="C283" s="246"/>
      <c r="D283" s="236" t="s">
        <v>132</v>
      </c>
      <c r="E283" s="247" t="s">
        <v>1</v>
      </c>
      <c r="F283" s="248" t="s">
        <v>368</v>
      </c>
      <c r="G283" s="246"/>
      <c r="H283" s="249">
        <v>5.7400000000000002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132</v>
      </c>
      <c r="AU283" s="255" t="s">
        <v>83</v>
      </c>
      <c r="AV283" s="14" t="s">
        <v>83</v>
      </c>
      <c r="AW283" s="14" t="s">
        <v>30</v>
      </c>
      <c r="AX283" s="14" t="s">
        <v>73</v>
      </c>
      <c r="AY283" s="255" t="s">
        <v>124</v>
      </c>
    </row>
    <row r="284" s="13" customFormat="1">
      <c r="A284" s="13"/>
      <c r="B284" s="234"/>
      <c r="C284" s="235"/>
      <c r="D284" s="236" t="s">
        <v>132</v>
      </c>
      <c r="E284" s="237" t="s">
        <v>1</v>
      </c>
      <c r="F284" s="238" t="s">
        <v>217</v>
      </c>
      <c r="G284" s="235"/>
      <c r="H284" s="237" t="s">
        <v>1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132</v>
      </c>
      <c r="AU284" s="244" t="s">
        <v>83</v>
      </c>
      <c r="AV284" s="13" t="s">
        <v>81</v>
      </c>
      <c r="AW284" s="13" t="s">
        <v>30</v>
      </c>
      <c r="AX284" s="13" t="s">
        <v>73</v>
      </c>
      <c r="AY284" s="244" t="s">
        <v>124</v>
      </c>
    </row>
    <row r="285" s="14" customFormat="1">
      <c r="A285" s="14"/>
      <c r="B285" s="245"/>
      <c r="C285" s="246"/>
      <c r="D285" s="236" t="s">
        <v>132</v>
      </c>
      <c r="E285" s="247" t="s">
        <v>1</v>
      </c>
      <c r="F285" s="248" t="s">
        <v>369</v>
      </c>
      <c r="G285" s="246"/>
      <c r="H285" s="249">
        <v>16.399999999999999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132</v>
      </c>
      <c r="AU285" s="255" t="s">
        <v>83</v>
      </c>
      <c r="AV285" s="14" t="s">
        <v>83</v>
      </c>
      <c r="AW285" s="14" t="s">
        <v>30</v>
      </c>
      <c r="AX285" s="14" t="s">
        <v>73</v>
      </c>
      <c r="AY285" s="255" t="s">
        <v>124</v>
      </c>
    </row>
    <row r="286" s="16" customFormat="1">
      <c r="A286" s="16"/>
      <c r="B286" s="279"/>
      <c r="C286" s="280"/>
      <c r="D286" s="236" t="s">
        <v>132</v>
      </c>
      <c r="E286" s="281" t="s">
        <v>1</v>
      </c>
      <c r="F286" s="282" t="s">
        <v>370</v>
      </c>
      <c r="G286" s="280"/>
      <c r="H286" s="283">
        <v>58.219999999999999</v>
      </c>
      <c r="I286" s="284"/>
      <c r="J286" s="280"/>
      <c r="K286" s="280"/>
      <c r="L286" s="285"/>
      <c r="M286" s="286"/>
      <c r="N286" s="287"/>
      <c r="O286" s="287"/>
      <c r="P286" s="287"/>
      <c r="Q286" s="287"/>
      <c r="R286" s="287"/>
      <c r="S286" s="287"/>
      <c r="T286" s="288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89" t="s">
        <v>132</v>
      </c>
      <c r="AU286" s="289" t="s">
        <v>83</v>
      </c>
      <c r="AV286" s="16" t="s">
        <v>142</v>
      </c>
      <c r="AW286" s="16" t="s">
        <v>30</v>
      </c>
      <c r="AX286" s="16" t="s">
        <v>73</v>
      </c>
      <c r="AY286" s="289" t="s">
        <v>124</v>
      </c>
    </row>
    <row r="287" s="13" customFormat="1">
      <c r="A287" s="13"/>
      <c r="B287" s="234"/>
      <c r="C287" s="235"/>
      <c r="D287" s="236" t="s">
        <v>132</v>
      </c>
      <c r="E287" s="237" t="s">
        <v>1</v>
      </c>
      <c r="F287" s="238" t="s">
        <v>371</v>
      </c>
      <c r="G287" s="235"/>
      <c r="H287" s="237" t="s">
        <v>1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132</v>
      </c>
      <c r="AU287" s="244" t="s">
        <v>83</v>
      </c>
      <c r="AV287" s="13" t="s">
        <v>81</v>
      </c>
      <c r="AW287" s="13" t="s">
        <v>30</v>
      </c>
      <c r="AX287" s="13" t="s">
        <v>73</v>
      </c>
      <c r="AY287" s="244" t="s">
        <v>124</v>
      </c>
    </row>
    <row r="288" s="13" customFormat="1">
      <c r="A288" s="13"/>
      <c r="B288" s="234"/>
      <c r="C288" s="235"/>
      <c r="D288" s="236" t="s">
        <v>132</v>
      </c>
      <c r="E288" s="237" t="s">
        <v>1</v>
      </c>
      <c r="F288" s="238" t="s">
        <v>372</v>
      </c>
      <c r="G288" s="235"/>
      <c r="H288" s="237" t="s">
        <v>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132</v>
      </c>
      <c r="AU288" s="244" t="s">
        <v>83</v>
      </c>
      <c r="AV288" s="13" t="s">
        <v>81</v>
      </c>
      <c r="AW288" s="13" t="s">
        <v>30</v>
      </c>
      <c r="AX288" s="13" t="s">
        <v>73</v>
      </c>
      <c r="AY288" s="244" t="s">
        <v>124</v>
      </c>
    </row>
    <row r="289" s="14" customFormat="1">
      <c r="A289" s="14"/>
      <c r="B289" s="245"/>
      <c r="C289" s="246"/>
      <c r="D289" s="236" t="s">
        <v>132</v>
      </c>
      <c r="E289" s="247" t="s">
        <v>1</v>
      </c>
      <c r="F289" s="248" t="s">
        <v>373</v>
      </c>
      <c r="G289" s="246"/>
      <c r="H289" s="249">
        <v>41.448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132</v>
      </c>
      <c r="AU289" s="255" t="s">
        <v>83</v>
      </c>
      <c r="AV289" s="14" t="s">
        <v>83</v>
      </c>
      <c r="AW289" s="14" t="s">
        <v>30</v>
      </c>
      <c r="AX289" s="14" t="s">
        <v>73</v>
      </c>
      <c r="AY289" s="255" t="s">
        <v>124</v>
      </c>
    </row>
    <row r="290" s="13" customFormat="1">
      <c r="A290" s="13"/>
      <c r="B290" s="234"/>
      <c r="C290" s="235"/>
      <c r="D290" s="236" t="s">
        <v>132</v>
      </c>
      <c r="E290" s="237" t="s">
        <v>1</v>
      </c>
      <c r="F290" s="238" t="s">
        <v>374</v>
      </c>
      <c r="G290" s="235"/>
      <c r="H290" s="237" t="s">
        <v>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132</v>
      </c>
      <c r="AU290" s="244" t="s">
        <v>83</v>
      </c>
      <c r="AV290" s="13" t="s">
        <v>81</v>
      </c>
      <c r="AW290" s="13" t="s">
        <v>30</v>
      </c>
      <c r="AX290" s="13" t="s">
        <v>73</v>
      </c>
      <c r="AY290" s="244" t="s">
        <v>124</v>
      </c>
    </row>
    <row r="291" s="14" customFormat="1">
      <c r="A291" s="14"/>
      <c r="B291" s="245"/>
      <c r="C291" s="246"/>
      <c r="D291" s="236" t="s">
        <v>132</v>
      </c>
      <c r="E291" s="247" t="s">
        <v>1</v>
      </c>
      <c r="F291" s="248" t="s">
        <v>375</v>
      </c>
      <c r="G291" s="246"/>
      <c r="H291" s="249">
        <v>9.8000000000000007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132</v>
      </c>
      <c r="AU291" s="255" t="s">
        <v>83</v>
      </c>
      <c r="AV291" s="14" t="s">
        <v>83</v>
      </c>
      <c r="AW291" s="14" t="s">
        <v>30</v>
      </c>
      <c r="AX291" s="14" t="s">
        <v>73</v>
      </c>
      <c r="AY291" s="255" t="s">
        <v>124</v>
      </c>
    </row>
    <row r="292" s="16" customFormat="1">
      <c r="A292" s="16"/>
      <c r="B292" s="279"/>
      <c r="C292" s="280"/>
      <c r="D292" s="236" t="s">
        <v>132</v>
      </c>
      <c r="E292" s="281" t="s">
        <v>1</v>
      </c>
      <c r="F292" s="282" t="s">
        <v>370</v>
      </c>
      <c r="G292" s="280"/>
      <c r="H292" s="283">
        <v>51.248000000000005</v>
      </c>
      <c r="I292" s="284"/>
      <c r="J292" s="280"/>
      <c r="K292" s="280"/>
      <c r="L292" s="285"/>
      <c r="M292" s="286"/>
      <c r="N292" s="287"/>
      <c r="O292" s="287"/>
      <c r="P292" s="287"/>
      <c r="Q292" s="287"/>
      <c r="R292" s="287"/>
      <c r="S292" s="287"/>
      <c r="T292" s="288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9" t="s">
        <v>132</v>
      </c>
      <c r="AU292" s="289" t="s">
        <v>83</v>
      </c>
      <c r="AV292" s="16" t="s">
        <v>142</v>
      </c>
      <c r="AW292" s="16" t="s">
        <v>30</v>
      </c>
      <c r="AX292" s="16" t="s">
        <v>73</v>
      </c>
      <c r="AY292" s="289" t="s">
        <v>124</v>
      </c>
    </row>
    <row r="293" s="15" customFormat="1">
      <c r="A293" s="15"/>
      <c r="B293" s="256"/>
      <c r="C293" s="257"/>
      <c r="D293" s="236" t="s">
        <v>132</v>
      </c>
      <c r="E293" s="258" t="s">
        <v>1</v>
      </c>
      <c r="F293" s="259" t="s">
        <v>141</v>
      </c>
      <c r="G293" s="257"/>
      <c r="H293" s="260">
        <v>109.468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6" t="s">
        <v>132</v>
      </c>
      <c r="AU293" s="266" t="s">
        <v>83</v>
      </c>
      <c r="AV293" s="15" t="s">
        <v>130</v>
      </c>
      <c r="AW293" s="15" t="s">
        <v>30</v>
      </c>
      <c r="AX293" s="15" t="s">
        <v>81</v>
      </c>
      <c r="AY293" s="266" t="s">
        <v>124</v>
      </c>
    </row>
    <row r="294" s="2" customFormat="1" ht="33" customHeight="1">
      <c r="A294" s="39"/>
      <c r="B294" s="40"/>
      <c r="C294" s="220" t="s">
        <v>376</v>
      </c>
      <c r="D294" s="220" t="s">
        <v>126</v>
      </c>
      <c r="E294" s="221" t="s">
        <v>377</v>
      </c>
      <c r="F294" s="222" t="s">
        <v>378</v>
      </c>
      <c r="G294" s="223" t="s">
        <v>129</v>
      </c>
      <c r="H294" s="224">
        <v>109.468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38</v>
      </c>
      <c r="O294" s="92"/>
      <c r="P294" s="230">
        <f>O294*H294</f>
        <v>0</v>
      </c>
      <c r="Q294" s="230">
        <v>0.00013999999999999999</v>
      </c>
      <c r="R294" s="230">
        <f>Q294*H294</f>
        <v>0.015325519999999999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231</v>
      </c>
      <c r="AT294" s="232" t="s">
        <v>126</v>
      </c>
      <c r="AU294" s="232" t="s">
        <v>83</v>
      </c>
      <c r="AY294" s="18" t="s">
        <v>124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81</v>
      </c>
      <c r="BK294" s="233">
        <f>ROUND(I294*H294,2)</f>
        <v>0</v>
      </c>
      <c r="BL294" s="18" t="s">
        <v>231</v>
      </c>
      <c r="BM294" s="232" t="s">
        <v>379</v>
      </c>
    </row>
    <row r="295" s="12" customFormat="1" ht="25.92" customHeight="1">
      <c r="A295" s="12"/>
      <c r="B295" s="204"/>
      <c r="C295" s="205"/>
      <c r="D295" s="206" t="s">
        <v>72</v>
      </c>
      <c r="E295" s="207" t="s">
        <v>380</v>
      </c>
      <c r="F295" s="207" t="s">
        <v>381</v>
      </c>
      <c r="G295" s="205"/>
      <c r="H295" s="205"/>
      <c r="I295" s="208"/>
      <c r="J295" s="209">
        <f>BK295</f>
        <v>0</v>
      </c>
      <c r="K295" s="205"/>
      <c r="L295" s="210"/>
      <c r="M295" s="211"/>
      <c r="N295" s="212"/>
      <c r="O295" s="212"/>
      <c r="P295" s="213">
        <f>P296</f>
        <v>0</v>
      </c>
      <c r="Q295" s="212"/>
      <c r="R295" s="213">
        <f>R296</f>
        <v>0</v>
      </c>
      <c r="S295" s="212"/>
      <c r="T295" s="214">
        <f>T296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5" t="s">
        <v>149</v>
      </c>
      <c r="AT295" s="216" t="s">
        <v>72</v>
      </c>
      <c r="AU295" s="216" t="s">
        <v>73</v>
      </c>
      <c r="AY295" s="215" t="s">
        <v>124</v>
      </c>
      <c r="BK295" s="217">
        <f>BK296</f>
        <v>0</v>
      </c>
    </row>
    <row r="296" s="12" customFormat="1" ht="22.8" customHeight="1">
      <c r="A296" s="12"/>
      <c r="B296" s="204"/>
      <c r="C296" s="205"/>
      <c r="D296" s="206" t="s">
        <v>72</v>
      </c>
      <c r="E296" s="218" t="s">
        <v>382</v>
      </c>
      <c r="F296" s="218" t="s">
        <v>383</v>
      </c>
      <c r="G296" s="205"/>
      <c r="H296" s="205"/>
      <c r="I296" s="208"/>
      <c r="J296" s="219">
        <f>BK296</f>
        <v>0</v>
      </c>
      <c r="K296" s="205"/>
      <c r="L296" s="210"/>
      <c r="M296" s="211"/>
      <c r="N296" s="212"/>
      <c r="O296" s="212"/>
      <c r="P296" s="213">
        <f>P297</f>
        <v>0</v>
      </c>
      <c r="Q296" s="212"/>
      <c r="R296" s="213">
        <f>R297</f>
        <v>0</v>
      </c>
      <c r="S296" s="212"/>
      <c r="T296" s="214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5" t="s">
        <v>149</v>
      </c>
      <c r="AT296" s="216" t="s">
        <v>72</v>
      </c>
      <c r="AU296" s="216" t="s">
        <v>81</v>
      </c>
      <c r="AY296" s="215" t="s">
        <v>124</v>
      </c>
      <c r="BK296" s="217">
        <f>BK297</f>
        <v>0</v>
      </c>
    </row>
    <row r="297" s="2" customFormat="1" ht="16.5" customHeight="1">
      <c r="A297" s="39"/>
      <c r="B297" s="40"/>
      <c r="C297" s="220" t="s">
        <v>384</v>
      </c>
      <c r="D297" s="220" t="s">
        <v>126</v>
      </c>
      <c r="E297" s="221" t="s">
        <v>385</v>
      </c>
      <c r="F297" s="222" t="s">
        <v>383</v>
      </c>
      <c r="G297" s="223" t="s">
        <v>358</v>
      </c>
      <c r="H297" s="278"/>
      <c r="I297" s="225"/>
      <c r="J297" s="226">
        <f>ROUND(I297*H297,2)</f>
        <v>0</v>
      </c>
      <c r="K297" s="227"/>
      <c r="L297" s="45"/>
      <c r="M297" s="290" t="s">
        <v>1</v>
      </c>
      <c r="N297" s="291" t="s">
        <v>38</v>
      </c>
      <c r="O297" s="292"/>
      <c r="P297" s="293">
        <f>O297*H297</f>
        <v>0</v>
      </c>
      <c r="Q297" s="293">
        <v>0</v>
      </c>
      <c r="R297" s="293">
        <f>Q297*H297</f>
        <v>0</v>
      </c>
      <c r="S297" s="293">
        <v>0</v>
      </c>
      <c r="T297" s="294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386</v>
      </c>
      <c r="AT297" s="232" t="s">
        <v>126</v>
      </c>
      <c r="AU297" s="232" t="s">
        <v>83</v>
      </c>
      <c r="AY297" s="18" t="s">
        <v>124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8" t="s">
        <v>81</v>
      </c>
      <c r="BK297" s="233">
        <f>ROUND(I297*H297,2)</f>
        <v>0</v>
      </c>
      <c r="BL297" s="18" t="s">
        <v>386</v>
      </c>
      <c r="BM297" s="232" t="s">
        <v>387</v>
      </c>
    </row>
    <row r="298" s="2" customFormat="1" ht="6.96" customHeight="1">
      <c r="A298" s="39"/>
      <c r="B298" s="67"/>
      <c r="C298" s="68"/>
      <c r="D298" s="68"/>
      <c r="E298" s="68"/>
      <c r="F298" s="68"/>
      <c r="G298" s="68"/>
      <c r="H298" s="68"/>
      <c r="I298" s="68"/>
      <c r="J298" s="68"/>
      <c r="K298" s="68"/>
      <c r="L298" s="45"/>
      <c r="M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</row>
  </sheetData>
  <sheetProtection sheet="1" autoFilter="0" formatColumns="0" formatRows="0" objects="1" scenarios="1" spinCount="100000" saltValue="1uIstD60PBd3vAP3e6U+iMQJ4/kJBxHcKEsTU+xbzB9xReZNSQzEWe05k+D8bpeuFz4QLBJ/u/OGZXOxYtDvrg==" hashValue="YYnX74qW6766TPmMFHxt8iLHsjn95iTPf9DGNdC+R2VWvEHF89HQ3ALaLeUtmDEWBrUmPUp6yT342umn9cCVZA==" algorithmName="SHA-512" password="CC35"/>
  <autoFilter ref="C129:K29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87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Revitalizace mohylového pohřebiště z doby bronzové u Žírovic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388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21. 7. 2025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ROUND((SUM(BE124:BE189)),  2)</f>
        <v>0</v>
      </c>
      <c r="G33" s="39"/>
      <c r="H33" s="39"/>
      <c r="I33" s="156">
        <v>0.20999999999999999</v>
      </c>
      <c r="J33" s="155">
        <f>ROUND(((SUM(BE124:BE189))*I33),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ROUND((SUM(BF124:BF189)),  2)</f>
        <v>0</v>
      </c>
      <c r="G34" s="39"/>
      <c r="H34" s="39"/>
      <c r="I34" s="156">
        <v>0.12</v>
      </c>
      <c r="J34" s="155">
        <f>ROUND(((SUM(BF124:BF189))*I34),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ROUND((SUM(BG124:BG189)),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ROUND((SUM(BH124:BH189)),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ROUND((SUM(BI124:BI189)),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Revitalizace mohylového pohřebiště z doby bronzové u Žírovic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Oplocení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21. 7. 2025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91</v>
      </c>
      <c r="D94" s="177"/>
      <c r="E94" s="177"/>
      <c r="F94" s="177"/>
      <c r="G94" s="177"/>
      <c r="H94" s="177"/>
      <c r="I94" s="177"/>
      <c r="J94" s="178" t="s">
        <v>92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93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94</v>
      </c>
    </row>
    <row r="97" s="9" customFormat="1" ht="24.96" customHeight="1">
      <c r="A97" s="9"/>
      <c r="B97" s="180"/>
      <c r="C97" s="181"/>
      <c r="D97" s="182" t="s">
        <v>95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96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98</v>
      </c>
      <c r="E99" s="189"/>
      <c r="F99" s="189"/>
      <c r="G99" s="189"/>
      <c r="H99" s="189"/>
      <c r="I99" s="189"/>
      <c r="J99" s="190">
        <f>J164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J178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103</v>
      </c>
      <c r="E101" s="183"/>
      <c r="F101" s="183"/>
      <c r="G101" s="183"/>
      <c r="H101" s="183"/>
      <c r="I101" s="183"/>
      <c r="J101" s="184">
        <f>J180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J181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107</v>
      </c>
      <c r="E103" s="183"/>
      <c r="F103" s="183"/>
      <c r="G103" s="183"/>
      <c r="H103" s="183"/>
      <c r="I103" s="183"/>
      <c r="J103" s="184">
        <f>J187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J188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109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Revitalizace mohylového pohřebiště z doby bronzové u Žírovic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88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02 - Oplocení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21. 7. 2025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29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31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110</v>
      </c>
      <c r="D123" s="195" t="s">
        <v>58</v>
      </c>
      <c r="E123" s="195" t="s">
        <v>54</v>
      </c>
      <c r="F123" s="195" t="s">
        <v>55</v>
      </c>
      <c r="G123" s="195" t="s">
        <v>111</v>
      </c>
      <c r="H123" s="195" t="s">
        <v>112</v>
      </c>
      <c r="I123" s="195" t="s">
        <v>113</v>
      </c>
      <c r="J123" s="196" t="s">
        <v>92</v>
      </c>
      <c r="K123" s="197" t="s">
        <v>114</v>
      </c>
      <c r="L123" s="198"/>
      <c r="M123" s="101" t="s">
        <v>1</v>
      </c>
      <c r="N123" s="102" t="s">
        <v>37</v>
      </c>
      <c r="O123" s="102" t="s">
        <v>115</v>
      </c>
      <c r="P123" s="102" t="s">
        <v>116</v>
      </c>
      <c r="Q123" s="102" t="s">
        <v>117</v>
      </c>
      <c r="R123" s="102" t="s">
        <v>118</v>
      </c>
      <c r="S123" s="102" t="s">
        <v>119</v>
      </c>
      <c r="T123" s="103" t="s">
        <v>120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121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P125+P180+P187</f>
        <v>0</v>
      </c>
      <c r="Q124" s="105"/>
      <c r="R124" s="201">
        <f>R125+R180+R187</f>
        <v>4.6750166200000001</v>
      </c>
      <c r="S124" s="105"/>
      <c r="T124" s="202">
        <f>T125+T180+T187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94</v>
      </c>
      <c r="BK124" s="203">
        <f>BK125+BK180+BK187</f>
        <v>0</v>
      </c>
    </row>
    <row r="125" s="12" customFormat="1" ht="25.92" customHeight="1">
      <c r="A125" s="12"/>
      <c r="B125" s="204"/>
      <c r="C125" s="205"/>
      <c r="D125" s="206" t="s">
        <v>72</v>
      </c>
      <c r="E125" s="207" t="s">
        <v>122</v>
      </c>
      <c r="F125" s="207" t="s">
        <v>123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P126+P164+P178</f>
        <v>0</v>
      </c>
      <c r="Q125" s="212"/>
      <c r="R125" s="213">
        <f>R126+R164+R178</f>
        <v>4.6685544999999999</v>
      </c>
      <c r="S125" s="212"/>
      <c r="T125" s="214">
        <f>T126+T164+T178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81</v>
      </c>
      <c r="AT125" s="216" t="s">
        <v>72</v>
      </c>
      <c r="AU125" s="216" t="s">
        <v>73</v>
      </c>
      <c r="AY125" s="215" t="s">
        <v>124</v>
      </c>
      <c r="BK125" s="217">
        <f>BK126+BK164+BK178</f>
        <v>0</v>
      </c>
    </row>
    <row r="126" s="12" customFormat="1" ht="22.8" customHeight="1">
      <c r="A126" s="12"/>
      <c r="B126" s="204"/>
      <c r="C126" s="205"/>
      <c r="D126" s="206" t="s">
        <v>72</v>
      </c>
      <c r="E126" s="218" t="s">
        <v>81</v>
      </c>
      <c r="F126" s="218" t="s">
        <v>125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SUM(P127:P163)</f>
        <v>0</v>
      </c>
      <c r="Q126" s="212"/>
      <c r="R126" s="213">
        <f>SUM(R127:R163)</f>
        <v>2.984</v>
      </c>
      <c r="S126" s="212"/>
      <c r="T126" s="214">
        <f>SUM(T127:T163)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81</v>
      </c>
      <c r="AT126" s="216" t="s">
        <v>72</v>
      </c>
      <c r="AU126" s="216" t="s">
        <v>81</v>
      </c>
      <c r="AY126" s="215" t="s">
        <v>124</v>
      </c>
      <c r="BK126" s="217">
        <f>SUM(BK127:BK163)</f>
        <v>0</v>
      </c>
    </row>
    <row r="127" s="2" customFormat="1" ht="37.8" customHeight="1">
      <c r="A127" s="39"/>
      <c r="B127" s="40"/>
      <c r="C127" s="220" t="s">
        <v>81</v>
      </c>
      <c r="D127" s="220" t="s">
        <v>126</v>
      </c>
      <c r="E127" s="221" t="s">
        <v>389</v>
      </c>
      <c r="F127" s="222" t="s">
        <v>390</v>
      </c>
      <c r="G127" s="223" t="s">
        <v>152</v>
      </c>
      <c r="H127" s="224">
        <v>1.492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38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130</v>
      </c>
      <c r="AT127" s="232" t="s">
        <v>126</v>
      </c>
      <c r="AU127" s="232" t="s">
        <v>83</v>
      </c>
      <c r="AY127" s="18" t="s">
        <v>124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81</v>
      </c>
      <c r="BK127" s="233">
        <f>ROUND(I127*H127,2)</f>
        <v>0</v>
      </c>
      <c r="BL127" s="18" t="s">
        <v>130</v>
      </c>
      <c r="BM127" s="232" t="s">
        <v>391</v>
      </c>
    </row>
    <row r="128" s="13" customFormat="1">
      <c r="A128" s="13"/>
      <c r="B128" s="234"/>
      <c r="C128" s="235"/>
      <c r="D128" s="236" t="s">
        <v>132</v>
      </c>
      <c r="E128" s="237" t="s">
        <v>1</v>
      </c>
      <c r="F128" s="238" t="s">
        <v>392</v>
      </c>
      <c r="G128" s="235"/>
      <c r="H128" s="237" t="s">
        <v>1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132</v>
      </c>
      <c r="AU128" s="244" t="s">
        <v>83</v>
      </c>
      <c r="AV128" s="13" t="s">
        <v>81</v>
      </c>
      <c r="AW128" s="13" t="s">
        <v>30</v>
      </c>
      <c r="AX128" s="13" t="s">
        <v>73</v>
      </c>
      <c r="AY128" s="244" t="s">
        <v>124</v>
      </c>
    </row>
    <row r="129" s="14" customFormat="1">
      <c r="A129" s="14"/>
      <c r="B129" s="245"/>
      <c r="C129" s="246"/>
      <c r="D129" s="236" t="s">
        <v>132</v>
      </c>
      <c r="E129" s="247" t="s">
        <v>1</v>
      </c>
      <c r="F129" s="248" t="s">
        <v>393</v>
      </c>
      <c r="G129" s="246"/>
      <c r="H129" s="249">
        <v>1.492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132</v>
      </c>
      <c r="AU129" s="255" t="s">
        <v>83</v>
      </c>
      <c r="AV129" s="14" t="s">
        <v>83</v>
      </c>
      <c r="AW129" s="14" t="s">
        <v>30</v>
      </c>
      <c r="AX129" s="14" t="s">
        <v>73</v>
      </c>
      <c r="AY129" s="255" t="s">
        <v>124</v>
      </c>
    </row>
    <row r="130" s="15" customFormat="1">
      <c r="A130" s="15"/>
      <c r="B130" s="256"/>
      <c r="C130" s="257"/>
      <c r="D130" s="236" t="s">
        <v>132</v>
      </c>
      <c r="E130" s="258" t="s">
        <v>1</v>
      </c>
      <c r="F130" s="259" t="s">
        <v>141</v>
      </c>
      <c r="G130" s="257"/>
      <c r="H130" s="260">
        <v>1.492</v>
      </c>
      <c r="I130" s="261"/>
      <c r="J130" s="257"/>
      <c r="K130" s="257"/>
      <c r="L130" s="262"/>
      <c r="M130" s="263"/>
      <c r="N130" s="264"/>
      <c r="O130" s="264"/>
      <c r="P130" s="264"/>
      <c r="Q130" s="264"/>
      <c r="R130" s="264"/>
      <c r="S130" s="264"/>
      <c r="T130" s="26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6" t="s">
        <v>132</v>
      </c>
      <c r="AU130" s="266" t="s">
        <v>83</v>
      </c>
      <c r="AV130" s="15" t="s">
        <v>130</v>
      </c>
      <c r="AW130" s="15" t="s">
        <v>30</v>
      </c>
      <c r="AX130" s="15" t="s">
        <v>81</v>
      </c>
      <c r="AY130" s="266" t="s">
        <v>124</v>
      </c>
    </row>
    <row r="131" s="2" customFormat="1" ht="44.25" customHeight="1">
      <c r="A131" s="39"/>
      <c r="B131" s="40"/>
      <c r="C131" s="220" t="s">
        <v>83</v>
      </c>
      <c r="D131" s="220" t="s">
        <v>126</v>
      </c>
      <c r="E131" s="221" t="s">
        <v>394</v>
      </c>
      <c r="F131" s="222" t="s">
        <v>395</v>
      </c>
      <c r="G131" s="223" t="s">
        <v>152</v>
      </c>
      <c r="H131" s="224">
        <v>4.476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38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130</v>
      </c>
      <c r="AT131" s="232" t="s">
        <v>126</v>
      </c>
      <c r="AU131" s="232" t="s">
        <v>83</v>
      </c>
      <c r="AY131" s="18" t="s">
        <v>124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81</v>
      </c>
      <c r="BK131" s="233">
        <f>ROUND(I131*H131,2)</f>
        <v>0</v>
      </c>
      <c r="BL131" s="18" t="s">
        <v>130</v>
      </c>
      <c r="BM131" s="232" t="s">
        <v>396</v>
      </c>
    </row>
    <row r="132" s="14" customFormat="1">
      <c r="A132" s="14"/>
      <c r="B132" s="245"/>
      <c r="C132" s="246"/>
      <c r="D132" s="236" t="s">
        <v>132</v>
      </c>
      <c r="E132" s="247" t="s">
        <v>1</v>
      </c>
      <c r="F132" s="248" t="s">
        <v>397</v>
      </c>
      <c r="G132" s="246"/>
      <c r="H132" s="249">
        <v>4.476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132</v>
      </c>
      <c r="AU132" s="255" t="s">
        <v>83</v>
      </c>
      <c r="AV132" s="14" t="s">
        <v>83</v>
      </c>
      <c r="AW132" s="14" t="s">
        <v>30</v>
      </c>
      <c r="AX132" s="14" t="s">
        <v>73</v>
      </c>
      <c r="AY132" s="255" t="s">
        <v>124</v>
      </c>
    </row>
    <row r="133" s="15" customFormat="1">
      <c r="A133" s="15"/>
      <c r="B133" s="256"/>
      <c r="C133" s="257"/>
      <c r="D133" s="236" t="s">
        <v>132</v>
      </c>
      <c r="E133" s="258" t="s">
        <v>1</v>
      </c>
      <c r="F133" s="259" t="s">
        <v>141</v>
      </c>
      <c r="G133" s="257"/>
      <c r="H133" s="260">
        <v>4.476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6" t="s">
        <v>132</v>
      </c>
      <c r="AU133" s="266" t="s">
        <v>83</v>
      </c>
      <c r="AV133" s="15" t="s">
        <v>130</v>
      </c>
      <c r="AW133" s="15" t="s">
        <v>30</v>
      </c>
      <c r="AX133" s="15" t="s">
        <v>81</v>
      </c>
      <c r="AY133" s="266" t="s">
        <v>124</v>
      </c>
    </row>
    <row r="134" s="2" customFormat="1" ht="16.5" customHeight="1">
      <c r="A134" s="39"/>
      <c r="B134" s="40"/>
      <c r="C134" s="267" t="s">
        <v>142</v>
      </c>
      <c r="D134" s="267" t="s">
        <v>194</v>
      </c>
      <c r="E134" s="268" t="s">
        <v>398</v>
      </c>
      <c r="F134" s="269" t="s">
        <v>399</v>
      </c>
      <c r="G134" s="270" t="s">
        <v>197</v>
      </c>
      <c r="H134" s="271">
        <v>2.984</v>
      </c>
      <c r="I134" s="272"/>
      <c r="J134" s="273">
        <f>ROUND(I134*H134,2)</f>
        <v>0</v>
      </c>
      <c r="K134" s="274"/>
      <c r="L134" s="275"/>
      <c r="M134" s="276" t="s">
        <v>1</v>
      </c>
      <c r="N134" s="277" t="s">
        <v>38</v>
      </c>
      <c r="O134" s="92"/>
      <c r="P134" s="230">
        <f>O134*H134</f>
        <v>0</v>
      </c>
      <c r="Q134" s="230">
        <v>1</v>
      </c>
      <c r="R134" s="230">
        <f>Q134*H134</f>
        <v>2.984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171</v>
      </c>
      <c r="AT134" s="232" t="s">
        <v>194</v>
      </c>
      <c r="AU134" s="232" t="s">
        <v>83</v>
      </c>
      <c r="AY134" s="18" t="s">
        <v>124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81</v>
      </c>
      <c r="BK134" s="233">
        <f>ROUND(I134*H134,2)</f>
        <v>0</v>
      </c>
      <c r="BL134" s="18" t="s">
        <v>130</v>
      </c>
      <c r="BM134" s="232" t="s">
        <v>400</v>
      </c>
    </row>
    <row r="135" s="14" customFormat="1">
      <c r="A135" s="14"/>
      <c r="B135" s="245"/>
      <c r="C135" s="246"/>
      <c r="D135" s="236" t="s">
        <v>132</v>
      </c>
      <c r="E135" s="247" t="s">
        <v>1</v>
      </c>
      <c r="F135" s="248" t="s">
        <v>401</v>
      </c>
      <c r="G135" s="246"/>
      <c r="H135" s="249">
        <v>2.984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132</v>
      </c>
      <c r="AU135" s="255" t="s">
        <v>83</v>
      </c>
      <c r="AV135" s="14" t="s">
        <v>83</v>
      </c>
      <c r="AW135" s="14" t="s">
        <v>30</v>
      </c>
      <c r="AX135" s="14" t="s">
        <v>73</v>
      </c>
      <c r="AY135" s="255" t="s">
        <v>124</v>
      </c>
    </row>
    <row r="136" s="15" customFormat="1">
      <c r="A136" s="15"/>
      <c r="B136" s="256"/>
      <c r="C136" s="257"/>
      <c r="D136" s="236" t="s">
        <v>132</v>
      </c>
      <c r="E136" s="258" t="s">
        <v>1</v>
      </c>
      <c r="F136" s="259" t="s">
        <v>141</v>
      </c>
      <c r="G136" s="257"/>
      <c r="H136" s="260">
        <v>2.984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6" t="s">
        <v>132</v>
      </c>
      <c r="AU136" s="266" t="s">
        <v>83</v>
      </c>
      <c r="AV136" s="15" t="s">
        <v>130</v>
      </c>
      <c r="AW136" s="15" t="s">
        <v>30</v>
      </c>
      <c r="AX136" s="15" t="s">
        <v>81</v>
      </c>
      <c r="AY136" s="266" t="s">
        <v>124</v>
      </c>
    </row>
    <row r="137" s="2" customFormat="1" ht="24.15" customHeight="1">
      <c r="A137" s="39"/>
      <c r="B137" s="40"/>
      <c r="C137" s="220" t="s">
        <v>130</v>
      </c>
      <c r="D137" s="220" t="s">
        <v>126</v>
      </c>
      <c r="E137" s="221" t="s">
        <v>402</v>
      </c>
      <c r="F137" s="222" t="s">
        <v>403</v>
      </c>
      <c r="G137" s="223" t="s">
        <v>137</v>
      </c>
      <c r="H137" s="224">
        <v>43.200000000000003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38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130</v>
      </c>
      <c r="AT137" s="232" t="s">
        <v>126</v>
      </c>
      <c r="AU137" s="232" t="s">
        <v>83</v>
      </c>
      <c r="AY137" s="18" t="s">
        <v>124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81</v>
      </c>
      <c r="BK137" s="233">
        <f>ROUND(I137*H137,2)</f>
        <v>0</v>
      </c>
      <c r="BL137" s="18" t="s">
        <v>130</v>
      </c>
      <c r="BM137" s="232" t="s">
        <v>404</v>
      </c>
    </row>
    <row r="138" s="14" customFormat="1">
      <c r="A138" s="14"/>
      <c r="B138" s="245"/>
      <c r="C138" s="246"/>
      <c r="D138" s="236" t="s">
        <v>132</v>
      </c>
      <c r="E138" s="247" t="s">
        <v>1</v>
      </c>
      <c r="F138" s="248" t="s">
        <v>405</v>
      </c>
      <c r="G138" s="246"/>
      <c r="H138" s="249">
        <v>43.200000000000003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132</v>
      </c>
      <c r="AU138" s="255" t="s">
        <v>83</v>
      </c>
      <c r="AV138" s="14" t="s">
        <v>83</v>
      </c>
      <c r="AW138" s="14" t="s">
        <v>30</v>
      </c>
      <c r="AX138" s="14" t="s">
        <v>73</v>
      </c>
      <c r="AY138" s="255" t="s">
        <v>124</v>
      </c>
    </row>
    <row r="139" s="15" customFormat="1">
      <c r="A139" s="15"/>
      <c r="B139" s="256"/>
      <c r="C139" s="257"/>
      <c r="D139" s="236" t="s">
        <v>132</v>
      </c>
      <c r="E139" s="258" t="s">
        <v>1</v>
      </c>
      <c r="F139" s="259" t="s">
        <v>141</v>
      </c>
      <c r="G139" s="257"/>
      <c r="H139" s="260">
        <v>43.200000000000003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6" t="s">
        <v>132</v>
      </c>
      <c r="AU139" s="266" t="s">
        <v>83</v>
      </c>
      <c r="AV139" s="15" t="s">
        <v>130</v>
      </c>
      <c r="AW139" s="15" t="s">
        <v>30</v>
      </c>
      <c r="AX139" s="15" t="s">
        <v>81</v>
      </c>
      <c r="AY139" s="266" t="s">
        <v>124</v>
      </c>
    </row>
    <row r="140" s="2" customFormat="1" ht="24.15" customHeight="1">
      <c r="A140" s="39"/>
      <c r="B140" s="40"/>
      <c r="C140" s="220" t="s">
        <v>149</v>
      </c>
      <c r="D140" s="220" t="s">
        <v>126</v>
      </c>
      <c r="E140" s="221" t="s">
        <v>406</v>
      </c>
      <c r="F140" s="222" t="s">
        <v>407</v>
      </c>
      <c r="G140" s="223" t="s">
        <v>152</v>
      </c>
      <c r="H140" s="224">
        <v>2.984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38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231</v>
      </c>
      <c r="AT140" s="232" t="s">
        <v>126</v>
      </c>
      <c r="AU140" s="232" t="s">
        <v>83</v>
      </c>
      <c r="AY140" s="18" t="s">
        <v>124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81</v>
      </c>
      <c r="BK140" s="233">
        <f>ROUND(I140*H140,2)</f>
        <v>0</v>
      </c>
      <c r="BL140" s="18" t="s">
        <v>231</v>
      </c>
      <c r="BM140" s="232" t="s">
        <v>408</v>
      </c>
    </row>
    <row r="141" s="13" customFormat="1">
      <c r="A141" s="13"/>
      <c r="B141" s="234"/>
      <c r="C141" s="235"/>
      <c r="D141" s="236" t="s">
        <v>132</v>
      </c>
      <c r="E141" s="237" t="s">
        <v>1</v>
      </c>
      <c r="F141" s="238" t="s">
        <v>409</v>
      </c>
      <c r="G141" s="235"/>
      <c r="H141" s="237" t="s">
        <v>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132</v>
      </c>
      <c r="AU141" s="244" t="s">
        <v>83</v>
      </c>
      <c r="AV141" s="13" t="s">
        <v>81</v>
      </c>
      <c r="AW141" s="13" t="s">
        <v>30</v>
      </c>
      <c r="AX141" s="13" t="s">
        <v>73</v>
      </c>
      <c r="AY141" s="244" t="s">
        <v>124</v>
      </c>
    </row>
    <row r="142" s="14" customFormat="1">
      <c r="A142" s="14"/>
      <c r="B142" s="245"/>
      <c r="C142" s="246"/>
      <c r="D142" s="236" t="s">
        <v>132</v>
      </c>
      <c r="E142" s="247" t="s">
        <v>1</v>
      </c>
      <c r="F142" s="248" t="s">
        <v>410</v>
      </c>
      <c r="G142" s="246"/>
      <c r="H142" s="249">
        <v>1.492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132</v>
      </c>
      <c r="AU142" s="255" t="s">
        <v>83</v>
      </c>
      <c r="AV142" s="14" t="s">
        <v>83</v>
      </c>
      <c r="AW142" s="14" t="s">
        <v>30</v>
      </c>
      <c r="AX142" s="14" t="s">
        <v>73</v>
      </c>
      <c r="AY142" s="255" t="s">
        <v>124</v>
      </c>
    </row>
    <row r="143" s="13" customFormat="1">
      <c r="A143" s="13"/>
      <c r="B143" s="234"/>
      <c r="C143" s="235"/>
      <c r="D143" s="236" t="s">
        <v>132</v>
      </c>
      <c r="E143" s="237" t="s">
        <v>1</v>
      </c>
      <c r="F143" s="238" t="s">
        <v>411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132</v>
      </c>
      <c r="AU143" s="244" t="s">
        <v>83</v>
      </c>
      <c r="AV143" s="13" t="s">
        <v>81</v>
      </c>
      <c r="AW143" s="13" t="s">
        <v>30</v>
      </c>
      <c r="AX143" s="13" t="s">
        <v>73</v>
      </c>
      <c r="AY143" s="244" t="s">
        <v>124</v>
      </c>
    </row>
    <row r="144" s="14" customFormat="1">
      <c r="A144" s="14"/>
      <c r="B144" s="245"/>
      <c r="C144" s="246"/>
      <c r="D144" s="236" t="s">
        <v>132</v>
      </c>
      <c r="E144" s="247" t="s">
        <v>1</v>
      </c>
      <c r="F144" s="248" t="s">
        <v>410</v>
      </c>
      <c r="G144" s="246"/>
      <c r="H144" s="249">
        <v>1.492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132</v>
      </c>
      <c r="AU144" s="255" t="s">
        <v>83</v>
      </c>
      <c r="AV144" s="14" t="s">
        <v>83</v>
      </c>
      <c r="AW144" s="14" t="s">
        <v>30</v>
      </c>
      <c r="AX144" s="14" t="s">
        <v>73</v>
      </c>
      <c r="AY144" s="255" t="s">
        <v>124</v>
      </c>
    </row>
    <row r="145" s="15" customFormat="1">
      <c r="A145" s="15"/>
      <c r="B145" s="256"/>
      <c r="C145" s="257"/>
      <c r="D145" s="236" t="s">
        <v>132</v>
      </c>
      <c r="E145" s="258" t="s">
        <v>1</v>
      </c>
      <c r="F145" s="259" t="s">
        <v>141</v>
      </c>
      <c r="G145" s="257"/>
      <c r="H145" s="260">
        <v>2.984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6" t="s">
        <v>132</v>
      </c>
      <c r="AU145" s="266" t="s">
        <v>83</v>
      </c>
      <c r="AV145" s="15" t="s">
        <v>130</v>
      </c>
      <c r="AW145" s="15" t="s">
        <v>30</v>
      </c>
      <c r="AX145" s="15" t="s">
        <v>81</v>
      </c>
      <c r="AY145" s="266" t="s">
        <v>124</v>
      </c>
    </row>
    <row r="146" s="2" customFormat="1" ht="37.8" customHeight="1">
      <c r="A146" s="39"/>
      <c r="B146" s="40"/>
      <c r="C146" s="220" t="s">
        <v>156</v>
      </c>
      <c r="D146" s="220" t="s">
        <v>126</v>
      </c>
      <c r="E146" s="221" t="s">
        <v>157</v>
      </c>
      <c r="F146" s="222" t="s">
        <v>158</v>
      </c>
      <c r="G146" s="223" t="s">
        <v>152</v>
      </c>
      <c r="H146" s="224">
        <v>2.984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38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130</v>
      </c>
      <c r="AT146" s="232" t="s">
        <v>126</v>
      </c>
      <c r="AU146" s="232" t="s">
        <v>83</v>
      </c>
      <c r="AY146" s="18" t="s">
        <v>124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81</v>
      </c>
      <c r="BK146" s="233">
        <f>ROUND(I146*H146,2)</f>
        <v>0</v>
      </c>
      <c r="BL146" s="18" t="s">
        <v>130</v>
      </c>
      <c r="BM146" s="232" t="s">
        <v>412</v>
      </c>
    </row>
    <row r="147" s="13" customFormat="1">
      <c r="A147" s="13"/>
      <c r="B147" s="234"/>
      <c r="C147" s="235"/>
      <c r="D147" s="236" t="s">
        <v>132</v>
      </c>
      <c r="E147" s="237" t="s">
        <v>1</v>
      </c>
      <c r="F147" s="238" t="s">
        <v>409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132</v>
      </c>
      <c r="AU147" s="244" t="s">
        <v>83</v>
      </c>
      <c r="AV147" s="13" t="s">
        <v>81</v>
      </c>
      <c r="AW147" s="13" t="s">
        <v>30</v>
      </c>
      <c r="AX147" s="13" t="s">
        <v>73</v>
      </c>
      <c r="AY147" s="244" t="s">
        <v>124</v>
      </c>
    </row>
    <row r="148" s="14" customFormat="1">
      <c r="A148" s="14"/>
      <c r="B148" s="245"/>
      <c r="C148" s="246"/>
      <c r="D148" s="236" t="s">
        <v>132</v>
      </c>
      <c r="E148" s="247" t="s">
        <v>1</v>
      </c>
      <c r="F148" s="248" t="s">
        <v>410</v>
      </c>
      <c r="G148" s="246"/>
      <c r="H148" s="249">
        <v>1.492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132</v>
      </c>
      <c r="AU148" s="255" t="s">
        <v>83</v>
      </c>
      <c r="AV148" s="14" t="s">
        <v>83</v>
      </c>
      <c r="AW148" s="14" t="s">
        <v>30</v>
      </c>
      <c r="AX148" s="14" t="s">
        <v>73</v>
      </c>
      <c r="AY148" s="255" t="s">
        <v>124</v>
      </c>
    </row>
    <row r="149" s="13" customFormat="1">
      <c r="A149" s="13"/>
      <c r="B149" s="234"/>
      <c r="C149" s="235"/>
      <c r="D149" s="236" t="s">
        <v>132</v>
      </c>
      <c r="E149" s="237" t="s">
        <v>1</v>
      </c>
      <c r="F149" s="238" t="s">
        <v>411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132</v>
      </c>
      <c r="AU149" s="244" t="s">
        <v>83</v>
      </c>
      <c r="AV149" s="13" t="s">
        <v>81</v>
      </c>
      <c r="AW149" s="13" t="s">
        <v>30</v>
      </c>
      <c r="AX149" s="13" t="s">
        <v>73</v>
      </c>
      <c r="AY149" s="244" t="s">
        <v>124</v>
      </c>
    </row>
    <row r="150" s="14" customFormat="1">
      <c r="A150" s="14"/>
      <c r="B150" s="245"/>
      <c r="C150" s="246"/>
      <c r="D150" s="236" t="s">
        <v>132</v>
      </c>
      <c r="E150" s="247" t="s">
        <v>1</v>
      </c>
      <c r="F150" s="248" t="s">
        <v>410</v>
      </c>
      <c r="G150" s="246"/>
      <c r="H150" s="249">
        <v>1.492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132</v>
      </c>
      <c r="AU150" s="255" t="s">
        <v>83</v>
      </c>
      <c r="AV150" s="14" t="s">
        <v>83</v>
      </c>
      <c r="AW150" s="14" t="s">
        <v>30</v>
      </c>
      <c r="AX150" s="14" t="s">
        <v>73</v>
      </c>
      <c r="AY150" s="255" t="s">
        <v>124</v>
      </c>
    </row>
    <row r="151" s="15" customFormat="1">
      <c r="A151" s="15"/>
      <c r="B151" s="256"/>
      <c r="C151" s="257"/>
      <c r="D151" s="236" t="s">
        <v>132</v>
      </c>
      <c r="E151" s="258" t="s">
        <v>1</v>
      </c>
      <c r="F151" s="259" t="s">
        <v>141</v>
      </c>
      <c r="G151" s="257"/>
      <c r="H151" s="260">
        <v>2.984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132</v>
      </c>
      <c r="AU151" s="266" t="s">
        <v>83</v>
      </c>
      <c r="AV151" s="15" t="s">
        <v>130</v>
      </c>
      <c r="AW151" s="15" t="s">
        <v>30</v>
      </c>
      <c r="AX151" s="15" t="s">
        <v>81</v>
      </c>
      <c r="AY151" s="266" t="s">
        <v>124</v>
      </c>
    </row>
    <row r="152" s="2" customFormat="1" ht="44.25" customHeight="1">
      <c r="A152" s="39"/>
      <c r="B152" s="40"/>
      <c r="C152" s="220" t="s">
        <v>166</v>
      </c>
      <c r="D152" s="220" t="s">
        <v>126</v>
      </c>
      <c r="E152" s="221" t="s">
        <v>167</v>
      </c>
      <c r="F152" s="222" t="s">
        <v>168</v>
      </c>
      <c r="G152" s="223" t="s">
        <v>152</v>
      </c>
      <c r="H152" s="224">
        <v>26.856000000000002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38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130</v>
      </c>
      <c r="AT152" s="232" t="s">
        <v>126</v>
      </c>
      <c r="AU152" s="232" t="s">
        <v>83</v>
      </c>
      <c r="AY152" s="18" t="s">
        <v>124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81</v>
      </c>
      <c r="BK152" s="233">
        <f>ROUND(I152*H152,2)</f>
        <v>0</v>
      </c>
      <c r="BL152" s="18" t="s">
        <v>130</v>
      </c>
      <c r="BM152" s="232" t="s">
        <v>413</v>
      </c>
    </row>
    <row r="153" s="13" customFormat="1">
      <c r="A153" s="13"/>
      <c r="B153" s="234"/>
      <c r="C153" s="235"/>
      <c r="D153" s="236" t="s">
        <v>132</v>
      </c>
      <c r="E153" s="237" t="s">
        <v>1</v>
      </c>
      <c r="F153" s="238" t="s">
        <v>409</v>
      </c>
      <c r="G153" s="235"/>
      <c r="H153" s="237" t="s">
        <v>1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132</v>
      </c>
      <c r="AU153" s="244" t="s">
        <v>83</v>
      </c>
      <c r="AV153" s="13" t="s">
        <v>81</v>
      </c>
      <c r="AW153" s="13" t="s">
        <v>30</v>
      </c>
      <c r="AX153" s="13" t="s">
        <v>73</v>
      </c>
      <c r="AY153" s="244" t="s">
        <v>124</v>
      </c>
    </row>
    <row r="154" s="14" customFormat="1">
      <c r="A154" s="14"/>
      <c r="B154" s="245"/>
      <c r="C154" s="246"/>
      <c r="D154" s="236" t="s">
        <v>132</v>
      </c>
      <c r="E154" s="247" t="s">
        <v>1</v>
      </c>
      <c r="F154" s="248" t="s">
        <v>414</v>
      </c>
      <c r="G154" s="246"/>
      <c r="H154" s="249">
        <v>13.428000000000001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132</v>
      </c>
      <c r="AU154" s="255" t="s">
        <v>83</v>
      </c>
      <c r="AV154" s="14" t="s">
        <v>83</v>
      </c>
      <c r="AW154" s="14" t="s">
        <v>30</v>
      </c>
      <c r="AX154" s="14" t="s">
        <v>73</v>
      </c>
      <c r="AY154" s="255" t="s">
        <v>124</v>
      </c>
    </row>
    <row r="155" s="13" customFormat="1">
      <c r="A155" s="13"/>
      <c r="B155" s="234"/>
      <c r="C155" s="235"/>
      <c r="D155" s="236" t="s">
        <v>132</v>
      </c>
      <c r="E155" s="237" t="s">
        <v>1</v>
      </c>
      <c r="F155" s="238" t="s">
        <v>411</v>
      </c>
      <c r="G155" s="235"/>
      <c r="H155" s="237" t="s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132</v>
      </c>
      <c r="AU155" s="244" t="s">
        <v>83</v>
      </c>
      <c r="AV155" s="13" t="s">
        <v>81</v>
      </c>
      <c r="AW155" s="13" t="s">
        <v>30</v>
      </c>
      <c r="AX155" s="13" t="s">
        <v>73</v>
      </c>
      <c r="AY155" s="244" t="s">
        <v>124</v>
      </c>
    </row>
    <row r="156" s="14" customFormat="1">
      <c r="A156" s="14"/>
      <c r="B156" s="245"/>
      <c r="C156" s="246"/>
      <c r="D156" s="236" t="s">
        <v>132</v>
      </c>
      <c r="E156" s="247" t="s">
        <v>1</v>
      </c>
      <c r="F156" s="248" t="s">
        <v>414</v>
      </c>
      <c r="G156" s="246"/>
      <c r="H156" s="249">
        <v>13.428000000000001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132</v>
      </c>
      <c r="AU156" s="255" t="s">
        <v>83</v>
      </c>
      <c r="AV156" s="14" t="s">
        <v>83</v>
      </c>
      <c r="AW156" s="14" t="s">
        <v>30</v>
      </c>
      <c r="AX156" s="14" t="s">
        <v>73</v>
      </c>
      <c r="AY156" s="255" t="s">
        <v>124</v>
      </c>
    </row>
    <row r="157" s="15" customFormat="1">
      <c r="A157" s="15"/>
      <c r="B157" s="256"/>
      <c r="C157" s="257"/>
      <c r="D157" s="236" t="s">
        <v>132</v>
      </c>
      <c r="E157" s="258" t="s">
        <v>1</v>
      </c>
      <c r="F157" s="259" t="s">
        <v>141</v>
      </c>
      <c r="G157" s="257"/>
      <c r="H157" s="260">
        <v>26.856000000000002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6" t="s">
        <v>132</v>
      </c>
      <c r="AU157" s="266" t="s">
        <v>83</v>
      </c>
      <c r="AV157" s="15" t="s">
        <v>130</v>
      </c>
      <c r="AW157" s="15" t="s">
        <v>30</v>
      </c>
      <c r="AX157" s="15" t="s">
        <v>81</v>
      </c>
      <c r="AY157" s="266" t="s">
        <v>124</v>
      </c>
    </row>
    <row r="158" s="2" customFormat="1" ht="24.15" customHeight="1">
      <c r="A158" s="39"/>
      <c r="B158" s="40"/>
      <c r="C158" s="220" t="s">
        <v>171</v>
      </c>
      <c r="D158" s="220" t="s">
        <v>126</v>
      </c>
      <c r="E158" s="221" t="s">
        <v>172</v>
      </c>
      <c r="F158" s="222" t="s">
        <v>415</v>
      </c>
      <c r="G158" s="223" t="s">
        <v>129</v>
      </c>
      <c r="H158" s="224">
        <v>14.92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38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130</v>
      </c>
      <c r="AT158" s="232" t="s">
        <v>126</v>
      </c>
      <c r="AU158" s="232" t="s">
        <v>83</v>
      </c>
      <c r="AY158" s="18" t="s">
        <v>124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81</v>
      </c>
      <c r="BK158" s="233">
        <f>ROUND(I158*H158,2)</f>
        <v>0</v>
      </c>
      <c r="BL158" s="18" t="s">
        <v>130</v>
      </c>
      <c r="BM158" s="232" t="s">
        <v>416</v>
      </c>
    </row>
    <row r="159" s="13" customFormat="1">
      <c r="A159" s="13"/>
      <c r="B159" s="234"/>
      <c r="C159" s="235"/>
      <c r="D159" s="236" t="s">
        <v>132</v>
      </c>
      <c r="E159" s="237" t="s">
        <v>1</v>
      </c>
      <c r="F159" s="238" t="s">
        <v>409</v>
      </c>
      <c r="G159" s="235"/>
      <c r="H159" s="237" t="s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132</v>
      </c>
      <c r="AU159" s="244" t="s">
        <v>83</v>
      </c>
      <c r="AV159" s="13" t="s">
        <v>81</v>
      </c>
      <c r="AW159" s="13" t="s">
        <v>30</v>
      </c>
      <c r="AX159" s="13" t="s">
        <v>73</v>
      </c>
      <c r="AY159" s="244" t="s">
        <v>124</v>
      </c>
    </row>
    <row r="160" s="14" customFormat="1">
      <c r="A160" s="14"/>
      <c r="B160" s="245"/>
      <c r="C160" s="246"/>
      <c r="D160" s="236" t="s">
        <v>132</v>
      </c>
      <c r="E160" s="247" t="s">
        <v>1</v>
      </c>
      <c r="F160" s="248" t="s">
        <v>417</v>
      </c>
      <c r="G160" s="246"/>
      <c r="H160" s="249">
        <v>7.46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132</v>
      </c>
      <c r="AU160" s="255" t="s">
        <v>83</v>
      </c>
      <c r="AV160" s="14" t="s">
        <v>83</v>
      </c>
      <c r="AW160" s="14" t="s">
        <v>30</v>
      </c>
      <c r="AX160" s="14" t="s">
        <v>73</v>
      </c>
      <c r="AY160" s="255" t="s">
        <v>124</v>
      </c>
    </row>
    <row r="161" s="13" customFormat="1">
      <c r="A161" s="13"/>
      <c r="B161" s="234"/>
      <c r="C161" s="235"/>
      <c r="D161" s="236" t="s">
        <v>132</v>
      </c>
      <c r="E161" s="237" t="s">
        <v>1</v>
      </c>
      <c r="F161" s="238" t="s">
        <v>411</v>
      </c>
      <c r="G161" s="235"/>
      <c r="H161" s="237" t="s">
        <v>1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132</v>
      </c>
      <c r="AU161" s="244" t="s">
        <v>83</v>
      </c>
      <c r="AV161" s="13" t="s">
        <v>81</v>
      </c>
      <c r="AW161" s="13" t="s">
        <v>30</v>
      </c>
      <c r="AX161" s="13" t="s">
        <v>73</v>
      </c>
      <c r="AY161" s="244" t="s">
        <v>124</v>
      </c>
    </row>
    <row r="162" s="14" customFormat="1">
      <c r="A162" s="14"/>
      <c r="B162" s="245"/>
      <c r="C162" s="246"/>
      <c r="D162" s="236" t="s">
        <v>132</v>
      </c>
      <c r="E162" s="247" t="s">
        <v>1</v>
      </c>
      <c r="F162" s="248" t="s">
        <v>417</v>
      </c>
      <c r="G162" s="246"/>
      <c r="H162" s="249">
        <v>7.46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132</v>
      </c>
      <c r="AU162" s="255" t="s">
        <v>83</v>
      </c>
      <c r="AV162" s="14" t="s">
        <v>83</v>
      </c>
      <c r="AW162" s="14" t="s">
        <v>30</v>
      </c>
      <c r="AX162" s="14" t="s">
        <v>73</v>
      </c>
      <c r="AY162" s="255" t="s">
        <v>124</v>
      </c>
    </row>
    <row r="163" s="15" customFormat="1">
      <c r="A163" s="15"/>
      <c r="B163" s="256"/>
      <c r="C163" s="257"/>
      <c r="D163" s="236" t="s">
        <v>132</v>
      </c>
      <c r="E163" s="258" t="s">
        <v>1</v>
      </c>
      <c r="F163" s="259" t="s">
        <v>141</v>
      </c>
      <c r="G163" s="257"/>
      <c r="H163" s="260">
        <v>14.92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132</v>
      </c>
      <c r="AU163" s="266" t="s">
        <v>83</v>
      </c>
      <c r="AV163" s="15" t="s">
        <v>130</v>
      </c>
      <c r="AW163" s="15" t="s">
        <v>30</v>
      </c>
      <c r="AX163" s="15" t="s">
        <v>81</v>
      </c>
      <c r="AY163" s="266" t="s">
        <v>124</v>
      </c>
    </row>
    <row r="164" s="12" customFormat="1" ht="22.8" customHeight="1">
      <c r="A164" s="12"/>
      <c r="B164" s="204"/>
      <c r="C164" s="205"/>
      <c r="D164" s="206" t="s">
        <v>72</v>
      </c>
      <c r="E164" s="218" t="s">
        <v>142</v>
      </c>
      <c r="F164" s="218" t="s">
        <v>200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SUM(P165:P177)</f>
        <v>0</v>
      </c>
      <c r="Q164" s="212"/>
      <c r="R164" s="213">
        <f>SUM(R165:R177)</f>
        <v>1.6845545</v>
      </c>
      <c r="S164" s="212"/>
      <c r="T164" s="214">
        <f>SUM(T165:T177)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81</v>
      </c>
      <c r="AT164" s="216" t="s">
        <v>72</v>
      </c>
      <c r="AU164" s="216" t="s">
        <v>81</v>
      </c>
      <c r="AY164" s="215" t="s">
        <v>124</v>
      </c>
      <c r="BK164" s="217">
        <f>SUM(BK165:BK177)</f>
        <v>0</v>
      </c>
    </row>
    <row r="165" s="2" customFormat="1" ht="24.15" customHeight="1">
      <c r="A165" s="39"/>
      <c r="B165" s="40"/>
      <c r="C165" s="220" t="s">
        <v>180</v>
      </c>
      <c r="D165" s="220" t="s">
        <v>126</v>
      </c>
      <c r="E165" s="221" t="s">
        <v>418</v>
      </c>
      <c r="F165" s="222" t="s">
        <v>419</v>
      </c>
      <c r="G165" s="223" t="s">
        <v>222</v>
      </c>
      <c r="H165" s="224">
        <v>48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38</v>
      </c>
      <c r="O165" s="92"/>
      <c r="P165" s="230">
        <f>O165*H165</f>
        <v>0</v>
      </c>
      <c r="Q165" s="230">
        <v>0.00022000000000000001</v>
      </c>
      <c r="R165" s="230">
        <f>Q165*H165</f>
        <v>0.01056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130</v>
      </c>
      <c r="AT165" s="232" t="s">
        <v>126</v>
      </c>
      <c r="AU165" s="232" t="s">
        <v>83</v>
      </c>
      <c r="AY165" s="18" t="s">
        <v>124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81</v>
      </c>
      <c r="BK165" s="233">
        <f>ROUND(I165*H165,2)</f>
        <v>0</v>
      </c>
      <c r="BL165" s="18" t="s">
        <v>130</v>
      </c>
      <c r="BM165" s="232" t="s">
        <v>420</v>
      </c>
    </row>
    <row r="166" s="2" customFormat="1" ht="16.5" customHeight="1">
      <c r="A166" s="39"/>
      <c r="B166" s="40"/>
      <c r="C166" s="267" t="s">
        <v>186</v>
      </c>
      <c r="D166" s="267" t="s">
        <v>194</v>
      </c>
      <c r="E166" s="268" t="s">
        <v>323</v>
      </c>
      <c r="F166" s="269" t="s">
        <v>421</v>
      </c>
      <c r="G166" s="270" t="s">
        <v>222</v>
      </c>
      <c r="H166" s="271">
        <v>49.350000000000001</v>
      </c>
      <c r="I166" s="272"/>
      <c r="J166" s="273">
        <f>ROUND(I166*H166,2)</f>
        <v>0</v>
      </c>
      <c r="K166" s="274"/>
      <c r="L166" s="275"/>
      <c r="M166" s="276" t="s">
        <v>1</v>
      </c>
      <c r="N166" s="277" t="s">
        <v>38</v>
      </c>
      <c r="O166" s="92"/>
      <c r="P166" s="230">
        <f>O166*H166</f>
        <v>0</v>
      </c>
      <c r="Q166" s="230">
        <v>0.00447</v>
      </c>
      <c r="R166" s="230">
        <f>Q166*H166</f>
        <v>0.2205945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322</v>
      </c>
      <c r="AT166" s="232" t="s">
        <v>194</v>
      </c>
      <c r="AU166" s="232" t="s">
        <v>83</v>
      </c>
      <c r="AY166" s="18" t="s">
        <v>124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81</v>
      </c>
      <c r="BK166" s="233">
        <f>ROUND(I166*H166,2)</f>
        <v>0</v>
      </c>
      <c r="BL166" s="18" t="s">
        <v>231</v>
      </c>
      <c r="BM166" s="232" t="s">
        <v>422</v>
      </c>
    </row>
    <row r="167" s="14" customFormat="1">
      <c r="A167" s="14"/>
      <c r="B167" s="245"/>
      <c r="C167" s="246"/>
      <c r="D167" s="236" t="s">
        <v>132</v>
      </c>
      <c r="E167" s="247" t="s">
        <v>1</v>
      </c>
      <c r="F167" s="248" t="s">
        <v>423</v>
      </c>
      <c r="G167" s="246"/>
      <c r="H167" s="249">
        <v>49.350000000000001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132</v>
      </c>
      <c r="AU167" s="255" t="s">
        <v>83</v>
      </c>
      <c r="AV167" s="14" t="s">
        <v>83</v>
      </c>
      <c r="AW167" s="14" t="s">
        <v>30</v>
      </c>
      <c r="AX167" s="14" t="s">
        <v>73</v>
      </c>
      <c r="AY167" s="255" t="s">
        <v>124</v>
      </c>
    </row>
    <row r="168" s="15" customFormat="1">
      <c r="A168" s="15"/>
      <c r="B168" s="256"/>
      <c r="C168" s="257"/>
      <c r="D168" s="236" t="s">
        <v>132</v>
      </c>
      <c r="E168" s="258" t="s">
        <v>1</v>
      </c>
      <c r="F168" s="259" t="s">
        <v>141</v>
      </c>
      <c r="G168" s="257"/>
      <c r="H168" s="260">
        <v>49.350000000000001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132</v>
      </c>
      <c r="AU168" s="266" t="s">
        <v>83</v>
      </c>
      <c r="AV168" s="15" t="s">
        <v>130</v>
      </c>
      <c r="AW168" s="15" t="s">
        <v>30</v>
      </c>
      <c r="AX168" s="15" t="s">
        <v>81</v>
      </c>
      <c r="AY168" s="266" t="s">
        <v>124</v>
      </c>
    </row>
    <row r="169" s="2" customFormat="1" ht="21.75" customHeight="1">
      <c r="A169" s="39"/>
      <c r="B169" s="40"/>
      <c r="C169" s="220" t="s">
        <v>193</v>
      </c>
      <c r="D169" s="220" t="s">
        <v>126</v>
      </c>
      <c r="E169" s="221" t="s">
        <v>424</v>
      </c>
      <c r="F169" s="222" t="s">
        <v>425</v>
      </c>
      <c r="G169" s="223" t="s">
        <v>137</v>
      </c>
      <c r="H169" s="224">
        <v>70.5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38</v>
      </c>
      <c r="O169" s="92"/>
      <c r="P169" s="230">
        <f>O169*H169</f>
        <v>0</v>
      </c>
      <c r="Q169" s="230">
        <v>0.00059999999999999995</v>
      </c>
      <c r="R169" s="230">
        <f>Q169*H169</f>
        <v>0.042299999999999997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130</v>
      </c>
      <c r="AT169" s="232" t="s">
        <v>126</v>
      </c>
      <c r="AU169" s="232" t="s">
        <v>83</v>
      </c>
      <c r="AY169" s="18" t="s">
        <v>124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81</v>
      </c>
      <c r="BK169" s="233">
        <f>ROUND(I169*H169,2)</f>
        <v>0</v>
      </c>
      <c r="BL169" s="18" t="s">
        <v>130</v>
      </c>
      <c r="BM169" s="232" t="s">
        <v>426</v>
      </c>
    </row>
    <row r="170" s="2" customFormat="1" ht="24.15" customHeight="1">
      <c r="A170" s="39"/>
      <c r="B170" s="40"/>
      <c r="C170" s="267" t="s">
        <v>8</v>
      </c>
      <c r="D170" s="267" t="s">
        <v>194</v>
      </c>
      <c r="E170" s="268" t="s">
        <v>427</v>
      </c>
      <c r="F170" s="269" t="s">
        <v>428</v>
      </c>
      <c r="G170" s="270" t="s">
        <v>152</v>
      </c>
      <c r="H170" s="271">
        <v>2.1579999999999999</v>
      </c>
      <c r="I170" s="272"/>
      <c r="J170" s="273">
        <f>ROUND(I170*H170,2)</f>
        <v>0</v>
      </c>
      <c r="K170" s="274"/>
      <c r="L170" s="275"/>
      <c r="M170" s="276" t="s">
        <v>1</v>
      </c>
      <c r="N170" s="277" t="s">
        <v>38</v>
      </c>
      <c r="O170" s="92"/>
      <c r="P170" s="230">
        <f>O170*H170</f>
        <v>0</v>
      </c>
      <c r="Q170" s="230">
        <v>0.65000000000000002</v>
      </c>
      <c r="R170" s="230">
        <f>Q170*H170</f>
        <v>1.4027000000000001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171</v>
      </c>
      <c r="AT170" s="232" t="s">
        <v>194</v>
      </c>
      <c r="AU170" s="232" t="s">
        <v>83</v>
      </c>
      <c r="AY170" s="18" t="s">
        <v>124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81</v>
      </c>
      <c r="BK170" s="233">
        <f>ROUND(I170*H170,2)</f>
        <v>0</v>
      </c>
      <c r="BL170" s="18" t="s">
        <v>130</v>
      </c>
      <c r="BM170" s="232" t="s">
        <v>429</v>
      </c>
    </row>
    <row r="171" s="13" customFormat="1">
      <c r="A171" s="13"/>
      <c r="B171" s="234"/>
      <c r="C171" s="235"/>
      <c r="D171" s="236" t="s">
        <v>132</v>
      </c>
      <c r="E171" s="237" t="s">
        <v>1</v>
      </c>
      <c r="F171" s="238" t="s">
        <v>430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132</v>
      </c>
      <c r="AU171" s="244" t="s">
        <v>83</v>
      </c>
      <c r="AV171" s="13" t="s">
        <v>81</v>
      </c>
      <c r="AW171" s="13" t="s">
        <v>30</v>
      </c>
      <c r="AX171" s="13" t="s">
        <v>73</v>
      </c>
      <c r="AY171" s="244" t="s">
        <v>124</v>
      </c>
    </row>
    <row r="172" s="14" customFormat="1">
      <c r="A172" s="14"/>
      <c r="B172" s="245"/>
      <c r="C172" s="246"/>
      <c r="D172" s="236" t="s">
        <v>132</v>
      </c>
      <c r="E172" s="247" t="s">
        <v>1</v>
      </c>
      <c r="F172" s="248" t="s">
        <v>431</v>
      </c>
      <c r="G172" s="246"/>
      <c r="H172" s="249">
        <v>2.1579999999999999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132</v>
      </c>
      <c r="AU172" s="255" t="s">
        <v>83</v>
      </c>
      <c r="AV172" s="14" t="s">
        <v>83</v>
      </c>
      <c r="AW172" s="14" t="s">
        <v>30</v>
      </c>
      <c r="AX172" s="14" t="s">
        <v>73</v>
      </c>
      <c r="AY172" s="255" t="s">
        <v>124</v>
      </c>
    </row>
    <row r="173" s="15" customFormat="1">
      <c r="A173" s="15"/>
      <c r="B173" s="256"/>
      <c r="C173" s="257"/>
      <c r="D173" s="236" t="s">
        <v>132</v>
      </c>
      <c r="E173" s="258" t="s">
        <v>1</v>
      </c>
      <c r="F173" s="259" t="s">
        <v>141</v>
      </c>
      <c r="G173" s="257"/>
      <c r="H173" s="260">
        <v>2.1579999999999999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6" t="s">
        <v>132</v>
      </c>
      <c r="AU173" s="266" t="s">
        <v>83</v>
      </c>
      <c r="AV173" s="15" t="s">
        <v>130</v>
      </c>
      <c r="AW173" s="15" t="s">
        <v>30</v>
      </c>
      <c r="AX173" s="15" t="s">
        <v>81</v>
      </c>
      <c r="AY173" s="266" t="s">
        <v>124</v>
      </c>
    </row>
    <row r="174" s="2" customFormat="1" ht="24.15" customHeight="1">
      <c r="A174" s="39"/>
      <c r="B174" s="40"/>
      <c r="C174" s="267" t="s">
        <v>209</v>
      </c>
      <c r="D174" s="267" t="s">
        <v>194</v>
      </c>
      <c r="E174" s="268" t="s">
        <v>432</v>
      </c>
      <c r="F174" s="269" t="s">
        <v>433</v>
      </c>
      <c r="G174" s="270" t="s">
        <v>434</v>
      </c>
      <c r="H174" s="271">
        <v>2</v>
      </c>
      <c r="I174" s="272"/>
      <c r="J174" s="273">
        <f>ROUND(I174*H174,2)</f>
        <v>0</v>
      </c>
      <c r="K174" s="274"/>
      <c r="L174" s="275"/>
      <c r="M174" s="276" t="s">
        <v>1</v>
      </c>
      <c r="N174" s="277" t="s">
        <v>38</v>
      </c>
      <c r="O174" s="92"/>
      <c r="P174" s="230">
        <f>O174*H174</f>
        <v>0</v>
      </c>
      <c r="Q174" s="230">
        <v>0.0041999999999999997</v>
      </c>
      <c r="R174" s="230">
        <f>Q174*H174</f>
        <v>0.0083999999999999995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171</v>
      </c>
      <c r="AT174" s="232" t="s">
        <v>194</v>
      </c>
      <c r="AU174" s="232" t="s">
        <v>83</v>
      </c>
      <c r="AY174" s="18" t="s">
        <v>124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81</v>
      </c>
      <c r="BK174" s="233">
        <f>ROUND(I174*H174,2)</f>
        <v>0</v>
      </c>
      <c r="BL174" s="18" t="s">
        <v>130</v>
      </c>
      <c r="BM174" s="232" t="s">
        <v>435</v>
      </c>
    </row>
    <row r="175" s="13" customFormat="1">
      <c r="A175" s="13"/>
      <c r="B175" s="234"/>
      <c r="C175" s="235"/>
      <c r="D175" s="236" t="s">
        <v>132</v>
      </c>
      <c r="E175" s="237" t="s">
        <v>1</v>
      </c>
      <c r="F175" s="238" t="s">
        <v>436</v>
      </c>
      <c r="G175" s="235"/>
      <c r="H175" s="237" t="s">
        <v>1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132</v>
      </c>
      <c r="AU175" s="244" t="s">
        <v>83</v>
      </c>
      <c r="AV175" s="13" t="s">
        <v>81</v>
      </c>
      <c r="AW175" s="13" t="s">
        <v>30</v>
      </c>
      <c r="AX175" s="13" t="s">
        <v>73</v>
      </c>
      <c r="AY175" s="244" t="s">
        <v>124</v>
      </c>
    </row>
    <row r="176" s="14" customFormat="1">
      <c r="A176" s="14"/>
      <c r="B176" s="245"/>
      <c r="C176" s="246"/>
      <c r="D176" s="236" t="s">
        <v>132</v>
      </c>
      <c r="E176" s="247" t="s">
        <v>1</v>
      </c>
      <c r="F176" s="248" t="s">
        <v>83</v>
      </c>
      <c r="G176" s="246"/>
      <c r="H176" s="249">
        <v>2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132</v>
      </c>
      <c r="AU176" s="255" t="s">
        <v>83</v>
      </c>
      <c r="AV176" s="14" t="s">
        <v>83</v>
      </c>
      <c r="AW176" s="14" t="s">
        <v>30</v>
      </c>
      <c r="AX176" s="14" t="s">
        <v>73</v>
      </c>
      <c r="AY176" s="255" t="s">
        <v>124</v>
      </c>
    </row>
    <row r="177" s="15" customFormat="1">
      <c r="A177" s="15"/>
      <c r="B177" s="256"/>
      <c r="C177" s="257"/>
      <c r="D177" s="236" t="s">
        <v>132</v>
      </c>
      <c r="E177" s="258" t="s">
        <v>1</v>
      </c>
      <c r="F177" s="259" t="s">
        <v>141</v>
      </c>
      <c r="G177" s="257"/>
      <c r="H177" s="260">
        <v>2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6" t="s">
        <v>132</v>
      </c>
      <c r="AU177" s="266" t="s">
        <v>83</v>
      </c>
      <c r="AV177" s="15" t="s">
        <v>130</v>
      </c>
      <c r="AW177" s="15" t="s">
        <v>30</v>
      </c>
      <c r="AX177" s="15" t="s">
        <v>81</v>
      </c>
      <c r="AY177" s="266" t="s">
        <v>124</v>
      </c>
    </row>
    <row r="178" s="12" customFormat="1" ht="22.8" customHeight="1">
      <c r="A178" s="12"/>
      <c r="B178" s="204"/>
      <c r="C178" s="205"/>
      <c r="D178" s="206" t="s">
        <v>72</v>
      </c>
      <c r="E178" s="218" t="s">
        <v>300</v>
      </c>
      <c r="F178" s="218" t="s">
        <v>301</v>
      </c>
      <c r="G178" s="205"/>
      <c r="H178" s="205"/>
      <c r="I178" s="208"/>
      <c r="J178" s="219">
        <f>BK178</f>
        <v>0</v>
      </c>
      <c r="K178" s="205"/>
      <c r="L178" s="210"/>
      <c r="M178" s="211"/>
      <c r="N178" s="212"/>
      <c r="O178" s="212"/>
      <c r="P178" s="213">
        <f>P179</f>
        <v>0</v>
      </c>
      <c r="Q178" s="212"/>
      <c r="R178" s="213">
        <f>R179</f>
        <v>0</v>
      </c>
      <c r="S178" s="212"/>
      <c r="T178" s="214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81</v>
      </c>
      <c r="AT178" s="216" t="s">
        <v>72</v>
      </c>
      <c r="AU178" s="216" t="s">
        <v>81</v>
      </c>
      <c r="AY178" s="215" t="s">
        <v>124</v>
      </c>
      <c r="BK178" s="217">
        <f>BK179</f>
        <v>0</v>
      </c>
    </row>
    <row r="179" s="2" customFormat="1" ht="21.75" customHeight="1">
      <c r="A179" s="39"/>
      <c r="B179" s="40"/>
      <c r="C179" s="220" t="s">
        <v>219</v>
      </c>
      <c r="D179" s="220" t="s">
        <v>126</v>
      </c>
      <c r="E179" s="221" t="s">
        <v>303</v>
      </c>
      <c r="F179" s="222" t="s">
        <v>304</v>
      </c>
      <c r="G179" s="223" t="s">
        <v>197</v>
      </c>
      <c r="H179" s="224">
        <v>4.4480000000000004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38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130</v>
      </c>
      <c r="AT179" s="232" t="s">
        <v>126</v>
      </c>
      <c r="AU179" s="232" t="s">
        <v>83</v>
      </c>
      <c r="AY179" s="18" t="s">
        <v>124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81</v>
      </c>
      <c r="BK179" s="233">
        <f>ROUND(I179*H179,2)</f>
        <v>0</v>
      </c>
      <c r="BL179" s="18" t="s">
        <v>130</v>
      </c>
      <c r="BM179" s="232" t="s">
        <v>437</v>
      </c>
    </row>
    <row r="180" s="12" customFormat="1" ht="25.92" customHeight="1">
      <c r="A180" s="12"/>
      <c r="B180" s="204"/>
      <c r="C180" s="205"/>
      <c r="D180" s="206" t="s">
        <v>72</v>
      </c>
      <c r="E180" s="207" t="s">
        <v>306</v>
      </c>
      <c r="F180" s="207" t="s">
        <v>307</v>
      </c>
      <c r="G180" s="205"/>
      <c r="H180" s="205"/>
      <c r="I180" s="208"/>
      <c r="J180" s="209">
        <f>BK180</f>
        <v>0</v>
      </c>
      <c r="K180" s="205"/>
      <c r="L180" s="210"/>
      <c r="M180" s="211"/>
      <c r="N180" s="212"/>
      <c r="O180" s="212"/>
      <c r="P180" s="213">
        <f>P181</f>
        <v>0</v>
      </c>
      <c r="Q180" s="212"/>
      <c r="R180" s="213">
        <f>R181</f>
        <v>0.00646212</v>
      </c>
      <c r="S180" s="212"/>
      <c r="T180" s="214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83</v>
      </c>
      <c r="AT180" s="216" t="s">
        <v>72</v>
      </c>
      <c r="AU180" s="216" t="s">
        <v>73</v>
      </c>
      <c r="AY180" s="215" t="s">
        <v>124</v>
      </c>
      <c r="BK180" s="217">
        <f>BK181</f>
        <v>0</v>
      </c>
    </row>
    <row r="181" s="12" customFormat="1" ht="22.8" customHeight="1">
      <c r="A181" s="12"/>
      <c r="B181" s="204"/>
      <c r="C181" s="205"/>
      <c r="D181" s="206" t="s">
        <v>72</v>
      </c>
      <c r="E181" s="218" t="s">
        <v>360</v>
      </c>
      <c r="F181" s="218" t="s">
        <v>361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SUM(P182:P186)</f>
        <v>0</v>
      </c>
      <c r="Q181" s="212"/>
      <c r="R181" s="213">
        <f>SUM(R182:R186)</f>
        <v>0.00646212</v>
      </c>
      <c r="S181" s="212"/>
      <c r="T181" s="214">
        <f>SUM(T182:T186)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83</v>
      </c>
      <c r="AT181" s="216" t="s">
        <v>72</v>
      </c>
      <c r="AU181" s="216" t="s">
        <v>81</v>
      </c>
      <c r="AY181" s="215" t="s">
        <v>124</v>
      </c>
      <c r="BK181" s="217">
        <f>SUM(BK182:BK186)</f>
        <v>0</v>
      </c>
    </row>
    <row r="182" s="2" customFormat="1" ht="21.75" customHeight="1">
      <c r="A182" s="39"/>
      <c r="B182" s="40"/>
      <c r="C182" s="220" t="s">
        <v>227</v>
      </c>
      <c r="D182" s="220" t="s">
        <v>126</v>
      </c>
      <c r="E182" s="221" t="s">
        <v>363</v>
      </c>
      <c r="F182" s="222" t="s">
        <v>364</v>
      </c>
      <c r="G182" s="223" t="s">
        <v>129</v>
      </c>
      <c r="H182" s="224">
        <v>46.158000000000001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38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231</v>
      </c>
      <c r="AT182" s="232" t="s">
        <v>126</v>
      </c>
      <c r="AU182" s="232" t="s">
        <v>83</v>
      </c>
      <c r="AY182" s="18" t="s">
        <v>124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81</v>
      </c>
      <c r="BK182" s="233">
        <f>ROUND(I182*H182,2)</f>
        <v>0</v>
      </c>
      <c r="BL182" s="18" t="s">
        <v>231</v>
      </c>
      <c r="BM182" s="232" t="s">
        <v>438</v>
      </c>
    </row>
    <row r="183" s="13" customFormat="1">
      <c r="A183" s="13"/>
      <c r="B183" s="234"/>
      <c r="C183" s="235"/>
      <c r="D183" s="236" t="s">
        <v>132</v>
      </c>
      <c r="E183" s="237" t="s">
        <v>1</v>
      </c>
      <c r="F183" s="238" t="s">
        <v>439</v>
      </c>
      <c r="G183" s="235"/>
      <c r="H183" s="237" t="s">
        <v>1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132</v>
      </c>
      <c r="AU183" s="244" t="s">
        <v>83</v>
      </c>
      <c r="AV183" s="13" t="s">
        <v>81</v>
      </c>
      <c r="AW183" s="13" t="s">
        <v>30</v>
      </c>
      <c r="AX183" s="13" t="s">
        <v>73</v>
      </c>
      <c r="AY183" s="244" t="s">
        <v>124</v>
      </c>
    </row>
    <row r="184" s="14" customFormat="1">
      <c r="A184" s="14"/>
      <c r="B184" s="245"/>
      <c r="C184" s="246"/>
      <c r="D184" s="236" t="s">
        <v>132</v>
      </c>
      <c r="E184" s="247" t="s">
        <v>1</v>
      </c>
      <c r="F184" s="248" t="s">
        <v>440</v>
      </c>
      <c r="G184" s="246"/>
      <c r="H184" s="249">
        <v>46.158000000000001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132</v>
      </c>
      <c r="AU184" s="255" t="s">
        <v>83</v>
      </c>
      <c r="AV184" s="14" t="s">
        <v>83</v>
      </c>
      <c r="AW184" s="14" t="s">
        <v>30</v>
      </c>
      <c r="AX184" s="14" t="s">
        <v>73</v>
      </c>
      <c r="AY184" s="255" t="s">
        <v>124</v>
      </c>
    </row>
    <row r="185" s="15" customFormat="1">
      <c r="A185" s="15"/>
      <c r="B185" s="256"/>
      <c r="C185" s="257"/>
      <c r="D185" s="236" t="s">
        <v>132</v>
      </c>
      <c r="E185" s="258" t="s">
        <v>1</v>
      </c>
      <c r="F185" s="259" t="s">
        <v>141</v>
      </c>
      <c r="G185" s="257"/>
      <c r="H185" s="260">
        <v>46.158000000000001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6" t="s">
        <v>132</v>
      </c>
      <c r="AU185" s="266" t="s">
        <v>83</v>
      </c>
      <c r="AV185" s="15" t="s">
        <v>130</v>
      </c>
      <c r="AW185" s="15" t="s">
        <v>30</v>
      </c>
      <c r="AX185" s="15" t="s">
        <v>81</v>
      </c>
      <c r="AY185" s="266" t="s">
        <v>124</v>
      </c>
    </row>
    <row r="186" s="2" customFormat="1" ht="33" customHeight="1">
      <c r="A186" s="39"/>
      <c r="B186" s="40"/>
      <c r="C186" s="220" t="s">
        <v>231</v>
      </c>
      <c r="D186" s="220" t="s">
        <v>126</v>
      </c>
      <c r="E186" s="221" t="s">
        <v>377</v>
      </c>
      <c r="F186" s="222" t="s">
        <v>378</v>
      </c>
      <c r="G186" s="223" t="s">
        <v>129</v>
      </c>
      <c r="H186" s="224">
        <v>46.158000000000001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38</v>
      </c>
      <c r="O186" s="92"/>
      <c r="P186" s="230">
        <f>O186*H186</f>
        <v>0</v>
      </c>
      <c r="Q186" s="230">
        <v>0.00013999999999999999</v>
      </c>
      <c r="R186" s="230">
        <f>Q186*H186</f>
        <v>0.00646212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231</v>
      </c>
      <c r="AT186" s="232" t="s">
        <v>126</v>
      </c>
      <c r="AU186" s="232" t="s">
        <v>83</v>
      </c>
      <c r="AY186" s="18" t="s">
        <v>124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81</v>
      </c>
      <c r="BK186" s="233">
        <f>ROUND(I186*H186,2)</f>
        <v>0</v>
      </c>
      <c r="BL186" s="18" t="s">
        <v>231</v>
      </c>
      <c r="BM186" s="232" t="s">
        <v>441</v>
      </c>
    </row>
    <row r="187" s="12" customFormat="1" ht="25.92" customHeight="1">
      <c r="A187" s="12"/>
      <c r="B187" s="204"/>
      <c r="C187" s="205"/>
      <c r="D187" s="206" t="s">
        <v>72</v>
      </c>
      <c r="E187" s="207" t="s">
        <v>380</v>
      </c>
      <c r="F187" s="207" t="s">
        <v>381</v>
      </c>
      <c r="G187" s="205"/>
      <c r="H187" s="205"/>
      <c r="I187" s="208"/>
      <c r="J187" s="209">
        <f>BK187</f>
        <v>0</v>
      </c>
      <c r="K187" s="205"/>
      <c r="L187" s="210"/>
      <c r="M187" s="211"/>
      <c r="N187" s="212"/>
      <c r="O187" s="212"/>
      <c r="P187" s="213">
        <f>P188</f>
        <v>0</v>
      </c>
      <c r="Q187" s="212"/>
      <c r="R187" s="213">
        <f>R188</f>
        <v>0</v>
      </c>
      <c r="S187" s="212"/>
      <c r="T187" s="214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5" t="s">
        <v>149</v>
      </c>
      <c r="AT187" s="216" t="s">
        <v>72</v>
      </c>
      <c r="AU187" s="216" t="s">
        <v>73</v>
      </c>
      <c r="AY187" s="215" t="s">
        <v>124</v>
      </c>
      <c r="BK187" s="217">
        <f>BK188</f>
        <v>0</v>
      </c>
    </row>
    <row r="188" s="12" customFormat="1" ht="22.8" customHeight="1">
      <c r="A188" s="12"/>
      <c r="B188" s="204"/>
      <c r="C188" s="205"/>
      <c r="D188" s="206" t="s">
        <v>72</v>
      </c>
      <c r="E188" s="218" t="s">
        <v>382</v>
      </c>
      <c r="F188" s="218" t="s">
        <v>383</v>
      </c>
      <c r="G188" s="205"/>
      <c r="H188" s="205"/>
      <c r="I188" s="208"/>
      <c r="J188" s="219">
        <f>BK188</f>
        <v>0</v>
      </c>
      <c r="K188" s="205"/>
      <c r="L188" s="210"/>
      <c r="M188" s="211"/>
      <c r="N188" s="212"/>
      <c r="O188" s="212"/>
      <c r="P188" s="213">
        <f>P189</f>
        <v>0</v>
      </c>
      <c r="Q188" s="212"/>
      <c r="R188" s="213">
        <f>R189</f>
        <v>0</v>
      </c>
      <c r="S188" s="212"/>
      <c r="T188" s="214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149</v>
      </c>
      <c r="AT188" s="216" t="s">
        <v>72</v>
      </c>
      <c r="AU188" s="216" t="s">
        <v>81</v>
      </c>
      <c r="AY188" s="215" t="s">
        <v>124</v>
      </c>
      <c r="BK188" s="217">
        <f>BK189</f>
        <v>0</v>
      </c>
    </row>
    <row r="189" s="2" customFormat="1" ht="16.5" customHeight="1">
      <c r="A189" s="39"/>
      <c r="B189" s="40"/>
      <c r="C189" s="220" t="s">
        <v>240</v>
      </c>
      <c r="D189" s="220" t="s">
        <v>126</v>
      </c>
      <c r="E189" s="221" t="s">
        <v>385</v>
      </c>
      <c r="F189" s="222" t="s">
        <v>383</v>
      </c>
      <c r="G189" s="223" t="s">
        <v>358</v>
      </c>
      <c r="H189" s="278"/>
      <c r="I189" s="225"/>
      <c r="J189" s="226">
        <f>ROUND(I189*H189,2)</f>
        <v>0</v>
      </c>
      <c r="K189" s="227"/>
      <c r="L189" s="45"/>
      <c r="M189" s="290" t="s">
        <v>1</v>
      </c>
      <c r="N189" s="291" t="s">
        <v>38</v>
      </c>
      <c r="O189" s="292"/>
      <c r="P189" s="293">
        <f>O189*H189</f>
        <v>0</v>
      </c>
      <c r="Q189" s="293">
        <v>0</v>
      </c>
      <c r="R189" s="293">
        <f>Q189*H189</f>
        <v>0</v>
      </c>
      <c r="S189" s="293">
        <v>0</v>
      </c>
      <c r="T189" s="29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386</v>
      </c>
      <c r="AT189" s="232" t="s">
        <v>126</v>
      </c>
      <c r="AU189" s="232" t="s">
        <v>83</v>
      </c>
      <c r="AY189" s="18" t="s">
        <v>124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81</v>
      </c>
      <c r="BK189" s="233">
        <f>ROUND(I189*H189,2)</f>
        <v>0</v>
      </c>
      <c r="BL189" s="18" t="s">
        <v>386</v>
      </c>
      <c r="BM189" s="232" t="s">
        <v>442</v>
      </c>
    </row>
    <row r="190" s="2" customFormat="1" ht="6.96" customHeight="1">
      <c r="A190" s="39"/>
      <c r="B190" s="67"/>
      <c r="C190" s="68"/>
      <c r="D190" s="68"/>
      <c r="E190" s="68"/>
      <c r="F190" s="68"/>
      <c r="G190" s="68"/>
      <c r="H190" s="68"/>
      <c r="I190" s="68"/>
      <c r="J190" s="68"/>
      <c r="K190" s="68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9s06/s5SOz/QiPyirtFFVa+G5s9J5tDy59AnrekXsrJ7uOTCoq81KIzLz9Z8J22DeDj+PZoR0Y07n87rjhkLrw==" hashValue="SPv2NruCcmWtjCVDmlthGJa+bfTgdMfQs5vJZUt0J8fcgXNJrJAS7dG5ck1ORZx0K6eWMq5bTig5xrfv8a1sJQ==" algorithmName="SHA-512" password="CC35"/>
  <autoFilter ref="C123:K18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Vostrý</dc:creator>
  <cp:lastModifiedBy>Marek Vostrý</cp:lastModifiedBy>
  <dcterms:created xsi:type="dcterms:W3CDTF">2025-07-22T07:20:18Z</dcterms:created>
  <dcterms:modified xsi:type="dcterms:W3CDTF">2025-07-22T07:20:21Z</dcterms:modified>
</cp:coreProperties>
</file>