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X:\Dokumenty C\VZ\Kyberbezpečnost VZMR\"/>
    </mc:Choice>
  </mc:AlternateContent>
  <xr:revisionPtr revIDLastSave="0" documentId="13_ncr:1_{80B1431B-132C-4F6F-9BB7-695918CAF15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List1!$A$1:$K$36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K10" i="1" s="1"/>
  <c r="I11" i="1"/>
  <c r="J11" i="1" s="1"/>
  <c r="I12" i="1"/>
  <c r="K12" i="1" s="1"/>
  <c r="I13" i="1"/>
  <c r="J13" i="1" s="1"/>
  <c r="I14" i="1"/>
  <c r="K14" i="1" s="1"/>
  <c r="I15" i="1"/>
  <c r="K15" i="1" s="1"/>
  <c r="I16" i="1"/>
  <c r="J16" i="1" s="1"/>
  <c r="I17" i="1"/>
  <c r="K17" i="1" s="1"/>
  <c r="I18" i="1"/>
  <c r="K18" i="1" s="1"/>
  <c r="I19" i="1"/>
  <c r="I20" i="1"/>
  <c r="K20" i="1" s="1"/>
  <c r="I21" i="1"/>
  <c r="K21" i="1" s="1"/>
  <c r="I22" i="1"/>
  <c r="J22" i="1" s="1"/>
  <c r="I23" i="1"/>
  <c r="K23" i="1" s="1"/>
  <c r="I24" i="1"/>
  <c r="J24" i="1" s="1"/>
  <c r="I25" i="1"/>
  <c r="K25" i="1" s="1"/>
  <c r="I26" i="1"/>
  <c r="J26" i="1" s="1"/>
  <c r="I27" i="1"/>
  <c r="K27" i="1" s="1"/>
  <c r="I28" i="1"/>
  <c r="I29" i="1"/>
  <c r="I9" i="1"/>
  <c r="K16" i="1"/>
  <c r="K19" i="1"/>
  <c r="K28" i="1"/>
  <c r="K29" i="1"/>
  <c r="J10" i="1"/>
  <c r="J17" i="1"/>
  <c r="J19" i="1"/>
  <c r="J28" i="1"/>
  <c r="J29" i="1"/>
  <c r="K9" i="1"/>
  <c r="K26" i="1" l="1"/>
  <c r="K24" i="1"/>
  <c r="J25" i="1"/>
  <c r="K11" i="1"/>
  <c r="J12" i="1"/>
  <c r="J14" i="1"/>
  <c r="K13" i="1"/>
  <c r="J27" i="1"/>
  <c r="J15" i="1"/>
  <c r="K22" i="1"/>
  <c r="J23" i="1"/>
  <c r="J21" i="1"/>
  <c r="J20" i="1"/>
  <c r="J18" i="1"/>
  <c r="I30" i="1"/>
  <c r="J9" i="1"/>
  <c r="K30" i="1" l="1"/>
  <c r="J30" i="1"/>
</calcChain>
</file>

<file path=xl/sharedStrings.xml><?xml version="1.0" encoding="utf-8"?>
<sst xmlns="http://schemas.openxmlformats.org/spreadsheetml/2006/main" count="98" uniqueCount="79">
  <si>
    <t>POLOŽKA</t>
  </si>
  <si>
    <t>1.</t>
  </si>
  <si>
    <t>2.</t>
  </si>
  <si>
    <t>3.</t>
  </si>
  <si>
    <t>UPOZORNĚNÍ:  Dodavatel odpovídá za kontrolu funkčnosti nastavených vzorců v tabulce.</t>
  </si>
  <si>
    <t>Zařízení následné rehabilitační a hospicové péče,
příspěvková organizace
Perninská 975, 362 21 Nejdek                                                                                                                                
IČ: 69979821</t>
  </si>
  <si>
    <t>4.</t>
  </si>
  <si>
    <t>Příloha č. 3 výzvy</t>
  </si>
  <si>
    <t>Licence Microsoft 365 Business Premium - s platností na 12 měsíců.</t>
  </si>
  <si>
    <t>Instalace a konfigurace SW Microsoft 365 Business Premium, nastavení vyšších bezpečnostních funkcí M365</t>
  </si>
  <si>
    <t>Instalace a konfigurace SW Microsoft Defender pro stanice</t>
  </si>
  <si>
    <t>Implementace nástroje pro LogManagement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</si>
  <si>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</si>
  <si>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</si>
  <si>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</si>
  <si>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</si>
  <si>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</si>
  <si>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</si>
  <si>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</si>
  <si>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</si>
  <si>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</si>
  <si>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</si>
  <si>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</si>
  <si>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</si>
  <si>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</si>
  <si>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</si>
  <si>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</si>
  <si>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</si>
  <si>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</si>
  <si>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Antivirové řešení Microsoft Defender pro servery - s platností na 12 měsíců.</t>
  </si>
  <si>
    <t>Instalace a konfigurace antiviru Defender pro 6 serverů (AP, aplikační Backup)</t>
  </si>
  <si>
    <t>Instalace a konfigurace SW systému Microsoft Sentinel</t>
  </si>
  <si>
    <t>Přidání disků do serverů pro ukládání primárních záloh Veaam Backap a logů Fortianalyzeru</t>
  </si>
  <si>
    <t>Neměnné uložiště pro zálohy - HW</t>
  </si>
  <si>
    <t>Práce k položkám zálohování</t>
  </si>
  <si>
    <t>Licence pro geografické zálohování s platností na 12 měsíců</t>
  </si>
  <si>
    <t>Práce k nastavení geografického zálohování</t>
  </si>
  <si>
    <t>Zvýšení bezpečnosti sítě, nastavení VLAN, segmentace sítě, nastavení dohledu, NAC, 802.1X</t>
  </si>
  <si>
    <t>Konfigurace nástroje Local Administrator Password Solution (LAPS)</t>
  </si>
  <si>
    <t>Práce na nastavení logování</t>
  </si>
  <si>
    <t>Instalace a konfigurace systému FortiAnalyzer</t>
  </si>
  <si>
    <t>Pořízení a implementace systému pro správu aktiv v oblasti zdravotnické techniky, řízení rizik a zranitelností</t>
  </si>
  <si>
    <t>Licence FortiAnalyzer pro ukládání a analýzu logů (denní kapacity databáze 5GB pro ukládání logů) s podporou na 12 měsíců</t>
  </si>
  <si>
    <t>MNOŽSTVÍ</t>
  </si>
  <si>
    <t>CELKOVÁ CENA V KČ BEZ DPH</t>
  </si>
  <si>
    <t xml:space="preserve"> DPH V KČ</t>
  </si>
  <si>
    <t>CELKOVÁ CENA V KČ VČETNĚ DPH</t>
  </si>
  <si>
    <t>POPIS</t>
  </si>
  <si>
    <t>MĚRNÁ JEDNOTKA 
 (počet hodin či kusů)</t>
  </si>
  <si>
    <t>** Uvedená cena je konečná a musí zahrnovat veškeré náklady spojené s analýzou provozních revizí.</t>
  </si>
  <si>
    <t>CENA**</t>
  </si>
  <si>
    <t>* Dodavatel doplní pouze žlutě označené části tabulky.</t>
  </si>
  <si>
    <t>JEDNOTKOVÁ CENA V KČ BEZ DPH*</t>
  </si>
  <si>
    <t>ks</t>
  </si>
  <si>
    <t>hod.</t>
  </si>
  <si>
    <r>
      <rPr>
        <b/>
        <sz val="18"/>
        <color theme="1"/>
        <rFont val="Times New Roman"/>
        <family val="1"/>
        <charset val="238"/>
      </rPr>
      <t>CENOVÁ KALKULACE</t>
    </r>
    <r>
      <rPr>
        <b/>
        <sz val="14"/>
        <color theme="1"/>
        <rFont val="Times New Roman"/>
        <family val="1"/>
        <charset val="238"/>
      </rPr>
      <t xml:space="preserve">
Zajištění kybernetické bezpečnosti REHOS Nejdek</t>
    </r>
  </si>
  <si>
    <t>Antimalware / Antivirus v reálném čase
EDR (Endpoint Detection and Response) – detekce pokročilých hrozeb na serverech
Vulnerability Assessment – skenování zranitelností</t>
  </si>
  <si>
    <t>Azure AD / Entra ID – správa identit, MFA, podmíněný přístup (Conditional Access).
Intune – správa a zabezpečení zařízení 
Šifrování dat – BitLocker na zařízeních
Ochrana dat pomocí DLP – prevence úniku citlivých informací.</t>
  </si>
  <si>
    <t>Centralizovaný sběr logů z cloudových i on-premise systémů (SIEM).
Konektory pro integraci s Azure, M365, servery, firewally, SaaS aplikacemi atd.</t>
  </si>
  <si>
    <t>Statická IP, DNS a NTP
Aktuální FW
MFA a role-based access pro administrátory
Zabezpečené připojení mezi FortiGate a FortiAnalyzer
Správné ADOM rozdělení
Nastavené log retention politiky a ochrana integrity logů
Monitoring výkonu a alerting</t>
  </si>
  <si>
    <t xml:space="preserve">Instalace LAPS na server/klienty.
Rozšířit schéma AD o LAPS atributy 
Nastavit GPO pro správu lokálního admin hesla (rotace, délka, expirace).
Nasadit LAPS klienta na stanice
Nakonfigurovat oprávnění v AD
</t>
  </si>
  <si>
    <t>Retenční politika
Šifrování záloh – ochrana dat při přenosu i ukládání.
Automatické ověřování konzistence záloh – testy integrity
Monitorování a alerting 
Rozdělení administrátorský účtů a rolí</t>
  </si>
  <si>
    <t>Nasatvení odděleného úložiště, šifrování dat při přenosu, retenční politika pro obě lokality, kontrola konzistence záloh, monitoring a alerting</t>
  </si>
  <si>
    <t>VLAN segmentace, nastavení ACL, centralizované správa autentizace, monitoring a dohled sítě, politika přístupů pro hosty, 802.1x ověřování zařízení po připojení do sítě</t>
  </si>
  <si>
    <t>Ochrana koncových zařízení (antivirová ochrana, EDR, detekce ransomwaru)</t>
  </si>
  <si>
    <t>Nasazení na servery,zapnutí skenování zraniterlností, povolení síťové ochrany</t>
  </si>
  <si>
    <t>Registrace zařízení, nastavení účtů, aktivace cloudových funkcí, konfigurace, nastavení alertů, šifrování a přenos dat, integrace s Fortinet službami</t>
  </si>
  <si>
    <t>Soulad s NIS2
Zvýšení bezpečnosti informačních technologií a snížení rizika bezp. incidentů.
Dokumentace a šablony v oblasti kybernetické bezpečnosti v souladu s NIS2
Zvýšení povědomí o bezp.riz. pro zaměstnance.
Posouzení organizačních a technických opatření v oblasti kyb.bezp.
Školení v oblasti kyb.bezp.</t>
  </si>
  <si>
    <t>Vytvoření a konfigurace Log Analytics Workspace
Aktivace Microsoft Sentinel nad Log Analytics Workspace
Připojení datových konektorů z Business Premium
Nastavení diagnostických logů v Azure
Povolení pravidel
Nastavení automatizace
Nasazení workbooks, politik a retencí a incident managementu</t>
  </si>
  <si>
    <t>Licence FortiCloud (12 měsíců retence) pro Fortinet FortiGate 70F</t>
  </si>
  <si>
    <t>Licence Microsoft Sentinel - s podporou na 12 měsíců s retencí uchování dat na 18 měsíců</t>
  </si>
  <si>
    <t>NAS s disky 8x 8TB v RAID6, ssd chace a 10gbe kartou, vč. potřebné DAC kabeláže. Referenční typ Synology RS3621+</t>
  </si>
  <si>
    <t>Anycloud-baas-for-veeam pro 5TB na roky 5 virtuálních serverů, 12 měsíců</t>
  </si>
  <si>
    <t xml:space="preserve">
5x SSD pro server DELL T440 1,92TB
Seriál number serveru: JL2DPQ3</t>
  </si>
  <si>
    <t>Pořízení a implementace nástroje pro zálohování a archivaci M365. Licence s platností na 12 měsíců.</t>
  </si>
  <si>
    <t>AnyCloud pro M365 pro 25 uživatelů</t>
  </si>
  <si>
    <t xml:space="preserve">PŘEDPOKLÁDANÁ CENA </t>
  </si>
  <si>
    <t>MINIMÁLNÍ NÁROKY NA KONFIGURACI</t>
  </si>
  <si>
    <t>Č.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</si>
</sst>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Kč&quot;"/>
    <numFmt numFmtId="165" formatCode="#,##0.00\ _K_č"/>
    <numFmt numFmtId="166" formatCode="#,##0.00&quot; &quot;[$Kč-405]"/>
    <numFmt numFmtId="167" formatCode="#,##0\ &quot;Kč&quot;"/>
  </numFmts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164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166" fontId="8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67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165" fontId="8" fillId="0" borderId="1" xfId="0" applyNumberFormat="1" applyFont="1" applyBorder="1" applyAlignment="1" applyProtection="1">
      <alignment horizontal="center" vertical="center" wrapText="1"/>
      <protection locked="0"/>
    </xf>
    <xf numFmtId="165" fontId="8" fillId="0" borderId="1" xfId="0" applyNumberFormat="1" applyFont="1" applyBorder="1" applyAlignment="1" applyProtection="1">
      <alignment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vertical="center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166" fontId="7" fillId="0" borderId="1" xfId="0" applyNumberFormat="1" applyFont="1" applyBorder="1" applyAlignment="1" applyProtection="1">
      <alignment vertical="center"/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8" fillId="0" borderId="1" xfId="0" applyFont="1" applyBorder="1" applyAlignment="1">
      <alignment horizontal="left" vertical="center" wrapText="1"/>
    </xf>
    <xf numFmtId="0" fontId="2" fillId="0" borderId="0" xfId="0" applyFont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28575</xdr:rowOff>
    </xdr:from>
    <xdr:to>
      <xdr:col>1</xdr:col>
      <xdr:colOff>896984</xdr:colOff>
      <xdr:row>1</xdr:row>
      <xdr:rowOff>438184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A9B396D6-1638-1FFA-11DF-A2B5AE8832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123825"/>
          <a:ext cx="1276079" cy="4096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5"/>
  <sheetViews>
    <sheetView tabSelected="1" zoomScale="70" zoomScaleNormal="70" workbookViewId="0">
      <selection activeCell="C29" sqref="C29"/>
    </sheetView>
  </sheetViews>
  <sheetFormatPr defaultColWidth="8.88671875" defaultRowHeight="13.8" x14ac:dyDescent="0.25"/>
  <cols>
    <col min="1" max="1" width="6.33203125" style="3" customWidth="1"/>
    <col min="2" max="2" width="28.6640625" style="3" customWidth="1"/>
    <col min="3" max="3" width="50.77734375" style="3" customWidth="1"/>
    <col min="4" max="4" width="21" style="5" customWidth="1"/>
    <col min="5" max="5" width="50.77734375" style="3" customWidth="1"/>
    <col min="6" max="6" width="15.77734375" style="4" customWidth="1"/>
    <col min="7" max="11" width="18.109375" style="3" customWidth="1"/>
    <col min="12" max="16384" width="8.88671875" style="3"/>
  </cols>
  <sheetData>
    <row r="1" spans="1:11" ht="7.2" customHeight="1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36.6" customHeight="1" x14ac:dyDescent="0.25">
      <c r="A2" s="29"/>
      <c r="B2" s="29"/>
      <c r="C2" s="29"/>
      <c r="D2" s="29"/>
      <c r="E2" s="29"/>
      <c r="K2" s="3" t="s">
        <v>7</v>
      </c>
    </row>
    <row r="3" spans="1:11" ht="13.95" customHeight="1" x14ac:dyDescent="0.25">
      <c r="A3" s="30" t="s">
        <v>5</v>
      </c>
      <c r="B3" s="31"/>
      <c r="C3" s="33" t="s">
        <v>55</v>
      </c>
      <c r="D3" s="34"/>
      <c r="E3" s="34"/>
      <c r="F3" s="34"/>
      <c r="G3" s="34"/>
      <c r="H3" s="34"/>
      <c r="I3" s="34"/>
      <c r="J3" s="34"/>
      <c r="K3" s="34"/>
    </row>
    <row r="4" spans="1:11" ht="13.95" customHeight="1" x14ac:dyDescent="0.25">
      <c r="A4" s="31"/>
      <c r="B4" s="31"/>
      <c r="C4" s="34"/>
      <c r="D4" s="34"/>
      <c r="E4" s="34"/>
      <c r="F4" s="34"/>
      <c r="G4" s="34"/>
      <c r="H4" s="34"/>
      <c r="I4" s="34"/>
      <c r="J4" s="34"/>
      <c r="K4" s="34"/>
    </row>
    <row r="5" spans="1:11" ht="13.95" customHeight="1" x14ac:dyDescent="0.25">
      <c r="A5" s="31"/>
      <c r="B5" s="31"/>
      <c r="C5" s="34"/>
      <c r="D5" s="34"/>
      <c r="E5" s="34"/>
      <c r="F5" s="34"/>
      <c r="G5" s="34"/>
      <c r="H5" s="34"/>
      <c r="I5" s="34"/>
      <c r="J5" s="34"/>
      <c r="K5" s="34"/>
    </row>
    <row r="6" spans="1:11" ht="13.95" customHeight="1" x14ac:dyDescent="0.25">
      <c r="A6" s="31"/>
      <c r="B6" s="31"/>
      <c r="C6" s="34"/>
      <c r="D6" s="34"/>
      <c r="E6" s="34"/>
      <c r="F6" s="34"/>
      <c r="G6" s="34"/>
      <c r="H6" s="34"/>
      <c r="I6" s="34"/>
      <c r="J6" s="34"/>
      <c r="K6" s="34"/>
    </row>
    <row r="7" spans="1:11" x14ac:dyDescent="0.25">
      <c r="A7" s="32"/>
      <c r="B7" s="32"/>
    </row>
    <row r="8" spans="1:11" s="8" customFormat="1" ht="55.2" x14ac:dyDescent="0.3">
      <c r="A8" s="6" t="s">
        <v>78</v>
      </c>
      <c r="B8" s="6" t="s">
        <v>0</v>
      </c>
      <c r="C8" s="6" t="s">
        <v>77</v>
      </c>
      <c r="D8" s="7" t="s">
        <v>76</v>
      </c>
      <c r="E8" s="6" t="s">
        <v>47</v>
      </c>
      <c r="F8" s="7" t="s">
        <v>48</v>
      </c>
      <c r="G8" s="7" t="s">
        <v>43</v>
      </c>
      <c r="H8" s="7" t="s">
        <v>52</v>
      </c>
      <c r="I8" s="7" t="s">
        <v>44</v>
      </c>
      <c r="J8" s="7" t="s">
        <v>45</v>
      </c>
      <c r="K8" s="7" t="s">
        <v>46</v>
      </c>
    </row>
    <row r="9" spans="1:11" s="8" customFormat="1" ht="41.4" x14ac:dyDescent="0.3">
      <c r="A9" s="9" t="s">
        <v>1</v>
      </c>
      <c r="B9" s="25" t="s">
        <v>8</v>
      </c>
      <c r="C9" s="25"/>
      <c r="D9" s="10">
        <v>6200</v>
      </c>
      <c r="E9" s="11"/>
      <c r="F9" s="12" t="s">
        <v>53</v>
      </c>
      <c r="G9" s="9">
        <v>25</v>
      </c>
      <c r="H9" s="1"/>
      <c r="I9" s="13">
        <f>G9*H9</f>
        <v>0</v>
      </c>
      <c r="J9" s="14">
        <f>I9*0.21</f>
        <v>0</v>
      </c>
      <c r="K9" s="14">
        <f>I9*1.21</f>
        <v>0</v>
      </c>
    </row>
    <row r="10" spans="1:11" s="8" customFormat="1" ht="82.8" x14ac:dyDescent="0.3">
      <c r="A10" s="9" t="s">
        <v>2</v>
      </c>
      <c r="B10" s="25" t="s">
        <v>9</v>
      </c>
      <c r="C10" s="25" t="s">
        <v>57</v>
      </c>
      <c r="D10" s="10">
        <v>120000</v>
      </c>
      <c r="E10" s="11"/>
      <c r="F10" s="12" t="s">
        <v>54</v>
      </c>
      <c r="G10" s="15"/>
      <c r="H10" s="1"/>
      <c r="I10" s="13">
        <f t="shared" ref="I10:I29" si="0">G10*H10</f>
        <v>0</v>
      </c>
      <c r="J10" s="14">
        <f t="shared" ref="J10:J29" si="1">I10*0.21</f>
        <v>0</v>
      </c>
      <c r="K10" s="14">
        <f t="shared" ref="K10:K29" si="2">I10*1.21</f>
        <v>0</v>
      </c>
    </row>
    <row r="11" spans="1:11" s="8" customFormat="1" ht="31.8" customHeight="1" x14ac:dyDescent="0.3">
      <c r="A11" s="9" t="s">
        <v>3</v>
      </c>
      <c r="B11" s="25" t="s">
        <v>10</v>
      </c>
      <c r="C11" s="25" t="s">
        <v>64</v>
      </c>
      <c r="D11" s="10">
        <v>50000</v>
      </c>
      <c r="E11" s="11"/>
      <c r="F11" s="12" t="s">
        <v>54</v>
      </c>
      <c r="G11" s="15"/>
      <c r="H11" s="1"/>
      <c r="I11" s="13">
        <f t="shared" si="0"/>
        <v>0</v>
      </c>
      <c r="J11" s="14">
        <f t="shared" si="1"/>
        <v>0</v>
      </c>
      <c r="K11" s="14">
        <f t="shared" si="2"/>
        <v>0</v>
      </c>
    </row>
    <row r="12" spans="1:11" s="17" customFormat="1" ht="134.4" customHeight="1" x14ac:dyDescent="0.3">
      <c r="A12" s="9" t="s">
        <v>6</v>
      </c>
      <c r="B12" s="25" t="s">
        <v>11</v>
      </c>
      <c r="C12" s="25" t="s">
        <v>68</v>
      </c>
      <c r="D12" s="10">
        <v>60000</v>
      </c>
      <c r="E12" s="11"/>
      <c r="F12" s="12" t="s">
        <v>54</v>
      </c>
      <c r="G12" s="16"/>
      <c r="H12" s="2"/>
      <c r="I12" s="13">
        <f t="shared" si="0"/>
        <v>0</v>
      </c>
      <c r="J12" s="14">
        <f t="shared" si="1"/>
        <v>0</v>
      </c>
      <c r="K12" s="14">
        <f t="shared" si="2"/>
        <v>0</v>
      </c>
    </row>
    <row r="13" spans="1:11" s="17" customFormat="1" ht="55.5" customHeight="1" x14ac:dyDescent="0.3">
      <c r="A13" s="9" t="s">
        <v>12</v>
      </c>
      <c r="B13" s="25" t="s">
        <v>29</v>
      </c>
      <c r="C13" s="25" t="s">
        <v>65</v>
      </c>
      <c r="D13" s="10">
        <v>2400</v>
      </c>
      <c r="E13" s="11"/>
      <c r="F13" s="12" t="s">
        <v>54</v>
      </c>
      <c r="G13" s="16"/>
      <c r="H13" s="2"/>
      <c r="I13" s="13">
        <f t="shared" si="0"/>
        <v>0</v>
      </c>
      <c r="J13" s="14">
        <f t="shared" si="1"/>
        <v>0</v>
      </c>
      <c r="K13" s="14">
        <f t="shared" si="2"/>
        <v>0</v>
      </c>
    </row>
    <row r="14" spans="1:11" s="17" customFormat="1" ht="57.75" customHeight="1" x14ac:dyDescent="0.3">
      <c r="A14" s="9" t="s">
        <v>13</v>
      </c>
      <c r="B14" s="25" t="s">
        <v>30</v>
      </c>
      <c r="C14" s="25" t="s">
        <v>56</v>
      </c>
      <c r="D14" s="10">
        <v>70000</v>
      </c>
      <c r="E14" s="11"/>
      <c r="F14" s="12" t="s">
        <v>54</v>
      </c>
      <c r="G14" s="16"/>
      <c r="H14" s="2"/>
      <c r="I14" s="13">
        <f t="shared" si="0"/>
        <v>0</v>
      </c>
      <c r="J14" s="14">
        <f t="shared" si="1"/>
        <v>0</v>
      </c>
      <c r="K14" s="14">
        <f t="shared" si="2"/>
        <v>0</v>
      </c>
    </row>
    <row r="15" spans="1:11" s="17" customFormat="1" ht="41.4" x14ac:dyDescent="0.3">
      <c r="A15" s="9" t="s">
        <v>14</v>
      </c>
      <c r="B15" s="25" t="s">
        <v>70</v>
      </c>
      <c r="C15" s="25"/>
      <c r="D15" s="10">
        <v>95000</v>
      </c>
      <c r="E15" s="11"/>
      <c r="F15" s="12" t="s">
        <v>53</v>
      </c>
      <c r="G15" s="18">
        <v>1</v>
      </c>
      <c r="H15" s="2"/>
      <c r="I15" s="13">
        <f t="shared" si="0"/>
        <v>0</v>
      </c>
      <c r="J15" s="14">
        <f t="shared" si="1"/>
        <v>0</v>
      </c>
      <c r="K15" s="14">
        <f t="shared" si="2"/>
        <v>0</v>
      </c>
    </row>
    <row r="16" spans="1:11" s="17" customFormat="1" ht="55.2" x14ac:dyDescent="0.3">
      <c r="A16" s="9" t="s">
        <v>15</v>
      </c>
      <c r="B16" s="25" t="s">
        <v>31</v>
      </c>
      <c r="C16" s="25" t="s">
        <v>58</v>
      </c>
      <c r="D16" s="10">
        <v>150000</v>
      </c>
      <c r="E16" s="11"/>
      <c r="F16" s="12" t="s">
        <v>54</v>
      </c>
      <c r="G16" s="16"/>
      <c r="H16" s="2"/>
      <c r="I16" s="13">
        <f t="shared" si="0"/>
        <v>0</v>
      </c>
      <c r="J16" s="14">
        <f t="shared" si="1"/>
        <v>0</v>
      </c>
      <c r="K16" s="14">
        <f t="shared" si="2"/>
        <v>0</v>
      </c>
    </row>
    <row r="17" spans="1:14" s="17" customFormat="1" ht="55.2" x14ac:dyDescent="0.3">
      <c r="A17" s="9" t="s">
        <v>16</v>
      </c>
      <c r="B17" s="25" t="s">
        <v>32</v>
      </c>
      <c r="C17" s="25" t="s">
        <v>73</v>
      </c>
      <c r="D17" s="10">
        <v>130000</v>
      </c>
      <c r="E17" s="11"/>
      <c r="F17" s="12" t="s">
        <v>53</v>
      </c>
      <c r="G17" s="18">
        <v>1</v>
      </c>
      <c r="H17" s="2"/>
      <c r="I17" s="13">
        <f t="shared" si="0"/>
        <v>0</v>
      </c>
      <c r="J17" s="14">
        <f t="shared" si="1"/>
        <v>0</v>
      </c>
      <c r="K17" s="14">
        <f t="shared" si="2"/>
        <v>0</v>
      </c>
    </row>
    <row r="18" spans="1:14" s="17" customFormat="1" ht="49.5" customHeight="1" x14ac:dyDescent="0.3">
      <c r="A18" s="9" t="s">
        <v>17</v>
      </c>
      <c r="B18" s="25" t="s">
        <v>33</v>
      </c>
      <c r="C18" s="25" t="s">
        <v>71</v>
      </c>
      <c r="D18" s="10">
        <v>250000</v>
      </c>
      <c r="E18" s="11"/>
      <c r="F18" s="12" t="s">
        <v>53</v>
      </c>
      <c r="G18" s="18">
        <v>1</v>
      </c>
      <c r="H18" s="2"/>
      <c r="I18" s="13">
        <f t="shared" si="0"/>
        <v>0</v>
      </c>
      <c r="J18" s="14">
        <f t="shared" si="1"/>
        <v>0</v>
      </c>
      <c r="K18" s="14">
        <f t="shared" si="2"/>
        <v>0</v>
      </c>
    </row>
    <row r="19" spans="1:14" s="17" customFormat="1" ht="70.5" customHeight="1" x14ac:dyDescent="0.3">
      <c r="A19" s="9" t="s">
        <v>18</v>
      </c>
      <c r="B19" s="25" t="s">
        <v>74</v>
      </c>
      <c r="C19" s="25" t="s">
        <v>75</v>
      </c>
      <c r="D19" s="10">
        <v>40000</v>
      </c>
      <c r="E19" s="11"/>
      <c r="F19" s="12" t="s">
        <v>53</v>
      </c>
      <c r="G19" s="18">
        <v>1</v>
      </c>
      <c r="H19" s="2"/>
      <c r="I19" s="13">
        <f t="shared" si="0"/>
        <v>0</v>
      </c>
      <c r="J19" s="14">
        <f t="shared" si="1"/>
        <v>0</v>
      </c>
      <c r="K19" s="14">
        <f t="shared" si="2"/>
        <v>0</v>
      </c>
    </row>
    <row r="20" spans="1:14" s="17" customFormat="1" ht="69" x14ac:dyDescent="0.3">
      <c r="A20" s="9" t="s">
        <v>19</v>
      </c>
      <c r="B20" s="25" t="s">
        <v>34</v>
      </c>
      <c r="C20" s="25" t="s">
        <v>61</v>
      </c>
      <c r="D20" s="10">
        <v>150000</v>
      </c>
      <c r="E20" s="11"/>
      <c r="F20" s="12" t="s">
        <v>54</v>
      </c>
      <c r="G20" s="16"/>
      <c r="H20" s="2"/>
      <c r="I20" s="13">
        <f t="shared" si="0"/>
        <v>0</v>
      </c>
      <c r="J20" s="14">
        <f t="shared" si="1"/>
        <v>0</v>
      </c>
      <c r="K20" s="14">
        <f t="shared" si="2"/>
        <v>0</v>
      </c>
    </row>
    <row r="21" spans="1:14" s="17" customFormat="1" ht="41.4" x14ac:dyDescent="0.3">
      <c r="A21" s="9" t="s">
        <v>20</v>
      </c>
      <c r="B21" s="25" t="s">
        <v>35</v>
      </c>
      <c r="C21" s="25" t="s">
        <v>72</v>
      </c>
      <c r="D21" s="10">
        <v>180000</v>
      </c>
      <c r="E21" s="11"/>
      <c r="F21" s="12" t="s">
        <v>53</v>
      </c>
      <c r="G21" s="18">
        <v>1</v>
      </c>
      <c r="H21" s="2"/>
      <c r="I21" s="13">
        <f t="shared" si="0"/>
        <v>0</v>
      </c>
      <c r="J21" s="14">
        <f t="shared" si="1"/>
        <v>0</v>
      </c>
      <c r="K21" s="14">
        <f t="shared" si="2"/>
        <v>0</v>
      </c>
    </row>
    <row r="22" spans="1:14" s="17" customFormat="1" ht="41.4" x14ac:dyDescent="0.3">
      <c r="A22" s="9" t="s">
        <v>21</v>
      </c>
      <c r="B22" s="25" t="s">
        <v>36</v>
      </c>
      <c r="C22" s="25" t="s">
        <v>62</v>
      </c>
      <c r="D22" s="10">
        <v>80000</v>
      </c>
      <c r="E22" s="11"/>
      <c r="F22" s="12" t="s">
        <v>54</v>
      </c>
      <c r="G22" s="16"/>
      <c r="H22" s="2"/>
      <c r="I22" s="13">
        <f t="shared" si="0"/>
        <v>0</v>
      </c>
      <c r="J22" s="14">
        <f t="shared" si="1"/>
        <v>0</v>
      </c>
      <c r="K22" s="14">
        <f t="shared" si="2"/>
        <v>0</v>
      </c>
    </row>
    <row r="23" spans="1:14" s="17" customFormat="1" ht="55.2" x14ac:dyDescent="0.3">
      <c r="A23" s="9" t="s">
        <v>22</v>
      </c>
      <c r="B23" s="25" t="s">
        <v>37</v>
      </c>
      <c r="C23" s="25" t="s">
        <v>63</v>
      </c>
      <c r="D23" s="10">
        <v>90000</v>
      </c>
      <c r="E23" s="11"/>
      <c r="F23" s="12" t="s">
        <v>54</v>
      </c>
      <c r="G23" s="16"/>
      <c r="H23" s="2"/>
      <c r="I23" s="13">
        <f t="shared" si="0"/>
        <v>0</v>
      </c>
      <c r="J23" s="14">
        <f t="shared" si="1"/>
        <v>0</v>
      </c>
      <c r="K23" s="14">
        <f t="shared" si="2"/>
        <v>0</v>
      </c>
    </row>
    <row r="24" spans="1:14" s="17" customFormat="1" ht="96.6" x14ac:dyDescent="0.3">
      <c r="A24" s="9" t="s">
        <v>23</v>
      </c>
      <c r="B24" s="25" t="s">
        <v>38</v>
      </c>
      <c r="C24" s="25" t="s">
        <v>60</v>
      </c>
      <c r="D24" s="10">
        <v>45000</v>
      </c>
      <c r="E24" s="11"/>
      <c r="F24" s="12" t="s">
        <v>54</v>
      </c>
      <c r="G24" s="16"/>
      <c r="H24" s="2"/>
      <c r="I24" s="13">
        <f t="shared" si="0"/>
        <v>0</v>
      </c>
      <c r="J24" s="14">
        <f t="shared" si="1"/>
        <v>0</v>
      </c>
      <c r="K24" s="14">
        <f t="shared" si="2"/>
        <v>0</v>
      </c>
    </row>
    <row r="25" spans="1:14" s="17" customFormat="1" ht="41.4" x14ac:dyDescent="0.3">
      <c r="A25" s="9" t="s">
        <v>24</v>
      </c>
      <c r="B25" s="25" t="s">
        <v>69</v>
      </c>
      <c r="C25" s="25"/>
      <c r="D25" s="10">
        <v>5000</v>
      </c>
      <c r="E25" s="11"/>
      <c r="F25" s="12" t="s">
        <v>53</v>
      </c>
      <c r="G25" s="18">
        <v>1</v>
      </c>
      <c r="H25" s="2"/>
      <c r="I25" s="13">
        <f t="shared" si="0"/>
        <v>0</v>
      </c>
      <c r="J25" s="14">
        <f t="shared" si="1"/>
        <v>0</v>
      </c>
      <c r="K25" s="14">
        <f t="shared" si="2"/>
        <v>0</v>
      </c>
    </row>
    <row r="26" spans="1:14" s="17" customFormat="1" ht="41.4" x14ac:dyDescent="0.3">
      <c r="A26" s="9" t="s">
        <v>25</v>
      </c>
      <c r="B26" s="25" t="s">
        <v>39</v>
      </c>
      <c r="C26" s="25" t="s">
        <v>66</v>
      </c>
      <c r="D26" s="10">
        <v>15000</v>
      </c>
      <c r="E26" s="11"/>
      <c r="F26" s="12" t="s">
        <v>54</v>
      </c>
      <c r="G26" s="16"/>
      <c r="H26" s="2"/>
      <c r="I26" s="13">
        <f t="shared" si="0"/>
        <v>0</v>
      </c>
      <c r="J26" s="14">
        <f t="shared" si="1"/>
        <v>0</v>
      </c>
      <c r="K26" s="14">
        <f t="shared" si="2"/>
        <v>0</v>
      </c>
    </row>
    <row r="27" spans="1:14" s="17" customFormat="1" ht="69" x14ac:dyDescent="0.3">
      <c r="A27" s="9" t="s">
        <v>26</v>
      </c>
      <c r="B27" s="25" t="s">
        <v>42</v>
      </c>
      <c r="C27" s="25"/>
      <c r="D27" s="10">
        <v>70000</v>
      </c>
      <c r="E27" s="11"/>
      <c r="F27" s="12" t="s">
        <v>53</v>
      </c>
      <c r="G27" s="18">
        <v>1</v>
      </c>
      <c r="H27" s="2"/>
      <c r="I27" s="13">
        <f t="shared" si="0"/>
        <v>0</v>
      </c>
      <c r="J27" s="14">
        <f t="shared" si="1"/>
        <v>0</v>
      </c>
      <c r="K27" s="14">
        <f t="shared" si="2"/>
        <v>0</v>
      </c>
    </row>
    <row r="28" spans="1:14" s="17" customFormat="1" ht="96.6" x14ac:dyDescent="0.3">
      <c r="A28" s="9" t="s">
        <v>27</v>
      </c>
      <c r="B28" s="25" t="s">
        <v>40</v>
      </c>
      <c r="C28" s="25" t="s">
        <v>59</v>
      </c>
      <c r="D28" s="10">
        <v>45000</v>
      </c>
      <c r="E28" s="11"/>
      <c r="F28" s="12" t="s">
        <v>54</v>
      </c>
      <c r="G28" s="16"/>
      <c r="H28" s="2"/>
      <c r="I28" s="13">
        <f t="shared" si="0"/>
        <v>0</v>
      </c>
      <c r="J28" s="14">
        <f t="shared" si="1"/>
        <v>0</v>
      </c>
      <c r="K28" s="14">
        <f t="shared" si="2"/>
        <v>0</v>
      </c>
    </row>
    <row r="29" spans="1:14" s="17" customFormat="1" ht="124.2" x14ac:dyDescent="0.3">
      <c r="A29" s="9" t="s">
        <v>28</v>
      </c>
      <c r="B29" s="25" t="s">
        <v>41</v>
      </c>
      <c r="C29" s="25" t="s">
        <v>67</v>
      </c>
      <c r="D29" s="10">
        <v>150000</v>
      </c>
      <c r="E29" s="11"/>
      <c r="F29" s="12" t="s">
        <v>54</v>
      </c>
      <c r="G29" s="16"/>
      <c r="H29" s="2"/>
      <c r="I29" s="13">
        <f t="shared" si="0"/>
        <v>0</v>
      </c>
      <c r="J29" s="14">
        <f t="shared" si="1"/>
        <v>0</v>
      </c>
      <c r="K29" s="14">
        <f t="shared" si="2"/>
        <v>0</v>
      </c>
    </row>
    <row r="30" spans="1:14" s="20" customFormat="1" ht="32.25" customHeight="1" x14ac:dyDescent="0.25">
      <c r="A30" s="27" t="s">
        <v>50</v>
      </c>
      <c r="B30" s="27"/>
      <c r="C30" s="27"/>
      <c r="D30" s="27"/>
      <c r="E30" s="27"/>
      <c r="F30" s="27"/>
      <c r="G30" s="27"/>
      <c r="H30" s="27"/>
      <c r="I30" s="19">
        <f>SUM(I9:I12)</f>
        <v>0</v>
      </c>
      <c r="J30" s="19">
        <f t="shared" ref="J30:K30" si="3">SUM(J9:J12)</f>
        <v>0</v>
      </c>
      <c r="K30" s="19">
        <f t="shared" si="3"/>
        <v>0</v>
      </c>
      <c r="L30" s="17"/>
      <c r="M30" s="17"/>
      <c r="N30" s="17"/>
    </row>
    <row r="31" spans="1:14" s="17" customFormat="1" ht="20.100000000000001" customHeight="1" x14ac:dyDescent="0.3">
      <c r="D31" s="21"/>
      <c r="E31" s="22"/>
      <c r="F31" s="21"/>
      <c r="I31" s="22"/>
    </row>
    <row r="32" spans="1:14" s="17" customFormat="1" ht="20.100000000000001" customHeight="1" x14ac:dyDescent="0.25">
      <c r="A32" s="28" t="s">
        <v>51</v>
      </c>
      <c r="B32" s="28"/>
      <c r="C32" s="28"/>
      <c r="D32" s="28"/>
      <c r="E32" s="28"/>
      <c r="F32" s="28"/>
      <c r="G32" s="28"/>
      <c r="H32" s="28"/>
      <c r="I32" s="28"/>
    </row>
    <row r="33" spans="1:9" s="17" customFormat="1" ht="20.100000000000001" customHeight="1" x14ac:dyDescent="0.25">
      <c r="A33" s="28" t="s">
        <v>49</v>
      </c>
      <c r="B33" s="28"/>
      <c r="C33" s="28"/>
      <c r="D33" s="28"/>
      <c r="E33" s="28"/>
      <c r="F33" s="28"/>
      <c r="G33" s="28"/>
      <c r="H33" s="28"/>
      <c r="I33" s="28"/>
    </row>
    <row r="34" spans="1:9" s="17" customFormat="1" ht="20.100000000000001" customHeight="1" x14ac:dyDescent="0.25">
      <c r="A34" s="23"/>
      <c r="B34" s="23"/>
      <c r="C34" s="23"/>
      <c r="D34" s="24"/>
      <c r="F34" s="21"/>
    </row>
    <row r="35" spans="1:9" s="17" customFormat="1" ht="20.100000000000001" customHeight="1" x14ac:dyDescent="0.25">
      <c r="A35" s="23" t="s">
        <v>4</v>
      </c>
      <c r="B35" s="23"/>
      <c r="C35" s="23"/>
      <c r="D35" s="24"/>
      <c r="F35" s="21"/>
    </row>
  </sheetData>
  <sheetProtection algorithmName="SHA-512" hashValue="2YhgYUMc43g/BBb8y4oxTg1DgPsWDJZuYgM45FpSqlgVJPRyEzUgtz7PCfakGmtCDnUsqfysgK4hMMcSw0v/EQ==" saltValue="0vlZOn785yvFay24dU6ndg==" spinCount="100000" sheet="1" objects="1" scenarios="1"/>
  <mergeCells count="7">
    <mergeCell ref="A1:K1"/>
    <mergeCell ref="A30:H30"/>
    <mergeCell ref="A32:I32"/>
    <mergeCell ref="A33:I33"/>
    <mergeCell ref="A2:E2"/>
    <mergeCell ref="A3:B7"/>
    <mergeCell ref="C3:K6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4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4D2245E36B28C4A803923DD2AE54BBB" ma:contentTypeVersion="15" ma:contentTypeDescription="Vytvoří nový dokument" ma:contentTypeScope="" ma:versionID="7c70b7bf2d0b930e696d9d34f1ecb286">
  <xsd:schema xmlns:xsd="http://www.w3.org/2001/XMLSchema" xmlns:xs="http://www.w3.org/2001/XMLSchema" xmlns:p="http://schemas.microsoft.com/office/2006/metadata/properties" xmlns:ns2="f325cffb-2210-4d24-a3b5-93b0a3f608b3" xmlns:ns3="3053360f-624c-4553-a2d5-c919d0b4f11b" targetNamespace="http://schemas.microsoft.com/office/2006/metadata/properties" ma:root="true" ma:fieldsID="63a444c2c9490b032adbcaaaf8e28933" ns2:_="" ns3:_="">
    <xsd:import namespace="f325cffb-2210-4d24-a3b5-93b0a3f608b3"/>
    <xsd:import namespace="3053360f-624c-4553-a2d5-c919d0b4f1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25cffb-2210-4d24-a3b5-93b0a3f608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ů" ma:readOnly="false" ma:fieldId="{5cf76f15-5ced-4ddc-b409-7134ff3c332f}" ma:taxonomyMulti="true" ma:sspId="194ed27c-bba2-410a-a82f-dcc68afdfa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53360f-624c-4553-a2d5-c919d0b4f11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12e04333-e244-4a67-b764-fc74db3c7261}" ma:internalName="TaxCatchAll" ma:showField="CatchAllData" ma:web="3053360f-624c-4553-a2d5-c919d0b4f1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325cffb-2210-4d24-a3b5-93b0a3f608b3">
      <Terms xmlns="http://schemas.microsoft.com/office/infopath/2007/PartnerControls"/>
    </lcf76f155ced4ddcb4097134ff3c332f>
    <TaxCatchAll xmlns="3053360f-624c-4553-a2d5-c919d0b4f11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1302DD-9F07-4CA3-9AA2-E88A2A2C48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25cffb-2210-4d24-a3b5-93b0a3f608b3"/>
    <ds:schemaRef ds:uri="3053360f-624c-4553-a2d5-c919d0b4f1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E84E99B-13AA-413D-877E-0790FB389FA8}">
  <ds:schemaRefs>
    <ds:schemaRef ds:uri="http://schemas.microsoft.com/office/2006/metadata/properties"/>
    <ds:schemaRef ds:uri="http://schemas.microsoft.com/office/infopath/2007/PartnerControls"/>
    <ds:schemaRef ds:uri="f325cffb-2210-4d24-a3b5-93b0a3f608b3"/>
    <ds:schemaRef ds:uri="3053360f-624c-4553-a2d5-c919d0b4f11b"/>
  </ds:schemaRefs>
</ds:datastoreItem>
</file>

<file path=customXml/itemProps3.xml><?xml version="1.0" encoding="utf-8"?>
<ds:datastoreItem xmlns:ds="http://schemas.openxmlformats.org/officeDocument/2006/customXml" ds:itemID="{A32E4F02-7A6C-470B-B83C-248F2F8D423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4728c8b0-0fb8-4b07-b08f-0b4eddc5a00a}" enabled="0" method="" siteId="{4728c8b0-0fb8-4b07-b08f-0b4eddc5a00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Šárka Ištvánová</dc:creator>
  <cp:lastModifiedBy>Šárka Ištvánová</cp:lastModifiedBy>
  <cp:lastPrinted>2025-12-09T06:25:51Z</cp:lastPrinted>
  <dcterms:created xsi:type="dcterms:W3CDTF">2015-06-05T18:19:34Z</dcterms:created>
  <dcterms:modified xsi:type="dcterms:W3CDTF">2025-12-22T12:02:53Z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0x01010004D2245E36B28C4A803923DD2AE54BBB</vt:lpwstr>
  </property>
  <property fmtid="{D5CDD505-2E9C-101B-9397-08002B2CF9AE}" pid="3" name="MediaServiceImageTags">
    <vt:lpwstr/>
  </property>
</Properties>
</file>