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Vedolizumab/Výzva k podání nabídky/"/>
    </mc:Choice>
  </mc:AlternateContent>
  <xr:revisionPtr revIDLastSave="113" documentId="11_6DD8538359AF6912239B86AEF117892E4535CC65" xr6:coauthVersionLast="47" xr6:coauthVersionMax="47" xr10:uidLastSave="{9B9B1806-2F30-48A8-8004-C6C0B02E2D11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13" i="1" l="1"/>
  <c r="N11" i="1"/>
  <c r="O11" i="1" s="1"/>
  <c r="N10" i="1"/>
  <c r="O10" i="1" l="1"/>
  <c r="O13" i="1" s="1"/>
  <c r="N13" i="1"/>
</calcChain>
</file>

<file path=xl/sharedStrings.xml><?xml version="1.0" encoding="utf-8"?>
<sst xmlns="http://schemas.openxmlformats.org/spreadsheetml/2006/main" count="48" uniqueCount="46">
  <si>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</si>
  <si>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</si>
  <si>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</si>
  <si>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</si>
  <si>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</si>
  <si>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</si>
  <si>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</si>
  <si>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</si>
  <si>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</si>
  <si>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</si>
  <si>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</si>
  <si>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</si>
  <si>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</si>
  <si>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</si>
  <si>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</si>
  <si>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</si>
  <si>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</si>
  <si>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</si>
  <si>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</si>
  <si>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</si>
  <si>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</si>
  <si>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</si>
  <si>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</si>
  <si>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</si>
  <si>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</si>
  <si>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</si>
  <si>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</si>
  <si>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</si>
  <si>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</si>
  <si>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</si>
  <si>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 xml:space="preserve">2. </t>
  </si>
  <si>
    <t>DNS – Dodávka léčivých přípravků s obsahem VEDOLIZUMABU</t>
  </si>
  <si>
    <t>DNS LP 06_2025</t>
  </si>
  <si>
    <t>VEDOLIZUMAB</t>
  </si>
  <si>
    <t>L04AG</t>
  </si>
  <si>
    <t>Léková forma</t>
  </si>
  <si>
    <t>Síla</t>
  </si>
  <si>
    <t>Velikost balení</t>
  </si>
  <si>
    <t xml:space="preserve">Předpokládaný počet balení / 24 měsíců </t>
  </si>
  <si>
    <t xml:space="preserve">300 mg </t>
  </si>
  <si>
    <t xml:space="preserve">108 mg </t>
  </si>
  <si>
    <t>prášek pro koncentrát pro infuzní roztok</t>
  </si>
  <si>
    <t>injekční roztok v předplněném peru</t>
  </si>
  <si>
    <t>1x300 mg</t>
  </si>
  <si>
    <t>1x0,68 ml</t>
  </si>
  <si>
    <t>MUDr. Jiří Štefan, MBA, předseda představenstva a Ing. Jiří Tvrdík, MBA, člen představenstva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</si>
</sst>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1" fillId="3" borderId="13" xfId="1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2"/>
  <sheetViews>
    <sheetView tabSelected="1" zoomScale="85" zoomScaleNormal="85" zoomScaleSheetLayoutView="100" workbookViewId="0">
      <selection activeCell="B13" sqref="B13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61" t="s">
        <v>31</v>
      </c>
      <c r="B1" s="61"/>
      <c r="C1" s="62"/>
      <c r="D1" s="62"/>
    </row>
    <row r="2" spans="1:17" ht="30" customHeight="1">
      <c r="A2" s="72" t="s">
        <v>0</v>
      </c>
      <c r="B2" s="77"/>
      <c r="C2" s="72" t="s">
        <v>23</v>
      </c>
      <c r="D2" s="73"/>
      <c r="E2" s="74"/>
      <c r="F2" s="13"/>
      <c r="G2" s="14"/>
      <c r="H2" s="15"/>
      <c r="I2"/>
      <c r="K2" s="1"/>
    </row>
    <row r="3" spans="1:17" ht="30" customHeight="1">
      <c r="A3" s="75" t="s">
        <v>24</v>
      </c>
      <c r="B3" s="76"/>
      <c r="C3" s="69" t="s">
        <v>25</v>
      </c>
      <c r="D3" s="70"/>
      <c r="E3" s="71"/>
      <c r="F3" s="12"/>
      <c r="G3" s="12"/>
      <c r="H3" s="15"/>
      <c r="I3"/>
      <c r="K3" s="1"/>
    </row>
    <row r="4" spans="1:17" ht="30" customHeight="1">
      <c r="A4" s="75" t="s">
        <v>26</v>
      </c>
      <c r="B4" s="76"/>
      <c r="C4" s="69" t="s">
        <v>27</v>
      </c>
      <c r="D4" s="70"/>
      <c r="E4" s="71"/>
      <c r="F4" s="16"/>
      <c r="G4" s="14"/>
      <c r="H4" s="15"/>
      <c r="I4"/>
      <c r="K4" s="1"/>
    </row>
    <row r="5" spans="1:17" ht="30" customHeight="1">
      <c r="A5" s="75" t="s">
        <v>28</v>
      </c>
      <c r="B5" s="76"/>
      <c r="C5" s="66" t="s">
        <v>45</v>
      </c>
      <c r="D5" s="67"/>
      <c r="E5" s="68"/>
      <c r="F5" s="12"/>
      <c r="G5" s="12"/>
      <c r="H5" s="15"/>
      <c r="I5"/>
      <c r="K5" s="1"/>
    </row>
    <row r="6" spans="1:17" ht="30" customHeight="1" thickBot="1">
      <c r="A6" s="78" t="s">
        <v>29</v>
      </c>
      <c r="B6" s="79"/>
      <c r="C6" s="63" t="s">
        <v>32</v>
      </c>
      <c r="D6" s="64"/>
      <c r="E6" s="65"/>
    </row>
    <row r="7" spans="1:17">
      <c r="C7" s="38"/>
    </row>
    <row r="8" spans="1:17" ht="15.75" thickBot="1">
      <c r="C8" s="38"/>
    </row>
    <row r="9" spans="1:17" s="2" customFormat="1" ht="45.95" customHeight="1" thickBot="1">
      <c r="A9" s="26" t="s">
        <v>1</v>
      </c>
      <c r="B9" s="27" t="s">
        <v>2</v>
      </c>
      <c r="C9" s="28" t="s">
        <v>3</v>
      </c>
      <c r="D9" s="28" t="s">
        <v>36</v>
      </c>
      <c r="E9" s="28" t="s">
        <v>35</v>
      </c>
      <c r="F9" s="28" t="s">
        <v>37</v>
      </c>
      <c r="G9" s="29" t="s">
        <v>38</v>
      </c>
      <c r="H9" s="29" t="s">
        <v>4</v>
      </c>
      <c r="I9" s="28" t="s">
        <v>5</v>
      </c>
      <c r="J9" s="28" t="s">
        <v>6</v>
      </c>
      <c r="K9" s="29" t="s">
        <v>15</v>
      </c>
      <c r="L9" s="29" t="s">
        <v>7</v>
      </c>
      <c r="M9" s="29" t="s">
        <v>8</v>
      </c>
      <c r="N9" s="29" t="s">
        <v>9</v>
      </c>
      <c r="O9" s="29" t="s">
        <v>10</v>
      </c>
      <c r="P9" s="30" t="s">
        <v>11</v>
      </c>
    </row>
    <row r="10" spans="1:17" ht="35.1" customHeight="1">
      <c r="A10" s="40" t="s">
        <v>22</v>
      </c>
      <c r="B10" s="41" t="s">
        <v>34</v>
      </c>
      <c r="C10" s="41" t="s">
        <v>33</v>
      </c>
      <c r="D10" s="42" t="s">
        <v>39</v>
      </c>
      <c r="E10" s="42" t="s">
        <v>41</v>
      </c>
      <c r="F10" s="42" t="s">
        <v>43</v>
      </c>
      <c r="G10" s="43">
        <v>600</v>
      </c>
      <c r="H10" s="44"/>
      <c r="I10" s="45"/>
      <c r="J10" s="46"/>
      <c r="K10" s="47"/>
      <c r="L10" s="48"/>
      <c r="M10" s="49">
        <f>G10*K10</f>
        <v>0</v>
      </c>
      <c r="N10" s="49">
        <f>L10*M10/100</f>
        <v>0</v>
      </c>
      <c r="O10" s="49">
        <f>M10+N10</f>
        <v>0</v>
      </c>
      <c r="P10" s="50"/>
    </row>
    <row r="11" spans="1:17" ht="35.1" customHeight="1" thickBot="1">
      <c r="A11" s="17" t="s">
        <v>30</v>
      </c>
      <c r="B11" s="18" t="s">
        <v>34</v>
      </c>
      <c r="C11" s="18" t="s">
        <v>33</v>
      </c>
      <c r="D11" s="51" t="s">
        <v>40</v>
      </c>
      <c r="E11" s="51" t="s">
        <v>42</v>
      </c>
      <c r="F11" s="51" t="s">
        <v>44</v>
      </c>
      <c r="G11" s="39">
        <v>500</v>
      </c>
      <c r="H11" s="19"/>
      <c r="I11" s="20"/>
      <c r="J11" s="21"/>
      <c r="K11" s="22"/>
      <c r="L11" s="23"/>
      <c r="M11" s="24">
        <f t="shared" ref="M11" si="0">G11*K11</f>
        <v>0</v>
      </c>
      <c r="N11" s="24">
        <f t="shared" ref="N11" si="1">L11*M11/100</f>
        <v>0</v>
      </c>
      <c r="O11" s="24">
        <f t="shared" ref="O11" si="2">M11+N11</f>
        <v>0</v>
      </c>
      <c r="P11" s="25"/>
    </row>
    <row r="12" spans="1:17" s="1" customFormat="1" ht="15.75" thickBot="1">
      <c r="A12"/>
      <c r="B12"/>
      <c r="G12"/>
      <c r="K12"/>
      <c r="L12"/>
      <c r="M12" s="31"/>
      <c r="N12" s="31"/>
      <c r="O12" s="31"/>
      <c r="Q12"/>
    </row>
    <row r="13" spans="1:17" s="1" customFormat="1" ht="19.5" customHeight="1" thickBot="1">
      <c r="A13"/>
      <c r="B13"/>
      <c r="D13" s="32"/>
      <c r="E13" s="32"/>
      <c r="F13" s="32"/>
      <c r="G13" s="33"/>
      <c r="H13" s="34"/>
      <c r="I13" s="35"/>
      <c r="J13" s="55" t="s">
        <v>21</v>
      </c>
      <c r="K13" s="56"/>
      <c r="L13" s="56"/>
      <c r="M13" s="36">
        <f>SUM(M10:M11)</f>
        <v>0</v>
      </c>
      <c r="N13" s="36">
        <f>SUM(N10:N11)</f>
        <v>0</v>
      </c>
      <c r="O13" s="37">
        <f>SUM(O10:O11)</f>
        <v>0</v>
      </c>
      <c r="Q13"/>
    </row>
    <row r="14" spans="1:17" s="1" customFormat="1" ht="19.5" customHeight="1">
      <c r="A14"/>
      <c r="B14"/>
      <c r="D14" s="32"/>
      <c r="E14" s="32"/>
      <c r="F14" s="32"/>
      <c r="G14" s="33"/>
      <c r="H14" s="34"/>
      <c r="I14" s="35"/>
      <c r="J14" s="9"/>
      <c r="K14" s="9"/>
      <c r="L14" s="9"/>
      <c r="M14" s="10"/>
      <c r="N14" s="10"/>
      <c r="O14" s="10"/>
      <c r="Q14"/>
    </row>
    <row r="15" spans="1:17" s="1" customFormat="1">
      <c r="A15"/>
      <c r="B15"/>
      <c r="C15" s="3" t="s">
        <v>14</v>
      </c>
      <c r="G15"/>
      <c r="K15"/>
      <c r="L15"/>
      <c r="M15"/>
      <c r="N15"/>
      <c r="O15"/>
      <c r="Q15"/>
    </row>
    <row r="16" spans="1:17" s="1" customFormat="1">
      <c r="A16"/>
      <c r="B16"/>
      <c r="C16" s="54" t="s">
        <v>13</v>
      </c>
      <c r="D16" s="54"/>
      <c r="E16" s="54"/>
      <c r="F16" s="54"/>
      <c r="G16" s="54"/>
      <c r="H16" s="54"/>
      <c r="I16" s="54"/>
      <c r="K16"/>
      <c r="L16"/>
      <c r="M16"/>
      <c r="N16"/>
      <c r="O16"/>
      <c r="Q16"/>
    </row>
    <row r="17" spans="1:17" s="1" customFormat="1">
      <c r="A17"/>
      <c r="B17"/>
      <c r="C17" s="53" t="s">
        <v>12</v>
      </c>
      <c r="D17" s="53"/>
      <c r="E17" s="53"/>
      <c r="F17" s="53"/>
      <c r="G17" s="53"/>
      <c r="H17" s="53"/>
      <c r="I17" s="53"/>
      <c r="J17" s="4"/>
      <c r="K17"/>
      <c r="L17"/>
      <c r="M17"/>
      <c r="N17"/>
      <c r="O17"/>
      <c r="Q17"/>
    </row>
    <row r="18" spans="1:17" s="1" customFormat="1">
      <c r="A18"/>
      <c r="B18"/>
      <c r="C18" s="60" t="s">
        <v>20</v>
      </c>
      <c r="D18" s="60"/>
      <c r="E18" s="60"/>
      <c r="F18" s="60"/>
      <c r="G18" s="60"/>
      <c r="H18" s="60"/>
      <c r="I18" s="60"/>
      <c r="J18" s="4"/>
      <c r="K18"/>
      <c r="L18"/>
      <c r="M18"/>
      <c r="N18"/>
      <c r="O18"/>
      <c r="Q18"/>
    </row>
    <row r="19" spans="1:17">
      <c r="B19" s="6" t="s">
        <v>16</v>
      </c>
    </row>
    <row r="20" spans="1:17">
      <c r="B20" s="5"/>
      <c r="J20" s="58"/>
      <c r="K20" s="58"/>
      <c r="L20" s="58"/>
      <c r="M20" s="58"/>
      <c r="N20" s="7"/>
    </row>
    <row r="21" spans="1:17">
      <c r="B21" s="6" t="s">
        <v>17</v>
      </c>
      <c r="C21" s="11"/>
      <c r="H21" s="57" t="s">
        <v>18</v>
      </c>
      <c r="I21" s="57"/>
      <c r="J21" s="59"/>
      <c r="K21" s="59"/>
      <c r="L21" s="59"/>
      <c r="M21" s="59"/>
      <c r="N21" s="7"/>
    </row>
    <row r="22" spans="1:17">
      <c r="J22" s="52" t="s">
        <v>19</v>
      </c>
      <c r="K22" s="52"/>
      <c r="L22" s="52"/>
      <c r="M22" s="52"/>
      <c r="N22" s="8"/>
      <c r="O22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2:M22"/>
    <mergeCell ref="C17:I17"/>
    <mergeCell ref="C16:I16"/>
    <mergeCell ref="J13:L13"/>
    <mergeCell ref="H21:I21"/>
    <mergeCell ref="J20:M21"/>
    <mergeCell ref="C18:I18"/>
  </mergeCells>
  <phoneticPr fontId="16" type="noConversion"/>
  <conditionalFormatting sqref="A10:A11">
    <cfRule type="containsBlanks" dxfId="6" priority="1">
      <formula>LEN(TRIM(A10))=0</formula>
    </cfRule>
  </conditionalFormatting>
  <conditionalFormatting sqref="H10:H11">
    <cfRule type="cellIs" dxfId="5" priority="2" operator="notBetween">
      <formula>0</formula>
      <formula>9999999</formula>
    </cfRule>
  </conditionalFormatting>
  <conditionalFormatting sqref="M10:M11">
    <cfRule type="cellIs" dxfId="4" priority="14" operator="notEqual">
      <formula>G10*K10</formula>
    </cfRule>
  </conditionalFormatting>
  <conditionalFormatting sqref="M10:O11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N10:N11">
    <cfRule type="cellIs" dxfId="1" priority="11" operator="notEqual">
      <formula>M10*L10/100</formula>
    </cfRule>
  </conditionalFormatting>
  <conditionalFormatting sqref="O10:O11">
    <cfRule type="cellIs" dxfId="0" priority="8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4D8265-DC88-415E-9030-D1813C0D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2025-11-19T09:38:58Z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