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Martin\Zakazky\2024\Gajdos_PPP_Sokolov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Vytápění" sheetId="3" r:id="rId3"/>
    <sheet name="03 - Elektroinstalace" sheetId="4" r:id="rId4"/>
    <sheet name="04 - Vedlejší a ostatní n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'01 - Stavební část'!$C$88:$K$523</definedName>
    <definedName name="_xlnm.Print_Area" localSheetId="1">'01 - Stavební část'!$C$4:$J$39,'01 - Stavební část'!$C$45:$J$70,'01 - Stavební část'!$C$76:$K$523</definedName>
    <definedName name="_xlnm.Print_Titles" localSheetId="1">'01 - Stavební část'!$88:$88</definedName>
    <definedName name="_xlnm._FilterDatabase" localSheetId="2" hidden="1">'02 - Vytápění'!$C$81:$K$134</definedName>
    <definedName name="_xlnm.Print_Area" localSheetId="2">'02 - Vytápění'!$C$4:$J$39,'02 - Vytápění'!$C$45:$J$63,'02 - Vytápění'!$C$69:$K$134</definedName>
    <definedName name="_xlnm.Print_Titles" localSheetId="2">'02 - Vytápění'!$81:$81</definedName>
    <definedName name="_xlnm._FilterDatabase" localSheetId="3" hidden="1">'03 - Elektroinstalace'!$C$85:$K$286</definedName>
    <definedName name="_xlnm.Print_Area" localSheetId="3">'03 - Elektroinstalace'!$C$4:$J$39,'03 - Elektroinstalace'!$C$45:$J$67,'03 - Elektroinstalace'!$C$73:$K$286</definedName>
    <definedName name="_xlnm.Print_Titles" localSheetId="3">'03 - Elektroinstalace'!$85:$85</definedName>
    <definedName name="_xlnm._FilterDatabase" localSheetId="4" hidden="1">'04 - Vedlejší a ostatní n...'!$C$85:$K$135</definedName>
    <definedName name="_xlnm.Print_Area" localSheetId="4">'04 - Vedlejší a ostatní n...'!$C$4:$J$39,'04 - Vedlejší a ostatní n...'!$C$45:$J$67,'04 - Vedlejší a ostatní n...'!$C$73:$K$135</definedName>
    <definedName name="_xlnm.Print_Titles" localSheetId="4">'04 - Vedlejší a ostatní n...'!$85:$85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31"/>
  <c r="BH131"/>
  <c r="BG131"/>
  <c r="BF131"/>
  <c r="T131"/>
  <c r="T130"/>
  <c r="R131"/>
  <c r="R130"/>
  <c r="P131"/>
  <c r="P130"/>
  <c r="BI125"/>
  <c r="BH125"/>
  <c r="BG125"/>
  <c r="BF125"/>
  <c r="T125"/>
  <c r="T124"/>
  <c r="R125"/>
  <c r="R124"/>
  <c r="P125"/>
  <c r="P124"/>
  <c r="BI121"/>
  <c r="BH121"/>
  <c r="BG121"/>
  <c r="BF121"/>
  <c r="T121"/>
  <c r="T120"/>
  <c r="R121"/>
  <c r="R120"/>
  <c r="P121"/>
  <c r="P120"/>
  <c r="BI117"/>
  <c r="BH117"/>
  <c r="BG117"/>
  <c r="BF117"/>
  <c r="T117"/>
  <c r="R117"/>
  <c r="P117"/>
  <c r="BI114"/>
  <c r="BH114"/>
  <c r="BG114"/>
  <c r="BF114"/>
  <c r="T114"/>
  <c r="R114"/>
  <c r="P114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6"/>
  <c r="BH96"/>
  <c r="BG96"/>
  <c r="BF96"/>
  <c r="T96"/>
  <c r="R96"/>
  <c r="P96"/>
  <c r="BI93"/>
  <c r="BH93"/>
  <c r="BG93"/>
  <c r="BF93"/>
  <c r="T93"/>
  <c r="R93"/>
  <c r="P93"/>
  <c r="BI89"/>
  <c r="BH89"/>
  <c r="BG89"/>
  <c r="BF89"/>
  <c r="T89"/>
  <c r="T88"/>
  <c r="R89"/>
  <c r="R88"/>
  <c r="P89"/>
  <c r="P88"/>
  <c r="J83"/>
  <c r="J82"/>
  <c r="F82"/>
  <c r="F80"/>
  <c r="E78"/>
  <c r="J55"/>
  <c r="J54"/>
  <c r="F54"/>
  <c r="F52"/>
  <c r="E50"/>
  <c r="J18"/>
  <c r="E18"/>
  <c r="F55"/>
  <c r="J17"/>
  <c r="J12"/>
  <c r="J80"/>
  <c r="E7"/>
  <c r="E76"/>
  <c i="4" r="J37"/>
  <c r="J36"/>
  <c i="1" r="AY57"/>
  <c i="4" r="J35"/>
  <c i="1" r="AX57"/>
  <c i="4" r="BI282"/>
  <c r="BH282"/>
  <c r="BG282"/>
  <c r="BF282"/>
  <c r="T282"/>
  <c r="T281"/>
  <c r="R282"/>
  <c r="R281"/>
  <c r="P282"/>
  <c r="P281"/>
  <c r="BI278"/>
  <c r="BH278"/>
  <c r="BG278"/>
  <c r="BF278"/>
  <c r="T278"/>
  <c r="R278"/>
  <c r="P278"/>
  <c r="BI275"/>
  <c r="BH275"/>
  <c r="BG275"/>
  <c r="BF275"/>
  <c r="T275"/>
  <c r="R275"/>
  <c r="P275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3"/>
  <c r="BH243"/>
  <c r="BG243"/>
  <c r="BF243"/>
  <c r="T243"/>
  <c r="R243"/>
  <c r="P243"/>
  <c r="BI240"/>
  <c r="BH240"/>
  <c r="BG240"/>
  <c r="BF240"/>
  <c r="T240"/>
  <c r="R240"/>
  <c r="P240"/>
  <c r="BI235"/>
  <c r="BH235"/>
  <c r="BG235"/>
  <c r="BF235"/>
  <c r="T235"/>
  <c r="R235"/>
  <c r="P235"/>
  <c r="BI230"/>
  <c r="BH230"/>
  <c r="BG230"/>
  <c r="BF230"/>
  <c r="T230"/>
  <c r="R230"/>
  <c r="P230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BI124"/>
  <c r="BH124"/>
  <c r="BG124"/>
  <c r="BF124"/>
  <c r="T124"/>
  <c r="R124"/>
  <c r="P124"/>
  <c r="BI121"/>
  <c r="BH121"/>
  <c r="BG121"/>
  <c r="BF121"/>
  <c r="T121"/>
  <c r="R121"/>
  <c r="P121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99"/>
  <c r="BH99"/>
  <c r="BG99"/>
  <c r="BF99"/>
  <c r="T99"/>
  <c r="R99"/>
  <c r="P99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80"/>
  <c r="E7"/>
  <c r="E76"/>
  <c i="3" r="J37"/>
  <c r="J36"/>
  <c i="1" r="AY56"/>
  <c i="3" r="J35"/>
  <c i="1" r="AX56"/>
  <c i="3"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79"/>
  <c r="J17"/>
  <c r="J12"/>
  <c r="J76"/>
  <c r="E7"/>
  <c r="E48"/>
  <c i="2" r="J37"/>
  <c r="J36"/>
  <c i="1" r="AY55"/>
  <c i="2" r="J35"/>
  <c i="1" r="AX55"/>
  <c i="2" r="BI516"/>
  <c r="BH516"/>
  <c r="BG516"/>
  <c r="BF516"/>
  <c r="T516"/>
  <c r="R516"/>
  <c r="P516"/>
  <c r="BI513"/>
  <c r="BH513"/>
  <c r="BG513"/>
  <c r="BF513"/>
  <c r="T513"/>
  <c r="R513"/>
  <c r="P513"/>
  <c r="BI495"/>
  <c r="BH495"/>
  <c r="BG495"/>
  <c r="BF495"/>
  <c r="T495"/>
  <c r="R495"/>
  <c r="P495"/>
  <c r="BI476"/>
  <c r="BH476"/>
  <c r="BG476"/>
  <c r="BF476"/>
  <c r="T476"/>
  <c r="R476"/>
  <c r="P476"/>
  <c r="BI457"/>
  <c r="BH457"/>
  <c r="BG457"/>
  <c r="BF457"/>
  <c r="T457"/>
  <c r="R457"/>
  <c r="P457"/>
  <c r="BI453"/>
  <c r="BH453"/>
  <c r="BG453"/>
  <c r="BF453"/>
  <c r="T453"/>
  <c r="R453"/>
  <c r="P453"/>
  <c r="BI443"/>
  <c r="BH443"/>
  <c r="BG443"/>
  <c r="BF443"/>
  <c r="T443"/>
  <c r="R443"/>
  <c r="P443"/>
  <c r="BI439"/>
  <c r="BH439"/>
  <c r="BG439"/>
  <c r="BF439"/>
  <c r="T439"/>
  <c r="R439"/>
  <c r="P439"/>
  <c r="BI436"/>
  <c r="BH436"/>
  <c r="BG436"/>
  <c r="BF436"/>
  <c r="T436"/>
  <c r="R436"/>
  <c r="P436"/>
  <c r="BI426"/>
  <c r="BH426"/>
  <c r="BG426"/>
  <c r="BF426"/>
  <c r="T426"/>
  <c r="R426"/>
  <c r="P426"/>
  <c r="BI407"/>
  <c r="BH407"/>
  <c r="BG407"/>
  <c r="BF407"/>
  <c r="T407"/>
  <c r="R407"/>
  <c r="P407"/>
  <c r="BI388"/>
  <c r="BH388"/>
  <c r="BG388"/>
  <c r="BF388"/>
  <c r="T388"/>
  <c r="R388"/>
  <c r="P388"/>
  <c r="BI369"/>
  <c r="BH369"/>
  <c r="BG369"/>
  <c r="BF369"/>
  <c r="T369"/>
  <c r="R369"/>
  <c r="P369"/>
  <c r="BI350"/>
  <c r="BH350"/>
  <c r="BG350"/>
  <c r="BF350"/>
  <c r="T350"/>
  <c r="R350"/>
  <c r="P350"/>
  <c r="BI345"/>
  <c r="BH345"/>
  <c r="BG345"/>
  <c r="BF345"/>
  <c r="T345"/>
  <c r="R345"/>
  <c r="P345"/>
  <c r="BI340"/>
  <c r="BH340"/>
  <c r="BG340"/>
  <c r="BF340"/>
  <c r="T340"/>
  <c r="R340"/>
  <c r="P340"/>
  <c r="BI336"/>
  <c r="BH336"/>
  <c r="BG336"/>
  <c r="BF336"/>
  <c r="T336"/>
  <c r="R336"/>
  <c r="P336"/>
  <c r="BI331"/>
  <c r="BH331"/>
  <c r="BG331"/>
  <c r="BF331"/>
  <c r="T331"/>
  <c r="R331"/>
  <c r="P331"/>
  <c r="BI324"/>
  <c r="BH324"/>
  <c r="BG324"/>
  <c r="BF324"/>
  <c r="T324"/>
  <c r="R324"/>
  <c r="P324"/>
  <c r="BI317"/>
  <c r="BH317"/>
  <c r="BG317"/>
  <c r="BF317"/>
  <c r="T317"/>
  <c r="R317"/>
  <c r="P317"/>
  <c r="BI310"/>
  <c r="BH310"/>
  <c r="BG310"/>
  <c r="BF310"/>
  <c r="T310"/>
  <c r="R310"/>
  <c r="P310"/>
  <c r="BI303"/>
  <c r="BH303"/>
  <c r="BG303"/>
  <c r="BF303"/>
  <c r="T303"/>
  <c r="R303"/>
  <c r="P303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6"/>
  <c r="BH286"/>
  <c r="BG286"/>
  <c r="BF286"/>
  <c r="T286"/>
  <c r="R286"/>
  <c r="P286"/>
  <c r="BI274"/>
  <c r="BH274"/>
  <c r="BG274"/>
  <c r="BF274"/>
  <c r="T274"/>
  <c r="R274"/>
  <c r="P274"/>
  <c r="BI262"/>
  <c r="BH262"/>
  <c r="BG262"/>
  <c r="BF262"/>
  <c r="T262"/>
  <c r="R262"/>
  <c r="P262"/>
  <c r="BI258"/>
  <c r="BH258"/>
  <c r="BG258"/>
  <c r="BF258"/>
  <c r="T258"/>
  <c r="R258"/>
  <c r="P258"/>
  <c r="BI253"/>
  <c r="BH253"/>
  <c r="BG253"/>
  <c r="BF253"/>
  <c r="T253"/>
  <c r="R253"/>
  <c r="P253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29"/>
  <c r="BH229"/>
  <c r="BG229"/>
  <c r="BF229"/>
  <c r="T229"/>
  <c r="R229"/>
  <c r="P229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196"/>
  <c r="BH196"/>
  <c r="BG196"/>
  <c r="BF196"/>
  <c r="T196"/>
  <c r="R196"/>
  <c r="P196"/>
  <c r="BI184"/>
  <c r="BH184"/>
  <c r="BG184"/>
  <c r="BF184"/>
  <c r="T184"/>
  <c r="R184"/>
  <c r="P184"/>
  <c r="BI179"/>
  <c r="BH179"/>
  <c r="BG179"/>
  <c r="BF179"/>
  <c r="T179"/>
  <c r="T178"/>
  <c r="R179"/>
  <c r="R178"/>
  <c r="P179"/>
  <c r="P178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47"/>
  <c r="BH147"/>
  <c r="BG147"/>
  <c r="BF147"/>
  <c r="T147"/>
  <c r="R147"/>
  <c r="P147"/>
  <c r="BI137"/>
  <c r="BH137"/>
  <c r="BG137"/>
  <c r="BF137"/>
  <c r="T137"/>
  <c r="R137"/>
  <c r="P137"/>
  <c r="BI134"/>
  <c r="BH134"/>
  <c r="BG134"/>
  <c r="BF134"/>
  <c r="T134"/>
  <c r="R134"/>
  <c r="P134"/>
  <c r="BI116"/>
  <c r="BH116"/>
  <c r="BG116"/>
  <c r="BF116"/>
  <c r="T116"/>
  <c r="R116"/>
  <c r="P116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J86"/>
  <c r="J85"/>
  <c r="F85"/>
  <c r="F83"/>
  <c r="E81"/>
  <c r="J55"/>
  <c r="J54"/>
  <c r="F54"/>
  <c r="F52"/>
  <c r="E50"/>
  <c r="J18"/>
  <c r="E18"/>
  <c r="F55"/>
  <c r="J17"/>
  <c r="J12"/>
  <c r="J52"/>
  <c r="E7"/>
  <c r="E48"/>
  <c i="1" r="L50"/>
  <c r="AM50"/>
  <c r="AM49"/>
  <c r="L49"/>
  <c r="AM47"/>
  <c r="L47"/>
  <c r="L45"/>
  <c r="L44"/>
  <c i="2" r="BK340"/>
  <c r="BK331"/>
  <c r="BK237"/>
  <c r="J208"/>
  <c r="BK299"/>
  <c r="J290"/>
  <c r="BK175"/>
  <c r="BK98"/>
  <c r="BK249"/>
  <c r="J234"/>
  <c r="J220"/>
  <c r="BK161"/>
  <c r="J134"/>
  <c r="BK476"/>
  <c r="BK290"/>
  <c r="BK116"/>
  <c r="BK324"/>
  <c r="BK310"/>
  <c r="BK262"/>
  <c r="J184"/>
  <c r="J168"/>
  <c r="BK134"/>
  <c i="3" r="J120"/>
  <c r="J91"/>
  <c r="BK124"/>
  <c r="J108"/>
  <c r="BK120"/>
  <c r="J117"/>
  <c r="BK91"/>
  <c i="4" r="BK282"/>
  <c r="BK259"/>
  <c r="J243"/>
  <c r="J221"/>
  <c r="BK195"/>
  <c r="BK177"/>
  <c r="BK164"/>
  <c r="J146"/>
  <c r="J124"/>
  <c r="BK107"/>
  <c r="BK278"/>
  <c r="BK262"/>
  <c r="BK254"/>
  <c r="BK230"/>
  <c r="BK186"/>
  <c r="J174"/>
  <c r="BK162"/>
  <c r="J155"/>
  <c r="BK146"/>
  <c r="BK131"/>
  <c r="BK112"/>
  <c i="5" r="J131"/>
  <c r="J110"/>
  <c r="BK96"/>
  <c r="BK114"/>
  <c r="J96"/>
  <c i="2" r="BK457"/>
  <c r="J436"/>
  <c r="J407"/>
  <c r="BK345"/>
  <c r="BK234"/>
  <c r="J299"/>
  <c r="J214"/>
  <c r="J249"/>
  <c r="J223"/>
  <c r="BK495"/>
  <c r="J324"/>
  <c r="BK179"/>
  <c i="3" r="J128"/>
  <c r="BK94"/>
  <c r="J101"/>
  <c i="4" r="J251"/>
  <c r="J199"/>
  <c r="BK174"/>
  <c r="BK143"/>
  <c r="J104"/>
  <c r="BK121"/>
  <c i="5" r="J107"/>
  <c r="BK110"/>
  <c i="2" r="J495"/>
  <c r="BK436"/>
  <c r="BK388"/>
  <c r="J345"/>
  <c r="J229"/>
  <c r="J296"/>
  <c r="BK165"/>
  <c r="BK243"/>
  <c r="J216"/>
  <c r="J457"/>
  <c r="BK317"/>
  <c i="1" r="AS54"/>
  <c i="4" r="BK225"/>
  <c r="BK179"/>
  <c r="BK151"/>
  <c r="J109"/>
  <c r="J265"/>
  <c r="BK207"/>
  <c r="BK167"/>
  <c r="J143"/>
  <c r="BK104"/>
  <c i="5" r="BK117"/>
  <c r="BK121"/>
  <c i="2" r="J350"/>
  <c r="BK240"/>
  <c r="BK220"/>
  <c r="BK171"/>
  <c r="BK296"/>
  <c r="BK216"/>
  <c r="J179"/>
  <c r="J161"/>
  <c r="J476"/>
  <c r="BK246"/>
  <c r="BK225"/>
  <c r="J211"/>
  <c r="J147"/>
  <c r="J513"/>
  <c r="BK443"/>
  <c r="J262"/>
  <c r="J516"/>
  <c r="J317"/>
  <c r="J310"/>
  <c r="J253"/>
  <c r="J175"/>
  <c r="BK137"/>
  <c i="3" r="J124"/>
  <c r="BK101"/>
  <c r="J88"/>
  <c r="J112"/>
  <c r="BK132"/>
  <c r="BK128"/>
  <c r="BK108"/>
  <c r="J94"/>
  <c i="4" r="J268"/>
  <c r="J248"/>
  <c r="J230"/>
  <c r="J203"/>
  <c r="J186"/>
  <c r="J158"/>
  <c r="J149"/>
  <c r="J131"/>
  <c r="J112"/>
  <c r="J92"/>
  <c r="BK268"/>
  <c r="J240"/>
  <c r="BK221"/>
  <c r="BK203"/>
  <c r="BK184"/>
  <c r="J171"/>
  <c r="BK160"/>
  <c r="BK149"/>
  <c r="J117"/>
  <c r="BK92"/>
  <c i="5" r="J114"/>
  <c r="BK107"/>
  <c r="BK104"/>
  <c i="2" r="BK513"/>
  <c r="J439"/>
  <c r="J388"/>
  <c r="J340"/>
  <c r="BK211"/>
  <c r="J293"/>
  <c r="J116"/>
  <c r="J237"/>
  <c r="BK208"/>
  <c r="J453"/>
  <c r="BK92"/>
  <c r="BK258"/>
  <c i="3" r="BK104"/>
  <c r="BK112"/>
  <c i="4" r="J282"/>
  <c r="BK235"/>
  <c r="J184"/>
  <c r="J162"/>
  <c r="BK114"/>
  <c r="BK89"/>
  <c r="J235"/>
  <c r="J195"/>
  <c r="BK139"/>
  <c r="J99"/>
  <c i="5" r="BK125"/>
  <c r="BK101"/>
  <c i="2" r="BK453"/>
  <c r="BK426"/>
  <c r="BK369"/>
  <c r="J336"/>
  <c r="BK196"/>
  <c r="J225"/>
  <c r="BK95"/>
  <c r="BK229"/>
  <c r="J95"/>
  <c r="J98"/>
  <c r="J196"/>
  <c i="3" r="BK85"/>
  <c r="BK97"/>
  <c i="4" r="J278"/>
  <c r="BK243"/>
  <c r="J189"/>
  <c r="J160"/>
  <c r="J121"/>
  <c r="J275"/>
  <c r="J225"/>
  <c r="J177"/>
  <c r="J151"/>
  <c r="J114"/>
  <c i="5" r="BK131"/>
  <c r="J125"/>
  <c i="2" r="BK336"/>
  <c r="J246"/>
  <c r="BK223"/>
  <c r="J92"/>
  <c r="BK293"/>
  <c r="BK286"/>
  <c r="BK158"/>
  <c r="J258"/>
  <c r="J240"/>
  <c r="BK214"/>
  <c i="3" r="BK88"/>
  <c i="4" r="BK275"/>
  <c r="J254"/>
  <c r="BK240"/>
  <c r="J211"/>
  <c r="J181"/>
  <c r="BK171"/>
  <c r="BK155"/>
  <c r="J139"/>
  <c r="BK117"/>
  <c r="BK99"/>
  <c r="BK271"/>
  <c r="BK248"/>
  <c r="BK211"/>
  <c r="BK199"/>
  <c r="J179"/>
  <c r="J164"/>
  <c r="BK153"/>
  <c r="BK135"/>
  <c r="BK124"/>
  <c r="J107"/>
  <c i="5" r="J121"/>
  <c r="J101"/>
  <c r="J117"/>
  <c r="J93"/>
  <c i="2" r="J443"/>
  <c r="J426"/>
  <c r="J369"/>
  <c r="J331"/>
  <c r="BK147"/>
  <c r="BK168"/>
  <c r="J274"/>
  <c r="J137"/>
  <c r="BK274"/>
  <c r="BK303"/>
  <c r="J165"/>
  <c i="3" r="J132"/>
  <c r="J104"/>
  <c i="4" r="BK265"/>
  <c r="J217"/>
  <c r="J153"/>
  <c r="BK128"/>
  <c r="J271"/>
  <c r="J259"/>
  <c r="BK217"/>
  <c r="BK181"/>
  <c r="BK109"/>
  <c r="J89"/>
  <c i="5" r="BK93"/>
  <c r="J89"/>
  <c i="2" r="BK439"/>
  <c r="BK407"/>
  <c r="BK350"/>
  <c r="J243"/>
  <c r="BK516"/>
  <c r="BK184"/>
  <c r="BK253"/>
  <c r="J158"/>
  <c r="J286"/>
  <c r="J303"/>
  <c r="J171"/>
  <c i="3" r="BK117"/>
  <c r="J97"/>
  <c r="J85"/>
  <c i="4" r="J262"/>
  <c r="J207"/>
  <c r="J167"/>
  <c r="J135"/>
  <c r="BK95"/>
  <c r="BK251"/>
  <c r="BK189"/>
  <c r="BK158"/>
  <c r="J128"/>
  <c r="J95"/>
  <c i="5" r="J104"/>
  <c r="BK89"/>
  <c i="2" l="1" r="R91"/>
  <c r="T157"/>
  <c r="R164"/>
  <c r="R183"/>
  <c r="P228"/>
  <c r="P302"/>
  <c r="T302"/>
  <c r="T349"/>
  <c i="3" r="R84"/>
  <c r="R100"/>
  <c i="2" r="T91"/>
  <c r="R157"/>
  <c r="T164"/>
  <c r="BK228"/>
  <c r="J228"/>
  <c r="J67"/>
  <c r="BK302"/>
  <c r="J302"/>
  <c r="J68"/>
  <c r="R302"/>
  <c r="P349"/>
  <c i="3" r="P84"/>
  <c r="P100"/>
  <c i="4" r="P103"/>
  <c r="P102"/>
  <c r="P247"/>
  <c r="P246"/>
  <c i="2" r="BK91"/>
  <c r="J91"/>
  <c r="J61"/>
  <c r="P91"/>
  <c r="BK157"/>
  <c r="J157"/>
  <c r="J62"/>
  <c r="P157"/>
  <c r="BK164"/>
  <c r="J164"/>
  <c r="J63"/>
  <c r="P164"/>
  <c r="BK183"/>
  <c r="J183"/>
  <c r="J66"/>
  <c r="P183"/>
  <c r="P182"/>
  <c r="T183"/>
  <c r="R228"/>
  <c r="T228"/>
  <c r="BK349"/>
  <c r="J349"/>
  <c r="J69"/>
  <c r="R349"/>
  <c i="3" r="BK84"/>
  <c r="J84"/>
  <c r="J61"/>
  <c r="T84"/>
  <c r="BK100"/>
  <c r="J100"/>
  <c r="J62"/>
  <c r="T100"/>
  <c i="4" r="BK88"/>
  <c r="J88"/>
  <c r="J61"/>
  <c r="P88"/>
  <c r="P87"/>
  <c r="R88"/>
  <c r="R87"/>
  <c r="T88"/>
  <c r="T87"/>
  <c r="T103"/>
  <c r="T102"/>
  <c r="R247"/>
  <c r="R246"/>
  <c i="5" r="R92"/>
  <c i="4" r="BK103"/>
  <c r="J103"/>
  <c r="J63"/>
  <c r="R103"/>
  <c r="R102"/>
  <c r="R86"/>
  <c r="BK247"/>
  <c r="BK246"/>
  <c r="J246"/>
  <c r="J64"/>
  <c r="T247"/>
  <c r="T246"/>
  <c i="5" r="BK92"/>
  <c r="J92"/>
  <c r="J62"/>
  <c r="P92"/>
  <c r="T92"/>
  <c r="BK113"/>
  <c r="J113"/>
  <c r="J63"/>
  <c r="P113"/>
  <c r="R113"/>
  <c r="T113"/>
  <c i="2" r="BK178"/>
  <c r="J178"/>
  <c r="J64"/>
  <c i="4" r="BK281"/>
  <c r="J281"/>
  <c r="J66"/>
  <c i="5" r="BK88"/>
  <c r="J88"/>
  <c r="J61"/>
  <c r="BK120"/>
  <c r="J120"/>
  <c r="J64"/>
  <c r="BK124"/>
  <c r="J124"/>
  <c r="J65"/>
  <c r="BK130"/>
  <c r="J130"/>
  <c r="J66"/>
  <c r="F83"/>
  <c r="BE101"/>
  <c i="4" r="J247"/>
  <c r="J65"/>
  <c i="5" r="BE110"/>
  <c r="E48"/>
  <c r="BE125"/>
  <c r="J52"/>
  <c r="BE93"/>
  <c r="BE96"/>
  <c r="BE104"/>
  <c r="BE114"/>
  <c r="BE121"/>
  <c i="4" r="BK102"/>
  <c r="J102"/>
  <c r="J62"/>
  <c i="5" r="BE89"/>
  <c r="BE107"/>
  <c r="BE117"/>
  <c r="BE131"/>
  <c i="3" r="BK83"/>
  <c r="J83"/>
  <c r="J60"/>
  <c i="4" r="E48"/>
  <c r="J52"/>
  <c r="F83"/>
  <c r="BE95"/>
  <c r="BE109"/>
  <c r="BE117"/>
  <c r="BE121"/>
  <c r="BE128"/>
  <c r="BE131"/>
  <c r="BE135"/>
  <c r="BE151"/>
  <c r="BE155"/>
  <c r="BE158"/>
  <c r="BE164"/>
  <c r="BE181"/>
  <c r="BE186"/>
  <c r="BE189"/>
  <c r="BE195"/>
  <c r="BE203"/>
  <c r="BE211"/>
  <c r="BE243"/>
  <c r="BE251"/>
  <c r="BE254"/>
  <c r="BE265"/>
  <c r="BE282"/>
  <c r="BE89"/>
  <c r="BE92"/>
  <c r="BE99"/>
  <c r="BE104"/>
  <c r="BE107"/>
  <c r="BE112"/>
  <c r="BE114"/>
  <c r="BE124"/>
  <c r="BE139"/>
  <c r="BE143"/>
  <c r="BE146"/>
  <c r="BE149"/>
  <c r="BE153"/>
  <c r="BE160"/>
  <c r="BE162"/>
  <c r="BE167"/>
  <c r="BE171"/>
  <c r="BE174"/>
  <c r="BE177"/>
  <c r="BE179"/>
  <c r="BE184"/>
  <c r="BE199"/>
  <c r="BE207"/>
  <c r="BE217"/>
  <c r="BE221"/>
  <c r="BE225"/>
  <c r="BE230"/>
  <c r="BE235"/>
  <c r="BE240"/>
  <c r="BE248"/>
  <c r="BE259"/>
  <c r="BE262"/>
  <c r="BE268"/>
  <c r="BE271"/>
  <c r="BE275"/>
  <c r="BE278"/>
  <c i="3" r="J52"/>
  <c r="E72"/>
  <c r="BE91"/>
  <c r="BE101"/>
  <c r="BE112"/>
  <c r="BE117"/>
  <c r="BE120"/>
  <c r="BE94"/>
  <c r="BE104"/>
  <c r="BE124"/>
  <c r="F55"/>
  <c r="BE97"/>
  <c r="BE128"/>
  <c r="BE85"/>
  <c r="BE88"/>
  <c r="BE108"/>
  <c r="BE132"/>
  <c i="2" r="E79"/>
  <c r="BE95"/>
  <c r="BE147"/>
  <c r="BE158"/>
  <c r="BE161"/>
  <c r="BE196"/>
  <c r="BE208"/>
  <c r="BE216"/>
  <c r="BE249"/>
  <c r="BE253"/>
  <c r="BE258"/>
  <c r="BE299"/>
  <c r="BE303"/>
  <c r="BE310"/>
  <c r="BE317"/>
  <c r="J83"/>
  <c r="BE262"/>
  <c r="BE274"/>
  <c r="BE286"/>
  <c r="BE453"/>
  <c r="BE476"/>
  <c r="F86"/>
  <c r="BE92"/>
  <c r="BE116"/>
  <c r="BE165"/>
  <c r="BE168"/>
  <c r="BE171"/>
  <c r="BE175"/>
  <c r="BE179"/>
  <c r="BE184"/>
  <c r="BE211"/>
  <c r="BE223"/>
  <c r="BE229"/>
  <c r="BE234"/>
  <c r="BE237"/>
  <c r="BE240"/>
  <c r="BE243"/>
  <c r="BE246"/>
  <c r="BE516"/>
  <c r="BE513"/>
  <c r="BE134"/>
  <c r="BE137"/>
  <c r="BE220"/>
  <c r="BE290"/>
  <c r="BE293"/>
  <c r="BE296"/>
  <c r="BE98"/>
  <c r="BE214"/>
  <c r="BE225"/>
  <c r="BE324"/>
  <c r="BE331"/>
  <c r="BE336"/>
  <c r="BE340"/>
  <c r="BE345"/>
  <c r="BE350"/>
  <c r="BE369"/>
  <c r="BE388"/>
  <c r="BE407"/>
  <c r="BE426"/>
  <c r="BE436"/>
  <c r="BE439"/>
  <c r="BE443"/>
  <c r="BE457"/>
  <c r="BE495"/>
  <c r="J34"/>
  <c i="1" r="AW55"/>
  <c i="5" r="F34"/>
  <c i="1" r="BA58"/>
  <c i="5" r="F37"/>
  <c i="1" r="BD58"/>
  <c i="3" r="F34"/>
  <c i="1" r="BA56"/>
  <c i="3" r="F35"/>
  <c i="1" r="BB56"/>
  <c i="5" r="J34"/>
  <c i="1" r="AW58"/>
  <c i="5" r="F36"/>
  <c i="1" r="BC58"/>
  <c i="2" r="F34"/>
  <c i="1" r="BA55"/>
  <c i="2" r="F36"/>
  <c i="1" r="BC55"/>
  <c i="3" r="J34"/>
  <c i="1" r="AW56"/>
  <c i="3" r="F36"/>
  <c i="1" r="BC56"/>
  <c i="3" r="F37"/>
  <c i="1" r="BD56"/>
  <c i="4" r="F34"/>
  <c i="1" r="BA57"/>
  <c i="5" r="F35"/>
  <c i="1" r="BB58"/>
  <c i="2" r="F35"/>
  <c i="1" r="BB55"/>
  <c i="4" r="J34"/>
  <c i="1" r="AW57"/>
  <c i="2" r="F37"/>
  <c i="1" r="BD55"/>
  <c i="4" r="F37"/>
  <c i="1" r="BD57"/>
  <c i="4" r="F36"/>
  <c i="1" r="BC57"/>
  <c i="4" r="F35"/>
  <c i="1" r="BB57"/>
  <c i="2" l="1" r="P90"/>
  <c i="5" r="T87"/>
  <c r="T86"/>
  <c r="P87"/>
  <c r="P86"/>
  <c i="1" r="AU58"/>
  <c i="5" r="R87"/>
  <c r="R86"/>
  <c i="4" r="P86"/>
  <c i="1" r="AU57"/>
  <c i="3" r="T83"/>
  <c r="T82"/>
  <c i="2" r="P89"/>
  <c i="1" r="AU55"/>
  <c i="3" r="R83"/>
  <c r="R82"/>
  <c i="4" r="T86"/>
  <c i="2" r="T182"/>
  <c i="3" r="P83"/>
  <c r="P82"/>
  <c i="1" r="AU56"/>
  <c i="2" r="T90"/>
  <c r="T89"/>
  <c r="R182"/>
  <c r="R90"/>
  <c r="R89"/>
  <c r="BK90"/>
  <c r="BK182"/>
  <c r="J182"/>
  <c r="J65"/>
  <c i="4" r="BK87"/>
  <c r="J87"/>
  <c r="J60"/>
  <c i="5" r="BK87"/>
  <c r="J87"/>
  <c r="J60"/>
  <c i="4" r="BK86"/>
  <c r="J86"/>
  <c r="J59"/>
  <c i="3" r="BK82"/>
  <c r="J82"/>
  <c r="J59"/>
  <c i="2" r="F33"/>
  <c i="1" r="AZ55"/>
  <c i="2" r="J33"/>
  <c i="1" r="AV55"/>
  <c r="AT55"/>
  <c i="3" r="F33"/>
  <c i="1" r="AZ56"/>
  <c r="BC54"/>
  <c r="AY54"/>
  <c r="BB54"/>
  <c r="AX54"/>
  <c i="5" r="F33"/>
  <c i="1" r="AZ58"/>
  <c r="BD54"/>
  <c r="W33"/>
  <c i="4" r="F33"/>
  <c i="1" r="AZ57"/>
  <c i="4" r="J33"/>
  <c i="1" r="AV57"/>
  <c r="AT57"/>
  <c i="3" r="J33"/>
  <c i="1" r="AV56"/>
  <c r="AT56"/>
  <c i="5" r="J33"/>
  <c i="1" r="AV58"/>
  <c r="AT58"/>
  <c r="BA54"/>
  <c r="AW54"/>
  <c r="AK30"/>
  <c i="2" l="1" r="BK89"/>
  <c r="J89"/>
  <c i="5" r="BK86"/>
  <c r="J86"/>
  <c r="J59"/>
  <c i="2" r="J90"/>
  <c r="J60"/>
  <c r="J30"/>
  <c i="1" r="AG55"/>
  <c i="4" r="J30"/>
  <c i="1" r="AG57"/>
  <c r="AN57"/>
  <c r="W30"/>
  <c r="AU54"/>
  <c i="3" r="J30"/>
  <c i="1" r="AG56"/>
  <c r="W31"/>
  <c r="AZ54"/>
  <c r="AV54"/>
  <c r="AK29"/>
  <c r="W32"/>
  <c i="2" l="1" r="J39"/>
  <c r="J59"/>
  <c i="4" r="J39"/>
  <c i="3" r="J39"/>
  <c i="1" r="AN56"/>
  <c r="AN55"/>
  <c i="5" r="J30"/>
  <c i="1" r="AG58"/>
  <c r="AG54"/>
  <c r="AK26"/>
  <c r="AK35"/>
  <c r="W29"/>
  <c r="AT54"/>
  <c i="5" l="1" r="J39"/>
  <c i="1" r="AN54"/>
  <c r="AN58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<sst xmlns="http://schemas.openxmlformats.org/spreadsheetml/2006/main">
  <si>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</si>
  <si>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</si>
  <si>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</si>
  <si>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</si>
  <si>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</si>
  <si>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{b4f47c90-8252-4129-bf25-7b959f27f612}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</si>
  <si>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</si>
  <si>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</si>
  <si>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</si>
  <si>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</si>
  <si>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</si>
  <si>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</si>
  <si>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</si>
  <si>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</si>
  <si>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20241217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</si>
  <si>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</si>
  <si>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</si>
  <si>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Kompletní rekonstrukce vnitř. prostor vč. likvidace dřevěných obložení v budově K.H.Máchy 1276, Sokolov - 1.etapa - 1.NP</t>
  </si>
  <si>
    <t>KSO:</t>
  </si>
  <si>
    <t/>
  </si>
  <si>
    <t>CC-CZ:</t>
  </si>
  <si>
    <t>Místo:</t>
  </si>
  <si>
    <t>K.H.Máchy 1276, Sokolov</t>
  </si>
  <si>
    <t>Datum:</t>
  </si>
  <si>
    <t>17. 12. 2024</t>
  </si>
  <si>
    <t>Zadavatel:</t>
  </si>
  <si>
    <t>IČ:</t>
  </si>
  <si>
    <t>Pedagogicko-psycholog. poradna Karlovy Vary, p.o.</t>
  </si>
  <si>
    <t>DIČ:</t>
  </si>
  <si>
    <t>Uchazeč:</t>
  </si>
  <si>
    <t>Vyplň údaj</t>
  </si>
  <si>
    <t>Projektant:</t>
  </si>
  <si>
    <t>Ing. Roman Gajdoš</t>
  </si>
  <si>
    <t>True</t>
  </si>
  <si>
    <t>Zpracovatel:</t>
  </si>
  <si>
    <t>Bc. Martin Frous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</si>
  <si>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</si>
  <si>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</si>
  <si>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</si>
  <si>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</si>
  <si>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</si>
  <si>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</si>
  <si>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</si>
  <si>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</si>
  <si>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</si>
  <si>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</si>
  <si>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</si>
  <si>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</si>
  <si>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</si>
  <si>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</si>
  <si>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</si>
  <si>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</si>
  <si>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</si>
  <si>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</si>
  <si>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</si>
  <si>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</si>
  <si>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</si>
  <si>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</si>
  <si>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</si>
  <si>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</si>
  <si>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</si>
  <si>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</si>
  <si>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</si>
  <si>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</si>
  <si>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</si>
  <si>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</si>
  <si>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</si>
  <si>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</si>
  <si>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</si>
  <si>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</si>
  <si>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</si>
  <si>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</si>
  <si>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</si>
  <si>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</si>
  <si>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</si>
  <si>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</si>
  <si>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</si>
  <si>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</si>
  <si>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</si>
  <si>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</si>
  <si>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</si>
  <si>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{9dbcc0aa-d417-464f-af5a-b4f8315fb247}</t>
  </si>
  <si>
    <t>2</t>
  </si>
  <si>
    <t>02</t>
  </si>
  <si>
    <t>Vytápění</t>
  </si>
  <si>
    <t>{b6778530-d794-49ec-ae67-62ce1cf4ca14}</t>
  </si>
  <si>
    <t>03</t>
  </si>
  <si>
    <t>Elektroinstalace</t>
  </si>
  <si>
    <t>{710e4037-26c9-4ea4-b599-e929e871b9e0}</t>
  </si>
  <si>
    <t>04</t>
  </si>
  <si>
    <t>Vedlejší a ostatní náklady</t>
  </si>
  <si>
    <t>{52d2a2cf-18e4-43a2-bc07-45a43a5e369a}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</si>
  <si>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</si>
  <si>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</si>
  <si>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</si>
  <si>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</si>
  <si>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</si>
  <si>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</si>
  <si>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</si>
  <si>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</si>
  <si>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</si>
  <si>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</si>
  <si>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</si>
  <si>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</si>
  <si>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</si>
  <si>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766 - Konstrukce truhlářské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</si>
  <si>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</si>
  <si>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</si>
  <si>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</si>
  <si>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</si>
  <si>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</si>
  <si>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</si>
  <si>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</si>
  <si>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</si>
  <si>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</si>
  <si>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</si>
  <si>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</si>
  <si>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</si>
  <si>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</si>
  <si>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</si>
  <si>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</si>
  <si>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</si>
  <si>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</si>
  <si>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</si>
  <si>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</si>
  <si>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</si>
  <si>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</si>
  <si>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</si>
  <si>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611131121</t>
  </si>
  <si>
    <t>Penetrační disperzní nátěr vnitřních stropů nanášený ručně</t>
  </si>
  <si>
    <t>m2</t>
  </si>
  <si>
    <t>CS ÚRS 2024 02</t>
  </si>
  <si>
    <t>4</t>
  </si>
  <si>
    <t>-901944608</t>
  </si>
  <si>
    <t>PP</t>
  </si>
  <si>
    <t>Podkladní a spojovací vrstva vnitřních omítaných ploch penetrace disperzní nanášená ručně stropů</t>
  </si>
  <si>
    <t>Online PSC</t>
  </si>
  <si>
    <t>https://podminky.urs.cz/item/CS_URS_2024_02/611131121</t>
  </si>
  <si>
    <t>611325417</t>
  </si>
  <si>
    <t>Oprava vnitřní vápenocementové hladké omítky tl do 20 mm stropů v rozsahu plochy přes 10 do 30 % s celoplošným přeštukováním tl do 3 mm</t>
  </si>
  <si>
    <t>24911520</t>
  </si>
  <si>
    <t>Oprava vápenocementové omítky vnitřních ploch hladké, tl. do 20 mm, s celoplošným přeštukováním, tl. štuku do 3 mm stropů, v rozsahu opravované plochy přes 10 do 30%</t>
  </si>
  <si>
    <t>https://podminky.urs.cz/item/CS_URS_2024_02/611325417</t>
  </si>
  <si>
    <t>3</t>
  </si>
  <si>
    <t>612131121</t>
  </si>
  <si>
    <t>Penetrační disperzní nátěr vnitřních stěn nanášený ručně</t>
  </si>
  <si>
    <t>-2114215604</t>
  </si>
  <si>
    <t>Podkladní a spojovací vrstva vnitřních omítaných ploch penetrace disperzní nanášená ručně stěn</t>
  </si>
  <si>
    <t>https://podminky.urs.cz/item/CS_URS_2024_02/612131121</t>
  </si>
  <si>
    <t>VV</t>
  </si>
  <si>
    <t>"1.01" 39,545-15,435*1,1</t>
  </si>
  <si>
    <t>"1.02" 86,826-31,973*1,1</t>
  </si>
  <si>
    <t>"1.03" 31,587-12,180*1,1</t>
  </si>
  <si>
    <t>"1.04" 48,636</t>
  </si>
  <si>
    <t>"1.05" 65,202</t>
  </si>
  <si>
    <t>"1.06" 61,375</t>
  </si>
  <si>
    <t>"1.07" 57,267</t>
  </si>
  <si>
    <t>"1.08" 52,639</t>
  </si>
  <si>
    <t>"1.09" 44,664</t>
  </si>
  <si>
    <t>"1.10" 57,602</t>
  </si>
  <si>
    <t>"1.11" 75,507</t>
  </si>
  <si>
    <t>"1.12" 23,988</t>
  </si>
  <si>
    <t>"1.13" 17,952</t>
  </si>
  <si>
    <t>"1.14" 17,432</t>
  </si>
  <si>
    <t>Součet</t>
  </si>
  <si>
    <t>612325417</t>
  </si>
  <si>
    <t>Oprava vnitřní vápenocementové hladké omítky tl do 20 mm stěn v rozsahu plochy přes 10 do 30 % s celoplošným přeštukováním tl do 3 mm</t>
  </si>
  <si>
    <t>-1839680825</t>
  </si>
  <si>
    <t>Oprava vápenocementové omítky vnitřních ploch hladké, tl. do 20 mm, s celoplošným přeštukováním, tl. štuku do 3 mm stěn, v rozsahu opravované plochy přes 10 do 30%</t>
  </si>
  <si>
    <t>https://podminky.urs.cz/item/CS_URS_2024_02/612325417</t>
  </si>
  <si>
    <t>5</t>
  </si>
  <si>
    <t>619991001</t>
  </si>
  <si>
    <t>Zakrytí podlahy fólií</t>
  </si>
  <si>
    <t>-724350972</t>
  </si>
  <si>
    <t>Zakrytí vnitřních ploch před znečištěním fólií včetně pozdějšího odkrytí podlah</t>
  </si>
  <si>
    <t>https://podminky.urs.cz/item/CS_URS_2024_02/619991001</t>
  </si>
  <si>
    <t>629991011</t>
  </si>
  <si>
    <t>Zakrytí výplní otvorů a svislých ploch fólií přilepenou lepící páskou</t>
  </si>
  <si>
    <t>1782626824</t>
  </si>
  <si>
    <t>Zakrytí vnějších ploch před znečištěním včetně pozdějšího odkrytí výplní otvorů a svislých ploch fólií přilepenou lepící páskou</t>
  </si>
  <si>
    <t>https://podminky.urs.cz/item/CS_URS_2024_02/629991011</t>
  </si>
  <si>
    <t>10*2*2*0,8</t>
  </si>
  <si>
    <t>2*2*2*0,6</t>
  </si>
  <si>
    <t>16*1,5*1,25</t>
  </si>
  <si>
    <t>1,2*0,9</t>
  </si>
  <si>
    <t>2*2,1*2,36</t>
  </si>
  <si>
    <t>3*2*2,05*1,8</t>
  </si>
  <si>
    <t>7</t>
  </si>
  <si>
    <t>619991021</t>
  </si>
  <si>
    <t>Olepení rámů a keramických soklů lepící páskou</t>
  </si>
  <si>
    <t>m</t>
  </si>
  <si>
    <t>1055896301</t>
  </si>
  <si>
    <t>Zakrytí vnitřních ploch před znečištěním páskou včetně pozdějšího odlepení rámů oken a dveří, keramických soklů</t>
  </si>
  <si>
    <t>https://podminky.urs.cz/item/CS_URS_2024_02/619991021</t>
  </si>
  <si>
    <t>10*2*(2*2+0,8)</t>
  </si>
  <si>
    <t>2*2*(2*2+0,6)</t>
  </si>
  <si>
    <t>16*(2*1,5+1,25)</t>
  </si>
  <si>
    <t>2*1,2+0,9</t>
  </si>
  <si>
    <t>2*(2*2,1+2,36)</t>
  </si>
  <si>
    <t>3*2*(2*2,05+1,8)</t>
  </si>
  <si>
    <t>9</t>
  </si>
  <si>
    <t>Ostatní konstrukce a práce, bourání</t>
  </si>
  <si>
    <t>8</t>
  </si>
  <si>
    <t>949101111</t>
  </si>
  <si>
    <t>Lešení pomocné pro objekty pozemních staveb s lešeňovou podlahou v do 1,9 m zatížení do 150 kg/m2</t>
  </si>
  <si>
    <t>-1450244029</t>
  </si>
  <si>
    <t>Lešení pomocné pracovní pro objekty pozemních staveb pro zatížení do 150 kg/m2, o výšce lešeňové podlahy do 1,9 m</t>
  </si>
  <si>
    <t>https://podminky.urs.cz/item/CS_URS_2024_02/949101111</t>
  </si>
  <si>
    <t>952901111</t>
  </si>
  <si>
    <t>Vyčištění budov bytové a občanské výstavby při výšce podlaží do 4 m</t>
  </si>
  <si>
    <t>1767698588</t>
  </si>
  <si>
    <t>Vyčištění budov nebo objektů před předáním do užívání budov bytové nebo občanské výstavby, světlé výšky podlaží do 4 m</t>
  </si>
  <si>
    <t>https://podminky.urs.cz/item/CS_URS_2024_02/952901111</t>
  </si>
  <si>
    <t>997</t>
  </si>
  <si>
    <t>Přesun sutě</t>
  </si>
  <si>
    <t>10</t>
  </si>
  <si>
    <t>997013211</t>
  </si>
  <si>
    <t>Vnitrostaveništní doprava suti a vybouraných hmot pro budovy v do 6 m ručně</t>
  </si>
  <si>
    <t>t</t>
  </si>
  <si>
    <t>622239012</t>
  </si>
  <si>
    <t>Vnitrostaveništní doprava suti a vybouraných hmot vodorovně do 50 m s naložením ručně pro budovy a haly výšky do 6 m</t>
  </si>
  <si>
    <t>https://podminky.urs.cz/item/CS_URS_2024_02/997013211</t>
  </si>
  <si>
    <t>11</t>
  </si>
  <si>
    <t>997013501</t>
  </si>
  <si>
    <t>Odvoz suti a vybouraných hmot na skládku nebo meziskládku do 1 km se složením</t>
  </si>
  <si>
    <t>1236595478</t>
  </si>
  <si>
    <t>Odvoz suti a vybouraných hmot na skládku nebo meziskládku se složením, na vzdálenost do 1 km</t>
  </si>
  <si>
    <t>https://podminky.urs.cz/item/CS_URS_2024_02/997013501</t>
  </si>
  <si>
    <t>997013509</t>
  </si>
  <si>
    <t>Příplatek k odvozu suti a vybouraných hmot na skládku ZKD 1 km přes 1 km</t>
  </si>
  <si>
    <t>-763359245</t>
  </si>
  <si>
    <t>Odvoz suti a vybouraných hmot na skládku nebo meziskládku se složením, na vzdálenost Příplatek k ceně za každý další započatý 1 km přes 1 km</t>
  </si>
  <si>
    <t>https://podminky.urs.cz/item/CS_URS_2024_02/997013509</t>
  </si>
  <si>
    <t>3,735*5</t>
  </si>
  <si>
    <t>13</t>
  </si>
  <si>
    <t>997013631</t>
  </si>
  <si>
    <t>Poplatek za uložení na skládce (skládkovné) stavebního odpadu směsného kód odpadu 17 09 04</t>
  </si>
  <si>
    <t>-1030101629</t>
  </si>
  <si>
    <t>Poplatek za uložení stavebního odpadu na skládce (skládkovné) směsného stavebního a demoličního zatříděného do Katalogu odpadů pod kódem 17 09 04</t>
  </si>
  <si>
    <t>https://podminky.urs.cz/item/CS_URS_2024_02/997013631</t>
  </si>
  <si>
    <t>998</t>
  </si>
  <si>
    <t>Přesun hmot</t>
  </si>
  <si>
    <t>14</t>
  </si>
  <si>
    <t>998018001</t>
  </si>
  <si>
    <t>Přesun hmot pro budovy ruční pro budovy v do 6 m</t>
  </si>
  <si>
    <t>-339405207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</si>
  <si>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</si>
  <si>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https://podminky.urs.cz/item/CS_URS_2024_02/998018001</t>
  </si>
  <si>
    <t>PSV</t>
  </si>
  <si>
    <t>Práce a dodávky PSV</t>
  </si>
  <si>
    <t>766</t>
  </si>
  <si>
    <t>Konstrukce truhlářské</t>
  </si>
  <si>
    <t>15</t>
  </si>
  <si>
    <t>766411821</t>
  </si>
  <si>
    <t>Demontáž truhlářského obložení stěn z palubek</t>
  </si>
  <si>
    <t>16</t>
  </si>
  <si>
    <t>276678994</t>
  </si>
  <si>
    <t>Demontáž obložení stěn palubkami</t>
  </si>
  <si>
    <t>https://podminky.urs.cz/item/CS_URS_2024_02/766411821</t>
  </si>
  <si>
    <t>"1.04" 2,6*(4,15+4,55)-0,9*1,2-1,25*1,5</t>
  </si>
  <si>
    <t>"1.05" 3*1,25*0,9</t>
  </si>
  <si>
    <t>"1.06" 2,6*7,87-2*1,25*1,5</t>
  </si>
  <si>
    <t>"1.07" 2,6*(7,08+4,15+4,27)-2*1,25*1,5</t>
  </si>
  <si>
    <t>"1.08" 2*1,25*0,9</t>
  </si>
  <si>
    <t>"1.09" 2,6*4-1,25*1,5</t>
  </si>
  <si>
    <t>"1.10" 2,6*7,073-2*1,25*1,5</t>
  </si>
  <si>
    <t>"1.11" 2,6*(10,625+4,15)-3*1,25*1,5</t>
  </si>
  <si>
    <t>766411822</t>
  </si>
  <si>
    <t>Demontáž truhlářského obložení stěn podkladových roštů</t>
  </si>
  <si>
    <t>1968910053</t>
  </si>
  <si>
    <t>Demontáž obložení stěn podkladových roštů</t>
  </si>
  <si>
    <t>https://podminky.urs.cz/item/CS_URS_2024_02/766411822</t>
  </si>
  <si>
    <t>17</t>
  </si>
  <si>
    <t>766660451</t>
  </si>
  <si>
    <t>Montáž vchodových dveří včetně rámu dvoukřídlových bez nadsvětlíku do zdiva</t>
  </si>
  <si>
    <t>kus</t>
  </si>
  <si>
    <t>725363133</t>
  </si>
  <si>
    <t>Montáž vchodových dveří včetně rámu do zdiva dvoukřídlových bez nadsvětlíku</t>
  </si>
  <si>
    <t>https://podminky.urs.cz/item/CS_URS_2024_02/766660451</t>
  </si>
  <si>
    <t>18</t>
  </si>
  <si>
    <t>M</t>
  </si>
  <si>
    <t>61140508R</t>
  </si>
  <si>
    <t>dveře dvoukřídlé plastové bílé prosklené jednoduché zasklení max rozměru otvoru 4,84m2</t>
  </si>
  <si>
    <t>R-položka</t>
  </si>
  <si>
    <t>32</t>
  </si>
  <si>
    <t>-2129950059</t>
  </si>
  <si>
    <t>1,8*2,05</t>
  </si>
  <si>
    <t>19</t>
  </si>
  <si>
    <t>76666071R</t>
  </si>
  <si>
    <t>Montáž samozavírače na plastovou zárubeň a dveřní křídlo</t>
  </si>
  <si>
    <t>-186894260</t>
  </si>
  <si>
    <t>Montáž dveřních doplňků samozavírače na zárubeň plastovou</t>
  </si>
  <si>
    <t>20</t>
  </si>
  <si>
    <t>54917250</t>
  </si>
  <si>
    <t>samozavírač dveří hydraulický</t>
  </si>
  <si>
    <t>409331928</t>
  </si>
  <si>
    <t>samozavírač lištový s aretací</t>
  </si>
  <si>
    <t>766660729</t>
  </si>
  <si>
    <t>Montáž dveřního interiérového kování - štítku s klikou</t>
  </si>
  <si>
    <t>-276123475</t>
  </si>
  <si>
    <t>Montáž dveřních doplňků dveřního kování interiérového štítku s klikou</t>
  </si>
  <si>
    <t>https://podminky.urs.cz/item/CS_URS_2024_02/766660729</t>
  </si>
  <si>
    <t>22</t>
  </si>
  <si>
    <t>54914123</t>
  </si>
  <si>
    <t>kování rozetové klika/klika</t>
  </si>
  <si>
    <t>1415762748</t>
  </si>
  <si>
    <t>23</t>
  </si>
  <si>
    <t>998766121</t>
  </si>
  <si>
    <t>Přesun hmot tonážní pro kce truhlářské ruční v objektech v do 6 m</t>
  </si>
  <si>
    <t>-1280361179</t>
  </si>
  <si>
    <t>Přesun hmot pro konstrukce truhlářské stanovený z hmotnosti přesunovaného materiálu vodorovná dopravní vzdálenost do 50 m ruční (bez užití mechanizace) v objektech výšky do 6 m</t>
  </si>
  <si>
    <t>https://podminky.urs.cz/item/CS_URS_2024_02/998766121</t>
  </si>
  <si>
    <t>776</t>
  </si>
  <si>
    <t>Podlahy povlakové</t>
  </si>
  <si>
    <t>24</t>
  </si>
  <si>
    <t>776111115</t>
  </si>
  <si>
    <t>Broušení podkladu povlakových podlah před litím stěrky</t>
  </si>
  <si>
    <t>1761596009</t>
  </si>
  <si>
    <t>Příprava podkladu povlakových podlah a stěn broušení podlah stávajícího podkladu před litím stěrky</t>
  </si>
  <si>
    <t>https://podminky.urs.cz/item/CS_URS_2024_02/776111115</t>
  </si>
  <si>
    <t>300,25-15,3-39,3-12,4-2,73-2,85-2,69</t>
  </si>
  <si>
    <t>25</t>
  </si>
  <si>
    <t>776111311</t>
  </si>
  <si>
    <t>Vysátí podkladu povlakových podlah</t>
  </si>
  <si>
    <t>1062598261</t>
  </si>
  <si>
    <t>Příprava podkladu povlakových podlah a stěn vysátí podlah</t>
  </si>
  <si>
    <t>https://podminky.urs.cz/item/CS_URS_2024_02/776111311</t>
  </si>
  <si>
    <t>26</t>
  </si>
  <si>
    <t>776121321</t>
  </si>
  <si>
    <t>Neředěná penetrace savého podkladu povlakových podlah</t>
  </si>
  <si>
    <t>35317293</t>
  </si>
  <si>
    <t>Příprava podkladu povlakových podlah a stěn penetrace neředěná podlah</t>
  </si>
  <si>
    <t>https://podminky.urs.cz/item/CS_URS_2024_02/776121321</t>
  </si>
  <si>
    <t>27</t>
  </si>
  <si>
    <t>776141122</t>
  </si>
  <si>
    <t>Stěrka podlahová nivelační pro vyrovnání podkladu povlakových podlah pevnosti 30 MPa tl přes 3 do 5 mm</t>
  </si>
  <si>
    <t>1772260581</t>
  </si>
  <si>
    <t>Příprava podkladu povlakových podlah a stěn vyrovnání samonivelační stěrkou podlah min.pevnosti 30 MPa, tloušťky přes 3 do 5 mm</t>
  </si>
  <si>
    <t>https://podminky.urs.cz/item/CS_URS_2024_02/776141122</t>
  </si>
  <si>
    <t>28</t>
  </si>
  <si>
    <t>776201812</t>
  </si>
  <si>
    <t>Demontáž lepených povlakových podlah s podložkou ručně</t>
  </si>
  <si>
    <t>2081918454</t>
  </si>
  <si>
    <t>Demontáž povlakových podlahovin lepených ručně s podložkou</t>
  </si>
  <si>
    <t>https://podminky.urs.cz/item/CS_URS_2024_02/776201812</t>
  </si>
  <si>
    <t>29</t>
  </si>
  <si>
    <t>776221111</t>
  </si>
  <si>
    <t>Lepení pásů z PVC standardním lepidlem</t>
  </si>
  <si>
    <t>-1773951523</t>
  </si>
  <si>
    <t>Montáž podlahovin z PVC lepením standardním lepidlem z pásů</t>
  </si>
  <si>
    <t>https://podminky.urs.cz/item/CS_URS_2024_02/776221111</t>
  </si>
  <si>
    <t>30</t>
  </si>
  <si>
    <t>28411153</t>
  </si>
  <si>
    <t>PVC vinyl heterogenní akustická tl 3,90mm nášlapná vrstva 0,70mm, hořlavost Bfl-s1, třída zátěže 34/43, útlum 19dB, bodová zátěž &lt;= 0,10mm, protiskluznost R10</t>
  </si>
  <si>
    <t>-407412735</t>
  </si>
  <si>
    <t>224,98</t>
  </si>
  <si>
    <t>224,98*1,1 'Přepočtené koeficientem množství</t>
  </si>
  <si>
    <t>31</t>
  </si>
  <si>
    <t>776223112</t>
  </si>
  <si>
    <t>Spoj povlakových podlahovin z PVC svařováním za studena</t>
  </si>
  <si>
    <t>-1201690492</t>
  </si>
  <si>
    <t>Montáž podlahovin z PVC spoj podlah svařováním za studena</t>
  </si>
  <si>
    <t>https://podminky.urs.cz/item/CS_URS_2024_02/776223112</t>
  </si>
  <si>
    <t>25*4,15+2,45</t>
  </si>
  <si>
    <t>28376630</t>
  </si>
  <si>
    <t>šňůra svařovací kruhová PVC průměru 4.5 mm</t>
  </si>
  <si>
    <t>-1553239478</t>
  </si>
  <si>
    <t>106,2</t>
  </si>
  <si>
    <t>106,2*1,02 'Přepočtené koeficientem množství</t>
  </si>
  <si>
    <t>33</t>
  </si>
  <si>
    <t>776410811</t>
  </si>
  <si>
    <t>Odstranění soklíků a lišt pryžových nebo plastových</t>
  </si>
  <si>
    <t>-144148111</t>
  </si>
  <si>
    <t>Demontáž soklíků nebo lišt pryžových nebo plastových</t>
  </si>
  <si>
    <t>https://podminky.urs.cz/item/CS_URS_2024_02/776410811</t>
  </si>
  <si>
    <t>"1.04" 18,964</t>
  </si>
  <si>
    <t>"1.05" 25,728</t>
  </si>
  <si>
    <t>"1.06" 24,040</t>
  </si>
  <si>
    <t>"1.07" 22,460</t>
  </si>
  <si>
    <t>"1.08" 19,734</t>
  </si>
  <si>
    <t>"1.09" 16,449</t>
  </si>
  <si>
    <t>"1.10" 21,643</t>
  </si>
  <si>
    <t>"1.11" 28,746</t>
  </si>
  <si>
    <t>34</t>
  </si>
  <si>
    <t>776421111</t>
  </si>
  <si>
    <t>Montáž obvodových lišt lepením</t>
  </si>
  <si>
    <t>818398470</t>
  </si>
  <si>
    <t>Montáž lišt obvodových lepených</t>
  </si>
  <si>
    <t>https://podminky.urs.cz/item/CS_URS_2024_02/776421111</t>
  </si>
  <si>
    <t>35</t>
  </si>
  <si>
    <t>28411008</t>
  </si>
  <si>
    <t>lišta soklová PVC 16x60mm</t>
  </si>
  <si>
    <t>2007041715</t>
  </si>
  <si>
    <t>177,764</t>
  </si>
  <si>
    <t>177,764*1,02 'Přepočtené koeficientem množství</t>
  </si>
  <si>
    <t>36</t>
  </si>
  <si>
    <t>776991121</t>
  </si>
  <si>
    <t>Základní čištění nově položených podlahovin vysátím a setřením vlhkým mopem</t>
  </si>
  <si>
    <t>1822742964</t>
  </si>
  <si>
    <t>Ostatní práce údržba nových podlahovin po pokládce čištění základní</t>
  </si>
  <si>
    <t>https://podminky.urs.cz/item/CS_URS_2024_02/776991121</t>
  </si>
  <si>
    <t>37</t>
  </si>
  <si>
    <t>776991141</t>
  </si>
  <si>
    <t>Pastování a leštění podlahovin ručně</t>
  </si>
  <si>
    <t>-1830187165</t>
  </si>
  <si>
    <t>Ostatní práce údržba nových podlahovin po pokládce pastování a leštění ručně</t>
  </si>
  <si>
    <t>https://podminky.urs.cz/item/CS_URS_2024_02/776991141</t>
  </si>
  <si>
    <t>38</t>
  </si>
  <si>
    <t>776991821</t>
  </si>
  <si>
    <t>Odstranění lepidla ručně z podlah</t>
  </si>
  <si>
    <t>1284740344</t>
  </si>
  <si>
    <t>Ostatní práce odstranění lepidla ručně z podlah</t>
  </si>
  <si>
    <t>https://podminky.urs.cz/item/CS_URS_2024_02/776991821</t>
  </si>
  <si>
    <t>39</t>
  </si>
  <si>
    <t>998776121</t>
  </si>
  <si>
    <t>Přesun hmot tonážní pro podlahy povlakové ruční v objektech v do 6 m</t>
  </si>
  <si>
    <t>-1857198653</t>
  </si>
  <si>
    <t>Přesun hmot pro podlahy povlakové stanovený z hmotnosti přesunovaného materiálu vodorovná dopravní vzdálenost do 50 m ruční (bez užití mechanizace) v objektech výšky do 6 m</t>
  </si>
  <si>
    <t>https://podminky.urs.cz/item/CS_URS_2024_02/998776121</t>
  </si>
  <si>
    <t>783</t>
  </si>
  <si>
    <t>Dokončovací práce - nátěry</t>
  </si>
  <si>
    <t>40</t>
  </si>
  <si>
    <t>783301313</t>
  </si>
  <si>
    <t>Odmaštění zámečnických konstrukcí ředidlovým odmašťovačem</t>
  </si>
  <si>
    <t>-1885635033</t>
  </si>
  <si>
    <t>Příprava podkladu zámečnických konstrukcí před provedením nátěru odmaštění odmašťovačem ředidlovým</t>
  </si>
  <si>
    <t>https://podminky.urs.cz/item/CS_URS_2024_02/783301313</t>
  </si>
  <si>
    <t>zárubně</t>
  </si>
  <si>
    <t>10*(2*2+0,8)*0,25</t>
  </si>
  <si>
    <t>2*(2*2+0,6)*0,25</t>
  </si>
  <si>
    <t>41</t>
  </si>
  <si>
    <t>783306807</t>
  </si>
  <si>
    <t>Odstranění nátěru ze zámečnických konstrukcí odstraňovačem nátěrů</t>
  </si>
  <si>
    <t>1536047413</t>
  </si>
  <si>
    <t>Odstranění nátěrů ze zámečnických konstrukcí odstraňovačem nátěrů s obroušením</t>
  </si>
  <si>
    <t>https://podminky.urs.cz/item/CS_URS_2024_02/783306807</t>
  </si>
  <si>
    <t>42</t>
  </si>
  <si>
    <t>783314201</t>
  </si>
  <si>
    <t>Základní antikorozní jednonásobný syntetický standardní nátěr zámečnických konstrukcí</t>
  </si>
  <si>
    <t>-1534139522</t>
  </si>
  <si>
    <t>Základní antikorozní nátěr zámečnických konstrukcí jednonásobný syntetický standardní</t>
  </si>
  <si>
    <t>https://podminky.urs.cz/item/CS_URS_2024_02/783314201</t>
  </si>
  <si>
    <t>43</t>
  </si>
  <si>
    <t>783317101</t>
  </si>
  <si>
    <t>Krycí jednonásobný syntetický standardní nátěr zámečnických konstrukcí</t>
  </si>
  <si>
    <t>-309506719</t>
  </si>
  <si>
    <t>Krycí nátěr (email) zámečnických konstrukcí jednonásobný syntetický standardní</t>
  </si>
  <si>
    <t>https://podminky.urs.cz/item/CS_URS_2024_02/783317101</t>
  </si>
  <si>
    <t>44</t>
  </si>
  <si>
    <t>783601347</t>
  </si>
  <si>
    <t>Odmaštění litinových otopných těles odmašťovačem rozpouštědlovým před provedením nátěru</t>
  </si>
  <si>
    <t>-1401109905</t>
  </si>
  <si>
    <t>Příprava podkladu otopných těles před provedením nátěrů litinových odmaštěním rozpouštědlovým</t>
  </si>
  <si>
    <t>https://podminky.urs.cz/item/CS_URS_2024_02/783601347</t>
  </si>
  <si>
    <t>otopná tělesa</t>
  </si>
  <si>
    <t>17*0,58*0,78*2*13</t>
  </si>
  <si>
    <t>45</t>
  </si>
  <si>
    <t>783601715</t>
  </si>
  <si>
    <t>Odmaštění ředidlovým odmašťovačem potrubí DN do 50 mm</t>
  </si>
  <si>
    <t>-285707788</t>
  </si>
  <si>
    <t>Příprava podkladu armatur a kovových potrubí před provedením nátěru potrubí do DN 50 mm odmaštěním, odmašťovačem ředidlovým</t>
  </si>
  <si>
    <t>https://podminky.urs.cz/item/CS_URS_2024_02/783601715</t>
  </si>
  <si>
    <t>17*2</t>
  </si>
  <si>
    <t>46</t>
  </si>
  <si>
    <t>783617147</t>
  </si>
  <si>
    <t>Krycí dvojnásobný syntetický nátěr litinových otopných těles</t>
  </si>
  <si>
    <t>-270649721</t>
  </si>
  <si>
    <t>Krycí nátěr (email) otopných těles litinových dvojnásobný syntetický</t>
  </si>
  <si>
    <t>https://podminky.urs.cz/item/CS_URS_2024_02/783617147</t>
  </si>
  <si>
    <t>47</t>
  </si>
  <si>
    <t>783617615</t>
  </si>
  <si>
    <t>Krycí dvojnásobný syntetický tepelně odolný nátěr potrubí DN do 50 mm</t>
  </si>
  <si>
    <t>-1996403028</t>
  </si>
  <si>
    <t>Krycí nátěr (email) armatur a kovových potrubí potrubí do DN 50 mm dvojnásobný syntetický tepelně odolný</t>
  </si>
  <si>
    <t>https://podminky.urs.cz/item/CS_URS_2024_02/783617615</t>
  </si>
  <si>
    <t>784</t>
  </si>
  <si>
    <t>Dokončovací práce - malby a tapety</t>
  </si>
  <si>
    <t>48</t>
  </si>
  <si>
    <t>784111001</t>
  </si>
  <si>
    <t>Oprášení (ometení ) podkladu v místnostech v do 3,80 m</t>
  </si>
  <si>
    <t>-1220463566</t>
  </si>
  <si>
    <t>Oprášení (ometení) podkladu v místnostech výšky do 3,80 m</t>
  </si>
  <si>
    <t>https://podminky.urs.cz/item/CS_URS_2024_02/784111001</t>
  </si>
  <si>
    <t>"stropy" 300,25</t>
  </si>
  <si>
    <t>49</t>
  </si>
  <si>
    <t>784111011</t>
  </si>
  <si>
    <t>Obroušení podkladu omítnutého v místnostech v do 3,80 m</t>
  </si>
  <si>
    <t>894868806</t>
  </si>
  <si>
    <t>Obroušení podkladu omítky v místnostech výšky do 3,80 m</t>
  </si>
  <si>
    <t>https://podminky.urs.cz/item/CS_URS_2024_02/784111011</t>
  </si>
  <si>
    <t>50</t>
  </si>
  <si>
    <t>784121001</t>
  </si>
  <si>
    <t>Oškrabání malby v místnostech v do 3,80 m</t>
  </si>
  <si>
    <t>-474829769</t>
  </si>
  <si>
    <t>Oškrabání malby v místnostech výšky do 3,80 m</t>
  </si>
  <si>
    <t>https://podminky.urs.cz/item/CS_URS_2024_02/784121001</t>
  </si>
  <si>
    <t>51</t>
  </si>
  <si>
    <t>784121011</t>
  </si>
  <si>
    <t>Rozmývání podkladu po oškrabání malby v místnostech v do 3,80 m</t>
  </si>
  <si>
    <t>2049279013</t>
  </si>
  <si>
    <t>Rozmývání podkladu po oškrabání malby v místnostech výšky do 3,80 m</t>
  </si>
  <si>
    <t>https://podminky.urs.cz/item/CS_URS_2024_02/784121011</t>
  </si>
  <si>
    <t>52</t>
  </si>
  <si>
    <t>784161001</t>
  </si>
  <si>
    <t>Tmelení spar a rohů šířky do 3 mm akrylátovým tmelem v místnostech v do 3,80 m</t>
  </si>
  <si>
    <t>-343554940</t>
  </si>
  <si>
    <t>Tmelení spar a rohů, šířky do 3 mm akrylátovým tmelem v místnostech výšky do 3,80 m</t>
  </si>
  <si>
    <t>https://podminky.urs.cz/item/CS_URS_2024_02/784161001</t>
  </si>
  <si>
    <t>53</t>
  </si>
  <si>
    <t>784171101</t>
  </si>
  <si>
    <t>Zakrytí vnitřních podlah včetně pozdějšího odkrytí</t>
  </si>
  <si>
    <t>-39814577</t>
  </si>
  <si>
    <t>Zakrytí nemalovaných ploch (materiál ve specifikaci) včetně pozdějšího odkrytí podlah</t>
  </si>
  <si>
    <t>https://podminky.urs.cz/item/CS_URS_2024_02/784171101</t>
  </si>
  <si>
    <t>54</t>
  </si>
  <si>
    <t>58124844</t>
  </si>
  <si>
    <t>fólie pro malířské potřeby zakrývací tl 25µ 4x5m</t>
  </si>
  <si>
    <t>1925038116</t>
  </si>
  <si>
    <t>300</t>
  </si>
  <si>
    <t>300*1,05 'Přepočtené koeficientem množství</t>
  </si>
  <si>
    <t>55</t>
  </si>
  <si>
    <t>784171111</t>
  </si>
  <si>
    <t>Zakrytí vnitřních ploch stěn v místnostech v do 3,80 m</t>
  </si>
  <si>
    <t>-2044242098</t>
  </si>
  <si>
    <t>Zakrytí nemalovaných ploch (materiál ve specifikaci) včetně pozdějšího odkrytí svislých ploch např. stěn, oken, dveří v místnostech výšky do 3,80</t>
  </si>
  <si>
    <t>https://podminky.urs.cz/item/CS_URS_2024_02/784171111</t>
  </si>
  <si>
    <t>56</t>
  </si>
  <si>
    <t>28323157</t>
  </si>
  <si>
    <t>fólie pro malířské potřeby zakrývací tl 14µ 4x5m</t>
  </si>
  <si>
    <t>451763370</t>
  </si>
  <si>
    <t>99,932</t>
  </si>
  <si>
    <t>99,932*1,05 'Přepočtené koeficientem množství</t>
  </si>
  <si>
    <t>57</t>
  </si>
  <si>
    <t>784181121</t>
  </si>
  <si>
    <t>Hloubková jednonásobná bezbarvá penetrace podkladu v místnostech v do 3,80 m</t>
  </si>
  <si>
    <t>300002924</t>
  </si>
  <si>
    <t>Penetrace podkladu jednonásobná hloubková akrylátová bezbarvá v místnostech výšky do 3,80 m</t>
  </si>
  <si>
    <t>https://podminky.urs.cz/item/CS_URS_2024_02/784181121</t>
  </si>
  <si>
    <t>58</t>
  </si>
  <si>
    <t>784211111</t>
  </si>
  <si>
    <t>Dvojnásobné bílé malby ze směsí za mokra velmi dobře oděruvzdorných v místnostech v do 3,80 m</t>
  </si>
  <si>
    <t>-1491637906</t>
  </si>
  <si>
    <t>Malby z malířských směsí oděruvzdorných za mokra dvojnásobné, bílé za mokra oděruvzdorné velmi dobře v místnostech výšky do 3,80 m</t>
  </si>
  <si>
    <t>https://podminky.urs.cz/item/CS_URS_2024_02/784211111</t>
  </si>
  <si>
    <t>59</t>
  </si>
  <si>
    <t>784211163</t>
  </si>
  <si>
    <t>Příplatek k cenám 2x maleb ze směsí za mokra oděruvzdorných za barevnou malbu středně sytého odstínu</t>
  </si>
  <si>
    <t>-557817913</t>
  </si>
  <si>
    <t>Malby z malířských směsí oděruvzdorných za mokra Příplatek k cenám dvojnásobných maleb za provádění barevné malby tónované na tónovacích automatech, v odstínu středně sytém</t>
  </si>
  <si>
    <t>https://podminky.urs.cz/item/CS_URS_2024_02/784211163</t>
  </si>
  <si>
    <t>60</t>
  </si>
  <si>
    <t>784660121</t>
  </si>
  <si>
    <t>Příplatek k cenám linkrustace za provedení malé pl v rozsahu jednotlivě do 0,25 m2</t>
  </si>
  <si>
    <t>-1935782871</t>
  </si>
  <si>
    <t>Linkrustace s vrchním nátěrem Příplatek k cenám linkrustace za provádění malé plochy při obnově nebo doplnění linkrusty v rozsahu plochy jednotlivě do 0,25 m2</t>
  </si>
  <si>
    <t>https://podminky.urs.cz/item/CS_URS_2024_02/784660121</t>
  </si>
  <si>
    <t>61</t>
  </si>
  <si>
    <t>784660141</t>
  </si>
  <si>
    <t>Jednonásobný obnovovací syntetický nátěr linkrusty v místnosti v do 3,80 m</t>
  </si>
  <si>
    <t>1778169056</t>
  </si>
  <si>
    <t>Linkrustace obnovovací nátěr linkrusty, jednonásobný syntetický v místnostech výšky do 3,80 m</t>
  </si>
  <si>
    <t>https://podminky.urs.cz/item/CS_URS_2024_02/784660141</t>
  </si>
  <si>
    <t>dvojnásobný nátěr</t>
  </si>
  <si>
    <t>"1.01" 2*15,435*1,1</t>
  </si>
  <si>
    <t>"1.02" 2*31,973*1,1</t>
  </si>
  <si>
    <t>"1.03" 2*12,180*1,1</t>
  </si>
  <si>
    <t>02 - Vytápění</t>
  </si>
  <si>
    <t xml:space="preserve">    734 - Ústřední vytápění - armatury</t>
  </si>
  <si>
    <t xml:space="preserve">    735 - Ústřední vytápění - otopná tělesa</t>
  </si>
  <si>
    <t>734</t>
  </si>
  <si>
    <t>Ústřední vytápění - armatury</t>
  </si>
  <si>
    <t>734200811</t>
  </si>
  <si>
    <t>Demontáž armatury závitové s jedním závitem přes G 1/2 do G 1/2</t>
  </si>
  <si>
    <t>863182009</t>
  </si>
  <si>
    <t>Demontáž armatur závitových s jedním závitem do G 1/2</t>
  </si>
  <si>
    <t>https://podminky.urs.cz/item/CS_URS_2024_02/734200811</t>
  </si>
  <si>
    <t>734200821</t>
  </si>
  <si>
    <t>Demontáž armatury závitové se dvěma závity přes G 1/2 do G 1/2</t>
  </si>
  <si>
    <t>124036578</t>
  </si>
  <si>
    <t>Demontáž armatur závitových se dvěma závity do G 1/2</t>
  </si>
  <si>
    <t>https://podminky.urs.cz/item/CS_URS_2024_02/734200821</t>
  </si>
  <si>
    <t>734291911</t>
  </si>
  <si>
    <t>Zpětná montáž ventilu závitového regulačního nebo kohoutu závitového do G 1/2</t>
  </si>
  <si>
    <t>551152622</t>
  </si>
  <si>
    <t>Opravy armatur závitových zpětná montáž regulačních ventilů a kohoutů do G 1/2</t>
  </si>
  <si>
    <t>https://podminky.urs.cz/item/CS_URS_2024_02/734291911</t>
  </si>
  <si>
    <t>734291951</t>
  </si>
  <si>
    <t>Zpětná montáž hlavice ručního a termostatického ovládání</t>
  </si>
  <si>
    <t>14408565</t>
  </si>
  <si>
    <t>Opravy armatur závitových zpětná montáž hlavic ručního a termostatického ovládání</t>
  </si>
  <si>
    <t>https://podminky.urs.cz/item/CS_URS_2024_02/734291951</t>
  </si>
  <si>
    <t>998734311</t>
  </si>
  <si>
    <t>Přesun hmot procentní pro armatury ruční v objektech v do 6 m</t>
  </si>
  <si>
    <t>%</t>
  </si>
  <si>
    <t>-1666979821</t>
  </si>
  <si>
    <t>Přesun hmot pro armatury stanovený procentní sazbou (%) z ceny vodorovná dopravní vzdálenost do 50 m ruční (bez užití mechanizace) v objektech výšky do 6 m</t>
  </si>
  <si>
    <t>https://podminky.urs.cz/item/CS_URS_2024_02/998734311</t>
  </si>
  <si>
    <t>735</t>
  </si>
  <si>
    <t>Ústřední vytápění - otopná tělesa</t>
  </si>
  <si>
    <t>735000912</t>
  </si>
  <si>
    <t>Vyregulování ventilu nebo kohoutu dvojregulačního s termostatickým ovládáním</t>
  </si>
  <si>
    <t>-671369642</t>
  </si>
  <si>
    <t>Regulace otopného systému při opravách vyregulování dvojregulačních ventilů a kohoutů s termostatickým ovládáním</t>
  </si>
  <si>
    <t>https://podminky.urs.cz/item/CS_URS_2024_02/735000912</t>
  </si>
  <si>
    <t>735111810</t>
  </si>
  <si>
    <t>Demontáž otopného tělesa litinového článkového</t>
  </si>
  <si>
    <t>190186596</t>
  </si>
  <si>
    <t>Demontáž otopných těles litinových článkových</t>
  </si>
  <si>
    <t>https://podminky.urs.cz/item/CS_URS_2024_02/735111810</t>
  </si>
  <si>
    <t>735191902</t>
  </si>
  <si>
    <t>Vyzkoušení otopných těles litinových po opravě tlakem</t>
  </si>
  <si>
    <t>2047612743</t>
  </si>
  <si>
    <t>Ostatní opravy otopných těles vyzkoušení tlakem po opravě otopných těles litinových</t>
  </si>
  <si>
    <t>https://podminky.urs.cz/item/CS_URS_2024_02/735191902</t>
  </si>
  <si>
    <t>735191904</t>
  </si>
  <si>
    <t>Vyčištění otopných těles litinových proplachem vodou</t>
  </si>
  <si>
    <t>2109820477</t>
  </si>
  <si>
    <t>Ostatní opravy otopných těles vyčištění propláchnutím vodou otopných těles litinových</t>
  </si>
  <si>
    <t>https://podminky.urs.cz/item/CS_URS_2024_02/735191904</t>
  </si>
  <si>
    <t>735191905</t>
  </si>
  <si>
    <t>Odvzdušnění otopných těles</t>
  </si>
  <si>
    <t>-941121929</t>
  </si>
  <si>
    <t>Ostatní opravy otopných těles odvzdušnění tělesa</t>
  </si>
  <si>
    <t>https://podminky.urs.cz/item/CS_URS_2024_02/735191905</t>
  </si>
  <si>
    <t>735191910</t>
  </si>
  <si>
    <t>Napuštění vody do otopných těles</t>
  </si>
  <si>
    <t>-1710071488</t>
  </si>
  <si>
    <t>Ostatní opravy otopných těles napuštění vody do otopného systému včetně potrubí (bez kotle a ohříváků) otopných těles</t>
  </si>
  <si>
    <t>https://podminky.urs.cz/item/CS_URS_2024_02/735191910</t>
  </si>
  <si>
    <t>735192911</t>
  </si>
  <si>
    <t>Zpětná montáž otopných těles článkových litinových</t>
  </si>
  <si>
    <t>518575772</t>
  </si>
  <si>
    <t>Ostatní opravy otopných těles zpětná montáž otopných těles článkových litinových</t>
  </si>
  <si>
    <t>https://podminky.urs.cz/item/CS_URS_2024_02/735192911</t>
  </si>
  <si>
    <t>735494811</t>
  </si>
  <si>
    <t>Vypuštění vody z otopných těles</t>
  </si>
  <si>
    <t>-1068105207</t>
  </si>
  <si>
    <t>Vypuštění vody z otopných soustav bez kotlů, ohříváků, zásobníků a nádrží</t>
  </si>
  <si>
    <t>https://podminky.urs.cz/item/CS_URS_2024_02/735494811</t>
  </si>
  <si>
    <t>998735311</t>
  </si>
  <si>
    <t>Přesun hmot procentní pro otopná tělesa ruční v objektech v do 6 m</t>
  </si>
  <si>
    <t>-1936478245</t>
  </si>
  <si>
    <t>Přesun hmot pro otopná tělesa stanovený procentní sazbou (%) z ceny vodorovná dopravní vzdálenost do 50 m ruční (bez užití mechanizace) v objektech výšky do 6 m</t>
  </si>
  <si>
    <t>https://podminky.urs.cz/item/CS_URS_2024_02/998735311</t>
  </si>
  <si>
    <t>03 - Elektroinstalace</t>
  </si>
  <si>
    <t xml:space="preserve">    741 - Elektroinstalace - silnoproud</t>
  </si>
  <si>
    <t>M - Práce a dodávky M</t>
  </si>
  <si>
    <t xml:space="preserve">    46-M - Zemní práce při extr.mont.pracích</t>
  </si>
  <si>
    <t>HZS - Hodinové zúčtovací sazby</t>
  </si>
  <si>
    <t>-1043573061</t>
  </si>
  <si>
    <t>-563981019</t>
  </si>
  <si>
    <t>-877393576</t>
  </si>
  <si>
    <t>0,111*5</t>
  </si>
  <si>
    <t>997013635</t>
  </si>
  <si>
    <t>Poplatek za uložení na skládce (skládkovné) komunálního odpadu kód odpadu 20 03 01</t>
  </si>
  <si>
    <t>2082234627</t>
  </si>
  <si>
    <t>Poplatek za uložení stavebního odpadu na skládce (skládkovné) komunálního zatříděného do Katalogu odpadů pod kódem 20 03 01</t>
  </si>
  <si>
    <t>https://podminky.urs.cz/item/CS_URS_2024_02/997013635</t>
  </si>
  <si>
    <t>741</t>
  </si>
  <si>
    <t>Elektroinstalace - silnoproud</t>
  </si>
  <si>
    <t>741112001</t>
  </si>
  <si>
    <t>Montáž krabice zapuštěná plastová kruhová</t>
  </si>
  <si>
    <t>921655034</t>
  </si>
  <si>
    <t>Montáž krabic elektroinstalačních bez napojení na trubky a lišty, demontáže a montáže víčka a přístroje protahovacích nebo odbočných zapuštěných plastových kruhových do zdiva</t>
  </si>
  <si>
    <t>https://podminky.urs.cz/item/CS_URS_2024_02/741112001</t>
  </si>
  <si>
    <t>34571521</t>
  </si>
  <si>
    <t>krabice pod omítku PVC odbočná kruhová D 70mm s víčkem a svorkovnicí</t>
  </si>
  <si>
    <t>-457525095</t>
  </si>
  <si>
    <t>741112061</t>
  </si>
  <si>
    <t>Montáž krabice přístrojová zapuštěná plastová kruhová</t>
  </si>
  <si>
    <t>-1464994594</t>
  </si>
  <si>
    <t>Montáž krabic elektroinstalačních bez napojení na trubky a lišty, demontáže a montáže víčka a přístroje přístrojových zapuštěných plastových kruhových do zdiva</t>
  </si>
  <si>
    <t>https://podminky.urs.cz/item/CS_URS_2024_02/741112061</t>
  </si>
  <si>
    <t>34571451</t>
  </si>
  <si>
    <t>krabice pod omítku PVC přístrojová kruhová D 70mm hluboká</t>
  </si>
  <si>
    <t>619618003</t>
  </si>
  <si>
    <t>741122015</t>
  </si>
  <si>
    <t>Montáž kabel Cu bez ukončení uložený pod omítku plný kulatý 3x1,5 mm2 (např. CYKY)</t>
  </si>
  <si>
    <t>-214970710</t>
  </si>
  <si>
    <t>Montáž kabelů měděných bez ukončení uložených pod omítku plných kulatých (např. CYKY), počtu a průřezu žil 3x1,5 mm2</t>
  </si>
  <si>
    <t>https://podminky.urs.cz/item/CS_URS_2024_02/741122015</t>
  </si>
  <si>
    <t>34111030</t>
  </si>
  <si>
    <t>kabel instalační jádro Cu plné izolace PVC plášť PVC 450/750V (CYKY) 3x1,5mm2</t>
  </si>
  <si>
    <t>771586324</t>
  </si>
  <si>
    <t>120</t>
  </si>
  <si>
    <t>120*1,15 'Přepočtené koeficientem množství</t>
  </si>
  <si>
    <t>741122016</t>
  </si>
  <si>
    <t>Montáž kabel Cu bez ukončení uložený pod omítku plný kulatý 3x2,5 až 6 mm2 (např. CYKY)</t>
  </si>
  <si>
    <t>1203748029</t>
  </si>
  <si>
    <t>Montáž kabelů měděných bez ukončení uložených pod omítku plných kulatých (např. CYKY), počtu a průřezu žil 3x2,5 až 6 mm2</t>
  </si>
  <si>
    <t>https://podminky.urs.cz/item/CS_URS_2024_02/741122016</t>
  </si>
  <si>
    <t>34111036</t>
  </si>
  <si>
    <t>kabel instalační jádro Cu plné izolace PVC plášť PVC 450/750V (CYKY) 3x2,5mm2</t>
  </si>
  <si>
    <t>-1872566861</t>
  </si>
  <si>
    <t>330</t>
  </si>
  <si>
    <t>330*1,15 'Přepočtené koeficientem množství</t>
  </si>
  <si>
    <t>741130001</t>
  </si>
  <si>
    <t>Ukončení vodič izolovaný do 2,5 mm2 v rozváděči nebo na přístroji</t>
  </si>
  <si>
    <t>-1159773903</t>
  </si>
  <si>
    <t>Ukončení vodičů izolovaných s označením a zapojením v rozváděči nebo na přístroji, průřezu žíly do 2,5 mm2</t>
  </si>
  <si>
    <t>https://podminky.urs.cz/item/CS_URS_2024_02/741130001</t>
  </si>
  <si>
    <t>7412101R1</t>
  </si>
  <si>
    <t>Doplnění a úpravy rozvaděče RS</t>
  </si>
  <si>
    <t>1284065993</t>
  </si>
  <si>
    <t>provedení dle schematu zapojení</t>
  </si>
  <si>
    <t>7412101R2</t>
  </si>
  <si>
    <t>Doplnění a úpravy rozvaděče R1NP-A</t>
  </si>
  <si>
    <t>1321087815</t>
  </si>
  <si>
    <t>7412101R3</t>
  </si>
  <si>
    <t>Doplnění a úpravy rozvaděče R1NP-B</t>
  </si>
  <si>
    <t>-446748210</t>
  </si>
  <si>
    <t>741213811</t>
  </si>
  <si>
    <t>Demontáž kabelu silového z rozvodnice průřezu žil do 4 mm2 bez zachování funkčnosti</t>
  </si>
  <si>
    <t>-345621570</t>
  </si>
  <si>
    <t>Demontáž kabelu z rozvodnice bez zachování funkčnosti (do suti) silových, průřezu do 4 mm2</t>
  </si>
  <si>
    <t>https://podminky.urs.cz/item/CS_URS_2024_02/741213811</t>
  </si>
  <si>
    <t>741310201</t>
  </si>
  <si>
    <t>Montáž spínač (polo)zapuštěný šroubové připojení 1-jednopólový se zapojením vodičů</t>
  </si>
  <si>
    <t>144743226</t>
  </si>
  <si>
    <t>Montáž spínačů jedno nebo dvoupólových polozapuštěných nebo zapuštěných se zapojením vodičů šroubové připojení, pro prostředí normální spínačů, řazení 1-jednopólových</t>
  </si>
  <si>
    <t>https://podminky.urs.cz/item/CS_URS_2024_02/741310201</t>
  </si>
  <si>
    <t>34539005</t>
  </si>
  <si>
    <t>přístroj spínače jednopólového se svorkou N, řazení 1, 1So, 1S šroubové svorky</t>
  </si>
  <si>
    <t>-452569488</t>
  </si>
  <si>
    <t>34539049</t>
  </si>
  <si>
    <t>kryt spínače jednoduchý</t>
  </si>
  <si>
    <t>-1058798056</t>
  </si>
  <si>
    <t>34539059</t>
  </si>
  <si>
    <t>rámeček jednonásobný</t>
  </si>
  <si>
    <t>-560369263</t>
  </si>
  <si>
    <t>741310231</t>
  </si>
  <si>
    <t>Montáž přepínač (polo)zapuštěný šroubové připojení 5-sériový se zapojením vodičů</t>
  </si>
  <si>
    <t>-1059817577</t>
  </si>
  <si>
    <t>Montáž spínačů jedno nebo dvoupólových polozapuštěných nebo zapuštěných se zapojením vodičů šroubové připojení, pro prostředí normální přepínačů, řazení 5-sériových</t>
  </si>
  <si>
    <t>https://podminky.urs.cz/item/CS_URS_2024_02/741310231</t>
  </si>
  <si>
    <t>34539002</t>
  </si>
  <si>
    <t>přístroj přepínače sériového, řazení 5 šroubové svorky</t>
  </si>
  <si>
    <t>-648500609</t>
  </si>
  <si>
    <t>34539050</t>
  </si>
  <si>
    <t>kryt spínače dělený</t>
  </si>
  <si>
    <t>-607431307</t>
  </si>
  <si>
    <t>-187180107</t>
  </si>
  <si>
    <t>741311004</t>
  </si>
  <si>
    <t>Montáž čidlo pohybu nástěnné se zapojením vodičů</t>
  </si>
  <si>
    <t>-219205189</t>
  </si>
  <si>
    <t>Montáž spínačů speciálních se zapojením vodičů čidla pohybu nástěnného</t>
  </si>
  <si>
    <t>https://podminky.urs.cz/item/CS_URS_2024_02/741311004</t>
  </si>
  <si>
    <t>40461058</t>
  </si>
  <si>
    <t>čidlo pohybové a prezenční stropní 360°</t>
  </si>
  <si>
    <t>-1773289644</t>
  </si>
  <si>
    <t>čidlo pohybu nástěnné, dosah 12m, IP20</t>
  </si>
  <si>
    <t>741311875</t>
  </si>
  <si>
    <t>Demontáž spínačů zapuštěných normálních do 10 A šroubových bez zachování funkčnosti přes 2 do 4 svorek</t>
  </si>
  <si>
    <t>1129709183</t>
  </si>
  <si>
    <t>Demontáž spínačů bez zachování funkčnosti (do suti) polozapuštěných nebo zapuštěných, pro prostředí normální do 10 A, připojení šroubové přes 2 svorky do 4 svorek</t>
  </si>
  <si>
    <t>https://podminky.urs.cz/item/CS_URS_2024_02/741311875</t>
  </si>
  <si>
    <t>741313041</t>
  </si>
  <si>
    <t>Montáž zásuvka (polo)zapuštěná šroubové připojení 2P+PE se zapojením vodičů</t>
  </si>
  <si>
    <t>676992355</t>
  </si>
  <si>
    <t>Montáž zásuvek domovních se zapojením vodičů šroubové připojení polozapuštěných nebo zapuštěných 10/16 A, provedení 2P + PE</t>
  </si>
  <si>
    <t>https://podminky.urs.cz/item/CS_URS_2024_02/741313041</t>
  </si>
  <si>
    <t>34555240</t>
  </si>
  <si>
    <t>přístroj zásuvky zápustné jednonásobné, krytka s clonkami, šroubové svorky</t>
  </si>
  <si>
    <t>2008935983</t>
  </si>
  <si>
    <t>-1705132270</t>
  </si>
  <si>
    <t>741313043</t>
  </si>
  <si>
    <t>Montáž zásuvka (polo)zapuštěná šroubové připojení 2x(2P + PE) dvojnásobná se zapojením vodičů</t>
  </si>
  <si>
    <t>-1401973779</t>
  </si>
  <si>
    <t>Montáž zásuvek domovních se zapojením vodičů šroubové připojení polozapuštěných nebo zapuštěných 10/16 A, provedení 2x (2P + PE) dvojnásobná</t>
  </si>
  <si>
    <t>https://podminky.urs.cz/item/CS_URS_2024_02/741313043</t>
  </si>
  <si>
    <t>34555238</t>
  </si>
  <si>
    <t>zásuvka zápustná dvojnásobná, šroubové svorky</t>
  </si>
  <si>
    <t>314991650</t>
  </si>
  <si>
    <t>741315823</t>
  </si>
  <si>
    <t>Demontáž zásuvek domovních normální prostředí do 16A zapuštěných šroubových bez zachování funkčnosti 2P+PE</t>
  </si>
  <si>
    <t>-1555157686</t>
  </si>
  <si>
    <t>Demontáž zásuvek bez zachování funkčnosti (do suti) domovních polozapuštěných nebo zapuštěných, pro prostředí normální do 16 A, připojení šroubové 2P+PE</t>
  </si>
  <si>
    <t>https://podminky.urs.cz/item/CS_URS_2024_02/741315823</t>
  </si>
  <si>
    <t>741372021</t>
  </si>
  <si>
    <t>Montáž svítidlo LED interiérové přisazené nástěnné hranaté nebo kruhové do 0,09 m2 se zapojením vodičů</t>
  </si>
  <si>
    <t>-1911197180</t>
  </si>
  <si>
    <t>Montáž svítidel s integrovaným zdrojem LED se zapojením vodičů interiérových přisazených nástěnných hranatých nebo kruhových, plochy do 0,09 m2</t>
  </si>
  <si>
    <t>https://podminky.urs.cz/item/CS_URS_2024_02/741372021</t>
  </si>
  <si>
    <t>"B1" 8</t>
  </si>
  <si>
    <t>"NO" 7</t>
  </si>
  <si>
    <t>34825001</t>
  </si>
  <si>
    <t>svítidlo interiérové stropní přisazené kruhové D 200-300mm 1300-2000lm</t>
  </si>
  <si>
    <t>-2064464409</t>
  </si>
  <si>
    <t>B1 - kruhové LED svítidlo průměr 290mm, 12W, 230V, barva světle teple bílá, 2700K, IP20</t>
  </si>
  <si>
    <t>34835013</t>
  </si>
  <si>
    <t>svítidlo LED nouzové vestavné baterie 3h</t>
  </si>
  <si>
    <t>-1304688266</t>
  </si>
  <si>
    <t>NO - nouzové LED svitidlo nástěnné, 4W, 230V, IP30</t>
  </si>
  <si>
    <t>741372061</t>
  </si>
  <si>
    <t>Montáž svítidlo LED interiérové přisazené stropní hranaté nebo kruhové do 0,09 m2 se zapojením vodičů</t>
  </si>
  <si>
    <t>-1795332738</t>
  </si>
  <si>
    <t>Montáž svítidel s integrovaným zdrojem LED se zapojením vodičů interiérových přisazených stropních hranatých nebo kruhových, plochy do 0,09 m2</t>
  </si>
  <si>
    <t>https://podminky.urs.cz/item/CS_URS_2024_02/741372061</t>
  </si>
  <si>
    <t>"B1" 4</t>
  </si>
  <si>
    <t>-1548909492</t>
  </si>
  <si>
    <t>741372062</t>
  </si>
  <si>
    <t>Montáž svítidlo LED interiérové přisazené stropní hranaté nebo kruhové přes 0,09 do 0,36 m2 se zapojením vodičů</t>
  </si>
  <si>
    <t>-1345814231</t>
  </si>
  <si>
    <t>Montáž svítidel s integrovaným zdrojem LED se zapojením vodičů interiérových přisazených stropních hranatých nebo kruhových, plochy přes 0,09 do 0,36 m2</t>
  </si>
  <si>
    <t>https://podminky.urs.cz/item/CS_URS_2024_02/741372062</t>
  </si>
  <si>
    <t>"A,B" 41</t>
  </si>
  <si>
    <t>"C1" 9</t>
  </si>
  <si>
    <t>34825005</t>
  </si>
  <si>
    <t>svítidlo interiérové přisazené obdélníkové/čtvercové přes 0,09 do 0,36m2 1500-1900lm</t>
  </si>
  <si>
    <t>-379423629</t>
  </si>
  <si>
    <t>A1 - LED panel - stropní osvětlení, 50W, 230V, 4000K, IP40, 300x1200x38mm</t>
  </si>
  <si>
    <t>34825003</t>
  </si>
  <si>
    <t>svítidlo interiérové stropní přisazené kruhové D 300-450mm 1900-2500lm</t>
  </si>
  <si>
    <t>1765891752</t>
  </si>
  <si>
    <t>C1 - kruhové LED svítidlo průměr 420mm, 24W, 230V, barva světla denní, 3000lm, IP20</t>
  </si>
  <si>
    <t>741371821</t>
  </si>
  <si>
    <t>Demontáž osvětlovacího modulového systému zářivkového dl do 1100 mm bez zachování funkčnosti</t>
  </si>
  <si>
    <t>-389029942</t>
  </si>
  <si>
    <t>Demontáž svítidel bez zachování funkčnosti (do suti) interiérových modulového systému zářivkových, délky do 1100 mm</t>
  </si>
  <si>
    <t>https://podminky.urs.cz/item/CS_URS_2024_02/741371821</t>
  </si>
  <si>
    <t>kanceláře, chodby</t>
  </si>
  <si>
    <t>741371841</t>
  </si>
  <si>
    <t>Demontáž svítidla interiérového se standardní paticí nebo int. zdrojem LED přisazeného stropního do 0,09 m2 bez zachování funkčnosti</t>
  </si>
  <si>
    <t>1277940633</t>
  </si>
  <si>
    <t>Demontáž svítidel bez zachování funkčnosti (do suti) interiérových se standardní paticí (E27, T5, GU10) nebo integrovaným zdrojem LED přisazených, ploše stropních do 0,09 m2</t>
  </si>
  <si>
    <t>https://podminky.urs.cz/item/CS_URS_2024_02/741371841</t>
  </si>
  <si>
    <t>předsíň, WC, úklid</t>
  </si>
  <si>
    <t>741371844</t>
  </si>
  <si>
    <t>Demontáž svítidla interiérového se standardní paticí nebo int. zdrojem LED přisazeného nástěnného do 0,09 m2 bez zachování funkčnosti</t>
  </si>
  <si>
    <t>1205696695</t>
  </si>
  <si>
    <t>Demontáž svítidel bez zachování funkčnosti (do suti) interiérových se standardní paticí (E27, T5, GU10) nebo integrovaným zdrojem LED přisazených, ploše nástěnných do 0,09 m2</t>
  </si>
  <si>
    <t>https://podminky.urs.cz/item/CS_URS_2024_02/741371844</t>
  </si>
  <si>
    <t>stěna nad umyvadlem</t>
  </si>
  <si>
    <t>741810002</t>
  </si>
  <si>
    <t>Celková prohlídka elektrického rozvodu a zařízení přes 100 000 do 500 000,- Kč</t>
  </si>
  <si>
    <t>-130540328</t>
  </si>
  <si>
    <t>Zkoušky a prohlídky elektrických rozvodů a zařízení celková prohlídka a vyhotovení revizní zprávy pro objem montážních prací přes 100 do 500 tis. Kč</t>
  </si>
  <si>
    <t>https://podminky.urs.cz/item/CS_URS_2024_02/741810002</t>
  </si>
  <si>
    <t>998741121</t>
  </si>
  <si>
    <t>Přesun hmot tonážní pro silnoproud ruční v objektech v do 6 m</t>
  </si>
  <si>
    <t>-576062988</t>
  </si>
  <si>
    <t>Přesun hmot pro silnoproud stanovený z hmotnosti přesunovaného materiálu vodorovná dopravní vzdálenost do 50 m ruční (bez užití mechanizace) v objektech výšky do 6 m</t>
  </si>
  <si>
    <t>https://podminky.urs.cz/item/CS_URS_2024_02/998741121</t>
  </si>
  <si>
    <t>Práce a dodávky M</t>
  </si>
  <si>
    <t>46-M</t>
  </si>
  <si>
    <t>Zemní práce při extr.mont.pracích</t>
  </si>
  <si>
    <t>460941111</t>
  </si>
  <si>
    <t>Vyplnění a omítnutí rýh při elektroinstalacích ve stropech hl do 3 cm a š do 3 cm</t>
  </si>
  <si>
    <t>64</t>
  </si>
  <si>
    <t>-261127432</t>
  </si>
  <si>
    <t>Vyplnění rýh vyplnění a omítnutí rýh ve stropech hloubky do 3 cm a šířky do 3 cm</t>
  </si>
  <si>
    <t>https://podminky.urs.cz/item/CS_URS_2024_02/460941111</t>
  </si>
  <si>
    <t>460941212</t>
  </si>
  <si>
    <t>Vyplnění a omítnutí rýh při elektroinstalacích ve stěnách hl do 3 cm a š přes 3 do 5 cm</t>
  </si>
  <si>
    <t>285906353</t>
  </si>
  <si>
    <t>Vyplnění rýh vyplnění a omítnutí rýh ve stěnách hloubky do 3 cm a šířky přes 3 do 5 cm</t>
  </si>
  <si>
    <t>https://podminky.urs.cz/item/CS_URS_2024_02/460941212</t>
  </si>
  <si>
    <t>468094112</t>
  </si>
  <si>
    <t>Vyvrtání otvorů pro elektroinstalační krabice ve stěnách z cihel hloubky přes 6 do 9 cm</t>
  </si>
  <si>
    <t>-423409992</t>
  </si>
  <si>
    <t>Vyvrtání otvorů pro elektroinstalační krabice ve stěnách z cihel, hloubky přes 6 do 9 cm</t>
  </si>
  <si>
    <t>https://podminky.urs.cz/item/CS_URS_2024_02/468094112</t>
  </si>
  <si>
    <t>44+25</t>
  </si>
  <si>
    <t>468111112</t>
  </si>
  <si>
    <t>Frézování drážek pro vodiče ve stěnách z cihel do 5x5 cm</t>
  </si>
  <si>
    <t>1112187201</t>
  </si>
  <si>
    <t>Frézování drážek pro vodiče ve stěnách z cihel, rozměru do 5x5 cm</t>
  </si>
  <si>
    <t>https://podminky.urs.cz/item/CS_URS_2024_02/468111112</t>
  </si>
  <si>
    <t>468112311</t>
  </si>
  <si>
    <t>Frézování drážek pro vodiče ve stropech z betonu do 3x3 cm</t>
  </si>
  <si>
    <t>-181894951</t>
  </si>
  <si>
    <t>Frézování drážek pro vodiče ve stropech nebo klenbách z betonu, rozměru do 3x3 cm</t>
  </si>
  <si>
    <t>https://podminky.urs.cz/item/CS_URS_2024_02/468112311</t>
  </si>
  <si>
    <t>469971111</t>
  </si>
  <si>
    <t>Svislá doprava suti a vybouraných hmot při elektromontážích za první podlaží</t>
  </si>
  <si>
    <t>-208413555</t>
  </si>
  <si>
    <t>Odvoz suti a vybouraných hmot svislá doprava suti a vybouraných hmot za první podlaží</t>
  </si>
  <si>
    <t>https://podminky.urs.cz/item/CS_URS_2024_02/469971111</t>
  </si>
  <si>
    <t>469972111</t>
  </si>
  <si>
    <t>Odvoz suti a vybouraných hmot při elektromontážích do 1 km</t>
  </si>
  <si>
    <t>1702018794</t>
  </si>
  <si>
    <t>Odvoz suti a vybouraných hmot odvoz suti a vybouraných hmot do 1 km</t>
  </si>
  <si>
    <t>https://podminky.urs.cz/item/CS_URS_2024_02/469972111</t>
  </si>
  <si>
    <t>469972121</t>
  </si>
  <si>
    <t>Příplatek k odvozu suti a vybouraných hmot při elektromontážích za každý další 1 km</t>
  </si>
  <si>
    <t>-1910675992</t>
  </si>
  <si>
    <t>Odvoz suti a vybouraných hmot odvoz suti a vybouraných hmot Příplatek k ceně za každý další i započatý 1 km</t>
  </si>
  <si>
    <t>https://podminky.urs.cz/item/CS_URS_2024_02/469972121</t>
  </si>
  <si>
    <t>1,409*5</t>
  </si>
  <si>
    <t>469973116</t>
  </si>
  <si>
    <t>138485328</t>
  </si>
  <si>
    <t>Poplatek za uložení stavebního odpadu (skládkovné) na skládce směsného stavebního a demoličního zatříděného do Katalogu odpadů pod kódem 17 09 04</t>
  </si>
  <si>
    <t>https://podminky.urs.cz/item/CS_URS_2024_02/469973116</t>
  </si>
  <si>
    <t>469981111</t>
  </si>
  <si>
    <t>Přesun hmot pro pomocné stavební práce při elektromotážích</t>
  </si>
  <si>
    <t>363021676</t>
  </si>
  <si>
    <t>Přesun hmot pro pomocné stavební práce při elektromontážích dopravní vzdálenost do 1 000 m</t>
  </si>
  <si>
    <t>https://podminky.urs.cz/item/CS_URS_2024_02/469981111</t>
  </si>
  <si>
    <t>HZS</t>
  </si>
  <si>
    <t>Hodinové zúčtovací sazby</t>
  </si>
  <si>
    <t>HZS2491</t>
  </si>
  <si>
    <t>Hodinová zúčtovací sazba dělník zednických výpomocí</t>
  </si>
  <si>
    <t>hod</t>
  </si>
  <si>
    <t>512</t>
  </si>
  <si>
    <t>-1076145737</t>
  </si>
  <si>
    <t>Hodinové zúčtovací sazby profesí PSV zednické výpomoci a pomocné práce PSV dělník zednických výpomocí</t>
  </si>
  <si>
    <t>https://podminky.urs.cz/item/CS_URS_2024_02/HZS2491</t>
  </si>
  <si>
    <t>průrazy, prostupy, začištění apod.</t>
  </si>
  <si>
    <t>04 -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</si>
  <si>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</si>
  <si>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</si>
  <si>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</si>
  <si>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</si>
  <si>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</si>
  <si>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</si>
  <si>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</si>
  <si>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</si>
  <si>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</si>
  <si>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</si>
  <si>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</si>
  <si>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</si>
  <si>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</si>
  <si>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Kč</t>
  </si>
  <si>
    <t>1024</t>
  </si>
  <si>
    <t>-1997580663</t>
  </si>
  <si>
    <t>https://podminky.urs.cz/item/CS_URS_2024_02/013254000</t>
  </si>
  <si>
    <t>VRN3</t>
  </si>
  <si>
    <t>Zařízení staveniště</t>
  </si>
  <si>
    <t>032103000</t>
  </si>
  <si>
    <t>Náklady na stavební buňky, úpravu stávajících objektů</t>
  </si>
  <si>
    <t>498864675</t>
  </si>
  <si>
    <t>https://podminky.urs.cz/item/CS_URS_2024_02/032103000</t>
  </si>
  <si>
    <t>032803000</t>
  </si>
  <si>
    <t>Ostatní vybavení staveniště</t>
  </si>
  <si>
    <t>1224997646</t>
  </si>
  <si>
    <t>https://podminky.urs.cz/item/CS_URS_2024_02/032803000</t>
  </si>
  <si>
    <t>mobilní WC</t>
  </si>
  <si>
    <t>033103000</t>
  </si>
  <si>
    <t>Připojení energií pro zařízení staveniště</t>
  </si>
  <si>
    <t>-449946382</t>
  </si>
  <si>
    <t>https://podminky.urs.cz/item/CS_URS_2024_02/033103000</t>
  </si>
  <si>
    <t>033203000</t>
  </si>
  <si>
    <t>Spotřeba energií pro zařízení staveniště</t>
  </si>
  <si>
    <t>-1011441716</t>
  </si>
  <si>
    <t>https://podminky.urs.cz/item/CS_URS_2024_02/033203000</t>
  </si>
  <si>
    <t>034103000</t>
  </si>
  <si>
    <t>Oplocení staveniště</t>
  </si>
  <si>
    <t>385825875</t>
  </si>
  <si>
    <t>https://podminky.urs.cz/item/CS_URS_2024_02/034103000</t>
  </si>
  <si>
    <t>039103000</t>
  </si>
  <si>
    <t>Rozebrání, bourání a odvoz zařízení staveniště</t>
  </si>
  <si>
    <t>1330478745</t>
  </si>
  <si>
    <t>https://podminky.urs.cz/item/CS_URS_2024_02/039103000</t>
  </si>
  <si>
    <t>VRN4</t>
  </si>
  <si>
    <t>Inženýrská činnost</t>
  </si>
  <si>
    <t>045203000</t>
  </si>
  <si>
    <t>Kompletační činnost</t>
  </si>
  <si>
    <t>-56508014</t>
  </si>
  <si>
    <t>https://podminky.urs.cz/item/CS_URS_2024_02/045203000</t>
  </si>
  <si>
    <t>045303000</t>
  </si>
  <si>
    <t>Koordinační činnost</t>
  </si>
  <si>
    <t>1813090957</t>
  </si>
  <si>
    <t>https://podminky.urs.cz/item/CS_URS_2024_02/045303000</t>
  </si>
  <si>
    <t>VRN6</t>
  </si>
  <si>
    <t>Územní vlivy</t>
  </si>
  <si>
    <t>065002000</t>
  </si>
  <si>
    <t>Mimostaveništní doprava materiálů</t>
  </si>
  <si>
    <t>-1985264271</t>
  </si>
  <si>
    <t>https://podminky.urs.cz/item/CS_URS_2024_02/065002000</t>
  </si>
  <si>
    <t>VRN7</t>
  </si>
  <si>
    <t>Provozní vlivy</t>
  </si>
  <si>
    <t>071103000</t>
  </si>
  <si>
    <t>Provoz investora</t>
  </si>
  <si>
    <t>-720969926</t>
  </si>
  <si>
    <t>https://podminky.urs.cz/item/CS_URS_2024_02/071103000</t>
  </si>
  <si>
    <t>omezení hlučných činností dle pokynu investora</t>
  </si>
  <si>
    <t>VRN9</t>
  </si>
  <si>
    <t>Ostatní náklady</t>
  </si>
  <si>
    <t>094103000</t>
  </si>
  <si>
    <t>Náklady na vyklizení objektu</t>
  </si>
  <si>
    <t>-2080026182</t>
  </si>
  <si>
    <t>https://podminky.urs.cz/item/CS_URS_2024_02/094103000</t>
  </si>
  <si>
    <t>vyklizení a manipulace s nábytkem a dalším vybavením interiéru dle pokynu investora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</si>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</sst>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611131121" TargetMode="External" /><Relationship Id="rId2" Type="http://schemas.openxmlformats.org/officeDocument/2006/relationships/hyperlink" Target="https://podminky.urs.cz/item/CS_URS_2024_02/611325417" TargetMode="External" /><Relationship Id="rId3" Type="http://schemas.openxmlformats.org/officeDocument/2006/relationships/hyperlink" Target="https://podminky.urs.cz/item/CS_URS_2024_02/612131121" TargetMode="External" /><Relationship Id="rId4" Type="http://schemas.openxmlformats.org/officeDocument/2006/relationships/hyperlink" Target="https://podminky.urs.cz/item/CS_URS_2024_02/612325417" TargetMode="External" /><Relationship Id="rId5" Type="http://schemas.openxmlformats.org/officeDocument/2006/relationships/hyperlink" Target="https://podminky.urs.cz/item/CS_URS_2024_02/619991001" TargetMode="External" /><Relationship Id="rId6" Type="http://schemas.openxmlformats.org/officeDocument/2006/relationships/hyperlink" Target="https://podminky.urs.cz/item/CS_URS_2024_02/629991011" TargetMode="External" /><Relationship Id="rId7" Type="http://schemas.openxmlformats.org/officeDocument/2006/relationships/hyperlink" Target="https://podminky.urs.cz/item/CS_URS_2024_02/619991021" TargetMode="External" /><Relationship Id="rId8" Type="http://schemas.openxmlformats.org/officeDocument/2006/relationships/hyperlink" Target="https://podminky.urs.cz/item/CS_URS_2024_02/949101111" TargetMode="External" /><Relationship Id="rId9" Type="http://schemas.openxmlformats.org/officeDocument/2006/relationships/hyperlink" Target="https://podminky.urs.cz/item/CS_URS_2024_02/952901111" TargetMode="External" /><Relationship Id="rId10" Type="http://schemas.openxmlformats.org/officeDocument/2006/relationships/hyperlink" Target="https://podminky.urs.cz/item/CS_URS_2024_02/997013211" TargetMode="External" /><Relationship Id="rId11" Type="http://schemas.openxmlformats.org/officeDocument/2006/relationships/hyperlink" Target="https://podminky.urs.cz/item/CS_URS_2024_02/997013501" TargetMode="External" /><Relationship Id="rId12" Type="http://schemas.openxmlformats.org/officeDocument/2006/relationships/hyperlink" Target="https://podminky.urs.cz/item/CS_URS_2024_02/997013509" TargetMode="External" /><Relationship Id="rId13" Type="http://schemas.openxmlformats.org/officeDocument/2006/relationships/hyperlink" Target="https://podminky.urs.cz/item/CS_URS_2024_02/997013631" TargetMode="External" /><Relationship Id="rId14" Type="http://schemas.openxmlformats.org/officeDocument/2006/relationships/hyperlink" Target="https://podminky.urs.cz/item/CS_URS_2024_02/998018001" TargetMode="External" /><Relationship Id="rId15" Type="http://schemas.openxmlformats.org/officeDocument/2006/relationships/hyperlink" Target="https://podminky.urs.cz/item/CS_URS_2024_02/766411821" TargetMode="External" /><Relationship Id="rId16" Type="http://schemas.openxmlformats.org/officeDocument/2006/relationships/hyperlink" Target="https://podminky.urs.cz/item/CS_URS_2024_02/766411822" TargetMode="External" /><Relationship Id="rId17" Type="http://schemas.openxmlformats.org/officeDocument/2006/relationships/hyperlink" Target="https://podminky.urs.cz/item/CS_URS_2024_02/766660451" TargetMode="External" /><Relationship Id="rId18" Type="http://schemas.openxmlformats.org/officeDocument/2006/relationships/hyperlink" Target="https://podminky.urs.cz/item/CS_URS_2024_02/766660729" TargetMode="External" /><Relationship Id="rId19" Type="http://schemas.openxmlformats.org/officeDocument/2006/relationships/hyperlink" Target="https://podminky.urs.cz/item/CS_URS_2024_02/998766121" TargetMode="External" /><Relationship Id="rId20" Type="http://schemas.openxmlformats.org/officeDocument/2006/relationships/hyperlink" Target="https://podminky.urs.cz/item/CS_URS_2024_02/776111115" TargetMode="External" /><Relationship Id="rId21" Type="http://schemas.openxmlformats.org/officeDocument/2006/relationships/hyperlink" Target="https://podminky.urs.cz/item/CS_URS_2024_02/776111311" TargetMode="External" /><Relationship Id="rId22" Type="http://schemas.openxmlformats.org/officeDocument/2006/relationships/hyperlink" Target="https://podminky.urs.cz/item/CS_URS_2024_02/776121321" TargetMode="External" /><Relationship Id="rId23" Type="http://schemas.openxmlformats.org/officeDocument/2006/relationships/hyperlink" Target="https://podminky.urs.cz/item/CS_URS_2024_02/776141122" TargetMode="External" /><Relationship Id="rId24" Type="http://schemas.openxmlformats.org/officeDocument/2006/relationships/hyperlink" Target="https://podminky.urs.cz/item/CS_URS_2024_02/776201812" TargetMode="External" /><Relationship Id="rId25" Type="http://schemas.openxmlformats.org/officeDocument/2006/relationships/hyperlink" Target="https://podminky.urs.cz/item/CS_URS_2024_02/776221111" TargetMode="External" /><Relationship Id="rId26" Type="http://schemas.openxmlformats.org/officeDocument/2006/relationships/hyperlink" Target="https://podminky.urs.cz/item/CS_URS_2024_02/776223112" TargetMode="External" /><Relationship Id="rId27" Type="http://schemas.openxmlformats.org/officeDocument/2006/relationships/hyperlink" Target="https://podminky.urs.cz/item/CS_URS_2024_02/776410811" TargetMode="External" /><Relationship Id="rId28" Type="http://schemas.openxmlformats.org/officeDocument/2006/relationships/hyperlink" Target="https://podminky.urs.cz/item/CS_URS_2024_02/776421111" TargetMode="External" /><Relationship Id="rId29" Type="http://schemas.openxmlformats.org/officeDocument/2006/relationships/hyperlink" Target="https://podminky.urs.cz/item/CS_URS_2024_02/776991121" TargetMode="External" /><Relationship Id="rId30" Type="http://schemas.openxmlformats.org/officeDocument/2006/relationships/hyperlink" Target="https://podminky.urs.cz/item/CS_URS_2024_02/776991141" TargetMode="External" /><Relationship Id="rId31" Type="http://schemas.openxmlformats.org/officeDocument/2006/relationships/hyperlink" Target="https://podminky.urs.cz/item/CS_URS_2024_02/776991821" TargetMode="External" /><Relationship Id="rId32" Type="http://schemas.openxmlformats.org/officeDocument/2006/relationships/hyperlink" Target="https://podminky.urs.cz/item/CS_URS_2024_02/998776121" TargetMode="External" /><Relationship Id="rId33" Type="http://schemas.openxmlformats.org/officeDocument/2006/relationships/hyperlink" Target="https://podminky.urs.cz/item/CS_URS_2024_02/783301313" TargetMode="External" /><Relationship Id="rId34" Type="http://schemas.openxmlformats.org/officeDocument/2006/relationships/hyperlink" Target="https://podminky.urs.cz/item/CS_URS_2024_02/783306807" TargetMode="External" /><Relationship Id="rId35" Type="http://schemas.openxmlformats.org/officeDocument/2006/relationships/hyperlink" Target="https://podminky.urs.cz/item/CS_URS_2024_02/783314201" TargetMode="External" /><Relationship Id="rId36" Type="http://schemas.openxmlformats.org/officeDocument/2006/relationships/hyperlink" Target="https://podminky.urs.cz/item/CS_URS_2024_02/783317101" TargetMode="External" /><Relationship Id="rId37" Type="http://schemas.openxmlformats.org/officeDocument/2006/relationships/hyperlink" Target="https://podminky.urs.cz/item/CS_URS_2024_02/783601347" TargetMode="External" /><Relationship Id="rId38" Type="http://schemas.openxmlformats.org/officeDocument/2006/relationships/hyperlink" Target="https://podminky.urs.cz/item/CS_URS_2024_02/783601715" TargetMode="External" /><Relationship Id="rId39" Type="http://schemas.openxmlformats.org/officeDocument/2006/relationships/hyperlink" Target="https://podminky.urs.cz/item/CS_URS_2024_02/783617147" TargetMode="External" /><Relationship Id="rId40" Type="http://schemas.openxmlformats.org/officeDocument/2006/relationships/hyperlink" Target="https://podminky.urs.cz/item/CS_URS_2024_02/783617615" TargetMode="External" /><Relationship Id="rId41" Type="http://schemas.openxmlformats.org/officeDocument/2006/relationships/hyperlink" Target="https://podminky.urs.cz/item/CS_URS_2024_02/784111001" TargetMode="External" /><Relationship Id="rId42" Type="http://schemas.openxmlformats.org/officeDocument/2006/relationships/hyperlink" Target="https://podminky.urs.cz/item/CS_URS_2024_02/784111011" TargetMode="External" /><Relationship Id="rId43" Type="http://schemas.openxmlformats.org/officeDocument/2006/relationships/hyperlink" Target="https://podminky.urs.cz/item/CS_URS_2024_02/784121001" TargetMode="External" /><Relationship Id="rId44" Type="http://schemas.openxmlformats.org/officeDocument/2006/relationships/hyperlink" Target="https://podminky.urs.cz/item/CS_URS_2024_02/784121011" TargetMode="External" /><Relationship Id="rId45" Type="http://schemas.openxmlformats.org/officeDocument/2006/relationships/hyperlink" Target="https://podminky.urs.cz/item/CS_URS_2024_02/784161001" TargetMode="External" /><Relationship Id="rId46" Type="http://schemas.openxmlformats.org/officeDocument/2006/relationships/hyperlink" Target="https://podminky.urs.cz/item/CS_URS_2024_02/784171101" TargetMode="External" /><Relationship Id="rId47" Type="http://schemas.openxmlformats.org/officeDocument/2006/relationships/hyperlink" Target="https://podminky.urs.cz/item/CS_URS_2024_02/784171111" TargetMode="External" /><Relationship Id="rId48" Type="http://schemas.openxmlformats.org/officeDocument/2006/relationships/hyperlink" Target="https://podminky.urs.cz/item/CS_URS_2024_02/784181121" TargetMode="External" /><Relationship Id="rId49" Type="http://schemas.openxmlformats.org/officeDocument/2006/relationships/hyperlink" Target="https://podminky.urs.cz/item/CS_URS_2024_02/784211111" TargetMode="External" /><Relationship Id="rId50" Type="http://schemas.openxmlformats.org/officeDocument/2006/relationships/hyperlink" Target="https://podminky.urs.cz/item/CS_URS_2024_02/784211163" TargetMode="External" /><Relationship Id="rId51" Type="http://schemas.openxmlformats.org/officeDocument/2006/relationships/hyperlink" Target="https://podminky.urs.cz/item/CS_URS_2024_02/784660121" TargetMode="External" /><Relationship Id="rId52" Type="http://schemas.openxmlformats.org/officeDocument/2006/relationships/hyperlink" Target="https://podminky.urs.cz/item/CS_URS_2024_02/784660141" TargetMode="External" /><Relationship Id="rId5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34200811" TargetMode="External" /><Relationship Id="rId2" Type="http://schemas.openxmlformats.org/officeDocument/2006/relationships/hyperlink" Target="https://podminky.urs.cz/item/CS_URS_2024_02/734200821" TargetMode="External" /><Relationship Id="rId3" Type="http://schemas.openxmlformats.org/officeDocument/2006/relationships/hyperlink" Target="https://podminky.urs.cz/item/CS_URS_2024_02/734291911" TargetMode="External" /><Relationship Id="rId4" Type="http://schemas.openxmlformats.org/officeDocument/2006/relationships/hyperlink" Target="https://podminky.urs.cz/item/CS_URS_2024_02/734291951" TargetMode="External" /><Relationship Id="rId5" Type="http://schemas.openxmlformats.org/officeDocument/2006/relationships/hyperlink" Target="https://podminky.urs.cz/item/CS_URS_2024_02/998734311" TargetMode="External" /><Relationship Id="rId6" Type="http://schemas.openxmlformats.org/officeDocument/2006/relationships/hyperlink" Target="https://podminky.urs.cz/item/CS_URS_2024_02/735000912" TargetMode="External" /><Relationship Id="rId7" Type="http://schemas.openxmlformats.org/officeDocument/2006/relationships/hyperlink" Target="https://podminky.urs.cz/item/CS_URS_2024_02/735111810" TargetMode="External" /><Relationship Id="rId8" Type="http://schemas.openxmlformats.org/officeDocument/2006/relationships/hyperlink" Target="https://podminky.urs.cz/item/CS_URS_2024_02/735191902" TargetMode="External" /><Relationship Id="rId9" Type="http://schemas.openxmlformats.org/officeDocument/2006/relationships/hyperlink" Target="https://podminky.urs.cz/item/CS_URS_2024_02/735191904" TargetMode="External" /><Relationship Id="rId10" Type="http://schemas.openxmlformats.org/officeDocument/2006/relationships/hyperlink" Target="https://podminky.urs.cz/item/CS_URS_2024_02/735191905" TargetMode="External" /><Relationship Id="rId11" Type="http://schemas.openxmlformats.org/officeDocument/2006/relationships/hyperlink" Target="https://podminky.urs.cz/item/CS_URS_2024_02/735191910" TargetMode="External" /><Relationship Id="rId12" Type="http://schemas.openxmlformats.org/officeDocument/2006/relationships/hyperlink" Target="https://podminky.urs.cz/item/CS_URS_2024_02/735192911" TargetMode="External" /><Relationship Id="rId13" Type="http://schemas.openxmlformats.org/officeDocument/2006/relationships/hyperlink" Target="https://podminky.urs.cz/item/CS_URS_2024_02/735494811" TargetMode="External" /><Relationship Id="rId14" Type="http://schemas.openxmlformats.org/officeDocument/2006/relationships/hyperlink" Target="https://podminky.urs.cz/item/CS_URS_2024_02/998735311" TargetMode="External" /><Relationship Id="rId1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97013211" TargetMode="External" /><Relationship Id="rId2" Type="http://schemas.openxmlformats.org/officeDocument/2006/relationships/hyperlink" Target="https://podminky.urs.cz/item/CS_URS_2024_02/997013501" TargetMode="External" /><Relationship Id="rId3" Type="http://schemas.openxmlformats.org/officeDocument/2006/relationships/hyperlink" Target="https://podminky.urs.cz/item/CS_URS_2024_02/997013509" TargetMode="External" /><Relationship Id="rId4" Type="http://schemas.openxmlformats.org/officeDocument/2006/relationships/hyperlink" Target="https://podminky.urs.cz/item/CS_URS_2024_02/997013635" TargetMode="External" /><Relationship Id="rId5" Type="http://schemas.openxmlformats.org/officeDocument/2006/relationships/hyperlink" Target="https://podminky.urs.cz/item/CS_URS_2024_02/741112001" TargetMode="External" /><Relationship Id="rId6" Type="http://schemas.openxmlformats.org/officeDocument/2006/relationships/hyperlink" Target="https://podminky.urs.cz/item/CS_URS_2024_02/741112061" TargetMode="External" /><Relationship Id="rId7" Type="http://schemas.openxmlformats.org/officeDocument/2006/relationships/hyperlink" Target="https://podminky.urs.cz/item/CS_URS_2024_02/741122015" TargetMode="External" /><Relationship Id="rId8" Type="http://schemas.openxmlformats.org/officeDocument/2006/relationships/hyperlink" Target="https://podminky.urs.cz/item/CS_URS_2024_02/741122016" TargetMode="External" /><Relationship Id="rId9" Type="http://schemas.openxmlformats.org/officeDocument/2006/relationships/hyperlink" Target="https://podminky.urs.cz/item/CS_URS_2024_02/741130001" TargetMode="External" /><Relationship Id="rId10" Type="http://schemas.openxmlformats.org/officeDocument/2006/relationships/hyperlink" Target="https://podminky.urs.cz/item/CS_URS_2024_02/741213811" TargetMode="External" /><Relationship Id="rId11" Type="http://schemas.openxmlformats.org/officeDocument/2006/relationships/hyperlink" Target="https://podminky.urs.cz/item/CS_URS_2024_02/741310201" TargetMode="External" /><Relationship Id="rId12" Type="http://schemas.openxmlformats.org/officeDocument/2006/relationships/hyperlink" Target="https://podminky.urs.cz/item/CS_URS_2024_02/741310231" TargetMode="External" /><Relationship Id="rId13" Type="http://schemas.openxmlformats.org/officeDocument/2006/relationships/hyperlink" Target="https://podminky.urs.cz/item/CS_URS_2024_02/741311004" TargetMode="External" /><Relationship Id="rId14" Type="http://schemas.openxmlformats.org/officeDocument/2006/relationships/hyperlink" Target="https://podminky.urs.cz/item/CS_URS_2024_02/741311875" TargetMode="External" /><Relationship Id="rId15" Type="http://schemas.openxmlformats.org/officeDocument/2006/relationships/hyperlink" Target="https://podminky.urs.cz/item/CS_URS_2024_02/741313041" TargetMode="External" /><Relationship Id="rId16" Type="http://schemas.openxmlformats.org/officeDocument/2006/relationships/hyperlink" Target="https://podminky.urs.cz/item/CS_URS_2024_02/741313043" TargetMode="External" /><Relationship Id="rId17" Type="http://schemas.openxmlformats.org/officeDocument/2006/relationships/hyperlink" Target="https://podminky.urs.cz/item/CS_URS_2024_02/741315823" TargetMode="External" /><Relationship Id="rId18" Type="http://schemas.openxmlformats.org/officeDocument/2006/relationships/hyperlink" Target="https://podminky.urs.cz/item/CS_URS_2024_02/741372021" TargetMode="External" /><Relationship Id="rId19" Type="http://schemas.openxmlformats.org/officeDocument/2006/relationships/hyperlink" Target="https://podminky.urs.cz/item/CS_URS_2024_02/741372061" TargetMode="External" /><Relationship Id="rId20" Type="http://schemas.openxmlformats.org/officeDocument/2006/relationships/hyperlink" Target="https://podminky.urs.cz/item/CS_URS_2024_02/741372062" TargetMode="External" /><Relationship Id="rId21" Type="http://schemas.openxmlformats.org/officeDocument/2006/relationships/hyperlink" Target="https://podminky.urs.cz/item/CS_URS_2024_02/741371821" TargetMode="External" /><Relationship Id="rId22" Type="http://schemas.openxmlformats.org/officeDocument/2006/relationships/hyperlink" Target="https://podminky.urs.cz/item/CS_URS_2024_02/741371841" TargetMode="External" /><Relationship Id="rId23" Type="http://schemas.openxmlformats.org/officeDocument/2006/relationships/hyperlink" Target="https://podminky.urs.cz/item/CS_URS_2024_02/741371844" TargetMode="External" /><Relationship Id="rId24" Type="http://schemas.openxmlformats.org/officeDocument/2006/relationships/hyperlink" Target="https://podminky.urs.cz/item/CS_URS_2024_02/741810002" TargetMode="External" /><Relationship Id="rId25" Type="http://schemas.openxmlformats.org/officeDocument/2006/relationships/hyperlink" Target="https://podminky.urs.cz/item/CS_URS_2024_02/998741121" TargetMode="External" /><Relationship Id="rId26" Type="http://schemas.openxmlformats.org/officeDocument/2006/relationships/hyperlink" Target="https://podminky.urs.cz/item/CS_URS_2024_02/460941111" TargetMode="External" /><Relationship Id="rId27" Type="http://schemas.openxmlformats.org/officeDocument/2006/relationships/hyperlink" Target="https://podminky.urs.cz/item/CS_URS_2024_02/460941212" TargetMode="External" /><Relationship Id="rId28" Type="http://schemas.openxmlformats.org/officeDocument/2006/relationships/hyperlink" Target="https://podminky.urs.cz/item/CS_URS_2024_02/468094112" TargetMode="External" /><Relationship Id="rId29" Type="http://schemas.openxmlformats.org/officeDocument/2006/relationships/hyperlink" Target="https://podminky.urs.cz/item/CS_URS_2024_02/468111112" TargetMode="External" /><Relationship Id="rId30" Type="http://schemas.openxmlformats.org/officeDocument/2006/relationships/hyperlink" Target="https://podminky.urs.cz/item/CS_URS_2024_02/468112311" TargetMode="External" /><Relationship Id="rId31" Type="http://schemas.openxmlformats.org/officeDocument/2006/relationships/hyperlink" Target="https://podminky.urs.cz/item/CS_URS_2024_02/469971111" TargetMode="External" /><Relationship Id="rId32" Type="http://schemas.openxmlformats.org/officeDocument/2006/relationships/hyperlink" Target="https://podminky.urs.cz/item/CS_URS_2024_02/469972111" TargetMode="External" /><Relationship Id="rId33" Type="http://schemas.openxmlformats.org/officeDocument/2006/relationships/hyperlink" Target="https://podminky.urs.cz/item/CS_URS_2024_02/469972121" TargetMode="External" /><Relationship Id="rId34" Type="http://schemas.openxmlformats.org/officeDocument/2006/relationships/hyperlink" Target="https://podminky.urs.cz/item/CS_URS_2024_02/469973116" TargetMode="External" /><Relationship Id="rId35" Type="http://schemas.openxmlformats.org/officeDocument/2006/relationships/hyperlink" Target="https://podminky.urs.cz/item/CS_URS_2024_02/469981111" TargetMode="External" /><Relationship Id="rId36" Type="http://schemas.openxmlformats.org/officeDocument/2006/relationships/hyperlink" Target="https://podminky.urs.cz/item/CS_URS_2024_02/HZS2491" TargetMode="External" /><Relationship Id="rId3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3254000" TargetMode="External" /><Relationship Id="rId2" Type="http://schemas.openxmlformats.org/officeDocument/2006/relationships/hyperlink" Target="https://podminky.urs.cz/item/CS_URS_2024_02/032103000" TargetMode="External" /><Relationship Id="rId3" Type="http://schemas.openxmlformats.org/officeDocument/2006/relationships/hyperlink" Target="https://podminky.urs.cz/item/CS_URS_2024_02/032803000" TargetMode="External" /><Relationship Id="rId4" Type="http://schemas.openxmlformats.org/officeDocument/2006/relationships/hyperlink" Target="https://podminky.urs.cz/item/CS_URS_2024_02/033103000" TargetMode="External" /><Relationship Id="rId5" Type="http://schemas.openxmlformats.org/officeDocument/2006/relationships/hyperlink" Target="https://podminky.urs.cz/item/CS_URS_2024_02/033203000" TargetMode="External" /><Relationship Id="rId6" Type="http://schemas.openxmlformats.org/officeDocument/2006/relationships/hyperlink" Target="https://podminky.urs.cz/item/CS_URS_2024_02/034103000" TargetMode="External" /><Relationship Id="rId7" Type="http://schemas.openxmlformats.org/officeDocument/2006/relationships/hyperlink" Target="https://podminky.urs.cz/item/CS_URS_2024_02/039103000" TargetMode="External" /><Relationship Id="rId8" Type="http://schemas.openxmlformats.org/officeDocument/2006/relationships/hyperlink" Target="https://podminky.urs.cz/item/CS_URS_2024_02/045203000" TargetMode="External" /><Relationship Id="rId9" Type="http://schemas.openxmlformats.org/officeDocument/2006/relationships/hyperlink" Target="https://podminky.urs.cz/item/CS_URS_2024_02/045303000" TargetMode="External" /><Relationship Id="rId10" Type="http://schemas.openxmlformats.org/officeDocument/2006/relationships/hyperlink" Target="https://podminky.urs.cz/item/CS_URS_2024_02/065002000" TargetMode="External" /><Relationship Id="rId11" Type="http://schemas.openxmlformats.org/officeDocument/2006/relationships/hyperlink" Target="https://podminky.urs.cz/item/CS_URS_2024_02/071103000" TargetMode="External" /><Relationship Id="rId12" Type="http://schemas.openxmlformats.org/officeDocument/2006/relationships/hyperlink" Target="https://podminky.urs.cz/item/CS_URS_2024_02/094103000" TargetMode="External" /><Relationship Id="rId13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20241217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Kompletní rekonstrukce vnitř. prostor vč. likvidace dřevěných obložení v budově K.H.Máchy 1276, Sokolov - 1.etapa - 1.NP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K.H.Máchy 1276, Sokolov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17. 12. 2024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Pedagogicko-psycholog. poradna Karlovy Vary, p.o.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Roman Gajdoš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Bc. Martin Frous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Stavební část'!J30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'01 - Stavební část'!P89</f>
        <v>0</v>
      </c>
      <c r="AV55" s="122">
        <f>'01 - Stavební část'!J33</f>
        <v>0</v>
      </c>
      <c r="AW55" s="122">
        <f>'01 - Stavební část'!J34</f>
        <v>0</v>
      </c>
      <c r="AX55" s="122">
        <f>'01 - Stavební část'!J35</f>
        <v>0</v>
      </c>
      <c r="AY55" s="122">
        <f>'01 - Stavební část'!J36</f>
        <v>0</v>
      </c>
      <c r="AZ55" s="122">
        <f>'01 - Stavební část'!F33</f>
        <v>0</v>
      </c>
      <c r="BA55" s="122">
        <f>'01 - Stavební část'!F34</f>
        <v>0</v>
      </c>
      <c r="BB55" s="122">
        <f>'01 - Stavební část'!F35</f>
        <v>0</v>
      </c>
      <c r="BC55" s="122">
        <f>'01 - Stavební část'!F36</f>
        <v>0</v>
      </c>
      <c r="BD55" s="124">
        <f>'01 - Stavební část'!F37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Vytápění'!J30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'02 - Vytápění'!P82</f>
        <v>0</v>
      </c>
      <c r="AV56" s="122">
        <f>'02 - Vytápění'!J33</f>
        <v>0</v>
      </c>
      <c r="AW56" s="122">
        <f>'02 - Vytápění'!J34</f>
        <v>0</v>
      </c>
      <c r="AX56" s="122">
        <f>'02 - Vytápění'!J35</f>
        <v>0</v>
      </c>
      <c r="AY56" s="122">
        <f>'02 - Vytápění'!J36</f>
        <v>0</v>
      </c>
      <c r="AZ56" s="122">
        <f>'02 - Vytápění'!F33</f>
        <v>0</v>
      </c>
      <c r="BA56" s="122">
        <f>'02 - Vytápění'!F34</f>
        <v>0</v>
      </c>
      <c r="BB56" s="122">
        <f>'02 - Vytápění'!F35</f>
        <v>0</v>
      </c>
      <c r="BC56" s="122">
        <f>'02 - Vytápění'!F36</f>
        <v>0</v>
      </c>
      <c r="BD56" s="124">
        <f>'02 - Vytápění'!F37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7" customFormat="1" ht="16.5" customHeight="1">
      <c r="A57" s="113" t="s">
        <v>76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Elektroinstalace'!J30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79</v>
      </c>
      <c r="AR57" s="120"/>
      <c r="AS57" s="121">
        <v>0</v>
      </c>
      <c r="AT57" s="122">
        <f>ROUND(SUM(AV57:AW57),2)</f>
        <v>0</v>
      </c>
      <c r="AU57" s="123">
        <f>'03 - Elektroinstalace'!P86</f>
        <v>0</v>
      </c>
      <c r="AV57" s="122">
        <f>'03 - Elektroinstalace'!J33</f>
        <v>0</v>
      </c>
      <c r="AW57" s="122">
        <f>'03 - Elektroinstalace'!J34</f>
        <v>0</v>
      </c>
      <c r="AX57" s="122">
        <f>'03 - Elektroinstalace'!J35</f>
        <v>0</v>
      </c>
      <c r="AY57" s="122">
        <f>'03 - Elektroinstalace'!J36</f>
        <v>0</v>
      </c>
      <c r="AZ57" s="122">
        <f>'03 - Elektroinstalace'!F33</f>
        <v>0</v>
      </c>
      <c r="BA57" s="122">
        <f>'03 - Elektroinstalace'!F34</f>
        <v>0</v>
      </c>
      <c r="BB57" s="122">
        <f>'03 - Elektroinstalace'!F35</f>
        <v>0</v>
      </c>
      <c r="BC57" s="122">
        <f>'03 - Elektroinstalace'!F36</f>
        <v>0</v>
      </c>
      <c r="BD57" s="124">
        <f>'03 - Elektroinstalace'!F37</f>
        <v>0</v>
      </c>
      <c r="BE57" s="7"/>
      <c r="BT57" s="125" t="s">
        <v>80</v>
      </c>
      <c r="BV57" s="125" t="s">
        <v>74</v>
      </c>
      <c r="BW57" s="125" t="s">
        <v>88</v>
      </c>
      <c r="BX57" s="125" t="s">
        <v>5</v>
      </c>
      <c r="CL57" s="125" t="s">
        <v>19</v>
      </c>
      <c r="CM57" s="125" t="s">
        <v>82</v>
      </c>
    </row>
    <row r="58" s="7" customFormat="1" ht="16.5" customHeight="1">
      <c r="A58" s="113" t="s">
        <v>76</v>
      </c>
      <c r="B58" s="114"/>
      <c r="C58" s="115"/>
      <c r="D58" s="116" t="s">
        <v>89</v>
      </c>
      <c r="E58" s="116"/>
      <c r="F58" s="116"/>
      <c r="G58" s="116"/>
      <c r="H58" s="116"/>
      <c r="I58" s="117"/>
      <c r="J58" s="116" t="s">
        <v>90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'04 - Vedlejší a ostatní n...'!J30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79</v>
      </c>
      <c r="AR58" s="120"/>
      <c r="AS58" s="126">
        <v>0</v>
      </c>
      <c r="AT58" s="127">
        <f>ROUND(SUM(AV58:AW58),2)</f>
        <v>0</v>
      </c>
      <c r="AU58" s="128">
        <f>'04 - Vedlejší a ostatní n...'!P86</f>
        <v>0</v>
      </c>
      <c r="AV58" s="127">
        <f>'04 - Vedlejší a ostatní n...'!J33</f>
        <v>0</v>
      </c>
      <c r="AW58" s="127">
        <f>'04 - Vedlejší a ostatní n...'!J34</f>
        <v>0</v>
      </c>
      <c r="AX58" s="127">
        <f>'04 - Vedlejší a ostatní n...'!J35</f>
        <v>0</v>
      </c>
      <c r="AY58" s="127">
        <f>'04 - Vedlejší a ostatní n...'!J36</f>
        <v>0</v>
      </c>
      <c r="AZ58" s="127">
        <f>'04 - Vedlejší a ostatní n...'!F33</f>
        <v>0</v>
      </c>
      <c r="BA58" s="127">
        <f>'04 - Vedlejší a ostatní n...'!F34</f>
        <v>0</v>
      </c>
      <c r="BB58" s="127">
        <f>'04 - Vedlejší a ostatní n...'!F35</f>
        <v>0</v>
      </c>
      <c r="BC58" s="127">
        <f>'04 - Vedlejší a ostatní n...'!F36</f>
        <v>0</v>
      </c>
      <c r="BD58" s="129">
        <f>'04 - Vedlejší a ostatní n...'!F37</f>
        <v>0</v>
      </c>
      <c r="BE58" s="7"/>
      <c r="BT58" s="125" t="s">
        <v>80</v>
      </c>
      <c r="BV58" s="125" t="s">
        <v>74</v>
      </c>
      <c r="BW58" s="125" t="s">
        <v>91</v>
      </c>
      <c r="BX58" s="125" t="s">
        <v>5</v>
      </c>
      <c r="CL58" s="125" t="s">
        <v>19</v>
      </c>
      <c r="CM58" s="125" t="s">
        <v>82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gJMfs6cDVN96SBGVLNjuT/QQoZ2FnVqLne3/C5b54YxUC0Lr8LCMk+VlGBeTlr6GMmcO7RlG9OShS8FJE8ID2Q==" hashValue="Ml384PaB62dTSyrY5XBK1e42JEDg3xHH0vXBTIf1rxdbWIfhtgMzaUjO7zEY0HlK72U5nyOY2ACI4vkbIkMEZA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Stavební část'!C2" display="/"/>
    <hyperlink ref="A56" location="'02 - Vytápění'!C2" display="/"/>
    <hyperlink ref="A57" location="'03 - Elektroinstalace'!C2" display="/"/>
    <hyperlink ref="A58" location="'04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Kompletní rekonstrukce vnitř. prostor vč. likvidace dřevěných obložení v budově K.H.Máchy 1276, Sokolov - 1.etapa - 1.NP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17. 12. 2024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ROUND((SUM(BE89:BE523)),  2)</f>
        <v>0</v>
      </c>
      <c r="G33" s="40"/>
      <c r="H33" s="40"/>
      <c r="I33" s="150">
        <v>0.20999999999999999</v>
      </c>
      <c r="J33" s="149">
        <f>ROUND(((SUM(BE89:BE523))*I33),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ROUND((SUM(BF89:BF523)),  2)</f>
        <v>0</v>
      </c>
      <c r="G34" s="40"/>
      <c r="H34" s="40"/>
      <c r="I34" s="150">
        <v>0.12</v>
      </c>
      <c r="J34" s="149">
        <f>ROUND(((SUM(BF89:BF523))*I34),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ROUND((SUM(BG89:BG523)),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ROUND((SUM(BH89:BH523)),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ROUND((SUM(BI89:BI523)),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Kompletní rekonstrukce vnitř. prostor vč. likvidace dřevěných obložení v budově K.H.Máchy 1276, Sokolov - 1.etapa - 1.NP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Stavební část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K.H.Máchy 1276, Sokolov</v>
      </c>
      <c r="G52" s="42"/>
      <c r="H52" s="42"/>
      <c r="I52" s="34" t="s">
        <v>23</v>
      </c>
      <c r="J52" s="74" t="str">
        <f>IF(J12="","",J12)</f>
        <v>17. 12. 2024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Pedagogicko-psycholog. poradna Karlovy Vary, p.o.</v>
      </c>
      <c r="G54" s="42"/>
      <c r="H54" s="42"/>
      <c r="I54" s="34" t="s">
        <v>31</v>
      </c>
      <c r="J54" s="38" t="str">
        <f>E21</f>
        <v>Ing. Roman Gajdoš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J157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J164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J178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104</v>
      </c>
      <c r="E65" s="170"/>
      <c r="F65" s="170"/>
      <c r="G65" s="170"/>
      <c r="H65" s="170"/>
      <c r="I65" s="170"/>
      <c r="J65" s="171">
        <f>J182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105</v>
      </c>
      <c r="E66" s="176"/>
      <c r="F66" s="176"/>
      <c r="G66" s="176"/>
      <c r="H66" s="176"/>
      <c r="I66" s="176"/>
      <c r="J66" s="177">
        <f>J183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106</v>
      </c>
      <c r="E67" s="176"/>
      <c r="F67" s="176"/>
      <c r="G67" s="176"/>
      <c r="H67" s="176"/>
      <c r="I67" s="176"/>
      <c r="J67" s="177">
        <f>J228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107</v>
      </c>
      <c r="E68" s="176"/>
      <c r="F68" s="176"/>
      <c r="G68" s="176"/>
      <c r="H68" s="176"/>
      <c r="I68" s="176"/>
      <c r="J68" s="177">
        <f>J302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108</v>
      </c>
      <c r="E69" s="176"/>
      <c r="F69" s="176"/>
      <c r="G69" s="176"/>
      <c r="H69" s="176"/>
      <c r="I69" s="176"/>
      <c r="J69" s="177">
        <f>J349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109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62" t="str">
        <f>E7</f>
        <v>Kompletní rekonstrukce vnitř. prostor vč. likvidace dřevěných obložení v budově K.H.Máchy 1276, Sokolov - 1.etapa - 1.NP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93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01 - Stavební část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K.H.Máchy 1276, Sokolov</v>
      </c>
      <c r="G83" s="42"/>
      <c r="H83" s="42"/>
      <c r="I83" s="34" t="s">
        <v>23</v>
      </c>
      <c r="J83" s="74" t="str">
        <f>IF(J12="","",J12)</f>
        <v>17. 12. 2024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>Pedagogicko-psycholog. poradna Karlovy Vary, p.o.</v>
      </c>
      <c r="G85" s="42"/>
      <c r="H85" s="42"/>
      <c r="I85" s="34" t="s">
        <v>31</v>
      </c>
      <c r="J85" s="38" t="str">
        <f>E21</f>
        <v>Ing. Roman Gajdoš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IF(E18="","",E18)</f>
        <v>Vyplň údaj</v>
      </c>
      <c r="G86" s="42"/>
      <c r="H86" s="42"/>
      <c r="I86" s="34" t="s">
        <v>34</v>
      </c>
      <c r="J86" s="38" t="str">
        <f>E24</f>
        <v>Bc. Martin Frous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110</v>
      </c>
      <c r="D88" s="182" t="s">
        <v>57</v>
      </c>
      <c r="E88" s="182" t="s">
        <v>53</v>
      </c>
      <c r="F88" s="182" t="s">
        <v>54</v>
      </c>
      <c r="G88" s="182" t="s">
        <v>111</v>
      </c>
      <c r="H88" s="182" t="s">
        <v>112</v>
      </c>
      <c r="I88" s="182" t="s">
        <v>113</v>
      </c>
      <c r="J88" s="182" t="s">
        <v>97</v>
      </c>
      <c r="K88" s="183" t="s">
        <v>114</v>
      </c>
      <c r="L88" s="184"/>
      <c r="M88" s="94" t="s">
        <v>19</v>
      </c>
      <c r="N88" s="95" t="s">
        <v>42</v>
      </c>
      <c r="O88" s="95" t="s">
        <v>115</v>
      </c>
      <c r="P88" s="95" t="s">
        <v>116</v>
      </c>
      <c r="Q88" s="95" t="s">
        <v>117</v>
      </c>
      <c r="R88" s="95" t="s">
        <v>118</v>
      </c>
      <c r="S88" s="95" t="s">
        <v>119</v>
      </c>
      <c r="T88" s="96" t="s">
        <v>120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121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P90+P182</f>
        <v>0</v>
      </c>
      <c r="Q89" s="98"/>
      <c r="R89" s="187">
        <f>R90+R182</f>
        <v>24.244296349999999</v>
      </c>
      <c r="S89" s="98"/>
      <c r="T89" s="188">
        <f>T90+T182</f>
        <v>3.7354174999999996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71</v>
      </c>
      <c r="AU89" s="19" t="s">
        <v>98</v>
      </c>
      <c r="BK89" s="189">
        <f>BK90+BK182</f>
        <v>0</v>
      </c>
    </row>
    <row r="90" s="12" customFormat="1" ht="25.92" customHeight="1">
      <c r="A90" s="12"/>
      <c r="B90" s="190"/>
      <c r="C90" s="191"/>
      <c r="D90" s="192" t="s">
        <v>71</v>
      </c>
      <c r="E90" s="193" t="s">
        <v>122</v>
      </c>
      <c r="F90" s="193" t="s">
        <v>123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P91+P157+P164+P178</f>
        <v>0</v>
      </c>
      <c r="Q90" s="198"/>
      <c r="R90" s="199">
        <f>R91+R157+R164+R178</f>
        <v>19.862654840000001</v>
      </c>
      <c r="S90" s="198"/>
      <c r="T90" s="200">
        <f>T91+T157+T164+T178</f>
        <v>0.021341520000000003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80</v>
      </c>
      <c r="AT90" s="202" t="s">
        <v>71</v>
      </c>
      <c r="AU90" s="202" t="s">
        <v>72</v>
      </c>
      <c r="AY90" s="201" t="s">
        <v>124</v>
      </c>
      <c r="BK90" s="203">
        <f>BK91+BK157+BK164+BK178</f>
        <v>0</v>
      </c>
    </row>
    <row r="91" s="12" customFormat="1" ht="22.8" customHeight="1">
      <c r="A91" s="12"/>
      <c r="B91" s="190"/>
      <c r="C91" s="191"/>
      <c r="D91" s="192" t="s">
        <v>71</v>
      </c>
      <c r="E91" s="204" t="s">
        <v>125</v>
      </c>
      <c r="F91" s="204" t="s">
        <v>126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SUM(P92:P156)</f>
        <v>0</v>
      </c>
      <c r="Q91" s="198"/>
      <c r="R91" s="199">
        <f>SUM(R92:R156)</f>
        <v>19.811654840000003</v>
      </c>
      <c r="S91" s="198"/>
      <c r="T91" s="200">
        <f>SUM(T92:T156)</f>
        <v>0.021341520000000003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80</v>
      </c>
      <c r="AY91" s="201" t="s">
        <v>124</v>
      </c>
      <c r="BK91" s="203">
        <f>SUM(BK92:BK156)</f>
        <v>0</v>
      </c>
    </row>
    <row r="92" s="2" customFormat="1" ht="24.15" customHeight="1">
      <c r="A92" s="40"/>
      <c r="B92" s="41"/>
      <c r="C92" s="206" t="s">
        <v>80</v>
      </c>
      <c r="D92" s="206" t="s">
        <v>127</v>
      </c>
      <c r="E92" s="207" t="s">
        <v>128</v>
      </c>
      <c r="F92" s="208" t="s">
        <v>129</v>
      </c>
      <c r="G92" s="209" t="s">
        <v>130</v>
      </c>
      <c r="H92" s="210">
        <v>300.25</v>
      </c>
      <c r="I92" s="211"/>
      <c r="J92" s="212">
        <f>ROUND(I92*H92,2)</f>
        <v>0</v>
      </c>
      <c r="K92" s="208" t="s">
        <v>131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0.00025999999999999998</v>
      </c>
      <c r="R92" s="215">
        <f>Q92*H92</f>
        <v>0.078064999999999996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132</v>
      </c>
      <c r="AT92" s="217" t="s">
        <v>127</v>
      </c>
      <c r="AU92" s="217" t="s">
        <v>82</v>
      </c>
      <c r="AY92" s="19" t="s">
        <v>124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132</v>
      </c>
      <c r="BM92" s="217" t="s">
        <v>133</v>
      </c>
    </row>
    <row r="93" s="2" customFormat="1">
      <c r="A93" s="40"/>
      <c r="B93" s="41"/>
      <c r="C93" s="42"/>
      <c r="D93" s="219" t="s">
        <v>134</v>
      </c>
      <c r="E93" s="42"/>
      <c r="F93" s="220" t="s">
        <v>135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134</v>
      </c>
      <c r="AU93" s="19" t="s">
        <v>82</v>
      </c>
    </row>
    <row r="94" s="2" customFormat="1">
      <c r="A94" s="40"/>
      <c r="B94" s="41"/>
      <c r="C94" s="42"/>
      <c r="D94" s="224" t="s">
        <v>136</v>
      </c>
      <c r="E94" s="42"/>
      <c r="F94" s="225" t="s">
        <v>137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136</v>
      </c>
      <c r="AU94" s="19" t="s">
        <v>82</v>
      </c>
    </row>
    <row r="95" s="2" customFormat="1" ht="44.25" customHeight="1">
      <c r="A95" s="40"/>
      <c r="B95" s="41"/>
      <c r="C95" s="206" t="s">
        <v>82</v>
      </c>
      <c r="D95" s="206" t="s">
        <v>127</v>
      </c>
      <c r="E95" s="207" t="s">
        <v>138</v>
      </c>
      <c r="F95" s="208" t="s">
        <v>139</v>
      </c>
      <c r="G95" s="209" t="s">
        <v>130</v>
      </c>
      <c r="H95" s="210">
        <v>300.25</v>
      </c>
      <c r="I95" s="211"/>
      <c r="J95" s="212">
        <f>ROUND(I95*H95,2)</f>
        <v>0</v>
      </c>
      <c r="K95" s="208" t="s">
        <v>131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0.021899999999999999</v>
      </c>
      <c r="R95" s="215">
        <f>Q95*H95</f>
        <v>6.575475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132</v>
      </c>
      <c r="AT95" s="217" t="s">
        <v>127</v>
      </c>
      <c r="AU95" s="217" t="s">
        <v>82</v>
      </c>
      <c r="AY95" s="19" t="s">
        <v>124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132</v>
      </c>
      <c r="BM95" s="217" t="s">
        <v>140</v>
      </c>
    </row>
    <row r="96" s="2" customFormat="1">
      <c r="A96" s="40"/>
      <c r="B96" s="41"/>
      <c r="C96" s="42"/>
      <c r="D96" s="219" t="s">
        <v>134</v>
      </c>
      <c r="E96" s="42"/>
      <c r="F96" s="220" t="s">
        <v>141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134</v>
      </c>
      <c r="AU96" s="19" t="s">
        <v>82</v>
      </c>
    </row>
    <row r="97" s="2" customFormat="1">
      <c r="A97" s="40"/>
      <c r="B97" s="41"/>
      <c r="C97" s="42"/>
      <c r="D97" s="224" t="s">
        <v>136</v>
      </c>
      <c r="E97" s="42"/>
      <c r="F97" s="225" t="s">
        <v>142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136</v>
      </c>
      <c r="AU97" s="19" t="s">
        <v>82</v>
      </c>
    </row>
    <row r="98" s="2" customFormat="1" ht="24.15" customHeight="1">
      <c r="A98" s="40"/>
      <c r="B98" s="41"/>
      <c r="C98" s="206" t="s">
        <v>143</v>
      </c>
      <c r="D98" s="206" t="s">
        <v>127</v>
      </c>
      <c r="E98" s="207" t="s">
        <v>144</v>
      </c>
      <c r="F98" s="208" t="s">
        <v>145</v>
      </c>
      <c r="G98" s="209" t="s">
        <v>130</v>
      </c>
      <c r="H98" s="210">
        <v>614.67600000000004</v>
      </c>
      <c r="I98" s="211"/>
      <c r="J98" s="212">
        <f>ROUND(I98*H98,2)</f>
        <v>0</v>
      </c>
      <c r="K98" s="208" t="s">
        <v>131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0.00025999999999999998</v>
      </c>
      <c r="R98" s="215">
        <f>Q98*H98</f>
        <v>0.15981576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132</v>
      </c>
      <c r="AT98" s="217" t="s">
        <v>127</v>
      </c>
      <c r="AU98" s="217" t="s">
        <v>82</v>
      </c>
      <c r="AY98" s="19" t="s">
        <v>124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132</v>
      </c>
      <c r="BM98" s="217" t="s">
        <v>146</v>
      </c>
    </row>
    <row r="99" s="2" customFormat="1">
      <c r="A99" s="40"/>
      <c r="B99" s="41"/>
      <c r="C99" s="42"/>
      <c r="D99" s="219" t="s">
        <v>134</v>
      </c>
      <c r="E99" s="42"/>
      <c r="F99" s="220" t="s">
        <v>147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134</v>
      </c>
      <c r="AU99" s="19" t="s">
        <v>82</v>
      </c>
    </row>
    <row r="100" s="2" customFormat="1">
      <c r="A100" s="40"/>
      <c r="B100" s="41"/>
      <c r="C100" s="42"/>
      <c r="D100" s="224" t="s">
        <v>136</v>
      </c>
      <c r="E100" s="42"/>
      <c r="F100" s="225" t="s">
        <v>148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136</v>
      </c>
      <c r="AU100" s="19" t="s">
        <v>82</v>
      </c>
    </row>
    <row r="101" s="13" customFormat="1">
      <c r="A101" s="13"/>
      <c r="B101" s="226"/>
      <c r="C101" s="227"/>
      <c r="D101" s="219" t="s">
        <v>149</v>
      </c>
      <c r="E101" s="228" t="s">
        <v>19</v>
      </c>
      <c r="F101" s="229" t="s">
        <v>150</v>
      </c>
      <c r="G101" s="227"/>
      <c r="H101" s="230">
        <v>22.567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149</v>
      </c>
      <c r="AU101" s="236" t="s">
        <v>82</v>
      </c>
      <c r="AV101" s="13" t="s">
        <v>82</v>
      </c>
      <c r="AW101" s="13" t="s">
        <v>33</v>
      </c>
      <c r="AX101" s="13" t="s">
        <v>72</v>
      </c>
      <c r="AY101" s="236" t="s">
        <v>124</v>
      </c>
    </row>
    <row r="102" s="13" customFormat="1">
      <c r="A102" s="13"/>
      <c r="B102" s="226"/>
      <c r="C102" s="227"/>
      <c r="D102" s="219" t="s">
        <v>149</v>
      </c>
      <c r="E102" s="228" t="s">
        <v>19</v>
      </c>
      <c r="F102" s="229" t="s">
        <v>151</v>
      </c>
      <c r="G102" s="227"/>
      <c r="H102" s="230">
        <v>51.655999999999999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149</v>
      </c>
      <c r="AU102" s="236" t="s">
        <v>82</v>
      </c>
      <c r="AV102" s="13" t="s">
        <v>82</v>
      </c>
      <c r="AW102" s="13" t="s">
        <v>33</v>
      </c>
      <c r="AX102" s="13" t="s">
        <v>72</v>
      </c>
      <c r="AY102" s="236" t="s">
        <v>124</v>
      </c>
    </row>
    <row r="103" s="13" customFormat="1">
      <c r="A103" s="13"/>
      <c r="B103" s="226"/>
      <c r="C103" s="227"/>
      <c r="D103" s="219" t="s">
        <v>149</v>
      </c>
      <c r="E103" s="228" t="s">
        <v>19</v>
      </c>
      <c r="F103" s="229" t="s">
        <v>152</v>
      </c>
      <c r="G103" s="227"/>
      <c r="H103" s="230">
        <v>18.189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149</v>
      </c>
      <c r="AU103" s="236" t="s">
        <v>82</v>
      </c>
      <c r="AV103" s="13" t="s">
        <v>82</v>
      </c>
      <c r="AW103" s="13" t="s">
        <v>33</v>
      </c>
      <c r="AX103" s="13" t="s">
        <v>72</v>
      </c>
      <c r="AY103" s="236" t="s">
        <v>124</v>
      </c>
    </row>
    <row r="104" s="13" customFormat="1">
      <c r="A104" s="13"/>
      <c r="B104" s="226"/>
      <c r="C104" s="227"/>
      <c r="D104" s="219" t="s">
        <v>149</v>
      </c>
      <c r="E104" s="228" t="s">
        <v>19</v>
      </c>
      <c r="F104" s="229" t="s">
        <v>153</v>
      </c>
      <c r="G104" s="227"/>
      <c r="H104" s="230">
        <v>48.636000000000003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149</v>
      </c>
      <c r="AU104" s="236" t="s">
        <v>82</v>
      </c>
      <c r="AV104" s="13" t="s">
        <v>82</v>
      </c>
      <c r="AW104" s="13" t="s">
        <v>33</v>
      </c>
      <c r="AX104" s="13" t="s">
        <v>72</v>
      </c>
      <c r="AY104" s="236" t="s">
        <v>124</v>
      </c>
    </row>
    <row r="105" s="13" customFormat="1">
      <c r="A105" s="13"/>
      <c r="B105" s="226"/>
      <c r="C105" s="227"/>
      <c r="D105" s="219" t="s">
        <v>149</v>
      </c>
      <c r="E105" s="228" t="s">
        <v>19</v>
      </c>
      <c r="F105" s="229" t="s">
        <v>154</v>
      </c>
      <c r="G105" s="227"/>
      <c r="H105" s="230">
        <v>65.201999999999998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149</v>
      </c>
      <c r="AU105" s="236" t="s">
        <v>82</v>
      </c>
      <c r="AV105" s="13" t="s">
        <v>82</v>
      </c>
      <c r="AW105" s="13" t="s">
        <v>33</v>
      </c>
      <c r="AX105" s="13" t="s">
        <v>72</v>
      </c>
      <c r="AY105" s="236" t="s">
        <v>124</v>
      </c>
    </row>
    <row r="106" s="13" customFormat="1">
      <c r="A106" s="13"/>
      <c r="B106" s="226"/>
      <c r="C106" s="227"/>
      <c r="D106" s="219" t="s">
        <v>149</v>
      </c>
      <c r="E106" s="228" t="s">
        <v>19</v>
      </c>
      <c r="F106" s="229" t="s">
        <v>155</v>
      </c>
      <c r="G106" s="227"/>
      <c r="H106" s="230">
        <v>61.375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149</v>
      </c>
      <c r="AU106" s="236" t="s">
        <v>82</v>
      </c>
      <c r="AV106" s="13" t="s">
        <v>82</v>
      </c>
      <c r="AW106" s="13" t="s">
        <v>33</v>
      </c>
      <c r="AX106" s="13" t="s">
        <v>72</v>
      </c>
      <c r="AY106" s="236" t="s">
        <v>124</v>
      </c>
    </row>
    <row r="107" s="13" customFormat="1">
      <c r="A107" s="13"/>
      <c r="B107" s="226"/>
      <c r="C107" s="227"/>
      <c r="D107" s="219" t="s">
        <v>149</v>
      </c>
      <c r="E107" s="228" t="s">
        <v>19</v>
      </c>
      <c r="F107" s="229" t="s">
        <v>156</v>
      </c>
      <c r="G107" s="227"/>
      <c r="H107" s="230">
        <v>57.267000000000003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149</v>
      </c>
      <c r="AU107" s="236" t="s">
        <v>82</v>
      </c>
      <c r="AV107" s="13" t="s">
        <v>82</v>
      </c>
      <c r="AW107" s="13" t="s">
        <v>33</v>
      </c>
      <c r="AX107" s="13" t="s">
        <v>72</v>
      </c>
      <c r="AY107" s="236" t="s">
        <v>124</v>
      </c>
    </row>
    <row r="108" s="13" customFormat="1">
      <c r="A108" s="13"/>
      <c r="B108" s="226"/>
      <c r="C108" s="227"/>
      <c r="D108" s="219" t="s">
        <v>149</v>
      </c>
      <c r="E108" s="228" t="s">
        <v>19</v>
      </c>
      <c r="F108" s="229" t="s">
        <v>157</v>
      </c>
      <c r="G108" s="227"/>
      <c r="H108" s="230">
        <v>52.639000000000003</v>
      </c>
      <c r="I108" s="231"/>
      <c r="J108" s="227"/>
      <c r="K108" s="227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149</v>
      </c>
      <c r="AU108" s="236" t="s">
        <v>82</v>
      </c>
      <c r="AV108" s="13" t="s">
        <v>82</v>
      </c>
      <c r="AW108" s="13" t="s">
        <v>33</v>
      </c>
      <c r="AX108" s="13" t="s">
        <v>72</v>
      </c>
      <c r="AY108" s="236" t="s">
        <v>124</v>
      </c>
    </row>
    <row r="109" s="13" customFormat="1">
      <c r="A109" s="13"/>
      <c r="B109" s="226"/>
      <c r="C109" s="227"/>
      <c r="D109" s="219" t="s">
        <v>149</v>
      </c>
      <c r="E109" s="228" t="s">
        <v>19</v>
      </c>
      <c r="F109" s="229" t="s">
        <v>158</v>
      </c>
      <c r="G109" s="227"/>
      <c r="H109" s="230">
        <v>44.664000000000001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149</v>
      </c>
      <c r="AU109" s="236" t="s">
        <v>82</v>
      </c>
      <c r="AV109" s="13" t="s">
        <v>82</v>
      </c>
      <c r="AW109" s="13" t="s">
        <v>33</v>
      </c>
      <c r="AX109" s="13" t="s">
        <v>72</v>
      </c>
      <c r="AY109" s="236" t="s">
        <v>124</v>
      </c>
    </row>
    <row r="110" s="13" customFormat="1">
      <c r="A110" s="13"/>
      <c r="B110" s="226"/>
      <c r="C110" s="227"/>
      <c r="D110" s="219" t="s">
        <v>149</v>
      </c>
      <c r="E110" s="228" t="s">
        <v>19</v>
      </c>
      <c r="F110" s="229" t="s">
        <v>159</v>
      </c>
      <c r="G110" s="227"/>
      <c r="H110" s="230">
        <v>57.601999999999997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149</v>
      </c>
      <c r="AU110" s="236" t="s">
        <v>82</v>
      </c>
      <c r="AV110" s="13" t="s">
        <v>82</v>
      </c>
      <c r="AW110" s="13" t="s">
        <v>33</v>
      </c>
      <c r="AX110" s="13" t="s">
        <v>72</v>
      </c>
      <c r="AY110" s="236" t="s">
        <v>124</v>
      </c>
    </row>
    <row r="111" s="13" customFormat="1">
      <c r="A111" s="13"/>
      <c r="B111" s="226"/>
      <c r="C111" s="227"/>
      <c r="D111" s="219" t="s">
        <v>149</v>
      </c>
      <c r="E111" s="228" t="s">
        <v>19</v>
      </c>
      <c r="F111" s="229" t="s">
        <v>160</v>
      </c>
      <c r="G111" s="227"/>
      <c r="H111" s="230">
        <v>75.507000000000005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149</v>
      </c>
      <c r="AU111" s="236" t="s">
        <v>82</v>
      </c>
      <c r="AV111" s="13" t="s">
        <v>82</v>
      </c>
      <c r="AW111" s="13" t="s">
        <v>33</v>
      </c>
      <c r="AX111" s="13" t="s">
        <v>72</v>
      </c>
      <c r="AY111" s="236" t="s">
        <v>124</v>
      </c>
    </row>
    <row r="112" s="13" customFormat="1">
      <c r="A112" s="13"/>
      <c r="B112" s="226"/>
      <c r="C112" s="227"/>
      <c r="D112" s="219" t="s">
        <v>149</v>
      </c>
      <c r="E112" s="228" t="s">
        <v>19</v>
      </c>
      <c r="F112" s="229" t="s">
        <v>161</v>
      </c>
      <c r="G112" s="227"/>
      <c r="H112" s="230">
        <v>23.988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149</v>
      </c>
      <c r="AU112" s="236" t="s">
        <v>82</v>
      </c>
      <c r="AV112" s="13" t="s">
        <v>82</v>
      </c>
      <c r="AW112" s="13" t="s">
        <v>33</v>
      </c>
      <c r="AX112" s="13" t="s">
        <v>72</v>
      </c>
      <c r="AY112" s="236" t="s">
        <v>124</v>
      </c>
    </row>
    <row r="113" s="13" customFormat="1">
      <c r="A113" s="13"/>
      <c r="B113" s="226"/>
      <c r="C113" s="227"/>
      <c r="D113" s="219" t="s">
        <v>149</v>
      </c>
      <c r="E113" s="228" t="s">
        <v>19</v>
      </c>
      <c r="F113" s="229" t="s">
        <v>162</v>
      </c>
      <c r="G113" s="227"/>
      <c r="H113" s="230">
        <v>17.952000000000002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149</v>
      </c>
      <c r="AU113" s="236" t="s">
        <v>82</v>
      </c>
      <c r="AV113" s="13" t="s">
        <v>82</v>
      </c>
      <c r="AW113" s="13" t="s">
        <v>33</v>
      </c>
      <c r="AX113" s="13" t="s">
        <v>72</v>
      </c>
      <c r="AY113" s="236" t="s">
        <v>124</v>
      </c>
    </row>
    <row r="114" s="13" customFormat="1">
      <c r="A114" s="13"/>
      <c r="B114" s="226"/>
      <c r="C114" s="227"/>
      <c r="D114" s="219" t="s">
        <v>149</v>
      </c>
      <c r="E114" s="228" t="s">
        <v>19</v>
      </c>
      <c r="F114" s="229" t="s">
        <v>163</v>
      </c>
      <c r="G114" s="227"/>
      <c r="H114" s="230">
        <v>17.431999999999999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149</v>
      </c>
      <c r="AU114" s="236" t="s">
        <v>82</v>
      </c>
      <c r="AV114" s="13" t="s">
        <v>82</v>
      </c>
      <c r="AW114" s="13" t="s">
        <v>33</v>
      </c>
      <c r="AX114" s="13" t="s">
        <v>72</v>
      </c>
      <c r="AY114" s="236" t="s">
        <v>124</v>
      </c>
    </row>
    <row r="115" s="14" customFormat="1">
      <c r="A115" s="14"/>
      <c r="B115" s="237"/>
      <c r="C115" s="238"/>
      <c r="D115" s="219" t="s">
        <v>149</v>
      </c>
      <c r="E115" s="239" t="s">
        <v>19</v>
      </c>
      <c r="F115" s="240" t="s">
        <v>164</v>
      </c>
      <c r="G115" s="238"/>
      <c r="H115" s="241">
        <v>614.67600000000004</v>
      </c>
      <c r="I115" s="242"/>
      <c r="J115" s="238"/>
      <c r="K115" s="238"/>
      <c r="L115" s="243"/>
      <c r="M115" s="244"/>
      <c r="N115" s="245"/>
      <c r="O115" s="245"/>
      <c r="P115" s="245"/>
      <c r="Q115" s="245"/>
      <c r="R115" s="245"/>
      <c r="S115" s="245"/>
      <c r="T115" s="24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7" t="s">
        <v>149</v>
      </c>
      <c r="AU115" s="247" t="s">
        <v>82</v>
      </c>
      <c r="AV115" s="14" t="s">
        <v>132</v>
      </c>
      <c r="AW115" s="14" t="s">
        <v>33</v>
      </c>
      <c r="AX115" s="14" t="s">
        <v>80</v>
      </c>
      <c r="AY115" s="247" t="s">
        <v>124</v>
      </c>
    </row>
    <row r="116" s="2" customFormat="1" ht="44.25" customHeight="1">
      <c r="A116" s="40"/>
      <c r="B116" s="41"/>
      <c r="C116" s="206" t="s">
        <v>132</v>
      </c>
      <c r="D116" s="206" t="s">
        <v>127</v>
      </c>
      <c r="E116" s="207" t="s">
        <v>165</v>
      </c>
      <c r="F116" s="208" t="s">
        <v>166</v>
      </c>
      <c r="G116" s="209" t="s">
        <v>130</v>
      </c>
      <c r="H116" s="210">
        <v>614.67600000000004</v>
      </c>
      <c r="I116" s="211"/>
      <c r="J116" s="212">
        <f>ROUND(I116*H116,2)</f>
        <v>0</v>
      </c>
      <c r="K116" s="208" t="s">
        <v>131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0.0206</v>
      </c>
      <c r="R116" s="215">
        <f>Q116*H116</f>
        <v>12.662325600000001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132</v>
      </c>
      <c r="AT116" s="217" t="s">
        <v>127</v>
      </c>
      <c r="AU116" s="217" t="s">
        <v>82</v>
      </c>
      <c r="AY116" s="19" t="s">
        <v>124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132</v>
      </c>
      <c r="BM116" s="217" t="s">
        <v>167</v>
      </c>
    </row>
    <row r="117" s="2" customFormat="1">
      <c r="A117" s="40"/>
      <c r="B117" s="41"/>
      <c r="C117" s="42"/>
      <c r="D117" s="219" t="s">
        <v>134</v>
      </c>
      <c r="E117" s="42"/>
      <c r="F117" s="220" t="s">
        <v>168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134</v>
      </c>
      <c r="AU117" s="19" t="s">
        <v>82</v>
      </c>
    </row>
    <row r="118" s="2" customFormat="1">
      <c r="A118" s="40"/>
      <c r="B118" s="41"/>
      <c r="C118" s="42"/>
      <c r="D118" s="224" t="s">
        <v>136</v>
      </c>
      <c r="E118" s="42"/>
      <c r="F118" s="225" t="s">
        <v>169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136</v>
      </c>
      <c r="AU118" s="19" t="s">
        <v>82</v>
      </c>
    </row>
    <row r="119" s="13" customFormat="1">
      <c r="A119" s="13"/>
      <c r="B119" s="226"/>
      <c r="C119" s="227"/>
      <c r="D119" s="219" t="s">
        <v>149</v>
      </c>
      <c r="E119" s="228" t="s">
        <v>19</v>
      </c>
      <c r="F119" s="229" t="s">
        <v>150</v>
      </c>
      <c r="G119" s="227"/>
      <c r="H119" s="230">
        <v>22.567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149</v>
      </c>
      <c r="AU119" s="236" t="s">
        <v>82</v>
      </c>
      <c r="AV119" s="13" t="s">
        <v>82</v>
      </c>
      <c r="AW119" s="13" t="s">
        <v>33</v>
      </c>
      <c r="AX119" s="13" t="s">
        <v>72</v>
      </c>
      <c r="AY119" s="236" t="s">
        <v>124</v>
      </c>
    </row>
    <row r="120" s="13" customFormat="1">
      <c r="A120" s="13"/>
      <c r="B120" s="226"/>
      <c r="C120" s="227"/>
      <c r="D120" s="219" t="s">
        <v>149</v>
      </c>
      <c r="E120" s="228" t="s">
        <v>19</v>
      </c>
      <c r="F120" s="229" t="s">
        <v>151</v>
      </c>
      <c r="G120" s="227"/>
      <c r="H120" s="230">
        <v>51.655999999999999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149</v>
      </c>
      <c r="AU120" s="236" t="s">
        <v>82</v>
      </c>
      <c r="AV120" s="13" t="s">
        <v>82</v>
      </c>
      <c r="AW120" s="13" t="s">
        <v>33</v>
      </c>
      <c r="AX120" s="13" t="s">
        <v>72</v>
      </c>
      <c r="AY120" s="236" t="s">
        <v>124</v>
      </c>
    </row>
    <row r="121" s="13" customFormat="1">
      <c r="A121" s="13"/>
      <c r="B121" s="226"/>
      <c r="C121" s="227"/>
      <c r="D121" s="219" t="s">
        <v>149</v>
      </c>
      <c r="E121" s="228" t="s">
        <v>19</v>
      </c>
      <c r="F121" s="229" t="s">
        <v>152</v>
      </c>
      <c r="G121" s="227"/>
      <c r="H121" s="230">
        <v>18.189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149</v>
      </c>
      <c r="AU121" s="236" t="s">
        <v>82</v>
      </c>
      <c r="AV121" s="13" t="s">
        <v>82</v>
      </c>
      <c r="AW121" s="13" t="s">
        <v>33</v>
      </c>
      <c r="AX121" s="13" t="s">
        <v>72</v>
      </c>
      <c r="AY121" s="236" t="s">
        <v>124</v>
      </c>
    </row>
    <row r="122" s="13" customFormat="1">
      <c r="A122" s="13"/>
      <c r="B122" s="226"/>
      <c r="C122" s="227"/>
      <c r="D122" s="219" t="s">
        <v>149</v>
      </c>
      <c r="E122" s="228" t="s">
        <v>19</v>
      </c>
      <c r="F122" s="229" t="s">
        <v>153</v>
      </c>
      <c r="G122" s="227"/>
      <c r="H122" s="230">
        <v>48.636000000000003</v>
      </c>
      <c r="I122" s="231"/>
      <c r="J122" s="227"/>
      <c r="K122" s="227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149</v>
      </c>
      <c r="AU122" s="236" t="s">
        <v>82</v>
      </c>
      <c r="AV122" s="13" t="s">
        <v>82</v>
      </c>
      <c r="AW122" s="13" t="s">
        <v>33</v>
      </c>
      <c r="AX122" s="13" t="s">
        <v>72</v>
      </c>
      <c r="AY122" s="236" t="s">
        <v>124</v>
      </c>
    </row>
    <row r="123" s="13" customFormat="1">
      <c r="A123" s="13"/>
      <c r="B123" s="226"/>
      <c r="C123" s="227"/>
      <c r="D123" s="219" t="s">
        <v>149</v>
      </c>
      <c r="E123" s="228" t="s">
        <v>19</v>
      </c>
      <c r="F123" s="229" t="s">
        <v>154</v>
      </c>
      <c r="G123" s="227"/>
      <c r="H123" s="230">
        <v>65.201999999999998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149</v>
      </c>
      <c r="AU123" s="236" t="s">
        <v>82</v>
      </c>
      <c r="AV123" s="13" t="s">
        <v>82</v>
      </c>
      <c r="AW123" s="13" t="s">
        <v>33</v>
      </c>
      <c r="AX123" s="13" t="s">
        <v>72</v>
      </c>
      <c r="AY123" s="236" t="s">
        <v>124</v>
      </c>
    </row>
    <row r="124" s="13" customFormat="1">
      <c r="A124" s="13"/>
      <c r="B124" s="226"/>
      <c r="C124" s="227"/>
      <c r="D124" s="219" t="s">
        <v>149</v>
      </c>
      <c r="E124" s="228" t="s">
        <v>19</v>
      </c>
      <c r="F124" s="229" t="s">
        <v>155</v>
      </c>
      <c r="G124" s="227"/>
      <c r="H124" s="230">
        <v>61.375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149</v>
      </c>
      <c r="AU124" s="236" t="s">
        <v>82</v>
      </c>
      <c r="AV124" s="13" t="s">
        <v>82</v>
      </c>
      <c r="AW124" s="13" t="s">
        <v>33</v>
      </c>
      <c r="AX124" s="13" t="s">
        <v>72</v>
      </c>
      <c r="AY124" s="236" t="s">
        <v>124</v>
      </c>
    </row>
    <row r="125" s="13" customFormat="1">
      <c r="A125" s="13"/>
      <c r="B125" s="226"/>
      <c r="C125" s="227"/>
      <c r="D125" s="219" t="s">
        <v>149</v>
      </c>
      <c r="E125" s="228" t="s">
        <v>19</v>
      </c>
      <c r="F125" s="229" t="s">
        <v>156</v>
      </c>
      <c r="G125" s="227"/>
      <c r="H125" s="230">
        <v>57.267000000000003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149</v>
      </c>
      <c r="AU125" s="236" t="s">
        <v>82</v>
      </c>
      <c r="AV125" s="13" t="s">
        <v>82</v>
      </c>
      <c r="AW125" s="13" t="s">
        <v>33</v>
      </c>
      <c r="AX125" s="13" t="s">
        <v>72</v>
      </c>
      <c r="AY125" s="236" t="s">
        <v>124</v>
      </c>
    </row>
    <row r="126" s="13" customFormat="1">
      <c r="A126" s="13"/>
      <c r="B126" s="226"/>
      <c r="C126" s="227"/>
      <c r="D126" s="219" t="s">
        <v>149</v>
      </c>
      <c r="E126" s="228" t="s">
        <v>19</v>
      </c>
      <c r="F126" s="229" t="s">
        <v>157</v>
      </c>
      <c r="G126" s="227"/>
      <c r="H126" s="230">
        <v>52.639000000000003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149</v>
      </c>
      <c r="AU126" s="236" t="s">
        <v>82</v>
      </c>
      <c r="AV126" s="13" t="s">
        <v>82</v>
      </c>
      <c r="AW126" s="13" t="s">
        <v>33</v>
      </c>
      <c r="AX126" s="13" t="s">
        <v>72</v>
      </c>
      <c r="AY126" s="236" t="s">
        <v>124</v>
      </c>
    </row>
    <row r="127" s="13" customFormat="1">
      <c r="A127" s="13"/>
      <c r="B127" s="226"/>
      <c r="C127" s="227"/>
      <c r="D127" s="219" t="s">
        <v>149</v>
      </c>
      <c r="E127" s="228" t="s">
        <v>19</v>
      </c>
      <c r="F127" s="229" t="s">
        <v>158</v>
      </c>
      <c r="G127" s="227"/>
      <c r="H127" s="230">
        <v>44.664000000000001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149</v>
      </c>
      <c r="AU127" s="236" t="s">
        <v>82</v>
      </c>
      <c r="AV127" s="13" t="s">
        <v>82</v>
      </c>
      <c r="AW127" s="13" t="s">
        <v>33</v>
      </c>
      <c r="AX127" s="13" t="s">
        <v>72</v>
      </c>
      <c r="AY127" s="236" t="s">
        <v>124</v>
      </c>
    </row>
    <row r="128" s="13" customFormat="1">
      <c r="A128" s="13"/>
      <c r="B128" s="226"/>
      <c r="C128" s="227"/>
      <c r="D128" s="219" t="s">
        <v>149</v>
      </c>
      <c r="E128" s="228" t="s">
        <v>19</v>
      </c>
      <c r="F128" s="229" t="s">
        <v>159</v>
      </c>
      <c r="G128" s="227"/>
      <c r="H128" s="230">
        <v>57.601999999999997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149</v>
      </c>
      <c r="AU128" s="236" t="s">
        <v>82</v>
      </c>
      <c r="AV128" s="13" t="s">
        <v>82</v>
      </c>
      <c r="AW128" s="13" t="s">
        <v>33</v>
      </c>
      <c r="AX128" s="13" t="s">
        <v>72</v>
      </c>
      <c r="AY128" s="236" t="s">
        <v>124</v>
      </c>
    </row>
    <row r="129" s="13" customFormat="1">
      <c r="A129" s="13"/>
      <c r="B129" s="226"/>
      <c r="C129" s="227"/>
      <c r="D129" s="219" t="s">
        <v>149</v>
      </c>
      <c r="E129" s="228" t="s">
        <v>19</v>
      </c>
      <c r="F129" s="229" t="s">
        <v>160</v>
      </c>
      <c r="G129" s="227"/>
      <c r="H129" s="230">
        <v>75.507000000000005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149</v>
      </c>
      <c r="AU129" s="236" t="s">
        <v>82</v>
      </c>
      <c r="AV129" s="13" t="s">
        <v>82</v>
      </c>
      <c r="AW129" s="13" t="s">
        <v>33</v>
      </c>
      <c r="AX129" s="13" t="s">
        <v>72</v>
      </c>
      <c r="AY129" s="236" t="s">
        <v>124</v>
      </c>
    </row>
    <row r="130" s="13" customFormat="1">
      <c r="A130" s="13"/>
      <c r="B130" s="226"/>
      <c r="C130" s="227"/>
      <c r="D130" s="219" t="s">
        <v>149</v>
      </c>
      <c r="E130" s="228" t="s">
        <v>19</v>
      </c>
      <c r="F130" s="229" t="s">
        <v>161</v>
      </c>
      <c r="G130" s="227"/>
      <c r="H130" s="230">
        <v>23.988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149</v>
      </c>
      <c r="AU130" s="236" t="s">
        <v>82</v>
      </c>
      <c r="AV130" s="13" t="s">
        <v>82</v>
      </c>
      <c r="AW130" s="13" t="s">
        <v>33</v>
      </c>
      <c r="AX130" s="13" t="s">
        <v>72</v>
      </c>
      <c r="AY130" s="236" t="s">
        <v>124</v>
      </c>
    </row>
    <row r="131" s="13" customFormat="1">
      <c r="A131" s="13"/>
      <c r="B131" s="226"/>
      <c r="C131" s="227"/>
      <c r="D131" s="219" t="s">
        <v>149</v>
      </c>
      <c r="E131" s="228" t="s">
        <v>19</v>
      </c>
      <c r="F131" s="229" t="s">
        <v>162</v>
      </c>
      <c r="G131" s="227"/>
      <c r="H131" s="230">
        <v>17.952000000000002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149</v>
      </c>
      <c r="AU131" s="236" t="s">
        <v>82</v>
      </c>
      <c r="AV131" s="13" t="s">
        <v>82</v>
      </c>
      <c r="AW131" s="13" t="s">
        <v>33</v>
      </c>
      <c r="AX131" s="13" t="s">
        <v>72</v>
      </c>
      <c r="AY131" s="236" t="s">
        <v>124</v>
      </c>
    </row>
    <row r="132" s="13" customFormat="1">
      <c r="A132" s="13"/>
      <c r="B132" s="226"/>
      <c r="C132" s="227"/>
      <c r="D132" s="219" t="s">
        <v>149</v>
      </c>
      <c r="E132" s="228" t="s">
        <v>19</v>
      </c>
      <c r="F132" s="229" t="s">
        <v>163</v>
      </c>
      <c r="G132" s="227"/>
      <c r="H132" s="230">
        <v>17.431999999999999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149</v>
      </c>
      <c r="AU132" s="236" t="s">
        <v>82</v>
      </c>
      <c r="AV132" s="13" t="s">
        <v>82</v>
      </c>
      <c r="AW132" s="13" t="s">
        <v>33</v>
      </c>
      <c r="AX132" s="13" t="s">
        <v>72</v>
      </c>
      <c r="AY132" s="236" t="s">
        <v>124</v>
      </c>
    </row>
    <row r="133" s="14" customFormat="1">
      <c r="A133" s="14"/>
      <c r="B133" s="237"/>
      <c r="C133" s="238"/>
      <c r="D133" s="219" t="s">
        <v>149</v>
      </c>
      <c r="E133" s="239" t="s">
        <v>19</v>
      </c>
      <c r="F133" s="240" t="s">
        <v>164</v>
      </c>
      <c r="G133" s="238"/>
      <c r="H133" s="241">
        <v>614.67600000000004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7" t="s">
        <v>149</v>
      </c>
      <c r="AU133" s="247" t="s">
        <v>82</v>
      </c>
      <c r="AV133" s="14" t="s">
        <v>132</v>
      </c>
      <c r="AW133" s="14" t="s">
        <v>33</v>
      </c>
      <c r="AX133" s="14" t="s">
        <v>80</v>
      </c>
      <c r="AY133" s="247" t="s">
        <v>124</v>
      </c>
    </row>
    <row r="134" s="2" customFormat="1" ht="16.5" customHeight="1">
      <c r="A134" s="40"/>
      <c r="B134" s="41"/>
      <c r="C134" s="206" t="s">
        <v>170</v>
      </c>
      <c r="D134" s="206" t="s">
        <v>127</v>
      </c>
      <c r="E134" s="207" t="s">
        <v>171</v>
      </c>
      <c r="F134" s="208" t="s">
        <v>172</v>
      </c>
      <c r="G134" s="209" t="s">
        <v>130</v>
      </c>
      <c r="H134" s="210">
        <v>300</v>
      </c>
      <c r="I134" s="211"/>
      <c r="J134" s="212">
        <f>ROUND(I134*H134,2)</f>
        <v>0</v>
      </c>
      <c r="K134" s="208" t="s">
        <v>131</v>
      </c>
      <c r="L134" s="46"/>
      <c r="M134" s="213" t="s">
        <v>19</v>
      </c>
      <c r="N134" s="214" t="s">
        <v>43</v>
      </c>
      <c r="O134" s="86"/>
      <c r="P134" s="215">
        <f>O134*H134</f>
        <v>0</v>
      </c>
      <c r="Q134" s="215">
        <v>0.00098999999999999999</v>
      </c>
      <c r="R134" s="215">
        <f>Q134*H134</f>
        <v>0.29699999999999999</v>
      </c>
      <c r="S134" s="215">
        <v>6.0000000000000002E-05</v>
      </c>
      <c r="T134" s="216">
        <f>S134*H134</f>
        <v>0.018000000000000002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132</v>
      </c>
      <c r="AT134" s="217" t="s">
        <v>127</v>
      </c>
      <c r="AU134" s="217" t="s">
        <v>82</v>
      </c>
      <c r="AY134" s="19" t="s">
        <v>124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80</v>
      </c>
      <c r="BK134" s="218">
        <f>ROUND(I134*H134,2)</f>
        <v>0</v>
      </c>
      <c r="BL134" s="19" t="s">
        <v>132</v>
      </c>
      <c r="BM134" s="217" t="s">
        <v>173</v>
      </c>
    </row>
    <row r="135" s="2" customFormat="1">
      <c r="A135" s="40"/>
      <c r="B135" s="41"/>
      <c r="C135" s="42"/>
      <c r="D135" s="219" t="s">
        <v>134</v>
      </c>
      <c r="E135" s="42"/>
      <c r="F135" s="220" t="s">
        <v>174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134</v>
      </c>
      <c r="AU135" s="19" t="s">
        <v>82</v>
      </c>
    </row>
    <row r="136" s="2" customFormat="1">
      <c r="A136" s="40"/>
      <c r="B136" s="41"/>
      <c r="C136" s="42"/>
      <c r="D136" s="224" t="s">
        <v>136</v>
      </c>
      <c r="E136" s="42"/>
      <c r="F136" s="225" t="s">
        <v>175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136</v>
      </c>
      <c r="AU136" s="19" t="s">
        <v>82</v>
      </c>
    </row>
    <row r="137" s="2" customFormat="1" ht="24.15" customHeight="1">
      <c r="A137" s="40"/>
      <c r="B137" s="41"/>
      <c r="C137" s="206" t="s">
        <v>125</v>
      </c>
      <c r="D137" s="206" t="s">
        <v>127</v>
      </c>
      <c r="E137" s="207" t="s">
        <v>176</v>
      </c>
      <c r="F137" s="208" t="s">
        <v>177</v>
      </c>
      <c r="G137" s="209" t="s">
        <v>130</v>
      </c>
      <c r="H137" s="210">
        <v>99.932000000000002</v>
      </c>
      <c r="I137" s="211"/>
      <c r="J137" s="212">
        <f>ROUND(I137*H137,2)</f>
        <v>0</v>
      </c>
      <c r="K137" s="208" t="s">
        <v>131</v>
      </c>
      <c r="L137" s="46"/>
      <c r="M137" s="213" t="s">
        <v>19</v>
      </c>
      <c r="N137" s="214" t="s">
        <v>43</v>
      </c>
      <c r="O137" s="86"/>
      <c r="P137" s="215">
        <f>O137*H137</f>
        <v>0</v>
      </c>
      <c r="Q137" s="215">
        <v>0.00038999999999999999</v>
      </c>
      <c r="R137" s="215">
        <f>Q137*H137</f>
        <v>0.038973479999999998</v>
      </c>
      <c r="S137" s="215">
        <v>1.0000000000000001E-05</v>
      </c>
      <c r="T137" s="216">
        <f>S137*H137</f>
        <v>0.00099932000000000016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132</v>
      </c>
      <c r="AT137" s="217" t="s">
        <v>127</v>
      </c>
      <c r="AU137" s="217" t="s">
        <v>82</v>
      </c>
      <c r="AY137" s="19" t="s">
        <v>124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80</v>
      </c>
      <c r="BK137" s="218">
        <f>ROUND(I137*H137,2)</f>
        <v>0</v>
      </c>
      <c r="BL137" s="19" t="s">
        <v>132</v>
      </c>
      <c r="BM137" s="217" t="s">
        <v>178</v>
      </c>
    </row>
    <row r="138" s="2" customFormat="1">
      <c r="A138" s="40"/>
      <c r="B138" s="41"/>
      <c r="C138" s="42"/>
      <c r="D138" s="219" t="s">
        <v>134</v>
      </c>
      <c r="E138" s="42"/>
      <c r="F138" s="220" t="s">
        <v>179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134</v>
      </c>
      <c r="AU138" s="19" t="s">
        <v>82</v>
      </c>
    </row>
    <row r="139" s="2" customFormat="1">
      <c r="A139" s="40"/>
      <c r="B139" s="41"/>
      <c r="C139" s="42"/>
      <c r="D139" s="224" t="s">
        <v>136</v>
      </c>
      <c r="E139" s="42"/>
      <c r="F139" s="225" t="s">
        <v>180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136</v>
      </c>
      <c r="AU139" s="19" t="s">
        <v>82</v>
      </c>
    </row>
    <row r="140" s="13" customFormat="1">
      <c r="A140" s="13"/>
      <c r="B140" s="226"/>
      <c r="C140" s="227"/>
      <c r="D140" s="219" t="s">
        <v>149</v>
      </c>
      <c r="E140" s="228" t="s">
        <v>19</v>
      </c>
      <c r="F140" s="229" t="s">
        <v>181</v>
      </c>
      <c r="G140" s="227"/>
      <c r="H140" s="230">
        <v>32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149</v>
      </c>
      <c r="AU140" s="236" t="s">
        <v>82</v>
      </c>
      <c r="AV140" s="13" t="s">
        <v>82</v>
      </c>
      <c r="AW140" s="13" t="s">
        <v>33</v>
      </c>
      <c r="AX140" s="13" t="s">
        <v>72</v>
      </c>
      <c r="AY140" s="236" t="s">
        <v>124</v>
      </c>
    </row>
    <row r="141" s="13" customFormat="1">
      <c r="A141" s="13"/>
      <c r="B141" s="226"/>
      <c r="C141" s="227"/>
      <c r="D141" s="219" t="s">
        <v>149</v>
      </c>
      <c r="E141" s="228" t="s">
        <v>19</v>
      </c>
      <c r="F141" s="229" t="s">
        <v>182</v>
      </c>
      <c r="G141" s="227"/>
      <c r="H141" s="230">
        <v>4.7999999999999998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149</v>
      </c>
      <c r="AU141" s="236" t="s">
        <v>82</v>
      </c>
      <c r="AV141" s="13" t="s">
        <v>82</v>
      </c>
      <c r="AW141" s="13" t="s">
        <v>33</v>
      </c>
      <c r="AX141" s="13" t="s">
        <v>72</v>
      </c>
      <c r="AY141" s="236" t="s">
        <v>124</v>
      </c>
    </row>
    <row r="142" s="13" customFormat="1">
      <c r="A142" s="13"/>
      <c r="B142" s="226"/>
      <c r="C142" s="227"/>
      <c r="D142" s="219" t="s">
        <v>149</v>
      </c>
      <c r="E142" s="228" t="s">
        <v>19</v>
      </c>
      <c r="F142" s="229" t="s">
        <v>183</v>
      </c>
      <c r="G142" s="227"/>
      <c r="H142" s="230">
        <v>30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149</v>
      </c>
      <c r="AU142" s="236" t="s">
        <v>82</v>
      </c>
      <c r="AV142" s="13" t="s">
        <v>82</v>
      </c>
      <c r="AW142" s="13" t="s">
        <v>33</v>
      </c>
      <c r="AX142" s="13" t="s">
        <v>72</v>
      </c>
      <c r="AY142" s="236" t="s">
        <v>124</v>
      </c>
    </row>
    <row r="143" s="13" customFormat="1">
      <c r="A143" s="13"/>
      <c r="B143" s="226"/>
      <c r="C143" s="227"/>
      <c r="D143" s="219" t="s">
        <v>149</v>
      </c>
      <c r="E143" s="228" t="s">
        <v>19</v>
      </c>
      <c r="F143" s="229" t="s">
        <v>184</v>
      </c>
      <c r="G143" s="227"/>
      <c r="H143" s="230">
        <v>1.0800000000000001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149</v>
      </c>
      <c r="AU143" s="236" t="s">
        <v>82</v>
      </c>
      <c r="AV143" s="13" t="s">
        <v>82</v>
      </c>
      <c r="AW143" s="13" t="s">
        <v>33</v>
      </c>
      <c r="AX143" s="13" t="s">
        <v>72</v>
      </c>
      <c r="AY143" s="236" t="s">
        <v>124</v>
      </c>
    </row>
    <row r="144" s="13" customFormat="1">
      <c r="A144" s="13"/>
      <c r="B144" s="226"/>
      <c r="C144" s="227"/>
      <c r="D144" s="219" t="s">
        <v>149</v>
      </c>
      <c r="E144" s="228" t="s">
        <v>19</v>
      </c>
      <c r="F144" s="229" t="s">
        <v>185</v>
      </c>
      <c r="G144" s="227"/>
      <c r="H144" s="230">
        <v>9.9120000000000008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149</v>
      </c>
      <c r="AU144" s="236" t="s">
        <v>82</v>
      </c>
      <c r="AV144" s="13" t="s">
        <v>82</v>
      </c>
      <c r="AW144" s="13" t="s">
        <v>33</v>
      </c>
      <c r="AX144" s="13" t="s">
        <v>72</v>
      </c>
      <c r="AY144" s="236" t="s">
        <v>124</v>
      </c>
    </row>
    <row r="145" s="13" customFormat="1">
      <c r="A145" s="13"/>
      <c r="B145" s="226"/>
      <c r="C145" s="227"/>
      <c r="D145" s="219" t="s">
        <v>149</v>
      </c>
      <c r="E145" s="228" t="s">
        <v>19</v>
      </c>
      <c r="F145" s="229" t="s">
        <v>186</v>
      </c>
      <c r="G145" s="227"/>
      <c r="H145" s="230">
        <v>22.140000000000001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149</v>
      </c>
      <c r="AU145" s="236" t="s">
        <v>82</v>
      </c>
      <c r="AV145" s="13" t="s">
        <v>82</v>
      </c>
      <c r="AW145" s="13" t="s">
        <v>33</v>
      </c>
      <c r="AX145" s="13" t="s">
        <v>72</v>
      </c>
      <c r="AY145" s="236" t="s">
        <v>124</v>
      </c>
    </row>
    <row r="146" s="14" customFormat="1">
      <c r="A146" s="14"/>
      <c r="B146" s="237"/>
      <c r="C146" s="238"/>
      <c r="D146" s="219" t="s">
        <v>149</v>
      </c>
      <c r="E146" s="239" t="s">
        <v>19</v>
      </c>
      <c r="F146" s="240" t="s">
        <v>164</v>
      </c>
      <c r="G146" s="238"/>
      <c r="H146" s="241">
        <v>99.932000000000002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7" t="s">
        <v>149</v>
      </c>
      <c r="AU146" s="247" t="s">
        <v>82</v>
      </c>
      <c r="AV146" s="14" t="s">
        <v>132</v>
      </c>
      <c r="AW146" s="14" t="s">
        <v>33</v>
      </c>
      <c r="AX146" s="14" t="s">
        <v>80</v>
      </c>
      <c r="AY146" s="247" t="s">
        <v>124</v>
      </c>
    </row>
    <row r="147" s="2" customFormat="1" ht="16.5" customHeight="1">
      <c r="A147" s="40"/>
      <c r="B147" s="41"/>
      <c r="C147" s="206" t="s">
        <v>187</v>
      </c>
      <c r="D147" s="206" t="s">
        <v>127</v>
      </c>
      <c r="E147" s="207" t="s">
        <v>188</v>
      </c>
      <c r="F147" s="208" t="s">
        <v>189</v>
      </c>
      <c r="G147" s="209" t="s">
        <v>190</v>
      </c>
      <c r="H147" s="210">
        <v>234.22</v>
      </c>
      <c r="I147" s="211"/>
      <c r="J147" s="212">
        <f>ROUND(I147*H147,2)</f>
        <v>0</v>
      </c>
      <c r="K147" s="208" t="s">
        <v>131</v>
      </c>
      <c r="L147" s="46"/>
      <c r="M147" s="213" t="s">
        <v>19</v>
      </c>
      <c r="N147" s="214" t="s">
        <v>43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1.0000000000000001E-05</v>
      </c>
      <c r="T147" s="216">
        <f>S147*H147</f>
        <v>0.0023422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132</v>
      </c>
      <c r="AT147" s="217" t="s">
        <v>127</v>
      </c>
      <c r="AU147" s="217" t="s">
        <v>82</v>
      </c>
      <c r="AY147" s="19" t="s">
        <v>124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80</v>
      </c>
      <c r="BK147" s="218">
        <f>ROUND(I147*H147,2)</f>
        <v>0</v>
      </c>
      <c r="BL147" s="19" t="s">
        <v>132</v>
      </c>
      <c r="BM147" s="217" t="s">
        <v>191</v>
      </c>
    </row>
    <row r="148" s="2" customFormat="1">
      <c r="A148" s="40"/>
      <c r="B148" s="41"/>
      <c r="C148" s="42"/>
      <c r="D148" s="219" t="s">
        <v>134</v>
      </c>
      <c r="E148" s="42"/>
      <c r="F148" s="220" t="s">
        <v>192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134</v>
      </c>
      <c r="AU148" s="19" t="s">
        <v>82</v>
      </c>
    </row>
    <row r="149" s="2" customFormat="1">
      <c r="A149" s="40"/>
      <c r="B149" s="41"/>
      <c r="C149" s="42"/>
      <c r="D149" s="224" t="s">
        <v>136</v>
      </c>
      <c r="E149" s="42"/>
      <c r="F149" s="225" t="s">
        <v>193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136</v>
      </c>
      <c r="AU149" s="19" t="s">
        <v>82</v>
      </c>
    </row>
    <row r="150" s="13" customFormat="1">
      <c r="A150" s="13"/>
      <c r="B150" s="226"/>
      <c r="C150" s="227"/>
      <c r="D150" s="219" t="s">
        <v>149</v>
      </c>
      <c r="E150" s="228" t="s">
        <v>19</v>
      </c>
      <c r="F150" s="229" t="s">
        <v>194</v>
      </c>
      <c r="G150" s="227"/>
      <c r="H150" s="230">
        <v>96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149</v>
      </c>
      <c r="AU150" s="236" t="s">
        <v>82</v>
      </c>
      <c r="AV150" s="13" t="s">
        <v>82</v>
      </c>
      <c r="AW150" s="13" t="s">
        <v>33</v>
      </c>
      <c r="AX150" s="13" t="s">
        <v>72</v>
      </c>
      <c r="AY150" s="236" t="s">
        <v>124</v>
      </c>
    </row>
    <row r="151" s="13" customFormat="1">
      <c r="A151" s="13"/>
      <c r="B151" s="226"/>
      <c r="C151" s="227"/>
      <c r="D151" s="219" t="s">
        <v>149</v>
      </c>
      <c r="E151" s="228" t="s">
        <v>19</v>
      </c>
      <c r="F151" s="229" t="s">
        <v>195</v>
      </c>
      <c r="G151" s="227"/>
      <c r="H151" s="230">
        <v>18.399999999999999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149</v>
      </c>
      <c r="AU151" s="236" t="s">
        <v>82</v>
      </c>
      <c r="AV151" s="13" t="s">
        <v>82</v>
      </c>
      <c r="AW151" s="13" t="s">
        <v>33</v>
      </c>
      <c r="AX151" s="13" t="s">
        <v>72</v>
      </c>
      <c r="AY151" s="236" t="s">
        <v>124</v>
      </c>
    </row>
    <row r="152" s="13" customFormat="1">
      <c r="A152" s="13"/>
      <c r="B152" s="226"/>
      <c r="C152" s="227"/>
      <c r="D152" s="219" t="s">
        <v>149</v>
      </c>
      <c r="E152" s="228" t="s">
        <v>19</v>
      </c>
      <c r="F152" s="229" t="s">
        <v>196</v>
      </c>
      <c r="G152" s="227"/>
      <c r="H152" s="230">
        <v>68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149</v>
      </c>
      <c r="AU152" s="236" t="s">
        <v>82</v>
      </c>
      <c r="AV152" s="13" t="s">
        <v>82</v>
      </c>
      <c r="AW152" s="13" t="s">
        <v>33</v>
      </c>
      <c r="AX152" s="13" t="s">
        <v>72</v>
      </c>
      <c r="AY152" s="236" t="s">
        <v>124</v>
      </c>
    </row>
    <row r="153" s="13" customFormat="1">
      <c r="A153" s="13"/>
      <c r="B153" s="226"/>
      <c r="C153" s="227"/>
      <c r="D153" s="219" t="s">
        <v>149</v>
      </c>
      <c r="E153" s="228" t="s">
        <v>19</v>
      </c>
      <c r="F153" s="229" t="s">
        <v>197</v>
      </c>
      <c r="G153" s="227"/>
      <c r="H153" s="230">
        <v>3.2999999999999998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149</v>
      </c>
      <c r="AU153" s="236" t="s">
        <v>82</v>
      </c>
      <c r="AV153" s="13" t="s">
        <v>82</v>
      </c>
      <c r="AW153" s="13" t="s">
        <v>33</v>
      </c>
      <c r="AX153" s="13" t="s">
        <v>72</v>
      </c>
      <c r="AY153" s="236" t="s">
        <v>124</v>
      </c>
    </row>
    <row r="154" s="13" customFormat="1">
      <c r="A154" s="13"/>
      <c r="B154" s="226"/>
      <c r="C154" s="227"/>
      <c r="D154" s="219" t="s">
        <v>149</v>
      </c>
      <c r="E154" s="228" t="s">
        <v>19</v>
      </c>
      <c r="F154" s="229" t="s">
        <v>198</v>
      </c>
      <c r="G154" s="227"/>
      <c r="H154" s="230">
        <v>13.119999999999999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149</v>
      </c>
      <c r="AU154" s="236" t="s">
        <v>82</v>
      </c>
      <c r="AV154" s="13" t="s">
        <v>82</v>
      </c>
      <c r="AW154" s="13" t="s">
        <v>33</v>
      </c>
      <c r="AX154" s="13" t="s">
        <v>72</v>
      </c>
      <c r="AY154" s="236" t="s">
        <v>124</v>
      </c>
    </row>
    <row r="155" s="13" customFormat="1">
      <c r="A155" s="13"/>
      <c r="B155" s="226"/>
      <c r="C155" s="227"/>
      <c r="D155" s="219" t="s">
        <v>149</v>
      </c>
      <c r="E155" s="228" t="s">
        <v>19</v>
      </c>
      <c r="F155" s="229" t="s">
        <v>199</v>
      </c>
      <c r="G155" s="227"/>
      <c r="H155" s="230">
        <v>35.399999999999999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149</v>
      </c>
      <c r="AU155" s="236" t="s">
        <v>82</v>
      </c>
      <c r="AV155" s="13" t="s">
        <v>82</v>
      </c>
      <c r="AW155" s="13" t="s">
        <v>33</v>
      </c>
      <c r="AX155" s="13" t="s">
        <v>72</v>
      </c>
      <c r="AY155" s="236" t="s">
        <v>124</v>
      </c>
    </row>
    <row r="156" s="14" customFormat="1">
      <c r="A156" s="14"/>
      <c r="B156" s="237"/>
      <c r="C156" s="238"/>
      <c r="D156" s="219" t="s">
        <v>149</v>
      </c>
      <c r="E156" s="239" t="s">
        <v>19</v>
      </c>
      <c r="F156" s="240" t="s">
        <v>164</v>
      </c>
      <c r="G156" s="238"/>
      <c r="H156" s="241">
        <v>234.22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7" t="s">
        <v>149</v>
      </c>
      <c r="AU156" s="247" t="s">
        <v>82</v>
      </c>
      <c r="AV156" s="14" t="s">
        <v>132</v>
      </c>
      <c r="AW156" s="14" t="s">
        <v>33</v>
      </c>
      <c r="AX156" s="14" t="s">
        <v>80</v>
      </c>
      <c r="AY156" s="247" t="s">
        <v>124</v>
      </c>
    </row>
    <row r="157" s="12" customFormat="1" ht="22.8" customHeight="1">
      <c r="A157" s="12"/>
      <c r="B157" s="190"/>
      <c r="C157" s="191"/>
      <c r="D157" s="192" t="s">
        <v>71</v>
      </c>
      <c r="E157" s="204" t="s">
        <v>200</v>
      </c>
      <c r="F157" s="204" t="s">
        <v>201</v>
      </c>
      <c r="G157" s="191"/>
      <c r="H157" s="191"/>
      <c r="I157" s="194"/>
      <c r="J157" s="205">
        <f>BK157</f>
        <v>0</v>
      </c>
      <c r="K157" s="191"/>
      <c r="L157" s="196"/>
      <c r="M157" s="197"/>
      <c r="N157" s="198"/>
      <c r="O157" s="198"/>
      <c r="P157" s="199">
        <f>SUM(P158:P163)</f>
        <v>0</v>
      </c>
      <c r="Q157" s="198"/>
      <c r="R157" s="199">
        <f>SUM(R158:R163)</f>
        <v>0.051000000000000004</v>
      </c>
      <c r="S157" s="198"/>
      <c r="T157" s="200">
        <f>SUM(T158:T163)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1" t="s">
        <v>80</v>
      </c>
      <c r="AT157" s="202" t="s">
        <v>71</v>
      </c>
      <c r="AU157" s="202" t="s">
        <v>80</v>
      </c>
      <c r="AY157" s="201" t="s">
        <v>124</v>
      </c>
      <c r="BK157" s="203">
        <f>SUM(BK158:BK163)</f>
        <v>0</v>
      </c>
    </row>
    <row r="158" s="2" customFormat="1" ht="33" customHeight="1">
      <c r="A158" s="40"/>
      <c r="B158" s="41"/>
      <c r="C158" s="206" t="s">
        <v>202</v>
      </c>
      <c r="D158" s="206" t="s">
        <v>127</v>
      </c>
      <c r="E158" s="207" t="s">
        <v>203</v>
      </c>
      <c r="F158" s="208" t="s">
        <v>204</v>
      </c>
      <c r="G158" s="209" t="s">
        <v>130</v>
      </c>
      <c r="H158" s="210">
        <v>300</v>
      </c>
      <c r="I158" s="211"/>
      <c r="J158" s="212">
        <f>ROUND(I158*H158,2)</f>
        <v>0</v>
      </c>
      <c r="K158" s="208" t="s">
        <v>131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0.00012999999999999999</v>
      </c>
      <c r="R158" s="215">
        <f>Q158*H158</f>
        <v>0.039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132</v>
      </c>
      <c r="AT158" s="217" t="s">
        <v>127</v>
      </c>
      <c r="AU158" s="217" t="s">
        <v>82</v>
      </c>
      <c r="AY158" s="19" t="s">
        <v>124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132</v>
      </c>
      <c r="BM158" s="217" t="s">
        <v>205</v>
      </c>
    </row>
    <row r="159" s="2" customFormat="1">
      <c r="A159" s="40"/>
      <c r="B159" s="41"/>
      <c r="C159" s="42"/>
      <c r="D159" s="219" t="s">
        <v>134</v>
      </c>
      <c r="E159" s="42"/>
      <c r="F159" s="220" t="s">
        <v>206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134</v>
      </c>
      <c r="AU159" s="19" t="s">
        <v>82</v>
      </c>
    </row>
    <row r="160" s="2" customFormat="1">
      <c r="A160" s="40"/>
      <c r="B160" s="41"/>
      <c r="C160" s="42"/>
      <c r="D160" s="224" t="s">
        <v>136</v>
      </c>
      <c r="E160" s="42"/>
      <c r="F160" s="225" t="s">
        <v>207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136</v>
      </c>
      <c r="AU160" s="19" t="s">
        <v>82</v>
      </c>
    </row>
    <row r="161" s="2" customFormat="1" ht="24.15" customHeight="1">
      <c r="A161" s="40"/>
      <c r="B161" s="41"/>
      <c r="C161" s="206" t="s">
        <v>200</v>
      </c>
      <c r="D161" s="206" t="s">
        <v>127</v>
      </c>
      <c r="E161" s="207" t="s">
        <v>208</v>
      </c>
      <c r="F161" s="208" t="s">
        <v>209</v>
      </c>
      <c r="G161" s="209" t="s">
        <v>130</v>
      </c>
      <c r="H161" s="210">
        <v>300</v>
      </c>
      <c r="I161" s="211"/>
      <c r="J161" s="212">
        <f>ROUND(I161*H161,2)</f>
        <v>0</v>
      </c>
      <c r="K161" s="208" t="s">
        <v>131</v>
      </c>
      <c r="L161" s="46"/>
      <c r="M161" s="213" t="s">
        <v>19</v>
      </c>
      <c r="N161" s="214" t="s">
        <v>43</v>
      </c>
      <c r="O161" s="86"/>
      <c r="P161" s="215">
        <f>O161*H161</f>
        <v>0</v>
      </c>
      <c r="Q161" s="215">
        <v>4.0000000000000003E-05</v>
      </c>
      <c r="R161" s="215">
        <f>Q161*H161</f>
        <v>0.012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132</v>
      </c>
      <c r="AT161" s="217" t="s">
        <v>127</v>
      </c>
      <c r="AU161" s="217" t="s">
        <v>82</v>
      </c>
      <c r="AY161" s="19" t="s">
        <v>124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80</v>
      </c>
      <c r="BK161" s="218">
        <f>ROUND(I161*H161,2)</f>
        <v>0</v>
      </c>
      <c r="BL161" s="19" t="s">
        <v>132</v>
      </c>
      <c r="BM161" s="217" t="s">
        <v>210</v>
      </c>
    </row>
    <row r="162" s="2" customFormat="1">
      <c r="A162" s="40"/>
      <c r="B162" s="41"/>
      <c r="C162" s="42"/>
      <c r="D162" s="219" t="s">
        <v>134</v>
      </c>
      <c r="E162" s="42"/>
      <c r="F162" s="220" t="s">
        <v>211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134</v>
      </c>
      <c r="AU162" s="19" t="s">
        <v>82</v>
      </c>
    </row>
    <row r="163" s="2" customFormat="1">
      <c r="A163" s="40"/>
      <c r="B163" s="41"/>
      <c r="C163" s="42"/>
      <c r="D163" s="224" t="s">
        <v>136</v>
      </c>
      <c r="E163" s="42"/>
      <c r="F163" s="225" t="s">
        <v>212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136</v>
      </c>
      <c r="AU163" s="19" t="s">
        <v>82</v>
      </c>
    </row>
    <row r="164" s="12" customFormat="1" ht="22.8" customHeight="1">
      <c r="A164" s="12"/>
      <c r="B164" s="190"/>
      <c r="C164" s="191"/>
      <c r="D164" s="192" t="s">
        <v>71</v>
      </c>
      <c r="E164" s="204" t="s">
        <v>213</v>
      </c>
      <c r="F164" s="204" t="s">
        <v>214</v>
      </c>
      <c r="G164" s="191"/>
      <c r="H164" s="191"/>
      <c r="I164" s="194"/>
      <c r="J164" s="205">
        <f>BK164</f>
        <v>0</v>
      </c>
      <c r="K164" s="191"/>
      <c r="L164" s="196"/>
      <c r="M164" s="197"/>
      <c r="N164" s="198"/>
      <c r="O164" s="198"/>
      <c r="P164" s="199">
        <f>SUM(P165:P177)</f>
        <v>0</v>
      </c>
      <c r="Q164" s="198"/>
      <c r="R164" s="199">
        <f>SUM(R165:R177)</f>
        <v>0</v>
      </c>
      <c r="S164" s="198"/>
      <c r="T164" s="200">
        <f>SUM(T165:T177)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1" t="s">
        <v>80</v>
      </c>
      <c r="AT164" s="202" t="s">
        <v>71</v>
      </c>
      <c r="AU164" s="202" t="s">
        <v>80</v>
      </c>
      <c r="AY164" s="201" t="s">
        <v>124</v>
      </c>
      <c r="BK164" s="203">
        <f>SUM(BK165:BK177)</f>
        <v>0</v>
      </c>
    </row>
    <row r="165" s="2" customFormat="1" ht="24.15" customHeight="1">
      <c r="A165" s="40"/>
      <c r="B165" s="41"/>
      <c r="C165" s="206" t="s">
        <v>215</v>
      </c>
      <c r="D165" s="206" t="s">
        <v>127</v>
      </c>
      <c r="E165" s="207" t="s">
        <v>216</v>
      </c>
      <c r="F165" s="208" t="s">
        <v>217</v>
      </c>
      <c r="G165" s="209" t="s">
        <v>218</v>
      </c>
      <c r="H165" s="210">
        <v>3.7349999999999999</v>
      </c>
      <c r="I165" s="211"/>
      <c r="J165" s="212">
        <f>ROUND(I165*H165,2)</f>
        <v>0</v>
      </c>
      <c r="K165" s="208" t="s">
        <v>131</v>
      </c>
      <c r="L165" s="46"/>
      <c r="M165" s="213" t="s">
        <v>19</v>
      </c>
      <c r="N165" s="214" t="s">
        <v>43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132</v>
      </c>
      <c r="AT165" s="217" t="s">
        <v>127</v>
      </c>
      <c r="AU165" s="217" t="s">
        <v>82</v>
      </c>
      <c r="AY165" s="19" t="s">
        <v>124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80</v>
      </c>
      <c r="BK165" s="218">
        <f>ROUND(I165*H165,2)</f>
        <v>0</v>
      </c>
      <c r="BL165" s="19" t="s">
        <v>132</v>
      </c>
      <c r="BM165" s="217" t="s">
        <v>219</v>
      </c>
    </row>
    <row r="166" s="2" customFormat="1">
      <c r="A166" s="40"/>
      <c r="B166" s="41"/>
      <c r="C166" s="42"/>
      <c r="D166" s="219" t="s">
        <v>134</v>
      </c>
      <c r="E166" s="42"/>
      <c r="F166" s="220" t="s">
        <v>220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134</v>
      </c>
      <c r="AU166" s="19" t="s">
        <v>82</v>
      </c>
    </row>
    <row r="167" s="2" customFormat="1">
      <c r="A167" s="40"/>
      <c r="B167" s="41"/>
      <c r="C167" s="42"/>
      <c r="D167" s="224" t="s">
        <v>136</v>
      </c>
      <c r="E167" s="42"/>
      <c r="F167" s="225" t="s">
        <v>221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136</v>
      </c>
      <c r="AU167" s="19" t="s">
        <v>82</v>
      </c>
    </row>
    <row r="168" s="2" customFormat="1" ht="24.15" customHeight="1">
      <c r="A168" s="40"/>
      <c r="B168" s="41"/>
      <c r="C168" s="206" t="s">
        <v>222</v>
      </c>
      <c r="D168" s="206" t="s">
        <v>127</v>
      </c>
      <c r="E168" s="207" t="s">
        <v>223</v>
      </c>
      <c r="F168" s="208" t="s">
        <v>224</v>
      </c>
      <c r="G168" s="209" t="s">
        <v>218</v>
      </c>
      <c r="H168" s="210">
        <v>3.7349999999999999</v>
      </c>
      <c r="I168" s="211"/>
      <c r="J168" s="212">
        <f>ROUND(I168*H168,2)</f>
        <v>0</v>
      </c>
      <c r="K168" s="208" t="s">
        <v>131</v>
      </c>
      <c r="L168" s="46"/>
      <c r="M168" s="213" t="s">
        <v>19</v>
      </c>
      <c r="N168" s="214" t="s">
        <v>43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132</v>
      </c>
      <c r="AT168" s="217" t="s">
        <v>127</v>
      </c>
      <c r="AU168" s="217" t="s">
        <v>82</v>
      </c>
      <c r="AY168" s="19" t="s">
        <v>124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80</v>
      </c>
      <c r="BK168" s="218">
        <f>ROUND(I168*H168,2)</f>
        <v>0</v>
      </c>
      <c r="BL168" s="19" t="s">
        <v>132</v>
      </c>
      <c r="BM168" s="217" t="s">
        <v>225</v>
      </c>
    </row>
    <row r="169" s="2" customFormat="1">
      <c r="A169" s="40"/>
      <c r="B169" s="41"/>
      <c r="C169" s="42"/>
      <c r="D169" s="219" t="s">
        <v>134</v>
      </c>
      <c r="E169" s="42"/>
      <c r="F169" s="220" t="s">
        <v>226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134</v>
      </c>
      <c r="AU169" s="19" t="s">
        <v>82</v>
      </c>
    </row>
    <row r="170" s="2" customFormat="1">
      <c r="A170" s="40"/>
      <c r="B170" s="41"/>
      <c r="C170" s="42"/>
      <c r="D170" s="224" t="s">
        <v>136</v>
      </c>
      <c r="E170" s="42"/>
      <c r="F170" s="225" t="s">
        <v>227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136</v>
      </c>
      <c r="AU170" s="19" t="s">
        <v>82</v>
      </c>
    </row>
    <row r="171" s="2" customFormat="1" ht="24.15" customHeight="1">
      <c r="A171" s="40"/>
      <c r="B171" s="41"/>
      <c r="C171" s="206" t="s">
        <v>8</v>
      </c>
      <c r="D171" s="206" t="s">
        <v>127</v>
      </c>
      <c r="E171" s="207" t="s">
        <v>228</v>
      </c>
      <c r="F171" s="208" t="s">
        <v>229</v>
      </c>
      <c r="G171" s="209" t="s">
        <v>218</v>
      </c>
      <c r="H171" s="210">
        <v>18.675000000000001</v>
      </c>
      <c r="I171" s="211"/>
      <c r="J171" s="212">
        <f>ROUND(I171*H171,2)</f>
        <v>0</v>
      </c>
      <c r="K171" s="208" t="s">
        <v>131</v>
      </c>
      <c r="L171" s="46"/>
      <c r="M171" s="213" t="s">
        <v>19</v>
      </c>
      <c r="N171" s="214" t="s">
        <v>43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132</v>
      </c>
      <c r="AT171" s="217" t="s">
        <v>127</v>
      </c>
      <c r="AU171" s="217" t="s">
        <v>82</v>
      </c>
      <c r="AY171" s="19" t="s">
        <v>124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80</v>
      </c>
      <c r="BK171" s="218">
        <f>ROUND(I171*H171,2)</f>
        <v>0</v>
      </c>
      <c r="BL171" s="19" t="s">
        <v>132</v>
      </c>
      <c r="BM171" s="217" t="s">
        <v>230</v>
      </c>
    </row>
    <row r="172" s="2" customFormat="1">
      <c r="A172" s="40"/>
      <c r="B172" s="41"/>
      <c r="C172" s="42"/>
      <c r="D172" s="219" t="s">
        <v>134</v>
      </c>
      <c r="E172" s="42"/>
      <c r="F172" s="220" t="s">
        <v>231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134</v>
      </c>
      <c r="AU172" s="19" t="s">
        <v>82</v>
      </c>
    </row>
    <row r="173" s="2" customFormat="1">
      <c r="A173" s="40"/>
      <c r="B173" s="41"/>
      <c r="C173" s="42"/>
      <c r="D173" s="224" t="s">
        <v>136</v>
      </c>
      <c r="E173" s="42"/>
      <c r="F173" s="225" t="s">
        <v>232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136</v>
      </c>
      <c r="AU173" s="19" t="s">
        <v>82</v>
      </c>
    </row>
    <row r="174" s="13" customFormat="1">
      <c r="A174" s="13"/>
      <c r="B174" s="226"/>
      <c r="C174" s="227"/>
      <c r="D174" s="219" t="s">
        <v>149</v>
      </c>
      <c r="E174" s="228" t="s">
        <v>19</v>
      </c>
      <c r="F174" s="229" t="s">
        <v>233</v>
      </c>
      <c r="G174" s="227"/>
      <c r="H174" s="230">
        <v>18.675000000000001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149</v>
      </c>
      <c r="AU174" s="236" t="s">
        <v>82</v>
      </c>
      <c r="AV174" s="13" t="s">
        <v>82</v>
      </c>
      <c r="AW174" s="13" t="s">
        <v>33</v>
      </c>
      <c r="AX174" s="13" t="s">
        <v>80</v>
      </c>
      <c r="AY174" s="236" t="s">
        <v>124</v>
      </c>
    </row>
    <row r="175" s="2" customFormat="1" ht="33" customHeight="1">
      <c r="A175" s="40"/>
      <c r="B175" s="41"/>
      <c r="C175" s="206" t="s">
        <v>234</v>
      </c>
      <c r="D175" s="206" t="s">
        <v>127</v>
      </c>
      <c r="E175" s="207" t="s">
        <v>235</v>
      </c>
      <c r="F175" s="208" t="s">
        <v>236</v>
      </c>
      <c r="G175" s="209" t="s">
        <v>218</v>
      </c>
      <c r="H175" s="210">
        <v>3.7349999999999999</v>
      </c>
      <c r="I175" s="211"/>
      <c r="J175" s="212">
        <f>ROUND(I175*H175,2)</f>
        <v>0</v>
      </c>
      <c r="K175" s="208" t="s">
        <v>131</v>
      </c>
      <c r="L175" s="46"/>
      <c r="M175" s="213" t="s">
        <v>19</v>
      </c>
      <c r="N175" s="214" t="s">
        <v>43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132</v>
      </c>
      <c r="AT175" s="217" t="s">
        <v>127</v>
      </c>
      <c r="AU175" s="217" t="s">
        <v>82</v>
      </c>
      <c r="AY175" s="19" t="s">
        <v>124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80</v>
      </c>
      <c r="BK175" s="218">
        <f>ROUND(I175*H175,2)</f>
        <v>0</v>
      </c>
      <c r="BL175" s="19" t="s">
        <v>132</v>
      </c>
      <c r="BM175" s="217" t="s">
        <v>237</v>
      </c>
    </row>
    <row r="176" s="2" customFormat="1">
      <c r="A176" s="40"/>
      <c r="B176" s="41"/>
      <c r="C176" s="42"/>
      <c r="D176" s="219" t="s">
        <v>134</v>
      </c>
      <c r="E176" s="42"/>
      <c r="F176" s="220" t="s">
        <v>238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134</v>
      </c>
      <c r="AU176" s="19" t="s">
        <v>82</v>
      </c>
    </row>
    <row r="177" s="2" customFormat="1">
      <c r="A177" s="40"/>
      <c r="B177" s="41"/>
      <c r="C177" s="42"/>
      <c r="D177" s="224" t="s">
        <v>136</v>
      </c>
      <c r="E177" s="42"/>
      <c r="F177" s="225" t="s">
        <v>239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136</v>
      </c>
      <c r="AU177" s="19" t="s">
        <v>82</v>
      </c>
    </row>
    <row r="178" s="12" customFormat="1" ht="22.8" customHeight="1">
      <c r="A178" s="12"/>
      <c r="B178" s="190"/>
      <c r="C178" s="191"/>
      <c r="D178" s="192" t="s">
        <v>71</v>
      </c>
      <c r="E178" s="204" t="s">
        <v>240</v>
      </c>
      <c r="F178" s="204" t="s">
        <v>241</v>
      </c>
      <c r="G178" s="191"/>
      <c r="H178" s="191"/>
      <c r="I178" s="194"/>
      <c r="J178" s="205">
        <f>BK178</f>
        <v>0</v>
      </c>
      <c r="K178" s="191"/>
      <c r="L178" s="196"/>
      <c r="M178" s="197"/>
      <c r="N178" s="198"/>
      <c r="O178" s="198"/>
      <c r="P178" s="199">
        <f>SUM(P179:P181)</f>
        <v>0</v>
      </c>
      <c r="Q178" s="198"/>
      <c r="R178" s="199">
        <f>SUM(R179:R181)</f>
        <v>0</v>
      </c>
      <c r="S178" s="198"/>
      <c r="T178" s="200">
        <f>SUM(T179:T181)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1" t="s">
        <v>80</v>
      </c>
      <c r="AT178" s="202" t="s">
        <v>71</v>
      </c>
      <c r="AU178" s="202" t="s">
        <v>80</v>
      </c>
      <c r="AY178" s="201" t="s">
        <v>124</v>
      </c>
      <c r="BK178" s="203">
        <f>SUM(BK179:BK181)</f>
        <v>0</v>
      </c>
    </row>
    <row r="179" s="2" customFormat="1" ht="21.75" customHeight="1">
      <c r="A179" s="40"/>
      <c r="B179" s="41"/>
      <c r="C179" s="206" t="s">
        <v>242</v>
      </c>
      <c r="D179" s="206" t="s">
        <v>127</v>
      </c>
      <c r="E179" s="207" t="s">
        <v>243</v>
      </c>
      <c r="F179" s="208" t="s">
        <v>244</v>
      </c>
      <c r="G179" s="209" t="s">
        <v>218</v>
      </c>
      <c r="H179" s="210">
        <v>19.863</v>
      </c>
      <c r="I179" s="211"/>
      <c r="J179" s="212">
        <f>ROUND(I179*H179,2)</f>
        <v>0</v>
      </c>
      <c r="K179" s="208" t="s">
        <v>131</v>
      </c>
      <c r="L179" s="46"/>
      <c r="M179" s="213" t="s">
        <v>19</v>
      </c>
      <c r="N179" s="214" t="s">
        <v>43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132</v>
      </c>
      <c r="AT179" s="217" t="s">
        <v>127</v>
      </c>
      <c r="AU179" s="217" t="s">
        <v>82</v>
      </c>
      <c r="AY179" s="19" t="s">
        <v>124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80</v>
      </c>
      <c r="BK179" s="218">
        <f>ROUND(I179*H179,2)</f>
        <v>0</v>
      </c>
      <c r="BL179" s="19" t="s">
        <v>132</v>
      </c>
      <c r="BM179" s="217" t="s">
        <v>245</v>
      </c>
    </row>
    <row r="180" s="2" customFormat="1">
      <c r="A180" s="40"/>
      <c r="B180" s="41"/>
      <c r="C180" s="42"/>
      <c r="D180" s="219" t="s">
        <v>134</v>
      </c>
      <c r="E180" s="42"/>
      <c r="F180" s="220" t="s">
        <v>246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134</v>
      </c>
      <c r="AU180" s="19" t="s">
        <v>82</v>
      </c>
    </row>
    <row r="181" s="2" customFormat="1">
      <c r="A181" s="40"/>
      <c r="B181" s="41"/>
      <c r="C181" s="42"/>
      <c r="D181" s="224" t="s">
        <v>136</v>
      </c>
      <c r="E181" s="42"/>
      <c r="F181" s="225" t="s">
        <v>247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136</v>
      </c>
      <c r="AU181" s="19" t="s">
        <v>82</v>
      </c>
    </row>
    <row r="182" s="12" customFormat="1" ht="25.92" customHeight="1">
      <c r="A182" s="12"/>
      <c r="B182" s="190"/>
      <c r="C182" s="191"/>
      <c r="D182" s="192" t="s">
        <v>71</v>
      </c>
      <c r="E182" s="193" t="s">
        <v>248</v>
      </c>
      <c r="F182" s="193" t="s">
        <v>249</v>
      </c>
      <c r="G182" s="191"/>
      <c r="H182" s="191"/>
      <c r="I182" s="194"/>
      <c r="J182" s="195">
        <f>BK182</f>
        <v>0</v>
      </c>
      <c r="K182" s="191"/>
      <c r="L182" s="196"/>
      <c r="M182" s="197"/>
      <c r="N182" s="198"/>
      <c r="O182" s="198"/>
      <c r="P182" s="199">
        <f>P183+P228+P302+P349</f>
        <v>0</v>
      </c>
      <c r="Q182" s="198"/>
      <c r="R182" s="199">
        <f>R183+R228+R302+R349</f>
        <v>4.3816415099999997</v>
      </c>
      <c r="S182" s="198"/>
      <c r="T182" s="200">
        <f>T183+T228+T302+T349</f>
        <v>3.7140759799999996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1" t="s">
        <v>82</v>
      </c>
      <c r="AT182" s="202" t="s">
        <v>71</v>
      </c>
      <c r="AU182" s="202" t="s">
        <v>72</v>
      </c>
      <c r="AY182" s="201" t="s">
        <v>124</v>
      </c>
      <c r="BK182" s="203">
        <f>BK183+BK228+BK302+BK349</f>
        <v>0</v>
      </c>
    </row>
    <row r="183" s="12" customFormat="1" ht="22.8" customHeight="1">
      <c r="A183" s="12"/>
      <c r="B183" s="190"/>
      <c r="C183" s="191"/>
      <c r="D183" s="192" t="s">
        <v>71</v>
      </c>
      <c r="E183" s="204" t="s">
        <v>250</v>
      </c>
      <c r="F183" s="204" t="s">
        <v>251</v>
      </c>
      <c r="G183" s="191"/>
      <c r="H183" s="191"/>
      <c r="I183" s="194"/>
      <c r="J183" s="205">
        <f>BK183</f>
        <v>0</v>
      </c>
      <c r="K183" s="191"/>
      <c r="L183" s="196"/>
      <c r="M183" s="197"/>
      <c r="N183" s="198"/>
      <c r="O183" s="198"/>
      <c r="P183" s="199">
        <f>SUM(P184:P227)</f>
        <v>0</v>
      </c>
      <c r="Q183" s="198"/>
      <c r="R183" s="199">
        <f>SUM(R184:R227)</f>
        <v>0.13045720000000002</v>
      </c>
      <c r="S183" s="198"/>
      <c r="T183" s="200">
        <f>SUM(T184:T227)</f>
        <v>2.5529428599999999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1" t="s">
        <v>82</v>
      </c>
      <c r="AT183" s="202" t="s">
        <v>71</v>
      </c>
      <c r="AU183" s="202" t="s">
        <v>80</v>
      </c>
      <c r="AY183" s="201" t="s">
        <v>124</v>
      </c>
      <c r="BK183" s="203">
        <f>SUM(BK184:BK227)</f>
        <v>0</v>
      </c>
    </row>
    <row r="184" s="2" customFormat="1" ht="16.5" customHeight="1">
      <c r="A184" s="40"/>
      <c r="B184" s="41"/>
      <c r="C184" s="206" t="s">
        <v>252</v>
      </c>
      <c r="D184" s="206" t="s">
        <v>127</v>
      </c>
      <c r="E184" s="207" t="s">
        <v>253</v>
      </c>
      <c r="F184" s="208" t="s">
        <v>254</v>
      </c>
      <c r="G184" s="209" t="s">
        <v>130</v>
      </c>
      <c r="H184" s="210">
        <v>134.50700000000001</v>
      </c>
      <c r="I184" s="211"/>
      <c r="J184" s="212">
        <f>ROUND(I184*H184,2)</f>
        <v>0</v>
      </c>
      <c r="K184" s="208" t="s">
        <v>131</v>
      </c>
      <c r="L184" s="46"/>
      <c r="M184" s="213" t="s">
        <v>19</v>
      </c>
      <c r="N184" s="214" t="s">
        <v>43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0.01098</v>
      </c>
      <c r="T184" s="216">
        <f>S184*H184</f>
        <v>1.47688686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255</v>
      </c>
      <c r="AT184" s="217" t="s">
        <v>127</v>
      </c>
      <c r="AU184" s="217" t="s">
        <v>82</v>
      </c>
      <c r="AY184" s="19" t="s">
        <v>124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80</v>
      </c>
      <c r="BK184" s="218">
        <f>ROUND(I184*H184,2)</f>
        <v>0</v>
      </c>
      <c r="BL184" s="19" t="s">
        <v>255</v>
      </c>
      <c r="BM184" s="217" t="s">
        <v>256</v>
      </c>
    </row>
    <row r="185" s="2" customFormat="1">
      <c r="A185" s="40"/>
      <c r="B185" s="41"/>
      <c r="C185" s="42"/>
      <c r="D185" s="219" t="s">
        <v>134</v>
      </c>
      <c r="E185" s="42"/>
      <c r="F185" s="220" t="s">
        <v>257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134</v>
      </c>
      <c r="AU185" s="19" t="s">
        <v>82</v>
      </c>
    </row>
    <row r="186" s="2" customFormat="1">
      <c r="A186" s="40"/>
      <c r="B186" s="41"/>
      <c r="C186" s="42"/>
      <c r="D186" s="224" t="s">
        <v>136</v>
      </c>
      <c r="E186" s="42"/>
      <c r="F186" s="225" t="s">
        <v>258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136</v>
      </c>
      <c r="AU186" s="19" t="s">
        <v>82</v>
      </c>
    </row>
    <row r="187" s="13" customFormat="1">
      <c r="A187" s="13"/>
      <c r="B187" s="226"/>
      <c r="C187" s="227"/>
      <c r="D187" s="219" t="s">
        <v>149</v>
      </c>
      <c r="E187" s="228" t="s">
        <v>19</v>
      </c>
      <c r="F187" s="229" t="s">
        <v>259</v>
      </c>
      <c r="G187" s="227"/>
      <c r="H187" s="230">
        <v>19.664999999999999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149</v>
      </c>
      <c r="AU187" s="236" t="s">
        <v>82</v>
      </c>
      <c r="AV187" s="13" t="s">
        <v>82</v>
      </c>
      <c r="AW187" s="13" t="s">
        <v>33</v>
      </c>
      <c r="AX187" s="13" t="s">
        <v>72</v>
      </c>
      <c r="AY187" s="236" t="s">
        <v>124</v>
      </c>
    </row>
    <row r="188" s="13" customFormat="1">
      <c r="A188" s="13"/>
      <c r="B188" s="226"/>
      <c r="C188" s="227"/>
      <c r="D188" s="219" t="s">
        <v>149</v>
      </c>
      <c r="E188" s="228" t="s">
        <v>19</v>
      </c>
      <c r="F188" s="229" t="s">
        <v>260</v>
      </c>
      <c r="G188" s="227"/>
      <c r="H188" s="230">
        <v>3.375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149</v>
      </c>
      <c r="AU188" s="236" t="s">
        <v>82</v>
      </c>
      <c r="AV188" s="13" t="s">
        <v>82</v>
      </c>
      <c r="AW188" s="13" t="s">
        <v>33</v>
      </c>
      <c r="AX188" s="13" t="s">
        <v>72</v>
      </c>
      <c r="AY188" s="236" t="s">
        <v>124</v>
      </c>
    </row>
    <row r="189" s="13" customFormat="1">
      <c r="A189" s="13"/>
      <c r="B189" s="226"/>
      <c r="C189" s="227"/>
      <c r="D189" s="219" t="s">
        <v>149</v>
      </c>
      <c r="E189" s="228" t="s">
        <v>19</v>
      </c>
      <c r="F189" s="229" t="s">
        <v>261</v>
      </c>
      <c r="G189" s="227"/>
      <c r="H189" s="230">
        <v>16.712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149</v>
      </c>
      <c r="AU189" s="236" t="s">
        <v>82</v>
      </c>
      <c r="AV189" s="13" t="s">
        <v>82</v>
      </c>
      <c r="AW189" s="13" t="s">
        <v>33</v>
      </c>
      <c r="AX189" s="13" t="s">
        <v>72</v>
      </c>
      <c r="AY189" s="236" t="s">
        <v>124</v>
      </c>
    </row>
    <row r="190" s="13" customFormat="1">
      <c r="A190" s="13"/>
      <c r="B190" s="226"/>
      <c r="C190" s="227"/>
      <c r="D190" s="219" t="s">
        <v>149</v>
      </c>
      <c r="E190" s="228" t="s">
        <v>19</v>
      </c>
      <c r="F190" s="229" t="s">
        <v>262</v>
      </c>
      <c r="G190" s="227"/>
      <c r="H190" s="230">
        <v>36.549999999999997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149</v>
      </c>
      <c r="AU190" s="236" t="s">
        <v>82</v>
      </c>
      <c r="AV190" s="13" t="s">
        <v>82</v>
      </c>
      <c r="AW190" s="13" t="s">
        <v>33</v>
      </c>
      <c r="AX190" s="13" t="s">
        <v>72</v>
      </c>
      <c r="AY190" s="236" t="s">
        <v>124</v>
      </c>
    </row>
    <row r="191" s="13" customFormat="1">
      <c r="A191" s="13"/>
      <c r="B191" s="226"/>
      <c r="C191" s="227"/>
      <c r="D191" s="219" t="s">
        <v>149</v>
      </c>
      <c r="E191" s="228" t="s">
        <v>19</v>
      </c>
      <c r="F191" s="229" t="s">
        <v>263</v>
      </c>
      <c r="G191" s="227"/>
      <c r="H191" s="230">
        <v>2.25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149</v>
      </c>
      <c r="AU191" s="236" t="s">
        <v>82</v>
      </c>
      <c r="AV191" s="13" t="s">
        <v>82</v>
      </c>
      <c r="AW191" s="13" t="s">
        <v>33</v>
      </c>
      <c r="AX191" s="13" t="s">
        <v>72</v>
      </c>
      <c r="AY191" s="236" t="s">
        <v>124</v>
      </c>
    </row>
    <row r="192" s="13" customFormat="1">
      <c r="A192" s="13"/>
      <c r="B192" s="226"/>
      <c r="C192" s="227"/>
      <c r="D192" s="219" t="s">
        <v>149</v>
      </c>
      <c r="E192" s="228" t="s">
        <v>19</v>
      </c>
      <c r="F192" s="229" t="s">
        <v>264</v>
      </c>
      <c r="G192" s="227"/>
      <c r="H192" s="230">
        <v>8.5250000000000004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149</v>
      </c>
      <c r="AU192" s="236" t="s">
        <v>82</v>
      </c>
      <c r="AV192" s="13" t="s">
        <v>82</v>
      </c>
      <c r="AW192" s="13" t="s">
        <v>33</v>
      </c>
      <c r="AX192" s="13" t="s">
        <v>72</v>
      </c>
      <c r="AY192" s="236" t="s">
        <v>124</v>
      </c>
    </row>
    <row r="193" s="13" customFormat="1">
      <c r="A193" s="13"/>
      <c r="B193" s="226"/>
      <c r="C193" s="227"/>
      <c r="D193" s="219" t="s">
        <v>149</v>
      </c>
      <c r="E193" s="228" t="s">
        <v>19</v>
      </c>
      <c r="F193" s="229" t="s">
        <v>265</v>
      </c>
      <c r="G193" s="227"/>
      <c r="H193" s="230">
        <v>14.640000000000001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149</v>
      </c>
      <c r="AU193" s="236" t="s">
        <v>82</v>
      </c>
      <c r="AV193" s="13" t="s">
        <v>82</v>
      </c>
      <c r="AW193" s="13" t="s">
        <v>33</v>
      </c>
      <c r="AX193" s="13" t="s">
        <v>72</v>
      </c>
      <c r="AY193" s="236" t="s">
        <v>124</v>
      </c>
    </row>
    <row r="194" s="13" customFormat="1">
      <c r="A194" s="13"/>
      <c r="B194" s="226"/>
      <c r="C194" s="227"/>
      <c r="D194" s="219" t="s">
        <v>149</v>
      </c>
      <c r="E194" s="228" t="s">
        <v>19</v>
      </c>
      <c r="F194" s="229" t="s">
        <v>266</v>
      </c>
      <c r="G194" s="227"/>
      <c r="H194" s="230">
        <v>32.789999999999999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149</v>
      </c>
      <c r="AU194" s="236" t="s">
        <v>82</v>
      </c>
      <c r="AV194" s="13" t="s">
        <v>82</v>
      </c>
      <c r="AW194" s="13" t="s">
        <v>33</v>
      </c>
      <c r="AX194" s="13" t="s">
        <v>72</v>
      </c>
      <c r="AY194" s="236" t="s">
        <v>124</v>
      </c>
    </row>
    <row r="195" s="14" customFormat="1">
      <c r="A195" s="14"/>
      <c r="B195" s="237"/>
      <c r="C195" s="238"/>
      <c r="D195" s="219" t="s">
        <v>149</v>
      </c>
      <c r="E195" s="239" t="s">
        <v>19</v>
      </c>
      <c r="F195" s="240" t="s">
        <v>164</v>
      </c>
      <c r="G195" s="238"/>
      <c r="H195" s="241">
        <v>134.50700000000001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7" t="s">
        <v>149</v>
      </c>
      <c r="AU195" s="247" t="s">
        <v>82</v>
      </c>
      <c r="AV195" s="14" t="s">
        <v>132</v>
      </c>
      <c r="AW195" s="14" t="s">
        <v>33</v>
      </c>
      <c r="AX195" s="14" t="s">
        <v>80</v>
      </c>
      <c r="AY195" s="247" t="s">
        <v>124</v>
      </c>
    </row>
    <row r="196" s="2" customFormat="1" ht="24.15" customHeight="1">
      <c r="A196" s="40"/>
      <c r="B196" s="41"/>
      <c r="C196" s="206" t="s">
        <v>255</v>
      </c>
      <c r="D196" s="206" t="s">
        <v>127</v>
      </c>
      <c r="E196" s="207" t="s">
        <v>267</v>
      </c>
      <c r="F196" s="208" t="s">
        <v>268</v>
      </c>
      <c r="G196" s="209" t="s">
        <v>130</v>
      </c>
      <c r="H196" s="210">
        <v>134.50700000000001</v>
      </c>
      <c r="I196" s="211"/>
      <c r="J196" s="212">
        <f>ROUND(I196*H196,2)</f>
        <v>0</v>
      </c>
      <c r="K196" s="208" t="s">
        <v>131</v>
      </c>
      <c r="L196" s="46"/>
      <c r="M196" s="213" t="s">
        <v>19</v>
      </c>
      <c r="N196" s="214" t="s">
        <v>43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0.0080000000000000002</v>
      </c>
      <c r="T196" s="216">
        <f>S196*H196</f>
        <v>1.0760560000000001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255</v>
      </c>
      <c r="AT196" s="217" t="s">
        <v>127</v>
      </c>
      <c r="AU196" s="217" t="s">
        <v>82</v>
      </c>
      <c r="AY196" s="19" t="s">
        <v>124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80</v>
      </c>
      <c r="BK196" s="218">
        <f>ROUND(I196*H196,2)</f>
        <v>0</v>
      </c>
      <c r="BL196" s="19" t="s">
        <v>255</v>
      </c>
      <c r="BM196" s="217" t="s">
        <v>269</v>
      </c>
    </row>
    <row r="197" s="2" customFormat="1">
      <c r="A197" s="40"/>
      <c r="B197" s="41"/>
      <c r="C197" s="42"/>
      <c r="D197" s="219" t="s">
        <v>134</v>
      </c>
      <c r="E197" s="42"/>
      <c r="F197" s="220" t="s">
        <v>270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134</v>
      </c>
      <c r="AU197" s="19" t="s">
        <v>82</v>
      </c>
    </row>
    <row r="198" s="2" customFormat="1">
      <c r="A198" s="40"/>
      <c r="B198" s="41"/>
      <c r="C198" s="42"/>
      <c r="D198" s="224" t="s">
        <v>136</v>
      </c>
      <c r="E198" s="42"/>
      <c r="F198" s="225" t="s">
        <v>271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136</v>
      </c>
      <c r="AU198" s="19" t="s">
        <v>82</v>
      </c>
    </row>
    <row r="199" s="13" customFormat="1">
      <c r="A199" s="13"/>
      <c r="B199" s="226"/>
      <c r="C199" s="227"/>
      <c r="D199" s="219" t="s">
        <v>149</v>
      </c>
      <c r="E199" s="228" t="s">
        <v>19</v>
      </c>
      <c r="F199" s="229" t="s">
        <v>259</v>
      </c>
      <c r="G199" s="227"/>
      <c r="H199" s="230">
        <v>19.664999999999999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149</v>
      </c>
      <c r="AU199" s="236" t="s">
        <v>82</v>
      </c>
      <c r="AV199" s="13" t="s">
        <v>82</v>
      </c>
      <c r="AW199" s="13" t="s">
        <v>33</v>
      </c>
      <c r="AX199" s="13" t="s">
        <v>72</v>
      </c>
      <c r="AY199" s="236" t="s">
        <v>124</v>
      </c>
    </row>
    <row r="200" s="13" customFormat="1">
      <c r="A200" s="13"/>
      <c r="B200" s="226"/>
      <c r="C200" s="227"/>
      <c r="D200" s="219" t="s">
        <v>149</v>
      </c>
      <c r="E200" s="228" t="s">
        <v>19</v>
      </c>
      <c r="F200" s="229" t="s">
        <v>260</v>
      </c>
      <c r="G200" s="227"/>
      <c r="H200" s="230">
        <v>3.375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149</v>
      </c>
      <c r="AU200" s="236" t="s">
        <v>82</v>
      </c>
      <c r="AV200" s="13" t="s">
        <v>82</v>
      </c>
      <c r="AW200" s="13" t="s">
        <v>33</v>
      </c>
      <c r="AX200" s="13" t="s">
        <v>72</v>
      </c>
      <c r="AY200" s="236" t="s">
        <v>124</v>
      </c>
    </row>
    <row r="201" s="13" customFormat="1">
      <c r="A201" s="13"/>
      <c r="B201" s="226"/>
      <c r="C201" s="227"/>
      <c r="D201" s="219" t="s">
        <v>149</v>
      </c>
      <c r="E201" s="228" t="s">
        <v>19</v>
      </c>
      <c r="F201" s="229" t="s">
        <v>261</v>
      </c>
      <c r="G201" s="227"/>
      <c r="H201" s="230">
        <v>16.712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149</v>
      </c>
      <c r="AU201" s="236" t="s">
        <v>82</v>
      </c>
      <c r="AV201" s="13" t="s">
        <v>82</v>
      </c>
      <c r="AW201" s="13" t="s">
        <v>33</v>
      </c>
      <c r="AX201" s="13" t="s">
        <v>72</v>
      </c>
      <c r="AY201" s="236" t="s">
        <v>124</v>
      </c>
    </row>
    <row r="202" s="13" customFormat="1">
      <c r="A202" s="13"/>
      <c r="B202" s="226"/>
      <c r="C202" s="227"/>
      <c r="D202" s="219" t="s">
        <v>149</v>
      </c>
      <c r="E202" s="228" t="s">
        <v>19</v>
      </c>
      <c r="F202" s="229" t="s">
        <v>262</v>
      </c>
      <c r="G202" s="227"/>
      <c r="H202" s="230">
        <v>36.549999999999997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149</v>
      </c>
      <c r="AU202" s="236" t="s">
        <v>82</v>
      </c>
      <c r="AV202" s="13" t="s">
        <v>82</v>
      </c>
      <c r="AW202" s="13" t="s">
        <v>33</v>
      </c>
      <c r="AX202" s="13" t="s">
        <v>72</v>
      </c>
      <c r="AY202" s="236" t="s">
        <v>124</v>
      </c>
    </row>
    <row r="203" s="13" customFormat="1">
      <c r="A203" s="13"/>
      <c r="B203" s="226"/>
      <c r="C203" s="227"/>
      <c r="D203" s="219" t="s">
        <v>149</v>
      </c>
      <c r="E203" s="228" t="s">
        <v>19</v>
      </c>
      <c r="F203" s="229" t="s">
        <v>263</v>
      </c>
      <c r="G203" s="227"/>
      <c r="H203" s="230">
        <v>2.25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149</v>
      </c>
      <c r="AU203" s="236" t="s">
        <v>82</v>
      </c>
      <c r="AV203" s="13" t="s">
        <v>82</v>
      </c>
      <c r="AW203" s="13" t="s">
        <v>33</v>
      </c>
      <c r="AX203" s="13" t="s">
        <v>72</v>
      </c>
      <c r="AY203" s="236" t="s">
        <v>124</v>
      </c>
    </row>
    <row r="204" s="13" customFormat="1">
      <c r="A204" s="13"/>
      <c r="B204" s="226"/>
      <c r="C204" s="227"/>
      <c r="D204" s="219" t="s">
        <v>149</v>
      </c>
      <c r="E204" s="228" t="s">
        <v>19</v>
      </c>
      <c r="F204" s="229" t="s">
        <v>264</v>
      </c>
      <c r="G204" s="227"/>
      <c r="H204" s="230">
        <v>8.5250000000000004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149</v>
      </c>
      <c r="AU204" s="236" t="s">
        <v>82</v>
      </c>
      <c r="AV204" s="13" t="s">
        <v>82</v>
      </c>
      <c r="AW204" s="13" t="s">
        <v>33</v>
      </c>
      <c r="AX204" s="13" t="s">
        <v>72</v>
      </c>
      <c r="AY204" s="236" t="s">
        <v>124</v>
      </c>
    </row>
    <row r="205" s="13" customFormat="1">
      <c r="A205" s="13"/>
      <c r="B205" s="226"/>
      <c r="C205" s="227"/>
      <c r="D205" s="219" t="s">
        <v>149</v>
      </c>
      <c r="E205" s="228" t="s">
        <v>19</v>
      </c>
      <c r="F205" s="229" t="s">
        <v>265</v>
      </c>
      <c r="G205" s="227"/>
      <c r="H205" s="230">
        <v>14.640000000000001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149</v>
      </c>
      <c r="AU205" s="236" t="s">
        <v>82</v>
      </c>
      <c r="AV205" s="13" t="s">
        <v>82</v>
      </c>
      <c r="AW205" s="13" t="s">
        <v>33</v>
      </c>
      <c r="AX205" s="13" t="s">
        <v>72</v>
      </c>
      <c r="AY205" s="236" t="s">
        <v>124</v>
      </c>
    </row>
    <row r="206" s="13" customFormat="1">
      <c r="A206" s="13"/>
      <c r="B206" s="226"/>
      <c r="C206" s="227"/>
      <c r="D206" s="219" t="s">
        <v>149</v>
      </c>
      <c r="E206" s="228" t="s">
        <v>19</v>
      </c>
      <c r="F206" s="229" t="s">
        <v>266</v>
      </c>
      <c r="G206" s="227"/>
      <c r="H206" s="230">
        <v>32.789999999999999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149</v>
      </c>
      <c r="AU206" s="236" t="s">
        <v>82</v>
      </c>
      <c r="AV206" s="13" t="s">
        <v>82</v>
      </c>
      <c r="AW206" s="13" t="s">
        <v>33</v>
      </c>
      <c r="AX206" s="13" t="s">
        <v>72</v>
      </c>
      <c r="AY206" s="236" t="s">
        <v>124</v>
      </c>
    </row>
    <row r="207" s="14" customFormat="1">
      <c r="A207" s="14"/>
      <c r="B207" s="237"/>
      <c r="C207" s="238"/>
      <c r="D207" s="219" t="s">
        <v>149</v>
      </c>
      <c r="E207" s="239" t="s">
        <v>19</v>
      </c>
      <c r="F207" s="240" t="s">
        <v>164</v>
      </c>
      <c r="G207" s="238"/>
      <c r="H207" s="241">
        <v>134.50700000000001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7" t="s">
        <v>149</v>
      </c>
      <c r="AU207" s="247" t="s">
        <v>82</v>
      </c>
      <c r="AV207" s="14" t="s">
        <v>132</v>
      </c>
      <c r="AW207" s="14" t="s">
        <v>33</v>
      </c>
      <c r="AX207" s="14" t="s">
        <v>80</v>
      </c>
      <c r="AY207" s="247" t="s">
        <v>124</v>
      </c>
    </row>
    <row r="208" s="2" customFormat="1" ht="24.15" customHeight="1">
      <c r="A208" s="40"/>
      <c r="B208" s="41"/>
      <c r="C208" s="206" t="s">
        <v>272</v>
      </c>
      <c r="D208" s="206" t="s">
        <v>127</v>
      </c>
      <c r="E208" s="207" t="s">
        <v>273</v>
      </c>
      <c r="F208" s="208" t="s">
        <v>274</v>
      </c>
      <c r="G208" s="209" t="s">
        <v>275</v>
      </c>
      <c r="H208" s="210">
        <v>1</v>
      </c>
      <c r="I208" s="211"/>
      <c r="J208" s="212">
        <f>ROUND(I208*H208,2)</f>
        <v>0</v>
      </c>
      <c r="K208" s="208" t="s">
        <v>131</v>
      </c>
      <c r="L208" s="46"/>
      <c r="M208" s="213" t="s">
        <v>19</v>
      </c>
      <c r="N208" s="214" t="s">
        <v>43</v>
      </c>
      <c r="O208" s="86"/>
      <c r="P208" s="215">
        <f>O208*H208</f>
        <v>0</v>
      </c>
      <c r="Q208" s="215">
        <v>0.00084000000000000003</v>
      </c>
      <c r="R208" s="215">
        <f>Q208*H208</f>
        <v>0.00084000000000000003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255</v>
      </c>
      <c r="AT208" s="217" t="s">
        <v>127</v>
      </c>
      <c r="AU208" s="217" t="s">
        <v>82</v>
      </c>
      <c r="AY208" s="19" t="s">
        <v>124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80</v>
      </c>
      <c r="BK208" s="218">
        <f>ROUND(I208*H208,2)</f>
        <v>0</v>
      </c>
      <c r="BL208" s="19" t="s">
        <v>255</v>
      </c>
      <c r="BM208" s="217" t="s">
        <v>276</v>
      </c>
    </row>
    <row r="209" s="2" customFormat="1">
      <c r="A209" s="40"/>
      <c r="B209" s="41"/>
      <c r="C209" s="42"/>
      <c r="D209" s="219" t="s">
        <v>134</v>
      </c>
      <c r="E209" s="42"/>
      <c r="F209" s="220" t="s">
        <v>277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134</v>
      </c>
      <c r="AU209" s="19" t="s">
        <v>82</v>
      </c>
    </row>
    <row r="210" s="2" customFormat="1">
      <c r="A210" s="40"/>
      <c r="B210" s="41"/>
      <c r="C210" s="42"/>
      <c r="D210" s="224" t="s">
        <v>136</v>
      </c>
      <c r="E210" s="42"/>
      <c r="F210" s="225" t="s">
        <v>278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136</v>
      </c>
      <c r="AU210" s="19" t="s">
        <v>82</v>
      </c>
    </row>
    <row r="211" s="2" customFormat="1" ht="24.15" customHeight="1">
      <c r="A211" s="40"/>
      <c r="B211" s="41"/>
      <c r="C211" s="248" t="s">
        <v>279</v>
      </c>
      <c r="D211" s="248" t="s">
        <v>280</v>
      </c>
      <c r="E211" s="249" t="s">
        <v>281</v>
      </c>
      <c r="F211" s="250" t="s">
        <v>282</v>
      </c>
      <c r="G211" s="251" t="s">
        <v>130</v>
      </c>
      <c r="H211" s="252">
        <v>3.6899999999999999</v>
      </c>
      <c r="I211" s="253"/>
      <c r="J211" s="254">
        <f>ROUND(I211*H211,2)</f>
        <v>0</v>
      </c>
      <c r="K211" s="250" t="s">
        <v>283</v>
      </c>
      <c r="L211" s="255"/>
      <c r="M211" s="256" t="s">
        <v>19</v>
      </c>
      <c r="N211" s="257" t="s">
        <v>43</v>
      </c>
      <c r="O211" s="86"/>
      <c r="P211" s="215">
        <f>O211*H211</f>
        <v>0</v>
      </c>
      <c r="Q211" s="215">
        <v>0.03388</v>
      </c>
      <c r="R211" s="215">
        <f>Q211*H211</f>
        <v>0.1250172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284</v>
      </c>
      <c r="AT211" s="217" t="s">
        <v>280</v>
      </c>
      <c r="AU211" s="217" t="s">
        <v>82</v>
      </c>
      <c r="AY211" s="19" t="s">
        <v>124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80</v>
      </c>
      <c r="BK211" s="218">
        <f>ROUND(I211*H211,2)</f>
        <v>0</v>
      </c>
      <c r="BL211" s="19" t="s">
        <v>255</v>
      </c>
      <c r="BM211" s="217" t="s">
        <v>285</v>
      </c>
    </row>
    <row r="212" s="2" customFormat="1">
      <c r="A212" s="40"/>
      <c r="B212" s="41"/>
      <c r="C212" s="42"/>
      <c r="D212" s="219" t="s">
        <v>134</v>
      </c>
      <c r="E212" s="42"/>
      <c r="F212" s="220" t="s">
        <v>282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134</v>
      </c>
      <c r="AU212" s="19" t="s">
        <v>82</v>
      </c>
    </row>
    <row r="213" s="13" customFormat="1">
      <c r="A213" s="13"/>
      <c r="B213" s="226"/>
      <c r="C213" s="227"/>
      <c r="D213" s="219" t="s">
        <v>149</v>
      </c>
      <c r="E213" s="228" t="s">
        <v>19</v>
      </c>
      <c r="F213" s="229" t="s">
        <v>286</v>
      </c>
      <c r="G213" s="227"/>
      <c r="H213" s="230">
        <v>3.6899999999999999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149</v>
      </c>
      <c r="AU213" s="236" t="s">
        <v>82</v>
      </c>
      <c r="AV213" s="13" t="s">
        <v>82</v>
      </c>
      <c r="AW213" s="13" t="s">
        <v>33</v>
      </c>
      <c r="AX213" s="13" t="s">
        <v>80</v>
      </c>
      <c r="AY213" s="236" t="s">
        <v>124</v>
      </c>
    </row>
    <row r="214" s="2" customFormat="1" ht="24.15" customHeight="1">
      <c r="A214" s="40"/>
      <c r="B214" s="41"/>
      <c r="C214" s="206" t="s">
        <v>287</v>
      </c>
      <c r="D214" s="206" t="s">
        <v>127</v>
      </c>
      <c r="E214" s="207" t="s">
        <v>288</v>
      </c>
      <c r="F214" s="208" t="s">
        <v>289</v>
      </c>
      <c r="G214" s="209" t="s">
        <v>275</v>
      </c>
      <c r="H214" s="210">
        <v>1</v>
      </c>
      <c r="I214" s="211"/>
      <c r="J214" s="212">
        <f>ROUND(I214*H214,2)</f>
        <v>0</v>
      </c>
      <c r="K214" s="208" t="s">
        <v>283</v>
      </c>
      <c r="L214" s="46"/>
      <c r="M214" s="213" t="s">
        <v>19</v>
      </c>
      <c r="N214" s="214" t="s">
        <v>43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255</v>
      </c>
      <c r="AT214" s="217" t="s">
        <v>127</v>
      </c>
      <c r="AU214" s="217" t="s">
        <v>82</v>
      </c>
      <c r="AY214" s="19" t="s">
        <v>124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80</v>
      </c>
      <c r="BK214" s="218">
        <f>ROUND(I214*H214,2)</f>
        <v>0</v>
      </c>
      <c r="BL214" s="19" t="s">
        <v>255</v>
      </c>
      <c r="BM214" s="217" t="s">
        <v>290</v>
      </c>
    </row>
    <row r="215" s="2" customFormat="1">
      <c r="A215" s="40"/>
      <c r="B215" s="41"/>
      <c r="C215" s="42"/>
      <c r="D215" s="219" t="s">
        <v>134</v>
      </c>
      <c r="E215" s="42"/>
      <c r="F215" s="220" t="s">
        <v>291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134</v>
      </c>
      <c r="AU215" s="19" t="s">
        <v>82</v>
      </c>
    </row>
    <row r="216" s="2" customFormat="1" ht="16.5" customHeight="1">
      <c r="A216" s="40"/>
      <c r="B216" s="41"/>
      <c r="C216" s="248" t="s">
        <v>292</v>
      </c>
      <c r="D216" s="248" t="s">
        <v>280</v>
      </c>
      <c r="E216" s="249" t="s">
        <v>293</v>
      </c>
      <c r="F216" s="250" t="s">
        <v>294</v>
      </c>
      <c r="G216" s="251" t="s">
        <v>275</v>
      </c>
      <c r="H216" s="252">
        <v>1</v>
      </c>
      <c r="I216" s="253"/>
      <c r="J216" s="254">
        <f>ROUND(I216*H216,2)</f>
        <v>0</v>
      </c>
      <c r="K216" s="250" t="s">
        <v>131</v>
      </c>
      <c r="L216" s="255"/>
      <c r="M216" s="256" t="s">
        <v>19</v>
      </c>
      <c r="N216" s="257" t="s">
        <v>43</v>
      </c>
      <c r="O216" s="86"/>
      <c r="P216" s="215">
        <f>O216*H216</f>
        <v>0</v>
      </c>
      <c r="Q216" s="215">
        <v>0.0023999999999999998</v>
      </c>
      <c r="R216" s="215">
        <f>Q216*H216</f>
        <v>0.0023999999999999998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284</v>
      </c>
      <c r="AT216" s="217" t="s">
        <v>280</v>
      </c>
      <c r="AU216" s="217" t="s">
        <v>82</v>
      </c>
      <c r="AY216" s="19" t="s">
        <v>124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80</v>
      </c>
      <c r="BK216" s="218">
        <f>ROUND(I216*H216,2)</f>
        <v>0</v>
      </c>
      <c r="BL216" s="19" t="s">
        <v>255</v>
      </c>
      <c r="BM216" s="217" t="s">
        <v>295</v>
      </c>
    </row>
    <row r="217" s="2" customFormat="1">
      <c r="A217" s="40"/>
      <c r="B217" s="41"/>
      <c r="C217" s="42"/>
      <c r="D217" s="219" t="s">
        <v>134</v>
      </c>
      <c r="E217" s="42"/>
      <c r="F217" s="220" t="s">
        <v>294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134</v>
      </c>
      <c r="AU217" s="19" t="s">
        <v>82</v>
      </c>
    </row>
    <row r="218" s="15" customFormat="1">
      <c r="A218" s="15"/>
      <c r="B218" s="258"/>
      <c r="C218" s="259"/>
      <c r="D218" s="219" t="s">
        <v>149</v>
      </c>
      <c r="E218" s="260" t="s">
        <v>19</v>
      </c>
      <c r="F218" s="261" t="s">
        <v>296</v>
      </c>
      <c r="G218" s="259"/>
      <c r="H218" s="260" t="s">
        <v>19</v>
      </c>
      <c r="I218" s="262"/>
      <c r="J218" s="259"/>
      <c r="K218" s="259"/>
      <c r="L218" s="263"/>
      <c r="M218" s="264"/>
      <c r="N218" s="265"/>
      <c r="O218" s="265"/>
      <c r="P218" s="265"/>
      <c r="Q218" s="265"/>
      <c r="R218" s="265"/>
      <c r="S218" s="265"/>
      <c r="T218" s="266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7" t="s">
        <v>149</v>
      </c>
      <c r="AU218" s="267" t="s">
        <v>82</v>
      </c>
      <c r="AV218" s="15" t="s">
        <v>80</v>
      </c>
      <c r="AW218" s="15" t="s">
        <v>33</v>
      </c>
      <c r="AX218" s="15" t="s">
        <v>72</v>
      </c>
      <c r="AY218" s="267" t="s">
        <v>124</v>
      </c>
    </row>
    <row r="219" s="13" customFormat="1">
      <c r="A219" s="13"/>
      <c r="B219" s="226"/>
      <c r="C219" s="227"/>
      <c r="D219" s="219" t="s">
        <v>149</v>
      </c>
      <c r="E219" s="228" t="s">
        <v>19</v>
      </c>
      <c r="F219" s="229" t="s">
        <v>80</v>
      </c>
      <c r="G219" s="227"/>
      <c r="H219" s="230">
        <v>1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149</v>
      </c>
      <c r="AU219" s="236" t="s">
        <v>82</v>
      </c>
      <c r="AV219" s="13" t="s">
        <v>82</v>
      </c>
      <c r="AW219" s="13" t="s">
        <v>33</v>
      </c>
      <c r="AX219" s="13" t="s">
        <v>80</v>
      </c>
      <c r="AY219" s="236" t="s">
        <v>124</v>
      </c>
    </row>
    <row r="220" s="2" customFormat="1" ht="21.75" customHeight="1">
      <c r="A220" s="40"/>
      <c r="B220" s="41"/>
      <c r="C220" s="206" t="s">
        <v>7</v>
      </c>
      <c r="D220" s="206" t="s">
        <v>127</v>
      </c>
      <c r="E220" s="207" t="s">
        <v>297</v>
      </c>
      <c r="F220" s="208" t="s">
        <v>298</v>
      </c>
      <c r="G220" s="209" t="s">
        <v>275</v>
      </c>
      <c r="H220" s="210">
        <v>1</v>
      </c>
      <c r="I220" s="211"/>
      <c r="J220" s="212">
        <f>ROUND(I220*H220,2)</f>
        <v>0</v>
      </c>
      <c r="K220" s="208" t="s">
        <v>131</v>
      </c>
      <c r="L220" s="46"/>
      <c r="M220" s="213" t="s">
        <v>19</v>
      </c>
      <c r="N220" s="214" t="s">
        <v>43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255</v>
      </c>
      <c r="AT220" s="217" t="s">
        <v>127</v>
      </c>
      <c r="AU220" s="217" t="s">
        <v>82</v>
      </c>
      <c r="AY220" s="19" t="s">
        <v>124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80</v>
      </c>
      <c r="BK220" s="218">
        <f>ROUND(I220*H220,2)</f>
        <v>0</v>
      </c>
      <c r="BL220" s="19" t="s">
        <v>255</v>
      </c>
      <c r="BM220" s="217" t="s">
        <v>299</v>
      </c>
    </row>
    <row r="221" s="2" customFormat="1">
      <c r="A221" s="40"/>
      <c r="B221" s="41"/>
      <c r="C221" s="42"/>
      <c r="D221" s="219" t="s">
        <v>134</v>
      </c>
      <c r="E221" s="42"/>
      <c r="F221" s="220" t="s">
        <v>300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134</v>
      </c>
      <c r="AU221" s="19" t="s">
        <v>82</v>
      </c>
    </row>
    <row r="222" s="2" customFormat="1">
      <c r="A222" s="40"/>
      <c r="B222" s="41"/>
      <c r="C222" s="42"/>
      <c r="D222" s="224" t="s">
        <v>136</v>
      </c>
      <c r="E222" s="42"/>
      <c r="F222" s="225" t="s">
        <v>301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136</v>
      </c>
      <c r="AU222" s="19" t="s">
        <v>82</v>
      </c>
    </row>
    <row r="223" s="2" customFormat="1" ht="16.5" customHeight="1">
      <c r="A223" s="40"/>
      <c r="B223" s="41"/>
      <c r="C223" s="248" t="s">
        <v>302</v>
      </c>
      <c r="D223" s="248" t="s">
        <v>280</v>
      </c>
      <c r="E223" s="249" t="s">
        <v>303</v>
      </c>
      <c r="F223" s="250" t="s">
        <v>304</v>
      </c>
      <c r="G223" s="251" t="s">
        <v>275</v>
      </c>
      <c r="H223" s="252">
        <v>1</v>
      </c>
      <c r="I223" s="253"/>
      <c r="J223" s="254">
        <f>ROUND(I223*H223,2)</f>
        <v>0</v>
      </c>
      <c r="K223" s="250" t="s">
        <v>131</v>
      </c>
      <c r="L223" s="255"/>
      <c r="M223" s="256" t="s">
        <v>19</v>
      </c>
      <c r="N223" s="257" t="s">
        <v>43</v>
      </c>
      <c r="O223" s="86"/>
      <c r="P223" s="215">
        <f>O223*H223</f>
        <v>0</v>
      </c>
      <c r="Q223" s="215">
        <v>0.0022000000000000001</v>
      </c>
      <c r="R223" s="215">
        <f>Q223*H223</f>
        <v>0.0022000000000000001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284</v>
      </c>
      <c r="AT223" s="217" t="s">
        <v>280</v>
      </c>
      <c r="AU223" s="217" t="s">
        <v>82</v>
      </c>
      <c r="AY223" s="19" t="s">
        <v>124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80</v>
      </c>
      <c r="BK223" s="218">
        <f>ROUND(I223*H223,2)</f>
        <v>0</v>
      </c>
      <c r="BL223" s="19" t="s">
        <v>255</v>
      </c>
      <c r="BM223" s="217" t="s">
        <v>305</v>
      </c>
    </row>
    <row r="224" s="2" customFormat="1">
      <c r="A224" s="40"/>
      <c r="B224" s="41"/>
      <c r="C224" s="42"/>
      <c r="D224" s="219" t="s">
        <v>134</v>
      </c>
      <c r="E224" s="42"/>
      <c r="F224" s="220" t="s">
        <v>304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134</v>
      </c>
      <c r="AU224" s="19" t="s">
        <v>82</v>
      </c>
    </row>
    <row r="225" s="2" customFormat="1" ht="24.15" customHeight="1">
      <c r="A225" s="40"/>
      <c r="B225" s="41"/>
      <c r="C225" s="206" t="s">
        <v>306</v>
      </c>
      <c r="D225" s="206" t="s">
        <v>127</v>
      </c>
      <c r="E225" s="207" t="s">
        <v>307</v>
      </c>
      <c r="F225" s="208" t="s">
        <v>308</v>
      </c>
      <c r="G225" s="209" t="s">
        <v>218</v>
      </c>
      <c r="H225" s="210">
        <v>0.13</v>
      </c>
      <c r="I225" s="211"/>
      <c r="J225" s="212">
        <f>ROUND(I225*H225,2)</f>
        <v>0</v>
      </c>
      <c r="K225" s="208" t="s">
        <v>131</v>
      </c>
      <c r="L225" s="46"/>
      <c r="M225" s="213" t="s">
        <v>19</v>
      </c>
      <c r="N225" s="214" t="s">
        <v>43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255</v>
      </c>
      <c r="AT225" s="217" t="s">
        <v>127</v>
      </c>
      <c r="AU225" s="217" t="s">
        <v>82</v>
      </c>
      <c r="AY225" s="19" t="s">
        <v>124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80</v>
      </c>
      <c r="BK225" s="218">
        <f>ROUND(I225*H225,2)</f>
        <v>0</v>
      </c>
      <c r="BL225" s="19" t="s">
        <v>255</v>
      </c>
      <c r="BM225" s="217" t="s">
        <v>309</v>
      </c>
    </row>
    <row r="226" s="2" customFormat="1">
      <c r="A226" s="40"/>
      <c r="B226" s="41"/>
      <c r="C226" s="42"/>
      <c r="D226" s="219" t="s">
        <v>134</v>
      </c>
      <c r="E226" s="42"/>
      <c r="F226" s="220" t="s">
        <v>310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134</v>
      </c>
      <c r="AU226" s="19" t="s">
        <v>82</v>
      </c>
    </row>
    <row r="227" s="2" customFormat="1">
      <c r="A227" s="40"/>
      <c r="B227" s="41"/>
      <c r="C227" s="42"/>
      <c r="D227" s="224" t="s">
        <v>136</v>
      </c>
      <c r="E227" s="42"/>
      <c r="F227" s="225" t="s">
        <v>311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136</v>
      </c>
      <c r="AU227" s="19" t="s">
        <v>82</v>
      </c>
    </row>
    <row r="228" s="12" customFormat="1" ht="22.8" customHeight="1">
      <c r="A228" s="12"/>
      <c r="B228" s="190"/>
      <c r="C228" s="191"/>
      <c r="D228" s="192" t="s">
        <v>71</v>
      </c>
      <c r="E228" s="204" t="s">
        <v>312</v>
      </c>
      <c r="F228" s="204" t="s">
        <v>313</v>
      </c>
      <c r="G228" s="191"/>
      <c r="H228" s="191"/>
      <c r="I228" s="194"/>
      <c r="J228" s="205">
        <f>BK228</f>
        <v>0</v>
      </c>
      <c r="K228" s="191"/>
      <c r="L228" s="196"/>
      <c r="M228" s="197"/>
      <c r="N228" s="198"/>
      <c r="O228" s="198"/>
      <c r="P228" s="199">
        <f>SUM(P229:P301)</f>
        <v>0</v>
      </c>
      <c r="Q228" s="198"/>
      <c r="R228" s="199">
        <f>SUM(R229:R301)</f>
        <v>2.5815321799999995</v>
      </c>
      <c r="S228" s="198"/>
      <c r="T228" s="200">
        <f>SUM(T229:T301)</f>
        <v>0.72826919999999995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1" t="s">
        <v>82</v>
      </c>
      <c r="AT228" s="202" t="s">
        <v>71</v>
      </c>
      <c r="AU228" s="202" t="s">
        <v>80</v>
      </c>
      <c r="AY228" s="201" t="s">
        <v>124</v>
      </c>
      <c r="BK228" s="203">
        <f>SUM(BK229:BK301)</f>
        <v>0</v>
      </c>
    </row>
    <row r="229" s="2" customFormat="1" ht="24.15" customHeight="1">
      <c r="A229" s="40"/>
      <c r="B229" s="41"/>
      <c r="C229" s="206" t="s">
        <v>314</v>
      </c>
      <c r="D229" s="206" t="s">
        <v>127</v>
      </c>
      <c r="E229" s="207" t="s">
        <v>315</v>
      </c>
      <c r="F229" s="208" t="s">
        <v>316</v>
      </c>
      <c r="G229" s="209" t="s">
        <v>130</v>
      </c>
      <c r="H229" s="210">
        <v>224.97999999999999</v>
      </c>
      <c r="I229" s="211"/>
      <c r="J229" s="212">
        <f>ROUND(I229*H229,2)</f>
        <v>0</v>
      </c>
      <c r="K229" s="208" t="s">
        <v>131</v>
      </c>
      <c r="L229" s="46"/>
      <c r="M229" s="213" t="s">
        <v>19</v>
      </c>
      <c r="N229" s="214" t="s">
        <v>43</v>
      </c>
      <c r="O229" s="86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255</v>
      </c>
      <c r="AT229" s="217" t="s">
        <v>127</v>
      </c>
      <c r="AU229" s="217" t="s">
        <v>82</v>
      </c>
      <c r="AY229" s="19" t="s">
        <v>124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80</v>
      </c>
      <c r="BK229" s="218">
        <f>ROUND(I229*H229,2)</f>
        <v>0</v>
      </c>
      <c r="BL229" s="19" t="s">
        <v>255</v>
      </c>
      <c r="BM229" s="217" t="s">
        <v>317</v>
      </c>
    </row>
    <row r="230" s="2" customFormat="1">
      <c r="A230" s="40"/>
      <c r="B230" s="41"/>
      <c r="C230" s="42"/>
      <c r="D230" s="219" t="s">
        <v>134</v>
      </c>
      <c r="E230" s="42"/>
      <c r="F230" s="220" t="s">
        <v>318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134</v>
      </c>
      <c r="AU230" s="19" t="s">
        <v>82</v>
      </c>
    </row>
    <row r="231" s="2" customFormat="1">
      <c r="A231" s="40"/>
      <c r="B231" s="41"/>
      <c r="C231" s="42"/>
      <c r="D231" s="224" t="s">
        <v>136</v>
      </c>
      <c r="E231" s="42"/>
      <c r="F231" s="225" t="s">
        <v>319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136</v>
      </c>
      <c r="AU231" s="19" t="s">
        <v>82</v>
      </c>
    </row>
    <row r="232" s="13" customFormat="1">
      <c r="A232" s="13"/>
      <c r="B232" s="226"/>
      <c r="C232" s="227"/>
      <c r="D232" s="219" t="s">
        <v>149</v>
      </c>
      <c r="E232" s="228" t="s">
        <v>19</v>
      </c>
      <c r="F232" s="229" t="s">
        <v>320</v>
      </c>
      <c r="G232" s="227"/>
      <c r="H232" s="230">
        <v>224.97999999999999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149</v>
      </c>
      <c r="AU232" s="236" t="s">
        <v>82</v>
      </c>
      <c r="AV232" s="13" t="s">
        <v>82</v>
      </c>
      <c r="AW232" s="13" t="s">
        <v>33</v>
      </c>
      <c r="AX232" s="13" t="s">
        <v>72</v>
      </c>
      <c r="AY232" s="236" t="s">
        <v>124</v>
      </c>
    </row>
    <row r="233" s="14" customFormat="1">
      <c r="A233" s="14"/>
      <c r="B233" s="237"/>
      <c r="C233" s="238"/>
      <c r="D233" s="219" t="s">
        <v>149</v>
      </c>
      <c r="E233" s="239" t="s">
        <v>19</v>
      </c>
      <c r="F233" s="240" t="s">
        <v>164</v>
      </c>
      <c r="G233" s="238"/>
      <c r="H233" s="241">
        <v>224.97999999999999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7" t="s">
        <v>149</v>
      </c>
      <c r="AU233" s="247" t="s">
        <v>82</v>
      </c>
      <c r="AV233" s="14" t="s">
        <v>132</v>
      </c>
      <c r="AW233" s="14" t="s">
        <v>33</v>
      </c>
      <c r="AX233" s="14" t="s">
        <v>80</v>
      </c>
      <c r="AY233" s="247" t="s">
        <v>124</v>
      </c>
    </row>
    <row r="234" s="2" customFormat="1" ht="16.5" customHeight="1">
      <c r="A234" s="40"/>
      <c r="B234" s="41"/>
      <c r="C234" s="206" t="s">
        <v>321</v>
      </c>
      <c r="D234" s="206" t="s">
        <v>127</v>
      </c>
      <c r="E234" s="207" t="s">
        <v>322</v>
      </c>
      <c r="F234" s="208" t="s">
        <v>323</v>
      </c>
      <c r="G234" s="209" t="s">
        <v>130</v>
      </c>
      <c r="H234" s="210">
        <v>224.97999999999999</v>
      </c>
      <c r="I234" s="211"/>
      <c r="J234" s="212">
        <f>ROUND(I234*H234,2)</f>
        <v>0</v>
      </c>
      <c r="K234" s="208" t="s">
        <v>131</v>
      </c>
      <c r="L234" s="46"/>
      <c r="M234" s="213" t="s">
        <v>19</v>
      </c>
      <c r="N234" s="214" t="s">
        <v>43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255</v>
      </c>
      <c r="AT234" s="217" t="s">
        <v>127</v>
      </c>
      <c r="AU234" s="217" t="s">
        <v>82</v>
      </c>
      <c r="AY234" s="19" t="s">
        <v>124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80</v>
      </c>
      <c r="BK234" s="218">
        <f>ROUND(I234*H234,2)</f>
        <v>0</v>
      </c>
      <c r="BL234" s="19" t="s">
        <v>255</v>
      </c>
      <c r="BM234" s="217" t="s">
        <v>324</v>
      </c>
    </row>
    <row r="235" s="2" customFormat="1">
      <c r="A235" s="40"/>
      <c r="B235" s="41"/>
      <c r="C235" s="42"/>
      <c r="D235" s="219" t="s">
        <v>134</v>
      </c>
      <c r="E235" s="42"/>
      <c r="F235" s="220" t="s">
        <v>325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134</v>
      </c>
      <c r="AU235" s="19" t="s">
        <v>82</v>
      </c>
    </row>
    <row r="236" s="2" customFormat="1">
      <c r="A236" s="40"/>
      <c r="B236" s="41"/>
      <c r="C236" s="42"/>
      <c r="D236" s="224" t="s">
        <v>136</v>
      </c>
      <c r="E236" s="42"/>
      <c r="F236" s="225" t="s">
        <v>326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136</v>
      </c>
      <c r="AU236" s="19" t="s">
        <v>82</v>
      </c>
    </row>
    <row r="237" s="2" customFormat="1" ht="24.15" customHeight="1">
      <c r="A237" s="40"/>
      <c r="B237" s="41"/>
      <c r="C237" s="206" t="s">
        <v>327</v>
      </c>
      <c r="D237" s="206" t="s">
        <v>127</v>
      </c>
      <c r="E237" s="207" t="s">
        <v>328</v>
      </c>
      <c r="F237" s="208" t="s">
        <v>329</v>
      </c>
      <c r="G237" s="209" t="s">
        <v>130</v>
      </c>
      <c r="H237" s="210">
        <v>224.97999999999999</v>
      </c>
      <c r="I237" s="211"/>
      <c r="J237" s="212">
        <f>ROUND(I237*H237,2)</f>
        <v>0</v>
      </c>
      <c r="K237" s="208" t="s">
        <v>131</v>
      </c>
      <c r="L237" s="46"/>
      <c r="M237" s="213" t="s">
        <v>19</v>
      </c>
      <c r="N237" s="214" t="s">
        <v>43</v>
      </c>
      <c r="O237" s="86"/>
      <c r="P237" s="215">
        <f>O237*H237</f>
        <v>0</v>
      </c>
      <c r="Q237" s="215">
        <v>0.00020000000000000001</v>
      </c>
      <c r="R237" s="215">
        <f>Q237*H237</f>
        <v>0.044996000000000001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255</v>
      </c>
      <c r="AT237" s="217" t="s">
        <v>127</v>
      </c>
      <c r="AU237" s="217" t="s">
        <v>82</v>
      </c>
      <c r="AY237" s="19" t="s">
        <v>124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80</v>
      </c>
      <c r="BK237" s="218">
        <f>ROUND(I237*H237,2)</f>
        <v>0</v>
      </c>
      <c r="BL237" s="19" t="s">
        <v>255</v>
      </c>
      <c r="BM237" s="217" t="s">
        <v>330</v>
      </c>
    </row>
    <row r="238" s="2" customFormat="1">
      <c r="A238" s="40"/>
      <c r="B238" s="41"/>
      <c r="C238" s="42"/>
      <c r="D238" s="219" t="s">
        <v>134</v>
      </c>
      <c r="E238" s="42"/>
      <c r="F238" s="220" t="s">
        <v>331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134</v>
      </c>
      <c r="AU238" s="19" t="s">
        <v>82</v>
      </c>
    </row>
    <row r="239" s="2" customFormat="1">
      <c r="A239" s="40"/>
      <c r="B239" s="41"/>
      <c r="C239" s="42"/>
      <c r="D239" s="224" t="s">
        <v>136</v>
      </c>
      <c r="E239" s="42"/>
      <c r="F239" s="225" t="s">
        <v>332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136</v>
      </c>
      <c r="AU239" s="19" t="s">
        <v>82</v>
      </c>
    </row>
    <row r="240" s="2" customFormat="1" ht="33" customHeight="1">
      <c r="A240" s="40"/>
      <c r="B240" s="41"/>
      <c r="C240" s="206" t="s">
        <v>333</v>
      </c>
      <c r="D240" s="206" t="s">
        <v>127</v>
      </c>
      <c r="E240" s="207" t="s">
        <v>334</v>
      </c>
      <c r="F240" s="208" t="s">
        <v>335</v>
      </c>
      <c r="G240" s="209" t="s">
        <v>130</v>
      </c>
      <c r="H240" s="210">
        <v>224.97999999999999</v>
      </c>
      <c r="I240" s="211"/>
      <c r="J240" s="212">
        <f>ROUND(I240*H240,2)</f>
        <v>0</v>
      </c>
      <c r="K240" s="208" t="s">
        <v>131</v>
      </c>
      <c r="L240" s="46"/>
      <c r="M240" s="213" t="s">
        <v>19</v>
      </c>
      <c r="N240" s="214" t="s">
        <v>43</v>
      </c>
      <c r="O240" s="86"/>
      <c r="P240" s="215">
        <f>O240*H240</f>
        <v>0</v>
      </c>
      <c r="Q240" s="215">
        <v>0.0074999999999999997</v>
      </c>
      <c r="R240" s="215">
        <f>Q240*H240</f>
        <v>1.6873499999999999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255</v>
      </c>
      <c r="AT240" s="217" t="s">
        <v>127</v>
      </c>
      <c r="AU240" s="217" t="s">
        <v>82</v>
      </c>
      <c r="AY240" s="19" t="s">
        <v>124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80</v>
      </c>
      <c r="BK240" s="218">
        <f>ROUND(I240*H240,2)</f>
        <v>0</v>
      </c>
      <c r="BL240" s="19" t="s">
        <v>255</v>
      </c>
      <c r="BM240" s="217" t="s">
        <v>336</v>
      </c>
    </row>
    <row r="241" s="2" customFormat="1">
      <c r="A241" s="40"/>
      <c r="B241" s="41"/>
      <c r="C241" s="42"/>
      <c r="D241" s="219" t="s">
        <v>134</v>
      </c>
      <c r="E241" s="42"/>
      <c r="F241" s="220" t="s">
        <v>337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134</v>
      </c>
      <c r="AU241" s="19" t="s">
        <v>82</v>
      </c>
    </row>
    <row r="242" s="2" customFormat="1">
      <c r="A242" s="40"/>
      <c r="B242" s="41"/>
      <c r="C242" s="42"/>
      <c r="D242" s="224" t="s">
        <v>136</v>
      </c>
      <c r="E242" s="42"/>
      <c r="F242" s="225" t="s">
        <v>338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136</v>
      </c>
      <c r="AU242" s="19" t="s">
        <v>82</v>
      </c>
    </row>
    <row r="243" s="2" customFormat="1" ht="24.15" customHeight="1">
      <c r="A243" s="40"/>
      <c r="B243" s="41"/>
      <c r="C243" s="206" t="s">
        <v>339</v>
      </c>
      <c r="D243" s="206" t="s">
        <v>127</v>
      </c>
      <c r="E243" s="207" t="s">
        <v>340</v>
      </c>
      <c r="F243" s="208" t="s">
        <v>341</v>
      </c>
      <c r="G243" s="209" t="s">
        <v>130</v>
      </c>
      <c r="H243" s="210">
        <v>224.97999999999999</v>
      </c>
      <c r="I243" s="211"/>
      <c r="J243" s="212">
        <f>ROUND(I243*H243,2)</f>
        <v>0</v>
      </c>
      <c r="K243" s="208" t="s">
        <v>131</v>
      </c>
      <c r="L243" s="46"/>
      <c r="M243" s="213" t="s">
        <v>19</v>
      </c>
      <c r="N243" s="214" t="s">
        <v>43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0.0030000000000000001</v>
      </c>
      <c r="T243" s="216">
        <f>S243*H243</f>
        <v>0.67493999999999998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255</v>
      </c>
      <c r="AT243" s="217" t="s">
        <v>127</v>
      </c>
      <c r="AU243" s="217" t="s">
        <v>82</v>
      </c>
      <c r="AY243" s="19" t="s">
        <v>124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80</v>
      </c>
      <c r="BK243" s="218">
        <f>ROUND(I243*H243,2)</f>
        <v>0</v>
      </c>
      <c r="BL243" s="19" t="s">
        <v>255</v>
      </c>
      <c r="BM243" s="217" t="s">
        <v>342</v>
      </c>
    </row>
    <row r="244" s="2" customFormat="1">
      <c r="A244" s="40"/>
      <c r="B244" s="41"/>
      <c r="C244" s="42"/>
      <c r="D244" s="219" t="s">
        <v>134</v>
      </c>
      <c r="E244" s="42"/>
      <c r="F244" s="220" t="s">
        <v>343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134</v>
      </c>
      <c r="AU244" s="19" t="s">
        <v>82</v>
      </c>
    </row>
    <row r="245" s="2" customFormat="1">
      <c r="A245" s="40"/>
      <c r="B245" s="41"/>
      <c r="C245" s="42"/>
      <c r="D245" s="224" t="s">
        <v>136</v>
      </c>
      <c r="E245" s="42"/>
      <c r="F245" s="225" t="s">
        <v>344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136</v>
      </c>
      <c r="AU245" s="19" t="s">
        <v>82</v>
      </c>
    </row>
    <row r="246" s="2" customFormat="1" ht="16.5" customHeight="1">
      <c r="A246" s="40"/>
      <c r="B246" s="41"/>
      <c r="C246" s="206" t="s">
        <v>345</v>
      </c>
      <c r="D246" s="206" t="s">
        <v>127</v>
      </c>
      <c r="E246" s="207" t="s">
        <v>346</v>
      </c>
      <c r="F246" s="208" t="s">
        <v>347</v>
      </c>
      <c r="G246" s="209" t="s">
        <v>130</v>
      </c>
      <c r="H246" s="210">
        <v>224.97999999999999</v>
      </c>
      <c r="I246" s="211"/>
      <c r="J246" s="212">
        <f>ROUND(I246*H246,2)</f>
        <v>0</v>
      </c>
      <c r="K246" s="208" t="s">
        <v>131</v>
      </c>
      <c r="L246" s="46"/>
      <c r="M246" s="213" t="s">
        <v>19</v>
      </c>
      <c r="N246" s="214" t="s">
        <v>43</v>
      </c>
      <c r="O246" s="86"/>
      <c r="P246" s="215">
        <f>O246*H246</f>
        <v>0</v>
      </c>
      <c r="Q246" s="215">
        <v>0.00029999999999999997</v>
      </c>
      <c r="R246" s="215">
        <f>Q246*H246</f>
        <v>0.067493999999999985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255</v>
      </c>
      <c r="AT246" s="217" t="s">
        <v>127</v>
      </c>
      <c r="AU246" s="217" t="s">
        <v>82</v>
      </c>
      <c r="AY246" s="19" t="s">
        <v>124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80</v>
      </c>
      <c r="BK246" s="218">
        <f>ROUND(I246*H246,2)</f>
        <v>0</v>
      </c>
      <c r="BL246" s="19" t="s">
        <v>255</v>
      </c>
      <c r="BM246" s="217" t="s">
        <v>348</v>
      </c>
    </row>
    <row r="247" s="2" customFormat="1">
      <c r="A247" s="40"/>
      <c r="B247" s="41"/>
      <c r="C247" s="42"/>
      <c r="D247" s="219" t="s">
        <v>134</v>
      </c>
      <c r="E247" s="42"/>
      <c r="F247" s="220" t="s">
        <v>349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134</v>
      </c>
      <c r="AU247" s="19" t="s">
        <v>82</v>
      </c>
    </row>
    <row r="248" s="2" customFormat="1">
      <c r="A248" s="40"/>
      <c r="B248" s="41"/>
      <c r="C248" s="42"/>
      <c r="D248" s="224" t="s">
        <v>136</v>
      </c>
      <c r="E248" s="42"/>
      <c r="F248" s="225" t="s">
        <v>350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136</v>
      </c>
      <c r="AU248" s="19" t="s">
        <v>82</v>
      </c>
    </row>
    <row r="249" s="2" customFormat="1" ht="49.05" customHeight="1">
      <c r="A249" s="40"/>
      <c r="B249" s="41"/>
      <c r="C249" s="248" t="s">
        <v>351</v>
      </c>
      <c r="D249" s="248" t="s">
        <v>280</v>
      </c>
      <c r="E249" s="249" t="s">
        <v>352</v>
      </c>
      <c r="F249" s="250" t="s">
        <v>353</v>
      </c>
      <c r="G249" s="251" t="s">
        <v>130</v>
      </c>
      <c r="H249" s="252">
        <v>247.47800000000001</v>
      </c>
      <c r="I249" s="253"/>
      <c r="J249" s="254">
        <f>ROUND(I249*H249,2)</f>
        <v>0</v>
      </c>
      <c r="K249" s="250" t="s">
        <v>131</v>
      </c>
      <c r="L249" s="255"/>
      <c r="M249" s="256" t="s">
        <v>19</v>
      </c>
      <c r="N249" s="257" t="s">
        <v>43</v>
      </c>
      <c r="O249" s="86"/>
      <c r="P249" s="215">
        <f>O249*H249</f>
        <v>0</v>
      </c>
      <c r="Q249" s="215">
        <v>0.0028999999999999998</v>
      </c>
      <c r="R249" s="215">
        <f>Q249*H249</f>
        <v>0.71768619999999994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284</v>
      </c>
      <c r="AT249" s="217" t="s">
        <v>280</v>
      </c>
      <c r="AU249" s="217" t="s">
        <v>82</v>
      </c>
      <c r="AY249" s="19" t="s">
        <v>124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80</v>
      </c>
      <c r="BK249" s="218">
        <f>ROUND(I249*H249,2)</f>
        <v>0</v>
      </c>
      <c r="BL249" s="19" t="s">
        <v>255</v>
      </c>
      <c r="BM249" s="217" t="s">
        <v>354</v>
      </c>
    </row>
    <row r="250" s="2" customFormat="1">
      <c r="A250" s="40"/>
      <c r="B250" s="41"/>
      <c r="C250" s="42"/>
      <c r="D250" s="219" t="s">
        <v>134</v>
      </c>
      <c r="E250" s="42"/>
      <c r="F250" s="220" t="s">
        <v>353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134</v>
      </c>
      <c r="AU250" s="19" t="s">
        <v>82</v>
      </c>
    </row>
    <row r="251" s="13" customFormat="1">
      <c r="A251" s="13"/>
      <c r="B251" s="226"/>
      <c r="C251" s="227"/>
      <c r="D251" s="219" t="s">
        <v>149</v>
      </c>
      <c r="E251" s="228" t="s">
        <v>19</v>
      </c>
      <c r="F251" s="229" t="s">
        <v>355</v>
      </c>
      <c r="G251" s="227"/>
      <c r="H251" s="230">
        <v>224.97999999999999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149</v>
      </c>
      <c r="AU251" s="236" t="s">
        <v>82</v>
      </c>
      <c r="AV251" s="13" t="s">
        <v>82</v>
      </c>
      <c r="AW251" s="13" t="s">
        <v>33</v>
      </c>
      <c r="AX251" s="13" t="s">
        <v>80</v>
      </c>
      <c r="AY251" s="236" t="s">
        <v>124</v>
      </c>
    </row>
    <row r="252" s="13" customFormat="1">
      <c r="A252" s="13"/>
      <c r="B252" s="226"/>
      <c r="C252" s="227"/>
      <c r="D252" s="219" t="s">
        <v>149</v>
      </c>
      <c r="E252" s="227"/>
      <c r="F252" s="229" t="s">
        <v>356</v>
      </c>
      <c r="G252" s="227"/>
      <c r="H252" s="230">
        <v>247.47800000000001</v>
      </c>
      <c r="I252" s="231"/>
      <c r="J252" s="227"/>
      <c r="K252" s="227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149</v>
      </c>
      <c r="AU252" s="236" t="s">
        <v>82</v>
      </c>
      <c r="AV252" s="13" t="s">
        <v>82</v>
      </c>
      <c r="AW252" s="13" t="s">
        <v>4</v>
      </c>
      <c r="AX252" s="13" t="s">
        <v>80</v>
      </c>
      <c r="AY252" s="236" t="s">
        <v>124</v>
      </c>
    </row>
    <row r="253" s="2" customFormat="1" ht="24.15" customHeight="1">
      <c r="A253" s="40"/>
      <c r="B253" s="41"/>
      <c r="C253" s="206" t="s">
        <v>357</v>
      </c>
      <c r="D253" s="206" t="s">
        <v>127</v>
      </c>
      <c r="E253" s="207" t="s">
        <v>358</v>
      </c>
      <c r="F253" s="208" t="s">
        <v>359</v>
      </c>
      <c r="G253" s="209" t="s">
        <v>190</v>
      </c>
      <c r="H253" s="210">
        <v>106.2</v>
      </c>
      <c r="I253" s="211"/>
      <c r="J253" s="212">
        <f>ROUND(I253*H253,2)</f>
        <v>0</v>
      </c>
      <c r="K253" s="208" t="s">
        <v>131</v>
      </c>
      <c r="L253" s="46"/>
      <c r="M253" s="213" t="s">
        <v>19</v>
      </c>
      <c r="N253" s="214" t="s">
        <v>43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255</v>
      </c>
      <c r="AT253" s="217" t="s">
        <v>127</v>
      </c>
      <c r="AU253" s="217" t="s">
        <v>82</v>
      </c>
      <c r="AY253" s="19" t="s">
        <v>124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80</v>
      </c>
      <c r="BK253" s="218">
        <f>ROUND(I253*H253,2)</f>
        <v>0</v>
      </c>
      <c r="BL253" s="19" t="s">
        <v>255</v>
      </c>
      <c r="BM253" s="217" t="s">
        <v>360</v>
      </c>
    </row>
    <row r="254" s="2" customFormat="1">
      <c r="A254" s="40"/>
      <c r="B254" s="41"/>
      <c r="C254" s="42"/>
      <c r="D254" s="219" t="s">
        <v>134</v>
      </c>
      <c r="E254" s="42"/>
      <c r="F254" s="220" t="s">
        <v>361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134</v>
      </c>
      <c r="AU254" s="19" t="s">
        <v>82</v>
      </c>
    </row>
    <row r="255" s="2" customFormat="1">
      <c r="A255" s="40"/>
      <c r="B255" s="41"/>
      <c r="C255" s="42"/>
      <c r="D255" s="224" t="s">
        <v>136</v>
      </c>
      <c r="E255" s="42"/>
      <c r="F255" s="225" t="s">
        <v>362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136</v>
      </c>
      <c r="AU255" s="19" t="s">
        <v>82</v>
      </c>
    </row>
    <row r="256" s="13" customFormat="1">
      <c r="A256" s="13"/>
      <c r="B256" s="226"/>
      <c r="C256" s="227"/>
      <c r="D256" s="219" t="s">
        <v>149</v>
      </c>
      <c r="E256" s="228" t="s">
        <v>19</v>
      </c>
      <c r="F256" s="229" t="s">
        <v>363</v>
      </c>
      <c r="G256" s="227"/>
      <c r="H256" s="230">
        <v>106.2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149</v>
      </c>
      <c r="AU256" s="236" t="s">
        <v>82</v>
      </c>
      <c r="AV256" s="13" t="s">
        <v>82</v>
      </c>
      <c r="AW256" s="13" t="s">
        <v>33</v>
      </c>
      <c r="AX256" s="13" t="s">
        <v>72</v>
      </c>
      <c r="AY256" s="236" t="s">
        <v>124</v>
      </c>
    </row>
    <row r="257" s="14" customFormat="1">
      <c r="A257" s="14"/>
      <c r="B257" s="237"/>
      <c r="C257" s="238"/>
      <c r="D257" s="219" t="s">
        <v>149</v>
      </c>
      <c r="E257" s="239" t="s">
        <v>19</v>
      </c>
      <c r="F257" s="240" t="s">
        <v>164</v>
      </c>
      <c r="G257" s="238"/>
      <c r="H257" s="241">
        <v>106.2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7" t="s">
        <v>149</v>
      </c>
      <c r="AU257" s="247" t="s">
        <v>82</v>
      </c>
      <c r="AV257" s="14" t="s">
        <v>132</v>
      </c>
      <c r="AW257" s="14" t="s">
        <v>33</v>
      </c>
      <c r="AX257" s="14" t="s">
        <v>80</v>
      </c>
      <c r="AY257" s="247" t="s">
        <v>124</v>
      </c>
    </row>
    <row r="258" s="2" customFormat="1" ht="16.5" customHeight="1">
      <c r="A258" s="40"/>
      <c r="B258" s="41"/>
      <c r="C258" s="248" t="s">
        <v>284</v>
      </c>
      <c r="D258" s="248" t="s">
        <v>280</v>
      </c>
      <c r="E258" s="249" t="s">
        <v>364</v>
      </c>
      <c r="F258" s="250" t="s">
        <v>365</v>
      </c>
      <c r="G258" s="251" t="s">
        <v>190</v>
      </c>
      <c r="H258" s="252">
        <v>108.324</v>
      </c>
      <c r="I258" s="253"/>
      <c r="J258" s="254">
        <f>ROUND(I258*H258,2)</f>
        <v>0</v>
      </c>
      <c r="K258" s="250" t="s">
        <v>131</v>
      </c>
      <c r="L258" s="255"/>
      <c r="M258" s="256" t="s">
        <v>19</v>
      </c>
      <c r="N258" s="257" t="s">
        <v>43</v>
      </c>
      <c r="O258" s="86"/>
      <c r="P258" s="215">
        <f>O258*H258</f>
        <v>0</v>
      </c>
      <c r="Q258" s="215">
        <v>1.0000000000000001E-05</v>
      </c>
      <c r="R258" s="215">
        <f>Q258*H258</f>
        <v>0.0010832400000000001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284</v>
      </c>
      <c r="AT258" s="217" t="s">
        <v>280</v>
      </c>
      <c r="AU258" s="217" t="s">
        <v>82</v>
      </c>
      <c r="AY258" s="19" t="s">
        <v>124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80</v>
      </c>
      <c r="BK258" s="218">
        <f>ROUND(I258*H258,2)</f>
        <v>0</v>
      </c>
      <c r="BL258" s="19" t="s">
        <v>255</v>
      </c>
      <c r="BM258" s="217" t="s">
        <v>366</v>
      </c>
    </row>
    <row r="259" s="2" customFormat="1">
      <c r="A259" s="40"/>
      <c r="B259" s="41"/>
      <c r="C259" s="42"/>
      <c r="D259" s="219" t="s">
        <v>134</v>
      </c>
      <c r="E259" s="42"/>
      <c r="F259" s="220" t="s">
        <v>365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134</v>
      </c>
      <c r="AU259" s="19" t="s">
        <v>82</v>
      </c>
    </row>
    <row r="260" s="13" customFormat="1">
      <c r="A260" s="13"/>
      <c r="B260" s="226"/>
      <c r="C260" s="227"/>
      <c r="D260" s="219" t="s">
        <v>149</v>
      </c>
      <c r="E260" s="228" t="s">
        <v>19</v>
      </c>
      <c r="F260" s="229" t="s">
        <v>367</v>
      </c>
      <c r="G260" s="227"/>
      <c r="H260" s="230">
        <v>106.2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149</v>
      </c>
      <c r="AU260" s="236" t="s">
        <v>82</v>
      </c>
      <c r="AV260" s="13" t="s">
        <v>82</v>
      </c>
      <c r="AW260" s="13" t="s">
        <v>33</v>
      </c>
      <c r="AX260" s="13" t="s">
        <v>80</v>
      </c>
      <c r="AY260" s="236" t="s">
        <v>124</v>
      </c>
    </row>
    <row r="261" s="13" customFormat="1">
      <c r="A261" s="13"/>
      <c r="B261" s="226"/>
      <c r="C261" s="227"/>
      <c r="D261" s="219" t="s">
        <v>149</v>
      </c>
      <c r="E261" s="227"/>
      <c r="F261" s="229" t="s">
        <v>368</v>
      </c>
      <c r="G261" s="227"/>
      <c r="H261" s="230">
        <v>108.324</v>
      </c>
      <c r="I261" s="231"/>
      <c r="J261" s="227"/>
      <c r="K261" s="227"/>
      <c r="L261" s="232"/>
      <c r="M261" s="233"/>
      <c r="N261" s="234"/>
      <c r="O261" s="234"/>
      <c r="P261" s="234"/>
      <c r="Q261" s="234"/>
      <c r="R261" s="234"/>
      <c r="S261" s="234"/>
      <c r="T261" s="23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6" t="s">
        <v>149</v>
      </c>
      <c r="AU261" s="236" t="s">
        <v>82</v>
      </c>
      <c r="AV261" s="13" t="s">
        <v>82</v>
      </c>
      <c r="AW261" s="13" t="s">
        <v>4</v>
      </c>
      <c r="AX261" s="13" t="s">
        <v>80</v>
      </c>
      <c r="AY261" s="236" t="s">
        <v>124</v>
      </c>
    </row>
    <row r="262" s="2" customFormat="1" ht="21.75" customHeight="1">
      <c r="A262" s="40"/>
      <c r="B262" s="41"/>
      <c r="C262" s="206" t="s">
        <v>369</v>
      </c>
      <c r="D262" s="206" t="s">
        <v>127</v>
      </c>
      <c r="E262" s="207" t="s">
        <v>370</v>
      </c>
      <c r="F262" s="208" t="s">
        <v>371</v>
      </c>
      <c r="G262" s="209" t="s">
        <v>190</v>
      </c>
      <c r="H262" s="210">
        <v>177.76400000000001</v>
      </c>
      <c r="I262" s="211"/>
      <c r="J262" s="212">
        <f>ROUND(I262*H262,2)</f>
        <v>0</v>
      </c>
      <c r="K262" s="208" t="s">
        <v>131</v>
      </c>
      <c r="L262" s="46"/>
      <c r="M262" s="213" t="s">
        <v>19</v>
      </c>
      <c r="N262" s="214" t="s">
        <v>43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0.00029999999999999997</v>
      </c>
      <c r="T262" s="216">
        <f>S262*H262</f>
        <v>0.0533292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255</v>
      </c>
      <c r="AT262" s="217" t="s">
        <v>127</v>
      </c>
      <c r="AU262" s="217" t="s">
        <v>82</v>
      </c>
      <c r="AY262" s="19" t="s">
        <v>124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80</v>
      </c>
      <c r="BK262" s="218">
        <f>ROUND(I262*H262,2)</f>
        <v>0</v>
      </c>
      <c r="BL262" s="19" t="s">
        <v>255</v>
      </c>
      <c r="BM262" s="217" t="s">
        <v>372</v>
      </c>
    </row>
    <row r="263" s="2" customFormat="1">
      <c r="A263" s="40"/>
      <c r="B263" s="41"/>
      <c r="C263" s="42"/>
      <c r="D263" s="219" t="s">
        <v>134</v>
      </c>
      <c r="E263" s="42"/>
      <c r="F263" s="220" t="s">
        <v>373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134</v>
      </c>
      <c r="AU263" s="19" t="s">
        <v>82</v>
      </c>
    </row>
    <row r="264" s="2" customFormat="1">
      <c r="A264" s="40"/>
      <c r="B264" s="41"/>
      <c r="C264" s="42"/>
      <c r="D264" s="224" t="s">
        <v>136</v>
      </c>
      <c r="E264" s="42"/>
      <c r="F264" s="225" t="s">
        <v>374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136</v>
      </c>
      <c r="AU264" s="19" t="s">
        <v>82</v>
      </c>
    </row>
    <row r="265" s="13" customFormat="1">
      <c r="A265" s="13"/>
      <c r="B265" s="226"/>
      <c r="C265" s="227"/>
      <c r="D265" s="219" t="s">
        <v>149</v>
      </c>
      <c r="E265" s="228" t="s">
        <v>19</v>
      </c>
      <c r="F265" s="229" t="s">
        <v>375</v>
      </c>
      <c r="G265" s="227"/>
      <c r="H265" s="230">
        <v>18.963999999999999</v>
      </c>
      <c r="I265" s="231"/>
      <c r="J265" s="227"/>
      <c r="K265" s="227"/>
      <c r="L265" s="232"/>
      <c r="M265" s="233"/>
      <c r="N265" s="234"/>
      <c r="O265" s="234"/>
      <c r="P265" s="234"/>
      <c r="Q265" s="234"/>
      <c r="R265" s="234"/>
      <c r="S265" s="234"/>
      <c r="T265" s="23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6" t="s">
        <v>149</v>
      </c>
      <c r="AU265" s="236" t="s">
        <v>82</v>
      </c>
      <c r="AV265" s="13" t="s">
        <v>82</v>
      </c>
      <c r="AW265" s="13" t="s">
        <v>33</v>
      </c>
      <c r="AX265" s="13" t="s">
        <v>72</v>
      </c>
      <c r="AY265" s="236" t="s">
        <v>124</v>
      </c>
    </row>
    <row r="266" s="13" customFormat="1">
      <c r="A266" s="13"/>
      <c r="B266" s="226"/>
      <c r="C266" s="227"/>
      <c r="D266" s="219" t="s">
        <v>149</v>
      </c>
      <c r="E266" s="228" t="s">
        <v>19</v>
      </c>
      <c r="F266" s="229" t="s">
        <v>376</v>
      </c>
      <c r="G266" s="227"/>
      <c r="H266" s="230">
        <v>25.728000000000002</v>
      </c>
      <c r="I266" s="231"/>
      <c r="J266" s="227"/>
      <c r="K266" s="227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149</v>
      </c>
      <c r="AU266" s="236" t="s">
        <v>82</v>
      </c>
      <c r="AV266" s="13" t="s">
        <v>82</v>
      </c>
      <c r="AW266" s="13" t="s">
        <v>33</v>
      </c>
      <c r="AX266" s="13" t="s">
        <v>72</v>
      </c>
      <c r="AY266" s="236" t="s">
        <v>124</v>
      </c>
    </row>
    <row r="267" s="13" customFormat="1">
      <c r="A267" s="13"/>
      <c r="B267" s="226"/>
      <c r="C267" s="227"/>
      <c r="D267" s="219" t="s">
        <v>149</v>
      </c>
      <c r="E267" s="228" t="s">
        <v>19</v>
      </c>
      <c r="F267" s="229" t="s">
        <v>377</v>
      </c>
      <c r="G267" s="227"/>
      <c r="H267" s="230">
        <v>24.039999999999999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149</v>
      </c>
      <c r="AU267" s="236" t="s">
        <v>82</v>
      </c>
      <c r="AV267" s="13" t="s">
        <v>82</v>
      </c>
      <c r="AW267" s="13" t="s">
        <v>33</v>
      </c>
      <c r="AX267" s="13" t="s">
        <v>72</v>
      </c>
      <c r="AY267" s="236" t="s">
        <v>124</v>
      </c>
    </row>
    <row r="268" s="13" customFormat="1">
      <c r="A268" s="13"/>
      <c r="B268" s="226"/>
      <c r="C268" s="227"/>
      <c r="D268" s="219" t="s">
        <v>149</v>
      </c>
      <c r="E268" s="228" t="s">
        <v>19</v>
      </c>
      <c r="F268" s="229" t="s">
        <v>378</v>
      </c>
      <c r="G268" s="227"/>
      <c r="H268" s="230">
        <v>22.460000000000001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149</v>
      </c>
      <c r="AU268" s="236" t="s">
        <v>82</v>
      </c>
      <c r="AV268" s="13" t="s">
        <v>82</v>
      </c>
      <c r="AW268" s="13" t="s">
        <v>33</v>
      </c>
      <c r="AX268" s="13" t="s">
        <v>72</v>
      </c>
      <c r="AY268" s="236" t="s">
        <v>124</v>
      </c>
    </row>
    <row r="269" s="13" customFormat="1">
      <c r="A269" s="13"/>
      <c r="B269" s="226"/>
      <c r="C269" s="227"/>
      <c r="D269" s="219" t="s">
        <v>149</v>
      </c>
      <c r="E269" s="228" t="s">
        <v>19</v>
      </c>
      <c r="F269" s="229" t="s">
        <v>379</v>
      </c>
      <c r="G269" s="227"/>
      <c r="H269" s="230">
        <v>19.734000000000002</v>
      </c>
      <c r="I269" s="231"/>
      <c r="J269" s="227"/>
      <c r="K269" s="227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149</v>
      </c>
      <c r="AU269" s="236" t="s">
        <v>82</v>
      </c>
      <c r="AV269" s="13" t="s">
        <v>82</v>
      </c>
      <c r="AW269" s="13" t="s">
        <v>33</v>
      </c>
      <c r="AX269" s="13" t="s">
        <v>72</v>
      </c>
      <c r="AY269" s="236" t="s">
        <v>124</v>
      </c>
    </row>
    <row r="270" s="13" customFormat="1">
      <c r="A270" s="13"/>
      <c r="B270" s="226"/>
      <c r="C270" s="227"/>
      <c r="D270" s="219" t="s">
        <v>149</v>
      </c>
      <c r="E270" s="228" t="s">
        <v>19</v>
      </c>
      <c r="F270" s="229" t="s">
        <v>380</v>
      </c>
      <c r="G270" s="227"/>
      <c r="H270" s="230">
        <v>16.449000000000002</v>
      </c>
      <c r="I270" s="231"/>
      <c r="J270" s="227"/>
      <c r="K270" s="227"/>
      <c r="L270" s="232"/>
      <c r="M270" s="233"/>
      <c r="N270" s="234"/>
      <c r="O270" s="234"/>
      <c r="P270" s="234"/>
      <c r="Q270" s="234"/>
      <c r="R270" s="234"/>
      <c r="S270" s="234"/>
      <c r="T270" s="23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6" t="s">
        <v>149</v>
      </c>
      <c r="AU270" s="236" t="s">
        <v>82</v>
      </c>
      <c r="AV270" s="13" t="s">
        <v>82</v>
      </c>
      <c r="AW270" s="13" t="s">
        <v>33</v>
      </c>
      <c r="AX270" s="13" t="s">
        <v>72</v>
      </c>
      <c r="AY270" s="236" t="s">
        <v>124</v>
      </c>
    </row>
    <row r="271" s="13" customFormat="1">
      <c r="A271" s="13"/>
      <c r="B271" s="226"/>
      <c r="C271" s="227"/>
      <c r="D271" s="219" t="s">
        <v>149</v>
      </c>
      <c r="E271" s="228" t="s">
        <v>19</v>
      </c>
      <c r="F271" s="229" t="s">
        <v>381</v>
      </c>
      <c r="G271" s="227"/>
      <c r="H271" s="230">
        <v>21.643000000000001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149</v>
      </c>
      <c r="AU271" s="236" t="s">
        <v>82</v>
      </c>
      <c r="AV271" s="13" t="s">
        <v>82</v>
      </c>
      <c r="AW271" s="13" t="s">
        <v>33</v>
      </c>
      <c r="AX271" s="13" t="s">
        <v>72</v>
      </c>
      <c r="AY271" s="236" t="s">
        <v>124</v>
      </c>
    </row>
    <row r="272" s="13" customFormat="1">
      <c r="A272" s="13"/>
      <c r="B272" s="226"/>
      <c r="C272" s="227"/>
      <c r="D272" s="219" t="s">
        <v>149</v>
      </c>
      <c r="E272" s="228" t="s">
        <v>19</v>
      </c>
      <c r="F272" s="229" t="s">
        <v>382</v>
      </c>
      <c r="G272" s="227"/>
      <c r="H272" s="230">
        <v>28.745999999999999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149</v>
      </c>
      <c r="AU272" s="236" t="s">
        <v>82</v>
      </c>
      <c r="AV272" s="13" t="s">
        <v>82</v>
      </c>
      <c r="AW272" s="13" t="s">
        <v>33</v>
      </c>
      <c r="AX272" s="13" t="s">
        <v>72</v>
      </c>
      <c r="AY272" s="236" t="s">
        <v>124</v>
      </c>
    </row>
    <row r="273" s="14" customFormat="1">
      <c r="A273" s="14"/>
      <c r="B273" s="237"/>
      <c r="C273" s="238"/>
      <c r="D273" s="219" t="s">
        <v>149</v>
      </c>
      <c r="E273" s="239" t="s">
        <v>19</v>
      </c>
      <c r="F273" s="240" t="s">
        <v>164</v>
      </c>
      <c r="G273" s="238"/>
      <c r="H273" s="241">
        <v>177.76400000000001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7" t="s">
        <v>149</v>
      </c>
      <c r="AU273" s="247" t="s">
        <v>82</v>
      </c>
      <c r="AV273" s="14" t="s">
        <v>132</v>
      </c>
      <c r="AW273" s="14" t="s">
        <v>33</v>
      </c>
      <c r="AX273" s="14" t="s">
        <v>80</v>
      </c>
      <c r="AY273" s="247" t="s">
        <v>124</v>
      </c>
    </row>
    <row r="274" s="2" customFormat="1" ht="16.5" customHeight="1">
      <c r="A274" s="40"/>
      <c r="B274" s="41"/>
      <c r="C274" s="206" t="s">
        <v>383</v>
      </c>
      <c r="D274" s="206" t="s">
        <v>127</v>
      </c>
      <c r="E274" s="207" t="s">
        <v>384</v>
      </c>
      <c r="F274" s="208" t="s">
        <v>385</v>
      </c>
      <c r="G274" s="209" t="s">
        <v>190</v>
      </c>
      <c r="H274" s="210">
        <v>177.76400000000001</v>
      </c>
      <c r="I274" s="211"/>
      <c r="J274" s="212">
        <f>ROUND(I274*H274,2)</f>
        <v>0</v>
      </c>
      <c r="K274" s="208" t="s">
        <v>131</v>
      </c>
      <c r="L274" s="46"/>
      <c r="M274" s="213" t="s">
        <v>19</v>
      </c>
      <c r="N274" s="214" t="s">
        <v>43</v>
      </c>
      <c r="O274" s="86"/>
      <c r="P274" s="215">
        <f>O274*H274</f>
        <v>0</v>
      </c>
      <c r="Q274" s="215">
        <v>1.0000000000000001E-05</v>
      </c>
      <c r="R274" s="215">
        <f>Q274*H274</f>
        <v>0.0017776400000000003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255</v>
      </c>
      <c r="AT274" s="217" t="s">
        <v>127</v>
      </c>
      <c r="AU274" s="217" t="s">
        <v>82</v>
      </c>
      <c r="AY274" s="19" t="s">
        <v>124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80</v>
      </c>
      <c r="BK274" s="218">
        <f>ROUND(I274*H274,2)</f>
        <v>0</v>
      </c>
      <c r="BL274" s="19" t="s">
        <v>255</v>
      </c>
      <c r="BM274" s="217" t="s">
        <v>386</v>
      </c>
    </row>
    <row r="275" s="2" customFormat="1">
      <c r="A275" s="40"/>
      <c r="B275" s="41"/>
      <c r="C275" s="42"/>
      <c r="D275" s="219" t="s">
        <v>134</v>
      </c>
      <c r="E275" s="42"/>
      <c r="F275" s="220" t="s">
        <v>387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134</v>
      </c>
      <c r="AU275" s="19" t="s">
        <v>82</v>
      </c>
    </row>
    <row r="276" s="2" customFormat="1">
      <c r="A276" s="40"/>
      <c r="B276" s="41"/>
      <c r="C276" s="42"/>
      <c r="D276" s="224" t="s">
        <v>136</v>
      </c>
      <c r="E276" s="42"/>
      <c r="F276" s="225" t="s">
        <v>388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136</v>
      </c>
      <c r="AU276" s="19" t="s">
        <v>82</v>
      </c>
    </row>
    <row r="277" s="13" customFormat="1">
      <c r="A277" s="13"/>
      <c r="B277" s="226"/>
      <c r="C277" s="227"/>
      <c r="D277" s="219" t="s">
        <v>149</v>
      </c>
      <c r="E277" s="228" t="s">
        <v>19</v>
      </c>
      <c r="F277" s="229" t="s">
        <v>375</v>
      </c>
      <c r="G277" s="227"/>
      <c r="H277" s="230">
        <v>18.963999999999999</v>
      </c>
      <c r="I277" s="231"/>
      <c r="J277" s="227"/>
      <c r="K277" s="227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149</v>
      </c>
      <c r="AU277" s="236" t="s">
        <v>82</v>
      </c>
      <c r="AV277" s="13" t="s">
        <v>82</v>
      </c>
      <c r="AW277" s="13" t="s">
        <v>33</v>
      </c>
      <c r="AX277" s="13" t="s">
        <v>72</v>
      </c>
      <c r="AY277" s="236" t="s">
        <v>124</v>
      </c>
    </row>
    <row r="278" s="13" customFormat="1">
      <c r="A278" s="13"/>
      <c r="B278" s="226"/>
      <c r="C278" s="227"/>
      <c r="D278" s="219" t="s">
        <v>149</v>
      </c>
      <c r="E278" s="228" t="s">
        <v>19</v>
      </c>
      <c r="F278" s="229" t="s">
        <v>376</v>
      </c>
      <c r="G278" s="227"/>
      <c r="H278" s="230">
        <v>25.728000000000002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149</v>
      </c>
      <c r="AU278" s="236" t="s">
        <v>82</v>
      </c>
      <c r="AV278" s="13" t="s">
        <v>82</v>
      </c>
      <c r="AW278" s="13" t="s">
        <v>33</v>
      </c>
      <c r="AX278" s="13" t="s">
        <v>72</v>
      </c>
      <c r="AY278" s="236" t="s">
        <v>124</v>
      </c>
    </row>
    <row r="279" s="13" customFormat="1">
      <c r="A279" s="13"/>
      <c r="B279" s="226"/>
      <c r="C279" s="227"/>
      <c r="D279" s="219" t="s">
        <v>149</v>
      </c>
      <c r="E279" s="228" t="s">
        <v>19</v>
      </c>
      <c r="F279" s="229" t="s">
        <v>377</v>
      </c>
      <c r="G279" s="227"/>
      <c r="H279" s="230">
        <v>24.039999999999999</v>
      </c>
      <c r="I279" s="231"/>
      <c r="J279" s="227"/>
      <c r="K279" s="227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149</v>
      </c>
      <c r="AU279" s="236" t="s">
        <v>82</v>
      </c>
      <c r="AV279" s="13" t="s">
        <v>82</v>
      </c>
      <c r="AW279" s="13" t="s">
        <v>33</v>
      </c>
      <c r="AX279" s="13" t="s">
        <v>72</v>
      </c>
      <c r="AY279" s="236" t="s">
        <v>124</v>
      </c>
    </row>
    <row r="280" s="13" customFormat="1">
      <c r="A280" s="13"/>
      <c r="B280" s="226"/>
      <c r="C280" s="227"/>
      <c r="D280" s="219" t="s">
        <v>149</v>
      </c>
      <c r="E280" s="228" t="s">
        <v>19</v>
      </c>
      <c r="F280" s="229" t="s">
        <v>378</v>
      </c>
      <c r="G280" s="227"/>
      <c r="H280" s="230">
        <v>22.460000000000001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149</v>
      </c>
      <c r="AU280" s="236" t="s">
        <v>82</v>
      </c>
      <c r="AV280" s="13" t="s">
        <v>82</v>
      </c>
      <c r="AW280" s="13" t="s">
        <v>33</v>
      </c>
      <c r="AX280" s="13" t="s">
        <v>72</v>
      </c>
      <c r="AY280" s="236" t="s">
        <v>124</v>
      </c>
    </row>
    <row r="281" s="13" customFormat="1">
      <c r="A281" s="13"/>
      <c r="B281" s="226"/>
      <c r="C281" s="227"/>
      <c r="D281" s="219" t="s">
        <v>149</v>
      </c>
      <c r="E281" s="228" t="s">
        <v>19</v>
      </c>
      <c r="F281" s="229" t="s">
        <v>379</v>
      </c>
      <c r="G281" s="227"/>
      <c r="H281" s="230">
        <v>19.734000000000002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149</v>
      </c>
      <c r="AU281" s="236" t="s">
        <v>82</v>
      </c>
      <c r="AV281" s="13" t="s">
        <v>82</v>
      </c>
      <c r="AW281" s="13" t="s">
        <v>33</v>
      </c>
      <c r="AX281" s="13" t="s">
        <v>72</v>
      </c>
      <c r="AY281" s="236" t="s">
        <v>124</v>
      </c>
    </row>
    <row r="282" s="13" customFormat="1">
      <c r="A282" s="13"/>
      <c r="B282" s="226"/>
      <c r="C282" s="227"/>
      <c r="D282" s="219" t="s">
        <v>149</v>
      </c>
      <c r="E282" s="228" t="s">
        <v>19</v>
      </c>
      <c r="F282" s="229" t="s">
        <v>380</v>
      </c>
      <c r="G282" s="227"/>
      <c r="H282" s="230">
        <v>16.449000000000002</v>
      </c>
      <c r="I282" s="231"/>
      <c r="J282" s="227"/>
      <c r="K282" s="227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149</v>
      </c>
      <c r="AU282" s="236" t="s">
        <v>82</v>
      </c>
      <c r="AV282" s="13" t="s">
        <v>82</v>
      </c>
      <c r="AW282" s="13" t="s">
        <v>33</v>
      </c>
      <c r="AX282" s="13" t="s">
        <v>72</v>
      </c>
      <c r="AY282" s="236" t="s">
        <v>124</v>
      </c>
    </row>
    <row r="283" s="13" customFormat="1">
      <c r="A283" s="13"/>
      <c r="B283" s="226"/>
      <c r="C283" s="227"/>
      <c r="D283" s="219" t="s">
        <v>149</v>
      </c>
      <c r="E283" s="228" t="s">
        <v>19</v>
      </c>
      <c r="F283" s="229" t="s">
        <v>381</v>
      </c>
      <c r="G283" s="227"/>
      <c r="H283" s="230">
        <v>21.643000000000001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149</v>
      </c>
      <c r="AU283" s="236" t="s">
        <v>82</v>
      </c>
      <c r="AV283" s="13" t="s">
        <v>82</v>
      </c>
      <c r="AW283" s="13" t="s">
        <v>33</v>
      </c>
      <c r="AX283" s="13" t="s">
        <v>72</v>
      </c>
      <c r="AY283" s="236" t="s">
        <v>124</v>
      </c>
    </row>
    <row r="284" s="13" customFormat="1">
      <c r="A284" s="13"/>
      <c r="B284" s="226"/>
      <c r="C284" s="227"/>
      <c r="D284" s="219" t="s">
        <v>149</v>
      </c>
      <c r="E284" s="228" t="s">
        <v>19</v>
      </c>
      <c r="F284" s="229" t="s">
        <v>382</v>
      </c>
      <c r="G284" s="227"/>
      <c r="H284" s="230">
        <v>28.745999999999999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149</v>
      </c>
      <c r="AU284" s="236" t="s">
        <v>82</v>
      </c>
      <c r="AV284" s="13" t="s">
        <v>82</v>
      </c>
      <c r="AW284" s="13" t="s">
        <v>33</v>
      </c>
      <c r="AX284" s="13" t="s">
        <v>72</v>
      </c>
      <c r="AY284" s="236" t="s">
        <v>124</v>
      </c>
    </row>
    <row r="285" s="14" customFormat="1">
      <c r="A285" s="14"/>
      <c r="B285" s="237"/>
      <c r="C285" s="238"/>
      <c r="D285" s="219" t="s">
        <v>149</v>
      </c>
      <c r="E285" s="239" t="s">
        <v>19</v>
      </c>
      <c r="F285" s="240" t="s">
        <v>164</v>
      </c>
      <c r="G285" s="238"/>
      <c r="H285" s="241">
        <v>177.76400000000001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7" t="s">
        <v>149</v>
      </c>
      <c r="AU285" s="247" t="s">
        <v>82</v>
      </c>
      <c r="AV285" s="14" t="s">
        <v>132</v>
      </c>
      <c r="AW285" s="14" t="s">
        <v>33</v>
      </c>
      <c r="AX285" s="14" t="s">
        <v>80</v>
      </c>
      <c r="AY285" s="247" t="s">
        <v>124</v>
      </c>
    </row>
    <row r="286" s="2" customFormat="1" ht="16.5" customHeight="1">
      <c r="A286" s="40"/>
      <c r="B286" s="41"/>
      <c r="C286" s="248" t="s">
        <v>389</v>
      </c>
      <c r="D286" s="248" t="s">
        <v>280</v>
      </c>
      <c r="E286" s="249" t="s">
        <v>390</v>
      </c>
      <c r="F286" s="250" t="s">
        <v>391</v>
      </c>
      <c r="G286" s="251" t="s">
        <v>190</v>
      </c>
      <c r="H286" s="252">
        <v>181.31899999999999</v>
      </c>
      <c r="I286" s="253"/>
      <c r="J286" s="254">
        <f>ROUND(I286*H286,2)</f>
        <v>0</v>
      </c>
      <c r="K286" s="250" t="s">
        <v>131</v>
      </c>
      <c r="L286" s="255"/>
      <c r="M286" s="256" t="s">
        <v>19</v>
      </c>
      <c r="N286" s="257" t="s">
        <v>43</v>
      </c>
      <c r="O286" s="86"/>
      <c r="P286" s="215">
        <f>O286*H286</f>
        <v>0</v>
      </c>
      <c r="Q286" s="215">
        <v>0.00029999999999999997</v>
      </c>
      <c r="R286" s="215">
        <f>Q286*H286</f>
        <v>0.054395699999999991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284</v>
      </c>
      <c r="AT286" s="217" t="s">
        <v>280</v>
      </c>
      <c r="AU286" s="217" t="s">
        <v>82</v>
      </c>
      <c r="AY286" s="19" t="s">
        <v>124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80</v>
      </c>
      <c r="BK286" s="218">
        <f>ROUND(I286*H286,2)</f>
        <v>0</v>
      </c>
      <c r="BL286" s="19" t="s">
        <v>255</v>
      </c>
      <c r="BM286" s="217" t="s">
        <v>392</v>
      </c>
    </row>
    <row r="287" s="2" customFormat="1">
      <c r="A287" s="40"/>
      <c r="B287" s="41"/>
      <c r="C287" s="42"/>
      <c r="D287" s="219" t="s">
        <v>134</v>
      </c>
      <c r="E287" s="42"/>
      <c r="F287" s="220" t="s">
        <v>391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134</v>
      </c>
      <c r="AU287" s="19" t="s">
        <v>82</v>
      </c>
    </row>
    <row r="288" s="13" customFormat="1">
      <c r="A288" s="13"/>
      <c r="B288" s="226"/>
      <c r="C288" s="227"/>
      <c r="D288" s="219" t="s">
        <v>149</v>
      </c>
      <c r="E288" s="228" t="s">
        <v>19</v>
      </c>
      <c r="F288" s="229" t="s">
        <v>393</v>
      </c>
      <c r="G288" s="227"/>
      <c r="H288" s="230">
        <v>177.76400000000001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149</v>
      </c>
      <c r="AU288" s="236" t="s">
        <v>82</v>
      </c>
      <c r="AV288" s="13" t="s">
        <v>82</v>
      </c>
      <c r="AW288" s="13" t="s">
        <v>33</v>
      </c>
      <c r="AX288" s="13" t="s">
        <v>80</v>
      </c>
      <c r="AY288" s="236" t="s">
        <v>124</v>
      </c>
    </row>
    <row r="289" s="13" customFormat="1">
      <c r="A289" s="13"/>
      <c r="B289" s="226"/>
      <c r="C289" s="227"/>
      <c r="D289" s="219" t="s">
        <v>149</v>
      </c>
      <c r="E289" s="227"/>
      <c r="F289" s="229" t="s">
        <v>394</v>
      </c>
      <c r="G289" s="227"/>
      <c r="H289" s="230">
        <v>181.31899999999999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149</v>
      </c>
      <c r="AU289" s="236" t="s">
        <v>82</v>
      </c>
      <c r="AV289" s="13" t="s">
        <v>82</v>
      </c>
      <c r="AW289" s="13" t="s">
        <v>4</v>
      </c>
      <c r="AX289" s="13" t="s">
        <v>80</v>
      </c>
      <c r="AY289" s="236" t="s">
        <v>124</v>
      </c>
    </row>
    <row r="290" s="2" customFormat="1" ht="24.15" customHeight="1">
      <c r="A290" s="40"/>
      <c r="B290" s="41"/>
      <c r="C290" s="206" t="s">
        <v>395</v>
      </c>
      <c r="D290" s="206" t="s">
        <v>127</v>
      </c>
      <c r="E290" s="207" t="s">
        <v>396</v>
      </c>
      <c r="F290" s="208" t="s">
        <v>397</v>
      </c>
      <c r="G290" s="209" t="s">
        <v>130</v>
      </c>
      <c r="H290" s="210">
        <v>224.97999999999999</v>
      </c>
      <c r="I290" s="211"/>
      <c r="J290" s="212">
        <f>ROUND(I290*H290,2)</f>
        <v>0</v>
      </c>
      <c r="K290" s="208" t="s">
        <v>131</v>
      </c>
      <c r="L290" s="46"/>
      <c r="M290" s="213" t="s">
        <v>19</v>
      </c>
      <c r="N290" s="214" t="s">
        <v>43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255</v>
      </c>
      <c r="AT290" s="217" t="s">
        <v>127</v>
      </c>
      <c r="AU290" s="217" t="s">
        <v>82</v>
      </c>
      <c r="AY290" s="19" t="s">
        <v>124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80</v>
      </c>
      <c r="BK290" s="218">
        <f>ROUND(I290*H290,2)</f>
        <v>0</v>
      </c>
      <c r="BL290" s="19" t="s">
        <v>255</v>
      </c>
      <c r="BM290" s="217" t="s">
        <v>398</v>
      </c>
    </row>
    <row r="291" s="2" customFormat="1">
      <c r="A291" s="40"/>
      <c r="B291" s="41"/>
      <c r="C291" s="42"/>
      <c r="D291" s="219" t="s">
        <v>134</v>
      </c>
      <c r="E291" s="42"/>
      <c r="F291" s="220" t="s">
        <v>399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134</v>
      </c>
      <c r="AU291" s="19" t="s">
        <v>82</v>
      </c>
    </row>
    <row r="292" s="2" customFormat="1">
      <c r="A292" s="40"/>
      <c r="B292" s="41"/>
      <c r="C292" s="42"/>
      <c r="D292" s="224" t="s">
        <v>136</v>
      </c>
      <c r="E292" s="42"/>
      <c r="F292" s="225" t="s">
        <v>400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136</v>
      </c>
      <c r="AU292" s="19" t="s">
        <v>82</v>
      </c>
    </row>
    <row r="293" s="2" customFormat="1" ht="16.5" customHeight="1">
      <c r="A293" s="40"/>
      <c r="B293" s="41"/>
      <c r="C293" s="206" t="s">
        <v>401</v>
      </c>
      <c r="D293" s="206" t="s">
        <v>127</v>
      </c>
      <c r="E293" s="207" t="s">
        <v>402</v>
      </c>
      <c r="F293" s="208" t="s">
        <v>403</v>
      </c>
      <c r="G293" s="209" t="s">
        <v>130</v>
      </c>
      <c r="H293" s="210">
        <v>224.97999999999999</v>
      </c>
      <c r="I293" s="211"/>
      <c r="J293" s="212">
        <f>ROUND(I293*H293,2)</f>
        <v>0</v>
      </c>
      <c r="K293" s="208" t="s">
        <v>131</v>
      </c>
      <c r="L293" s="46"/>
      <c r="M293" s="213" t="s">
        <v>19</v>
      </c>
      <c r="N293" s="214" t="s">
        <v>43</v>
      </c>
      <c r="O293" s="86"/>
      <c r="P293" s="215">
        <f>O293*H293</f>
        <v>0</v>
      </c>
      <c r="Q293" s="215">
        <v>3.0000000000000001E-05</v>
      </c>
      <c r="R293" s="215">
        <f>Q293*H293</f>
        <v>0.0067494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255</v>
      </c>
      <c r="AT293" s="217" t="s">
        <v>127</v>
      </c>
      <c r="AU293" s="217" t="s">
        <v>82</v>
      </c>
      <c r="AY293" s="19" t="s">
        <v>124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80</v>
      </c>
      <c r="BK293" s="218">
        <f>ROUND(I293*H293,2)</f>
        <v>0</v>
      </c>
      <c r="BL293" s="19" t="s">
        <v>255</v>
      </c>
      <c r="BM293" s="217" t="s">
        <v>404</v>
      </c>
    </row>
    <row r="294" s="2" customFormat="1">
      <c r="A294" s="40"/>
      <c r="B294" s="41"/>
      <c r="C294" s="42"/>
      <c r="D294" s="219" t="s">
        <v>134</v>
      </c>
      <c r="E294" s="42"/>
      <c r="F294" s="220" t="s">
        <v>405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134</v>
      </c>
      <c r="AU294" s="19" t="s">
        <v>82</v>
      </c>
    </row>
    <row r="295" s="2" customFormat="1">
      <c r="A295" s="40"/>
      <c r="B295" s="41"/>
      <c r="C295" s="42"/>
      <c r="D295" s="224" t="s">
        <v>136</v>
      </c>
      <c r="E295" s="42"/>
      <c r="F295" s="225" t="s">
        <v>406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136</v>
      </c>
      <c r="AU295" s="19" t="s">
        <v>82</v>
      </c>
    </row>
    <row r="296" s="2" customFormat="1" ht="16.5" customHeight="1">
      <c r="A296" s="40"/>
      <c r="B296" s="41"/>
      <c r="C296" s="206" t="s">
        <v>407</v>
      </c>
      <c r="D296" s="206" t="s">
        <v>127</v>
      </c>
      <c r="E296" s="207" t="s">
        <v>408</v>
      </c>
      <c r="F296" s="208" t="s">
        <v>409</v>
      </c>
      <c r="G296" s="209" t="s">
        <v>130</v>
      </c>
      <c r="H296" s="210">
        <v>224.97999999999999</v>
      </c>
      <c r="I296" s="211"/>
      <c r="J296" s="212">
        <f>ROUND(I296*H296,2)</f>
        <v>0</v>
      </c>
      <c r="K296" s="208" t="s">
        <v>131</v>
      </c>
      <c r="L296" s="46"/>
      <c r="M296" s="213" t="s">
        <v>19</v>
      </c>
      <c r="N296" s="214" t="s">
        <v>43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255</v>
      </c>
      <c r="AT296" s="217" t="s">
        <v>127</v>
      </c>
      <c r="AU296" s="217" t="s">
        <v>82</v>
      </c>
      <c r="AY296" s="19" t="s">
        <v>124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80</v>
      </c>
      <c r="BK296" s="218">
        <f>ROUND(I296*H296,2)</f>
        <v>0</v>
      </c>
      <c r="BL296" s="19" t="s">
        <v>255</v>
      </c>
      <c r="BM296" s="217" t="s">
        <v>410</v>
      </c>
    </row>
    <row r="297" s="2" customFormat="1">
      <c r="A297" s="40"/>
      <c r="B297" s="41"/>
      <c r="C297" s="42"/>
      <c r="D297" s="219" t="s">
        <v>134</v>
      </c>
      <c r="E297" s="42"/>
      <c r="F297" s="220" t="s">
        <v>411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134</v>
      </c>
      <c r="AU297" s="19" t="s">
        <v>82</v>
      </c>
    </row>
    <row r="298" s="2" customFormat="1">
      <c r="A298" s="40"/>
      <c r="B298" s="41"/>
      <c r="C298" s="42"/>
      <c r="D298" s="224" t="s">
        <v>136</v>
      </c>
      <c r="E298" s="42"/>
      <c r="F298" s="225" t="s">
        <v>412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136</v>
      </c>
      <c r="AU298" s="19" t="s">
        <v>82</v>
      </c>
    </row>
    <row r="299" s="2" customFormat="1" ht="24.15" customHeight="1">
      <c r="A299" s="40"/>
      <c r="B299" s="41"/>
      <c r="C299" s="206" t="s">
        <v>413</v>
      </c>
      <c r="D299" s="206" t="s">
        <v>127</v>
      </c>
      <c r="E299" s="207" t="s">
        <v>414</v>
      </c>
      <c r="F299" s="208" t="s">
        <v>415</v>
      </c>
      <c r="G299" s="209" t="s">
        <v>218</v>
      </c>
      <c r="H299" s="210">
        <v>2.5819999999999999</v>
      </c>
      <c r="I299" s="211"/>
      <c r="J299" s="212">
        <f>ROUND(I299*H299,2)</f>
        <v>0</v>
      </c>
      <c r="K299" s="208" t="s">
        <v>131</v>
      </c>
      <c r="L299" s="46"/>
      <c r="M299" s="213" t="s">
        <v>19</v>
      </c>
      <c r="N299" s="214" t="s">
        <v>43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255</v>
      </c>
      <c r="AT299" s="217" t="s">
        <v>127</v>
      </c>
      <c r="AU299" s="217" t="s">
        <v>82</v>
      </c>
      <c r="AY299" s="19" t="s">
        <v>124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80</v>
      </c>
      <c r="BK299" s="218">
        <f>ROUND(I299*H299,2)</f>
        <v>0</v>
      </c>
      <c r="BL299" s="19" t="s">
        <v>255</v>
      </c>
      <c r="BM299" s="217" t="s">
        <v>416</v>
      </c>
    </row>
    <row r="300" s="2" customFormat="1">
      <c r="A300" s="40"/>
      <c r="B300" s="41"/>
      <c r="C300" s="42"/>
      <c r="D300" s="219" t="s">
        <v>134</v>
      </c>
      <c r="E300" s="42"/>
      <c r="F300" s="220" t="s">
        <v>417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134</v>
      </c>
      <c r="AU300" s="19" t="s">
        <v>82</v>
      </c>
    </row>
    <row r="301" s="2" customFormat="1">
      <c r="A301" s="40"/>
      <c r="B301" s="41"/>
      <c r="C301" s="42"/>
      <c r="D301" s="224" t="s">
        <v>136</v>
      </c>
      <c r="E301" s="42"/>
      <c r="F301" s="225" t="s">
        <v>418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136</v>
      </c>
      <c r="AU301" s="19" t="s">
        <v>82</v>
      </c>
    </row>
    <row r="302" s="12" customFormat="1" ht="22.8" customHeight="1">
      <c r="A302" s="12"/>
      <c r="B302" s="190"/>
      <c r="C302" s="191"/>
      <c r="D302" s="192" t="s">
        <v>71</v>
      </c>
      <c r="E302" s="204" t="s">
        <v>419</v>
      </c>
      <c r="F302" s="204" t="s">
        <v>420</v>
      </c>
      <c r="G302" s="191"/>
      <c r="H302" s="191"/>
      <c r="I302" s="194"/>
      <c r="J302" s="205">
        <f>BK302</f>
        <v>0</v>
      </c>
      <c r="K302" s="191"/>
      <c r="L302" s="196"/>
      <c r="M302" s="197"/>
      <c r="N302" s="198"/>
      <c r="O302" s="198"/>
      <c r="P302" s="199">
        <f>SUM(P303:P348)</f>
        <v>0</v>
      </c>
      <c r="Q302" s="198"/>
      <c r="R302" s="199">
        <f>SUM(R303:R348)</f>
        <v>0.11206072</v>
      </c>
      <c r="S302" s="198"/>
      <c r="T302" s="200">
        <f>SUM(T303:T348)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01" t="s">
        <v>82</v>
      </c>
      <c r="AT302" s="202" t="s">
        <v>71</v>
      </c>
      <c r="AU302" s="202" t="s">
        <v>80</v>
      </c>
      <c r="AY302" s="201" t="s">
        <v>124</v>
      </c>
      <c r="BK302" s="203">
        <f>SUM(BK303:BK348)</f>
        <v>0</v>
      </c>
    </row>
    <row r="303" s="2" customFormat="1" ht="24.15" customHeight="1">
      <c r="A303" s="40"/>
      <c r="B303" s="41"/>
      <c r="C303" s="206" t="s">
        <v>421</v>
      </c>
      <c r="D303" s="206" t="s">
        <v>127</v>
      </c>
      <c r="E303" s="207" t="s">
        <v>422</v>
      </c>
      <c r="F303" s="208" t="s">
        <v>423</v>
      </c>
      <c r="G303" s="209" t="s">
        <v>130</v>
      </c>
      <c r="H303" s="210">
        <v>14.300000000000001</v>
      </c>
      <c r="I303" s="211"/>
      <c r="J303" s="212">
        <f>ROUND(I303*H303,2)</f>
        <v>0</v>
      </c>
      <c r="K303" s="208" t="s">
        <v>131</v>
      </c>
      <c r="L303" s="46"/>
      <c r="M303" s="213" t="s">
        <v>19</v>
      </c>
      <c r="N303" s="214" t="s">
        <v>43</v>
      </c>
      <c r="O303" s="86"/>
      <c r="P303" s="215">
        <f>O303*H303</f>
        <v>0</v>
      </c>
      <c r="Q303" s="215">
        <v>6.9999999999999994E-05</v>
      </c>
      <c r="R303" s="215">
        <f>Q303*H303</f>
        <v>0.0010009999999999999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255</v>
      </c>
      <c r="AT303" s="217" t="s">
        <v>127</v>
      </c>
      <c r="AU303" s="217" t="s">
        <v>82</v>
      </c>
      <c r="AY303" s="19" t="s">
        <v>124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80</v>
      </c>
      <c r="BK303" s="218">
        <f>ROUND(I303*H303,2)</f>
        <v>0</v>
      </c>
      <c r="BL303" s="19" t="s">
        <v>255</v>
      </c>
      <c r="BM303" s="217" t="s">
        <v>424</v>
      </c>
    </row>
    <row r="304" s="2" customFormat="1">
      <c r="A304" s="40"/>
      <c r="B304" s="41"/>
      <c r="C304" s="42"/>
      <c r="D304" s="219" t="s">
        <v>134</v>
      </c>
      <c r="E304" s="42"/>
      <c r="F304" s="220" t="s">
        <v>425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134</v>
      </c>
      <c r="AU304" s="19" t="s">
        <v>82</v>
      </c>
    </row>
    <row r="305" s="2" customFormat="1">
      <c r="A305" s="40"/>
      <c r="B305" s="41"/>
      <c r="C305" s="42"/>
      <c r="D305" s="224" t="s">
        <v>136</v>
      </c>
      <c r="E305" s="42"/>
      <c r="F305" s="225" t="s">
        <v>426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136</v>
      </c>
      <c r="AU305" s="19" t="s">
        <v>82</v>
      </c>
    </row>
    <row r="306" s="15" customFormat="1">
      <c r="A306" s="15"/>
      <c r="B306" s="258"/>
      <c r="C306" s="259"/>
      <c r="D306" s="219" t="s">
        <v>149</v>
      </c>
      <c r="E306" s="260" t="s">
        <v>19</v>
      </c>
      <c r="F306" s="261" t="s">
        <v>427</v>
      </c>
      <c r="G306" s="259"/>
      <c r="H306" s="260" t="s">
        <v>19</v>
      </c>
      <c r="I306" s="262"/>
      <c r="J306" s="259"/>
      <c r="K306" s="259"/>
      <c r="L306" s="263"/>
      <c r="M306" s="264"/>
      <c r="N306" s="265"/>
      <c r="O306" s="265"/>
      <c r="P306" s="265"/>
      <c r="Q306" s="265"/>
      <c r="R306" s="265"/>
      <c r="S306" s="265"/>
      <c r="T306" s="266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7" t="s">
        <v>149</v>
      </c>
      <c r="AU306" s="267" t="s">
        <v>82</v>
      </c>
      <c r="AV306" s="15" t="s">
        <v>80</v>
      </c>
      <c r="AW306" s="15" t="s">
        <v>33</v>
      </c>
      <c r="AX306" s="15" t="s">
        <v>72</v>
      </c>
      <c r="AY306" s="267" t="s">
        <v>124</v>
      </c>
    </row>
    <row r="307" s="13" customFormat="1">
      <c r="A307" s="13"/>
      <c r="B307" s="226"/>
      <c r="C307" s="227"/>
      <c r="D307" s="219" t="s">
        <v>149</v>
      </c>
      <c r="E307" s="228" t="s">
        <v>19</v>
      </c>
      <c r="F307" s="229" t="s">
        <v>428</v>
      </c>
      <c r="G307" s="227"/>
      <c r="H307" s="230">
        <v>12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149</v>
      </c>
      <c r="AU307" s="236" t="s">
        <v>82</v>
      </c>
      <c r="AV307" s="13" t="s">
        <v>82</v>
      </c>
      <c r="AW307" s="13" t="s">
        <v>33</v>
      </c>
      <c r="AX307" s="13" t="s">
        <v>72</v>
      </c>
      <c r="AY307" s="236" t="s">
        <v>124</v>
      </c>
    </row>
    <row r="308" s="13" customFormat="1">
      <c r="A308" s="13"/>
      <c r="B308" s="226"/>
      <c r="C308" s="227"/>
      <c r="D308" s="219" t="s">
        <v>149</v>
      </c>
      <c r="E308" s="228" t="s">
        <v>19</v>
      </c>
      <c r="F308" s="229" t="s">
        <v>429</v>
      </c>
      <c r="G308" s="227"/>
      <c r="H308" s="230">
        <v>2.2999999999999998</v>
      </c>
      <c r="I308" s="231"/>
      <c r="J308" s="227"/>
      <c r="K308" s="227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149</v>
      </c>
      <c r="AU308" s="236" t="s">
        <v>82</v>
      </c>
      <c r="AV308" s="13" t="s">
        <v>82</v>
      </c>
      <c r="AW308" s="13" t="s">
        <v>33</v>
      </c>
      <c r="AX308" s="13" t="s">
        <v>72</v>
      </c>
      <c r="AY308" s="236" t="s">
        <v>124</v>
      </c>
    </row>
    <row r="309" s="14" customFormat="1">
      <c r="A309" s="14"/>
      <c r="B309" s="237"/>
      <c r="C309" s="238"/>
      <c r="D309" s="219" t="s">
        <v>149</v>
      </c>
      <c r="E309" s="239" t="s">
        <v>19</v>
      </c>
      <c r="F309" s="240" t="s">
        <v>164</v>
      </c>
      <c r="G309" s="238"/>
      <c r="H309" s="241">
        <v>14.300000000000001</v>
      </c>
      <c r="I309" s="242"/>
      <c r="J309" s="238"/>
      <c r="K309" s="238"/>
      <c r="L309" s="243"/>
      <c r="M309" s="244"/>
      <c r="N309" s="245"/>
      <c r="O309" s="245"/>
      <c r="P309" s="245"/>
      <c r="Q309" s="245"/>
      <c r="R309" s="245"/>
      <c r="S309" s="245"/>
      <c r="T309" s="24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7" t="s">
        <v>149</v>
      </c>
      <c r="AU309" s="247" t="s">
        <v>82</v>
      </c>
      <c r="AV309" s="14" t="s">
        <v>132</v>
      </c>
      <c r="AW309" s="14" t="s">
        <v>33</v>
      </c>
      <c r="AX309" s="14" t="s">
        <v>80</v>
      </c>
      <c r="AY309" s="247" t="s">
        <v>124</v>
      </c>
    </row>
    <row r="310" s="2" customFormat="1" ht="24.15" customHeight="1">
      <c r="A310" s="40"/>
      <c r="B310" s="41"/>
      <c r="C310" s="206" t="s">
        <v>430</v>
      </c>
      <c r="D310" s="206" t="s">
        <v>127</v>
      </c>
      <c r="E310" s="207" t="s">
        <v>431</v>
      </c>
      <c r="F310" s="208" t="s">
        <v>432</v>
      </c>
      <c r="G310" s="209" t="s">
        <v>130</v>
      </c>
      <c r="H310" s="210">
        <v>14.300000000000001</v>
      </c>
      <c r="I310" s="211"/>
      <c r="J310" s="212">
        <f>ROUND(I310*H310,2)</f>
        <v>0</v>
      </c>
      <c r="K310" s="208" t="s">
        <v>131</v>
      </c>
      <c r="L310" s="46"/>
      <c r="M310" s="213" t="s">
        <v>19</v>
      </c>
      <c r="N310" s="214" t="s">
        <v>43</v>
      </c>
      <c r="O310" s="86"/>
      <c r="P310" s="215">
        <f>O310*H310</f>
        <v>0</v>
      </c>
      <c r="Q310" s="215">
        <v>0.00011</v>
      </c>
      <c r="R310" s="215">
        <f>Q310*H310</f>
        <v>0.0015730000000000002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255</v>
      </c>
      <c r="AT310" s="217" t="s">
        <v>127</v>
      </c>
      <c r="AU310" s="217" t="s">
        <v>82</v>
      </c>
      <c r="AY310" s="19" t="s">
        <v>124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80</v>
      </c>
      <c r="BK310" s="218">
        <f>ROUND(I310*H310,2)</f>
        <v>0</v>
      </c>
      <c r="BL310" s="19" t="s">
        <v>255</v>
      </c>
      <c r="BM310" s="217" t="s">
        <v>433</v>
      </c>
    </row>
    <row r="311" s="2" customFormat="1">
      <c r="A311" s="40"/>
      <c r="B311" s="41"/>
      <c r="C311" s="42"/>
      <c r="D311" s="219" t="s">
        <v>134</v>
      </c>
      <c r="E311" s="42"/>
      <c r="F311" s="220" t="s">
        <v>434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134</v>
      </c>
      <c r="AU311" s="19" t="s">
        <v>82</v>
      </c>
    </row>
    <row r="312" s="2" customFormat="1">
      <c r="A312" s="40"/>
      <c r="B312" s="41"/>
      <c r="C312" s="42"/>
      <c r="D312" s="224" t="s">
        <v>136</v>
      </c>
      <c r="E312" s="42"/>
      <c r="F312" s="225" t="s">
        <v>435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136</v>
      </c>
      <c r="AU312" s="19" t="s">
        <v>82</v>
      </c>
    </row>
    <row r="313" s="15" customFormat="1">
      <c r="A313" s="15"/>
      <c r="B313" s="258"/>
      <c r="C313" s="259"/>
      <c r="D313" s="219" t="s">
        <v>149</v>
      </c>
      <c r="E313" s="260" t="s">
        <v>19</v>
      </c>
      <c r="F313" s="261" t="s">
        <v>427</v>
      </c>
      <c r="G313" s="259"/>
      <c r="H313" s="260" t="s">
        <v>19</v>
      </c>
      <c r="I313" s="262"/>
      <c r="J313" s="259"/>
      <c r="K313" s="259"/>
      <c r="L313" s="263"/>
      <c r="M313" s="264"/>
      <c r="N313" s="265"/>
      <c r="O313" s="265"/>
      <c r="P313" s="265"/>
      <c r="Q313" s="265"/>
      <c r="R313" s="265"/>
      <c r="S313" s="265"/>
      <c r="T313" s="266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7" t="s">
        <v>149</v>
      </c>
      <c r="AU313" s="267" t="s">
        <v>82</v>
      </c>
      <c r="AV313" s="15" t="s">
        <v>80</v>
      </c>
      <c r="AW313" s="15" t="s">
        <v>33</v>
      </c>
      <c r="AX313" s="15" t="s">
        <v>72</v>
      </c>
      <c r="AY313" s="267" t="s">
        <v>124</v>
      </c>
    </row>
    <row r="314" s="13" customFormat="1">
      <c r="A314" s="13"/>
      <c r="B314" s="226"/>
      <c r="C314" s="227"/>
      <c r="D314" s="219" t="s">
        <v>149</v>
      </c>
      <c r="E314" s="228" t="s">
        <v>19</v>
      </c>
      <c r="F314" s="229" t="s">
        <v>428</v>
      </c>
      <c r="G314" s="227"/>
      <c r="H314" s="230">
        <v>12</v>
      </c>
      <c r="I314" s="231"/>
      <c r="J314" s="227"/>
      <c r="K314" s="227"/>
      <c r="L314" s="232"/>
      <c r="M314" s="233"/>
      <c r="N314" s="234"/>
      <c r="O314" s="234"/>
      <c r="P314" s="234"/>
      <c r="Q314" s="234"/>
      <c r="R314" s="234"/>
      <c r="S314" s="234"/>
      <c r="T314" s="23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6" t="s">
        <v>149</v>
      </c>
      <c r="AU314" s="236" t="s">
        <v>82</v>
      </c>
      <c r="AV314" s="13" t="s">
        <v>82</v>
      </c>
      <c r="AW314" s="13" t="s">
        <v>33</v>
      </c>
      <c r="AX314" s="13" t="s">
        <v>72</v>
      </c>
      <c r="AY314" s="236" t="s">
        <v>124</v>
      </c>
    </row>
    <row r="315" s="13" customFormat="1">
      <c r="A315" s="13"/>
      <c r="B315" s="226"/>
      <c r="C315" s="227"/>
      <c r="D315" s="219" t="s">
        <v>149</v>
      </c>
      <c r="E315" s="228" t="s">
        <v>19</v>
      </c>
      <c r="F315" s="229" t="s">
        <v>429</v>
      </c>
      <c r="G315" s="227"/>
      <c r="H315" s="230">
        <v>2.2999999999999998</v>
      </c>
      <c r="I315" s="231"/>
      <c r="J315" s="227"/>
      <c r="K315" s="227"/>
      <c r="L315" s="232"/>
      <c r="M315" s="233"/>
      <c r="N315" s="234"/>
      <c r="O315" s="234"/>
      <c r="P315" s="234"/>
      <c r="Q315" s="234"/>
      <c r="R315" s="234"/>
      <c r="S315" s="234"/>
      <c r="T315" s="23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6" t="s">
        <v>149</v>
      </c>
      <c r="AU315" s="236" t="s">
        <v>82</v>
      </c>
      <c r="AV315" s="13" t="s">
        <v>82</v>
      </c>
      <c r="AW315" s="13" t="s">
        <v>33</v>
      </c>
      <c r="AX315" s="13" t="s">
        <v>72</v>
      </c>
      <c r="AY315" s="236" t="s">
        <v>124</v>
      </c>
    </row>
    <row r="316" s="14" customFormat="1">
      <c r="A316" s="14"/>
      <c r="B316" s="237"/>
      <c r="C316" s="238"/>
      <c r="D316" s="219" t="s">
        <v>149</v>
      </c>
      <c r="E316" s="239" t="s">
        <v>19</v>
      </c>
      <c r="F316" s="240" t="s">
        <v>164</v>
      </c>
      <c r="G316" s="238"/>
      <c r="H316" s="241">
        <v>14.300000000000001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149</v>
      </c>
      <c r="AU316" s="247" t="s">
        <v>82</v>
      </c>
      <c r="AV316" s="14" t="s">
        <v>132</v>
      </c>
      <c r="AW316" s="14" t="s">
        <v>33</v>
      </c>
      <c r="AX316" s="14" t="s">
        <v>80</v>
      </c>
      <c r="AY316" s="247" t="s">
        <v>124</v>
      </c>
    </row>
    <row r="317" s="2" customFormat="1" ht="24.15" customHeight="1">
      <c r="A317" s="40"/>
      <c r="B317" s="41"/>
      <c r="C317" s="206" t="s">
        <v>436</v>
      </c>
      <c r="D317" s="206" t="s">
        <v>127</v>
      </c>
      <c r="E317" s="207" t="s">
        <v>437</v>
      </c>
      <c r="F317" s="208" t="s">
        <v>438</v>
      </c>
      <c r="G317" s="209" t="s">
        <v>130</v>
      </c>
      <c r="H317" s="210">
        <v>14.300000000000001</v>
      </c>
      <c r="I317" s="211"/>
      <c r="J317" s="212">
        <f>ROUND(I317*H317,2)</f>
        <v>0</v>
      </c>
      <c r="K317" s="208" t="s">
        <v>131</v>
      </c>
      <c r="L317" s="46"/>
      <c r="M317" s="213" t="s">
        <v>19</v>
      </c>
      <c r="N317" s="214" t="s">
        <v>43</v>
      </c>
      <c r="O317" s="86"/>
      <c r="P317" s="215">
        <f>O317*H317</f>
        <v>0</v>
      </c>
      <c r="Q317" s="215">
        <v>0.00017000000000000001</v>
      </c>
      <c r="R317" s="215">
        <f>Q317*H317</f>
        <v>0.0024310000000000004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255</v>
      </c>
      <c r="AT317" s="217" t="s">
        <v>127</v>
      </c>
      <c r="AU317" s="217" t="s">
        <v>82</v>
      </c>
      <c r="AY317" s="19" t="s">
        <v>124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80</v>
      </c>
      <c r="BK317" s="218">
        <f>ROUND(I317*H317,2)</f>
        <v>0</v>
      </c>
      <c r="BL317" s="19" t="s">
        <v>255</v>
      </c>
      <c r="BM317" s="217" t="s">
        <v>439</v>
      </c>
    </row>
    <row r="318" s="2" customFormat="1">
      <c r="A318" s="40"/>
      <c r="B318" s="41"/>
      <c r="C318" s="42"/>
      <c r="D318" s="219" t="s">
        <v>134</v>
      </c>
      <c r="E318" s="42"/>
      <c r="F318" s="220" t="s">
        <v>440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134</v>
      </c>
      <c r="AU318" s="19" t="s">
        <v>82</v>
      </c>
    </row>
    <row r="319" s="2" customFormat="1">
      <c r="A319" s="40"/>
      <c r="B319" s="41"/>
      <c r="C319" s="42"/>
      <c r="D319" s="224" t="s">
        <v>136</v>
      </c>
      <c r="E319" s="42"/>
      <c r="F319" s="225" t="s">
        <v>441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136</v>
      </c>
      <c r="AU319" s="19" t="s">
        <v>82</v>
      </c>
    </row>
    <row r="320" s="15" customFormat="1">
      <c r="A320" s="15"/>
      <c r="B320" s="258"/>
      <c r="C320" s="259"/>
      <c r="D320" s="219" t="s">
        <v>149</v>
      </c>
      <c r="E320" s="260" t="s">
        <v>19</v>
      </c>
      <c r="F320" s="261" t="s">
        <v>427</v>
      </c>
      <c r="G320" s="259"/>
      <c r="H320" s="260" t="s">
        <v>19</v>
      </c>
      <c r="I320" s="262"/>
      <c r="J320" s="259"/>
      <c r="K320" s="259"/>
      <c r="L320" s="263"/>
      <c r="M320" s="264"/>
      <c r="N320" s="265"/>
      <c r="O320" s="265"/>
      <c r="P320" s="265"/>
      <c r="Q320" s="265"/>
      <c r="R320" s="265"/>
      <c r="S320" s="265"/>
      <c r="T320" s="266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7" t="s">
        <v>149</v>
      </c>
      <c r="AU320" s="267" t="s">
        <v>82</v>
      </c>
      <c r="AV320" s="15" t="s">
        <v>80</v>
      </c>
      <c r="AW320" s="15" t="s">
        <v>33</v>
      </c>
      <c r="AX320" s="15" t="s">
        <v>72</v>
      </c>
      <c r="AY320" s="267" t="s">
        <v>124</v>
      </c>
    </row>
    <row r="321" s="13" customFormat="1">
      <c r="A321" s="13"/>
      <c r="B321" s="226"/>
      <c r="C321" s="227"/>
      <c r="D321" s="219" t="s">
        <v>149</v>
      </c>
      <c r="E321" s="228" t="s">
        <v>19</v>
      </c>
      <c r="F321" s="229" t="s">
        <v>428</v>
      </c>
      <c r="G321" s="227"/>
      <c r="H321" s="230">
        <v>12</v>
      </c>
      <c r="I321" s="231"/>
      <c r="J321" s="227"/>
      <c r="K321" s="227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149</v>
      </c>
      <c r="AU321" s="236" t="s">
        <v>82</v>
      </c>
      <c r="AV321" s="13" t="s">
        <v>82</v>
      </c>
      <c r="AW321" s="13" t="s">
        <v>33</v>
      </c>
      <c r="AX321" s="13" t="s">
        <v>72</v>
      </c>
      <c r="AY321" s="236" t="s">
        <v>124</v>
      </c>
    </row>
    <row r="322" s="13" customFormat="1">
      <c r="A322" s="13"/>
      <c r="B322" s="226"/>
      <c r="C322" s="227"/>
      <c r="D322" s="219" t="s">
        <v>149</v>
      </c>
      <c r="E322" s="228" t="s">
        <v>19</v>
      </c>
      <c r="F322" s="229" t="s">
        <v>429</v>
      </c>
      <c r="G322" s="227"/>
      <c r="H322" s="230">
        <v>2.2999999999999998</v>
      </c>
      <c r="I322" s="231"/>
      <c r="J322" s="227"/>
      <c r="K322" s="227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149</v>
      </c>
      <c r="AU322" s="236" t="s">
        <v>82</v>
      </c>
      <c r="AV322" s="13" t="s">
        <v>82</v>
      </c>
      <c r="AW322" s="13" t="s">
        <v>33</v>
      </c>
      <c r="AX322" s="13" t="s">
        <v>72</v>
      </c>
      <c r="AY322" s="236" t="s">
        <v>124</v>
      </c>
    </row>
    <row r="323" s="14" customFormat="1">
      <c r="A323" s="14"/>
      <c r="B323" s="237"/>
      <c r="C323" s="238"/>
      <c r="D323" s="219" t="s">
        <v>149</v>
      </c>
      <c r="E323" s="239" t="s">
        <v>19</v>
      </c>
      <c r="F323" s="240" t="s">
        <v>164</v>
      </c>
      <c r="G323" s="238"/>
      <c r="H323" s="241">
        <v>14.300000000000001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7" t="s">
        <v>149</v>
      </c>
      <c r="AU323" s="247" t="s">
        <v>82</v>
      </c>
      <c r="AV323" s="14" t="s">
        <v>132</v>
      </c>
      <c r="AW323" s="14" t="s">
        <v>33</v>
      </c>
      <c r="AX323" s="14" t="s">
        <v>80</v>
      </c>
      <c r="AY323" s="247" t="s">
        <v>124</v>
      </c>
    </row>
    <row r="324" s="2" customFormat="1" ht="24.15" customHeight="1">
      <c r="A324" s="40"/>
      <c r="B324" s="41"/>
      <c r="C324" s="206" t="s">
        <v>442</v>
      </c>
      <c r="D324" s="206" t="s">
        <v>127</v>
      </c>
      <c r="E324" s="207" t="s">
        <v>443</v>
      </c>
      <c r="F324" s="208" t="s">
        <v>444</v>
      </c>
      <c r="G324" s="209" t="s">
        <v>130</v>
      </c>
      <c r="H324" s="210">
        <v>14.300000000000001</v>
      </c>
      <c r="I324" s="211"/>
      <c r="J324" s="212">
        <f>ROUND(I324*H324,2)</f>
        <v>0</v>
      </c>
      <c r="K324" s="208" t="s">
        <v>131</v>
      </c>
      <c r="L324" s="46"/>
      <c r="M324" s="213" t="s">
        <v>19</v>
      </c>
      <c r="N324" s="214" t="s">
        <v>43</v>
      </c>
      <c r="O324" s="86"/>
      <c r="P324" s="215">
        <f>O324*H324</f>
        <v>0</v>
      </c>
      <c r="Q324" s="215">
        <v>0.00012</v>
      </c>
      <c r="R324" s="215">
        <f>Q324*H324</f>
        <v>0.0017160000000000001</v>
      </c>
      <c r="S324" s="215">
        <v>0</v>
      </c>
      <c r="T324" s="216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7" t="s">
        <v>255</v>
      </c>
      <c r="AT324" s="217" t="s">
        <v>127</v>
      </c>
      <c r="AU324" s="217" t="s">
        <v>82</v>
      </c>
      <c r="AY324" s="19" t="s">
        <v>124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9" t="s">
        <v>80</v>
      </c>
      <c r="BK324" s="218">
        <f>ROUND(I324*H324,2)</f>
        <v>0</v>
      </c>
      <c r="BL324" s="19" t="s">
        <v>255</v>
      </c>
      <c r="BM324" s="217" t="s">
        <v>445</v>
      </c>
    </row>
    <row r="325" s="2" customFormat="1">
      <c r="A325" s="40"/>
      <c r="B325" s="41"/>
      <c r="C325" s="42"/>
      <c r="D325" s="219" t="s">
        <v>134</v>
      </c>
      <c r="E325" s="42"/>
      <c r="F325" s="220" t="s">
        <v>446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134</v>
      </c>
      <c r="AU325" s="19" t="s">
        <v>82</v>
      </c>
    </row>
    <row r="326" s="2" customFormat="1">
      <c r="A326" s="40"/>
      <c r="B326" s="41"/>
      <c r="C326" s="42"/>
      <c r="D326" s="224" t="s">
        <v>136</v>
      </c>
      <c r="E326" s="42"/>
      <c r="F326" s="225" t="s">
        <v>447</v>
      </c>
      <c r="G326" s="42"/>
      <c r="H326" s="42"/>
      <c r="I326" s="221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136</v>
      </c>
      <c r="AU326" s="19" t="s">
        <v>82</v>
      </c>
    </row>
    <row r="327" s="15" customFormat="1">
      <c r="A327" s="15"/>
      <c r="B327" s="258"/>
      <c r="C327" s="259"/>
      <c r="D327" s="219" t="s">
        <v>149</v>
      </c>
      <c r="E327" s="260" t="s">
        <v>19</v>
      </c>
      <c r="F327" s="261" t="s">
        <v>427</v>
      </c>
      <c r="G327" s="259"/>
      <c r="H327" s="260" t="s">
        <v>19</v>
      </c>
      <c r="I327" s="262"/>
      <c r="J327" s="259"/>
      <c r="K327" s="259"/>
      <c r="L327" s="263"/>
      <c r="M327" s="264"/>
      <c r="N327" s="265"/>
      <c r="O327" s="265"/>
      <c r="P327" s="265"/>
      <c r="Q327" s="265"/>
      <c r="R327" s="265"/>
      <c r="S327" s="265"/>
      <c r="T327" s="266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7" t="s">
        <v>149</v>
      </c>
      <c r="AU327" s="267" t="s">
        <v>82</v>
      </c>
      <c r="AV327" s="15" t="s">
        <v>80</v>
      </c>
      <c r="AW327" s="15" t="s">
        <v>33</v>
      </c>
      <c r="AX327" s="15" t="s">
        <v>72</v>
      </c>
      <c r="AY327" s="267" t="s">
        <v>124</v>
      </c>
    </row>
    <row r="328" s="13" customFormat="1">
      <c r="A328" s="13"/>
      <c r="B328" s="226"/>
      <c r="C328" s="227"/>
      <c r="D328" s="219" t="s">
        <v>149</v>
      </c>
      <c r="E328" s="228" t="s">
        <v>19</v>
      </c>
      <c r="F328" s="229" t="s">
        <v>428</v>
      </c>
      <c r="G328" s="227"/>
      <c r="H328" s="230">
        <v>12</v>
      </c>
      <c r="I328" s="231"/>
      <c r="J328" s="227"/>
      <c r="K328" s="227"/>
      <c r="L328" s="232"/>
      <c r="M328" s="233"/>
      <c r="N328" s="234"/>
      <c r="O328" s="234"/>
      <c r="P328" s="234"/>
      <c r="Q328" s="234"/>
      <c r="R328" s="234"/>
      <c r="S328" s="234"/>
      <c r="T328" s="23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6" t="s">
        <v>149</v>
      </c>
      <c r="AU328" s="236" t="s">
        <v>82</v>
      </c>
      <c r="AV328" s="13" t="s">
        <v>82</v>
      </c>
      <c r="AW328" s="13" t="s">
        <v>33</v>
      </c>
      <c r="AX328" s="13" t="s">
        <v>72</v>
      </c>
      <c r="AY328" s="236" t="s">
        <v>124</v>
      </c>
    </row>
    <row r="329" s="13" customFormat="1">
      <c r="A329" s="13"/>
      <c r="B329" s="226"/>
      <c r="C329" s="227"/>
      <c r="D329" s="219" t="s">
        <v>149</v>
      </c>
      <c r="E329" s="228" t="s">
        <v>19</v>
      </c>
      <c r="F329" s="229" t="s">
        <v>429</v>
      </c>
      <c r="G329" s="227"/>
      <c r="H329" s="230">
        <v>2.2999999999999998</v>
      </c>
      <c r="I329" s="231"/>
      <c r="J329" s="227"/>
      <c r="K329" s="227"/>
      <c r="L329" s="232"/>
      <c r="M329" s="233"/>
      <c r="N329" s="234"/>
      <c r="O329" s="234"/>
      <c r="P329" s="234"/>
      <c r="Q329" s="234"/>
      <c r="R329" s="234"/>
      <c r="S329" s="234"/>
      <c r="T329" s="23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6" t="s">
        <v>149</v>
      </c>
      <c r="AU329" s="236" t="s">
        <v>82</v>
      </c>
      <c r="AV329" s="13" t="s">
        <v>82</v>
      </c>
      <c r="AW329" s="13" t="s">
        <v>33</v>
      </c>
      <c r="AX329" s="13" t="s">
        <v>72</v>
      </c>
      <c r="AY329" s="236" t="s">
        <v>124</v>
      </c>
    </row>
    <row r="330" s="14" customFormat="1">
      <c r="A330" s="14"/>
      <c r="B330" s="237"/>
      <c r="C330" s="238"/>
      <c r="D330" s="219" t="s">
        <v>149</v>
      </c>
      <c r="E330" s="239" t="s">
        <v>19</v>
      </c>
      <c r="F330" s="240" t="s">
        <v>164</v>
      </c>
      <c r="G330" s="238"/>
      <c r="H330" s="241">
        <v>14.300000000000001</v>
      </c>
      <c r="I330" s="242"/>
      <c r="J330" s="238"/>
      <c r="K330" s="238"/>
      <c r="L330" s="243"/>
      <c r="M330" s="244"/>
      <c r="N330" s="245"/>
      <c r="O330" s="245"/>
      <c r="P330" s="245"/>
      <c r="Q330" s="245"/>
      <c r="R330" s="245"/>
      <c r="S330" s="245"/>
      <c r="T330" s="24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7" t="s">
        <v>149</v>
      </c>
      <c r="AU330" s="247" t="s">
        <v>82</v>
      </c>
      <c r="AV330" s="14" t="s">
        <v>132</v>
      </c>
      <c r="AW330" s="14" t="s">
        <v>33</v>
      </c>
      <c r="AX330" s="14" t="s">
        <v>80</v>
      </c>
      <c r="AY330" s="247" t="s">
        <v>124</v>
      </c>
    </row>
    <row r="331" s="2" customFormat="1" ht="33" customHeight="1">
      <c r="A331" s="40"/>
      <c r="B331" s="41"/>
      <c r="C331" s="206" t="s">
        <v>448</v>
      </c>
      <c r="D331" s="206" t="s">
        <v>127</v>
      </c>
      <c r="E331" s="207" t="s">
        <v>449</v>
      </c>
      <c r="F331" s="208" t="s">
        <v>450</v>
      </c>
      <c r="G331" s="209" t="s">
        <v>130</v>
      </c>
      <c r="H331" s="210">
        <v>199.96100000000001</v>
      </c>
      <c r="I331" s="211"/>
      <c r="J331" s="212">
        <f>ROUND(I331*H331,2)</f>
        <v>0</v>
      </c>
      <c r="K331" s="208" t="s">
        <v>131</v>
      </c>
      <c r="L331" s="46"/>
      <c r="M331" s="213" t="s">
        <v>19</v>
      </c>
      <c r="N331" s="214" t="s">
        <v>43</v>
      </c>
      <c r="O331" s="86"/>
      <c r="P331" s="215">
        <f>O331*H331</f>
        <v>0</v>
      </c>
      <c r="Q331" s="215">
        <v>9.0000000000000006E-05</v>
      </c>
      <c r="R331" s="215">
        <f>Q331*H331</f>
        <v>0.017996490000000004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255</v>
      </c>
      <c r="AT331" s="217" t="s">
        <v>127</v>
      </c>
      <c r="AU331" s="217" t="s">
        <v>82</v>
      </c>
      <c r="AY331" s="19" t="s">
        <v>124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80</v>
      </c>
      <c r="BK331" s="218">
        <f>ROUND(I331*H331,2)</f>
        <v>0</v>
      </c>
      <c r="BL331" s="19" t="s">
        <v>255</v>
      </c>
      <c r="BM331" s="217" t="s">
        <v>451</v>
      </c>
    </row>
    <row r="332" s="2" customFormat="1">
      <c r="A332" s="40"/>
      <c r="B332" s="41"/>
      <c r="C332" s="42"/>
      <c r="D332" s="219" t="s">
        <v>134</v>
      </c>
      <c r="E332" s="42"/>
      <c r="F332" s="220" t="s">
        <v>452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134</v>
      </c>
      <c r="AU332" s="19" t="s">
        <v>82</v>
      </c>
    </row>
    <row r="333" s="2" customFormat="1">
      <c r="A333" s="40"/>
      <c r="B333" s="41"/>
      <c r="C333" s="42"/>
      <c r="D333" s="224" t="s">
        <v>136</v>
      </c>
      <c r="E333" s="42"/>
      <c r="F333" s="225" t="s">
        <v>453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136</v>
      </c>
      <c r="AU333" s="19" t="s">
        <v>82</v>
      </c>
    </row>
    <row r="334" s="15" customFormat="1">
      <c r="A334" s="15"/>
      <c r="B334" s="258"/>
      <c r="C334" s="259"/>
      <c r="D334" s="219" t="s">
        <v>149</v>
      </c>
      <c r="E334" s="260" t="s">
        <v>19</v>
      </c>
      <c r="F334" s="261" t="s">
        <v>454</v>
      </c>
      <c r="G334" s="259"/>
      <c r="H334" s="260" t="s">
        <v>19</v>
      </c>
      <c r="I334" s="262"/>
      <c r="J334" s="259"/>
      <c r="K334" s="259"/>
      <c r="L334" s="263"/>
      <c r="M334" s="264"/>
      <c r="N334" s="265"/>
      <c r="O334" s="265"/>
      <c r="P334" s="265"/>
      <c r="Q334" s="265"/>
      <c r="R334" s="265"/>
      <c r="S334" s="265"/>
      <c r="T334" s="266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7" t="s">
        <v>149</v>
      </c>
      <c r="AU334" s="267" t="s">
        <v>82</v>
      </c>
      <c r="AV334" s="15" t="s">
        <v>80</v>
      </c>
      <c r="AW334" s="15" t="s">
        <v>33</v>
      </c>
      <c r="AX334" s="15" t="s">
        <v>72</v>
      </c>
      <c r="AY334" s="267" t="s">
        <v>124</v>
      </c>
    </row>
    <row r="335" s="13" customFormat="1">
      <c r="A335" s="13"/>
      <c r="B335" s="226"/>
      <c r="C335" s="227"/>
      <c r="D335" s="219" t="s">
        <v>149</v>
      </c>
      <c r="E335" s="228" t="s">
        <v>19</v>
      </c>
      <c r="F335" s="229" t="s">
        <v>455</v>
      </c>
      <c r="G335" s="227"/>
      <c r="H335" s="230">
        <v>199.96100000000001</v>
      </c>
      <c r="I335" s="231"/>
      <c r="J335" s="227"/>
      <c r="K335" s="227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149</v>
      </c>
      <c r="AU335" s="236" t="s">
        <v>82</v>
      </c>
      <c r="AV335" s="13" t="s">
        <v>82</v>
      </c>
      <c r="AW335" s="13" t="s">
        <v>33</v>
      </c>
      <c r="AX335" s="13" t="s">
        <v>80</v>
      </c>
      <c r="AY335" s="236" t="s">
        <v>124</v>
      </c>
    </row>
    <row r="336" s="2" customFormat="1" ht="24.15" customHeight="1">
      <c r="A336" s="40"/>
      <c r="B336" s="41"/>
      <c r="C336" s="206" t="s">
        <v>456</v>
      </c>
      <c r="D336" s="206" t="s">
        <v>127</v>
      </c>
      <c r="E336" s="207" t="s">
        <v>457</v>
      </c>
      <c r="F336" s="208" t="s">
        <v>458</v>
      </c>
      <c r="G336" s="209" t="s">
        <v>190</v>
      </c>
      <c r="H336" s="210">
        <v>34</v>
      </c>
      <c r="I336" s="211"/>
      <c r="J336" s="212">
        <f>ROUND(I336*H336,2)</f>
        <v>0</v>
      </c>
      <c r="K336" s="208" t="s">
        <v>131</v>
      </c>
      <c r="L336" s="46"/>
      <c r="M336" s="213" t="s">
        <v>19</v>
      </c>
      <c r="N336" s="214" t="s">
        <v>43</v>
      </c>
      <c r="O336" s="86"/>
      <c r="P336" s="215">
        <f>O336*H336</f>
        <v>0</v>
      </c>
      <c r="Q336" s="215">
        <v>1.0000000000000001E-05</v>
      </c>
      <c r="R336" s="215">
        <f>Q336*H336</f>
        <v>0.00034000000000000002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255</v>
      </c>
      <c r="AT336" s="217" t="s">
        <v>127</v>
      </c>
      <c r="AU336" s="217" t="s">
        <v>82</v>
      </c>
      <c r="AY336" s="19" t="s">
        <v>124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9" t="s">
        <v>80</v>
      </c>
      <c r="BK336" s="218">
        <f>ROUND(I336*H336,2)</f>
        <v>0</v>
      </c>
      <c r="BL336" s="19" t="s">
        <v>255</v>
      </c>
      <c r="BM336" s="217" t="s">
        <v>459</v>
      </c>
    </row>
    <row r="337" s="2" customFormat="1">
      <c r="A337" s="40"/>
      <c r="B337" s="41"/>
      <c r="C337" s="42"/>
      <c r="D337" s="219" t="s">
        <v>134</v>
      </c>
      <c r="E337" s="42"/>
      <c r="F337" s="220" t="s">
        <v>460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134</v>
      </c>
      <c r="AU337" s="19" t="s">
        <v>82</v>
      </c>
    </row>
    <row r="338" s="2" customFormat="1">
      <c r="A338" s="40"/>
      <c r="B338" s="41"/>
      <c r="C338" s="42"/>
      <c r="D338" s="224" t="s">
        <v>136</v>
      </c>
      <c r="E338" s="42"/>
      <c r="F338" s="225" t="s">
        <v>461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136</v>
      </c>
      <c r="AU338" s="19" t="s">
        <v>82</v>
      </c>
    </row>
    <row r="339" s="13" customFormat="1">
      <c r="A339" s="13"/>
      <c r="B339" s="226"/>
      <c r="C339" s="227"/>
      <c r="D339" s="219" t="s">
        <v>149</v>
      </c>
      <c r="E339" s="228" t="s">
        <v>19</v>
      </c>
      <c r="F339" s="229" t="s">
        <v>462</v>
      </c>
      <c r="G339" s="227"/>
      <c r="H339" s="230">
        <v>34</v>
      </c>
      <c r="I339" s="231"/>
      <c r="J339" s="227"/>
      <c r="K339" s="227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149</v>
      </c>
      <c r="AU339" s="236" t="s">
        <v>82</v>
      </c>
      <c r="AV339" s="13" t="s">
        <v>82</v>
      </c>
      <c r="AW339" s="13" t="s">
        <v>33</v>
      </c>
      <c r="AX339" s="13" t="s">
        <v>80</v>
      </c>
      <c r="AY339" s="236" t="s">
        <v>124</v>
      </c>
    </row>
    <row r="340" s="2" customFormat="1" ht="24.15" customHeight="1">
      <c r="A340" s="40"/>
      <c r="B340" s="41"/>
      <c r="C340" s="206" t="s">
        <v>463</v>
      </c>
      <c r="D340" s="206" t="s">
        <v>127</v>
      </c>
      <c r="E340" s="207" t="s">
        <v>464</v>
      </c>
      <c r="F340" s="208" t="s">
        <v>465</v>
      </c>
      <c r="G340" s="209" t="s">
        <v>130</v>
      </c>
      <c r="H340" s="210">
        <v>199.96100000000001</v>
      </c>
      <c r="I340" s="211"/>
      <c r="J340" s="212">
        <f>ROUND(I340*H340,2)</f>
        <v>0</v>
      </c>
      <c r="K340" s="208" t="s">
        <v>131</v>
      </c>
      <c r="L340" s="46"/>
      <c r="M340" s="213" t="s">
        <v>19</v>
      </c>
      <c r="N340" s="214" t="s">
        <v>43</v>
      </c>
      <c r="O340" s="86"/>
      <c r="P340" s="215">
        <f>O340*H340</f>
        <v>0</v>
      </c>
      <c r="Q340" s="215">
        <v>0.00042999999999999999</v>
      </c>
      <c r="R340" s="215">
        <f>Q340*H340</f>
        <v>0.085983230000000008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255</v>
      </c>
      <c r="AT340" s="217" t="s">
        <v>127</v>
      </c>
      <c r="AU340" s="217" t="s">
        <v>82</v>
      </c>
      <c r="AY340" s="19" t="s">
        <v>124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80</v>
      </c>
      <c r="BK340" s="218">
        <f>ROUND(I340*H340,2)</f>
        <v>0</v>
      </c>
      <c r="BL340" s="19" t="s">
        <v>255</v>
      </c>
      <c r="BM340" s="217" t="s">
        <v>466</v>
      </c>
    </row>
    <row r="341" s="2" customFormat="1">
      <c r="A341" s="40"/>
      <c r="B341" s="41"/>
      <c r="C341" s="42"/>
      <c r="D341" s="219" t="s">
        <v>134</v>
      </c>
      <c r="E341" s="42"/>
      <c r="F341" s="220" t="s">
        <v>467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134</v>
      </c>
      <c r="AU341" s="19" t="s">
        <v>82</v>
      </c>
    </row>
    <row r="342" s="2" customFormat="1">
      <c r="A342" s="40"/>
      <c r="B342" s="41"/>
      <c r="C342" s="42"/>
      <c r="D342" s="224" t="s">
        <v>136</v>
      </c>
      <c r="E342" s="42"/>
      <c r="F342" s="225" t="s">
        <v>468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136</v>
      </c>
      <c r="AU342" s="19" t="s">
        <v>82</v>
      </c>
    </row>
    <row r="343" s="15" customFormat="1">
      <c r="A343" s="15"/>
      <c r="B343" s="258"/>
      <c r="C343" s="259"/>
      <c r="D343" s="219" t="s">
        <v>149</v>
      </c>
      <c r="E343" s="260" t="s">
        <v>19</v>
      </c>
      <c r="F343" s="261" t="s">
        <v>454</v>
      </c>
      <c r="G343" s="259"/>
      <c r="H343" s="260" t="s">
        <v>19</v>
      </c>
      <c r="I343" s="262"/>
      <c r="J343" s="259"/>
      <c r="K343" s="259"/>
      <c r="L343" s="263"/>
      <c r="M343" s="264"/>
      <c r="N343" s="265"/>
      <c r="O343" s="265"/>
      <c r="P343" s="265"/>
      <c r="Q343" s="265"/>
      <c r="R343" s="265"/>
      <c r="S343" s="265"/>
      <c r="T343" s="266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7" t="s">
        <v>149</v>
      </c>
      <c r="AU343" s="267" t="s">
        <v>82</v>
      </c>
      <c r="AV343" s="15" t="s">
        <v>80</v>
      </c>
      <c r="AW343" s="15" t="s">
        <v>33</v>
      </c>
      <c r="AX343" s="15" t="s">
        <v>72</v>
      </c>
      <c r="AY343" s="267" t="s">
        <v>124</v>
      </c>
    </row>
    <row r="344" s="13" customFormat="1">
      <c r="A344" s="13"/>
      <c r="B344" s="226"/>
      <c r="C344" s="227"/>
      <c r="D344" s="219" t="s">
        <v>149</v>
      </c>
      <c r="E344" s="228" t="s">
        <v>19</v>
      </c>
      <c r="F344" s="229" t="s">
        <v>455</v>
      </c>
      <c r="G344" s="227"/>
      <c r="H344" s="230">
        <v>199.96100000000001</v>
      </c>
      <c r="I344" s="231"/>
      <c r="J344" s="227"/>
      <c r="K344" s="227"/>
      <c r="L344" s="232"/>
      <c r="M344" s="233"/>
      <c r="N344" s="234"/>
      <c r="O344" s="234"/>
      <c r="P344" s="234"/>
      <c r="Q344" s="234"/>
      <c r="R344" s="234"/>
      <c r="S344" s="234"/>
      <c r="T344" s="23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6" t="s">
        <v>149</v>
      </c>
      <c r="AU344" s="236" t="s">
        <v>82</v>
      </c>
      <c r="AV344" s="13" t="s">
        <v>82</v>
      </c>
      <c r="AW344" s="13" t="s">
        <v>33</v>
      </c>
      <c r="AX344" s="13" t="s">
        <v>80</v>
      </c>
      <c r="AY344" s="236" t="s">
        <v>124</v>
      </c>
    </row>
    <row r="345" s="2" customFormat="1" ht="24.15" customHeight="1">
      <c r="A345" s="40"/>
      <c r="B345" s="41"/>
      <c r="C345" s="206" t="s">
        <v>469</v>
      </c>
      <c r="D345" s="206" t="s">
        <v>127</v>
      </c>
      <c r="E345" s="207" t="s">
        <v>470</v>
      </c>
      <c r="F345" s="208" t="s">
        <v>471</v>
      </c>
      <c r="G345" s="209" t="s">
        <v>190</v>
      </c>
      <c r="H345" s="210">
        <v>34</v>
      </c>
      <c r="I345" s="211"/>
      <c r="J345" s="212">
        <f>ROUND(I345*H345,2)</f>
        <v>0</v>
      </c>
      <c r="K345" s="208" t="s">
        <v>131</v>
      </c>
      <c r="L345" s="46"/>
      <c r="M345" s="213" t="s">
        <v>19</v>
      </c>
      <c r="N345" s="214" t="s">
        <v>43</v>
      </c>
      <c r="O345" s="86"/>
      <c r="P345" s="215">
        <f>O345*H345</f>
        <v>0</v>
      </c>
      <c r="Q345" s="215">
        <v>3.0000000000000001E-05</v>
      </c>
      <c r="R345" s="215">
        <f>Q345*H345</f>
        <v>0.0010200000000000001</v>
      </c>
      <c r="S345" s="215">
        <v>0</v>
      </c>
      <c r="T345" s="216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255</v>
      </c>
      <c r="AT345" s="217" t="s">
        <v>127</v>
      </c>
      <c r="AU345" s="217" t="s">
        <v>82</v>
      </c>
      <c r="AY345" s="19" t="s">
        <v>124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80</v>
      </c>
      <c r="BK345" s="218">
        <f>ROUND(I345*H345,2)</f>
        <v>0</v>
      </c>
      <c r="BL345" s="19" t="s">
        <v>255</v>
      </c>
      <c r="BM345" s="217" t="s">
        <v>472</v>
      </c>
    </row>
    <row r="346" s="2" customFormat="1">
      <c r="A346" s="40"/>
      <c r="B346" s="41"/>
      <c r="C346" s="42"/>
      <c r="D346" s="219" t="s">
        <v>134</v>
      </c>
      <c r="E346" s="42"/>
      <c r="F346" s="220" t="s">
        <v>473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134</v>
      </c>
      <c r="AU346" s="19" t="s">
        <v>82</v>
      </c>
    </row>
    <row r="347" s="2" customFormat="1">
      <c r="A347" s="40"/>
      <c r="B347" s="41"/>
      <c r="C347" s="42"/>
      <c r="D347" s="224" t="s">
        <v>136</v>
      </c>
      <c r="E347" s="42"/>
      <c r="F347" s="225" t="s">
        <v>474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136</v>
      </c>
      <c r="AU347" s="19" t="s">
        <v>82</v>
      </c>
    </row>
    <row r="348" s="13" customFormat="1">
      <c r="A348" s="13"/>
      <c r="B348" s="226"/>
      <c r="C348" s="227"/>
      <c r="D348" s="219" t="s">
        <v>149</v>
      </c>
      <c r="E348" s="228" t="s">
        <v>19</v>
      </c>
      <c r="F348" s="229" t="s">
        <v>462</v>
      </c>
      <c r="G348" s="227"/>
      <c r="H348" s="230">
        <v>34</v>
      </c>
      <c r="I348" s="231"/>
      <c r="J348" s="227"/>
      <c r="K348" s="227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149</v>
      </c>
      <c r="AU348" s="236" t="s">
        <v>82</v>
      </c>
      <c r="AV348" s="13" t="s">
        <v>82</v>
      </c>
      <c r="AW348" s="13" t="s">
        <v>33</v>
      </c>
      <c r="AX348" s="13" t="s">
        <v>80</v>
      </c>
      <c r="AY348" s="236" t="s">
        <v>124</v>
      </c>
    </row>
    <row r="349" s="12" customFormat="1" ht="22.8" customHeight="1">
      <c r="A349" s="12"/>
      <c r="B349" s="190"/>
      <c r="C349" s="191"/>
      <c r="D349" s="192" t="s">
        <v>71</v>
      </c>
      <c r="E349" s="204" t="s">
        <v>475</v>
      </c>
      <c r="F349" s="204" t="s">
        <v>476</v>
      </c>
      <c r="G349" s="191"/>
      <c r="H349" s="191"/>
      <c r="I349" s="194"/>
      <c r="J349" s="205">
        <f>BK349</f>
        <v>0</v>
      </c>
      <c r="K349" s="191"/>
      <c r="L349" s="196"/>
      <c r="M349" s="197"/>
      <c r="N349" s="198"/>
      <c r="O349" s="198"/>
      <c r="P349" s="199">
        <f>SUM(P350:P523)</f>
        <v>0</v>
      </c>
      <c r="Q349" s="198"/>
      <c r="R349" s="199">
        <f>SUM(R350:R523)</f>
        <v>1.5575914100000001</v>
      </c>
      <c r="S349" s="198"/>
      <c r="T349" s="200">
        <f>SUM(T350:T523)</f>
        <v>0.43286392000000001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01" t="s">
        <v>82</v>
      </c>
      <c r="AT349" s="202" t="s">
        <v>71</v>
      </c>
      <c r="AU349" s="202" t="s">
        <v>80</v>
      </c>
      <c r="AY349" s="201" t="s">
        <v>124</v>
      </c>
      <c r="BK349" s="203">
        <f>SUM(BK350:BK523)</f>
        <v>0</v>
      </c>
    </row>
    <row r="350" s="2" customFormat="1" ht="24.15" customHeight="1">
      <c r="A350" s="40"/>
      <c r="B350" s="41"/>
      <c r="C350" s="206" t="s">
        <v>477</v>
      </c>
      <c r="D350" s="206" t="s">
        <v>127</v>
      </c>
      <c r="E350" s="207" t="s">
        <v>478</v>
      </c>
      <c r="F350" s="208" t="s">
        <v>479</v>
      </c>
      <c r="G350" s="209" t="s">
        <v>130</v>
      </c>
      <c r="H350" s="210">
        <v>914.92600000000004</v>
      </c>
      <c r="I350" s="211"/>
      <c r="J350" s="212">
        <f>ROUND(I350*H350,2)</f>
        <v>0</v>
      </c>
      <c r="K350" s="208" t="s">
        <v>131</v>
      </c>
      <c r="L350" s="46"/>
      <c r="M350" s="213" t="s">
        <v>19</v>
      </c>
      <c r="N350" s="214" t="s">
        <v>43</v>
      </c>
      <c r="O350" s="86"/>
      <c r="P350" s="215">
        <f>O350*H350</f>
        <v>0</v>
      </c>
      <c r="Q350" s="215">
        <v>0</v>
      </c>
      <c r="R350" s="215">
        <f>Q350*H350</f>
        <v>0</v>
      </c>
      <c r="S350" s="215">
        <v>0</v>
      </c>
      <c r="T350" s="21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255</v>
      </c>
      <c r="AT350" s="217" t="s">
        <v>127</v>
      </c>
      <c r="AU350" s="217" t="s">
        <v>82</v>
      </c>
      <c r="AY350" s="19" t="s">
        <v>124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80</v>
      </c>
      <c r="BK350" s="218">
        <f>ROUND(I350*H350,2)</f>
        <v>0</v>
      </c>
      <c r="BL350" s="19" t="s">
        <v>255</v>
      </c>
      <c r="BM350" s="217" t="s">
        <v>480</v>
      </c>
    </row>
    <row r="351" s="2" customFormat="1">
      <c r="A351" s="40"/>
      <c r="B351" s="41"/>
      <c r="C351" s="42"/>
      <c r="D351" s="219" t="s">
        <v>134</v>
      </c>
      <c r="E351" s="42"/>
      <c r="F351" s="220" t="s">
        <v>481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134</v>
      </c>
      <c r="AU351" s="19" t="s">
        <v>82</v>
      </c>
    </row>
    <row r="352" s="2" customFormat="1">
      <c r="A352" s="40"/>
      <c r="B352" s="41"/>
      <c r="C352" s="42"/>
      <c r="D352" s="224" t="s">
        <v>136</v>
      </c>
      <c r="E352" s="42"/>
      <c r="F352" s="225" t="s">
        <v>482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136</v>
      </c>
      <c r="AU352" s="19" t="s">
        <v>82</v>
      </c>
    </row>
    <row r="353" s="13" customFormat="1">
      <c r="A353" s="13"/>
      <c r="B353" s="226"/>
      <c r="C353" s="227"/>
      <c r="D353" s="219" t="s">
        <v>149</v>
      </c>
      <c r="E353" s="228" t="s">
        <v>19</v>
      </c>
      <c r="F353" s="229" t="s">
        <v>483</v>
      </c>
      <c r="G353" s="227"/>
      <c r="H353" s="230">
        <v>300.25</v>
      </c>
      <c r="I353" s="231"/>
      <c r="J353" s="227"/>
      <c r="K353" s="227"/>
      <c r="L353" s="232"/>
      <c r="M353" s="233"/>
      <c r="N353" s="234"/>
      <c r="O353" s="234"/>
      <c r="P353" s="234"/>
      <c r="Q353" s="234"/>
      <c r="R353" s="234"/>
      <c r="S353" s="234"/>
      <c r="T353" s="23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6" t="s">
        <v>149</v>
      </c>
      <c r="AU353" s="236" t="s">
        <v>82</v>
      </c>
      <c r="AV353" s="13" t="s">
        <v>82</v>
      </c>
      <c r="AW353" s="13" t="s">
        <v>33</v>
      </c>
      <c r="AX353" s="13" t="s">
        <v>72</v>
      </c>
      <c r="AY353" s="236" t="s">
        <v>124</v>
      </c>
    </row>
    <row r="354" s="13" customFormat="1">
      <c r="A354" s="13"/>
      <c r="B354" s="226"/>
      <c r="C354" s="227"/>
      <c r="D354" s="219" t="s">
        <v>149</v>
      </c>
      <c r="E354" s="228" t="s">
        <v>19</v>
      </c>
      <c r="F354" s="229" t="s">
        <v>150</v>
      </c>
      <c r="G354" s="227"/>
      <c r="H354" s="230">
        <v>22.567</v>
      </c>
      <c r="I354" s="231"/>
      <c r="J354" s="227"/>
      <c r="K354" s="227"/>
      <c r="L354" s="232"/>
      <c r="M354" s="233"/>
      <c r="N354" s="234"/>
      <c r="O354" s="234"/>
      <c r="P354" s="234"/>
      <c r="Q354" s="234"/>
      <c r="R354" s="234"/>
      <c r="S354" s="234"/>
      <c r="T354" s="23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6" t="s">
        <v>149</v>
      </c>
      <c r="AU354" s="236" t="s">
        <v>82</v>
      </c>
      <c r="AV354" s="13" t="s">
        <v>82</v>
      </c>
      <c r="AW354" s="13" t="s">
        <v>33</v>
      </c>
      <c r="AX354" s="13" t="s">
        <v>72</v>
      </c>
      <c r="AY354" s="236" t="s">
        <v>124</v>
      </c>
    </row>
    <row r="355" s="13" customFormat="1">
      <c r="A355" s="13"/>
      <c r="B355" s="226"/>
      <c r="C355" s="227"/>
      <c r="D355" s="219" t="s">
        <v>149</v>
      </c>
      <c r="E355" s="228" t="s">
        <v>19</v>
      </c>
      <c r="F355" s="229" t="s">
        <v>151</v>
      </c>
      <c r="G355" s="227"/>
      <c r="H355" s="230">
        <v>51.655999999999999</v>
      </c>
      <c r="I355" s="231"/>
      <c r="J355" s="227"/>
      <c r="K355" s="227"/>
      <c r="L355" s="232"/>
      <c r="M355" s="233"/>
      <c r="N355" s="234"/>
      <c r="O355" s="234"/>
      <c r="P355" s="234"/>
      <c r="Q355" s="234"/>
      <c r="R355" s="234"/>
      <c r="S355" s="234"/>
      <c r="T355" s="23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6" t="s">
        <v>149</v>
      </c>
      <c r="AU355" s="236" t="s">
        <v>82</v>
      </c>
      <c r="AV355" s="13" t="s">
        <v>82</v>
      </c>
      <c r="AW355" s="13" t="s">
        <v>33</v>
      </c>
      <c r="AX355" s="13" t="s">
        <v>72</v>
      </c>
      <c r="AY355" s="236" t="s">
        <v>124</v>
      </c>
    </row>
    <row r="356" s="13" customFormat="1">
      <c r="A356" s="13"/>
      <c r="B356" s="226"/>
      <c r="C356" s="227"/>
      <c r="D356" s="219" t="s">
        <v>149</v>
      </c>
      <c r="E356" s="228" t="s">
        <v>19</v>
      </c>
      <c r="F356" s="229" t="s">
        <v>152</v>
      </c>
      <c r="G356" s="227"/>
      <c r="H356" s="230">
        <v>18.189</v>
      </c>
      <c r="I356" s="231"/>
      <c r="J356" s="227"/>
      <c r="K356" s="227"/>
      <c r="L356" s="232"/>
      <c r="M356" s="233"/>
      <c r="N356" s="234"/>
      <c r="O356" s="234"/>
      <c r="P356" s="234"/>
      <c r="Q356" s="234"/>
      <c r="R356" s="234"/>
      <c r="S356" s="234"/>
      <c r="T356" s="23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6" t="s">
        <v>149</v>
      </c>
      <c r="AU356" s="236" t="s">
        <v>82</v>
      </c>
      <c r="AV356" s="13" t="s">
        <v>82</v>
      </c>
      <c r="AW356" s="13" t="s">
        <v>33</v>
      </c>
      <c r="AX356" s="13" t="s">
        <v>72</v>
      </c>
      <c r="AY356" s="236" t="s">
        <v>124</v>
      </c>
    </row>
    <row r="357" s="13" customFormat="1">
      <c r="A357" s="13"/>
      <c r="B357" s="226"/>
      <c r="C357" s="227"/>
      <c r="D357" s="219" t="s">
        <v>149</v>
      </c>
      <c r="E357" s="228" t="s">
        <v>19</v>
      </c>
      <c r="F357" s="229" t="s">
        <v>153</v>
      </c>
      <c r="G357" s="227"/>
      <c r="H357" s="230">
        <v>48.636000000000003</v>
      </c>
      <c r="I357" s="231"/>
      <c r="J357" s="227"/>
      <c r="K357" s="227"/>
      <c r="L357" s="232"/>
      <c r="M357" s="233"/>
      <c r="N357" s="234"/>
      <c r="O357" s="234"/>
      <c r="P357" s="234"/>
      <c r="Q357" s="234"/>
      <c r="R357" s="234"/>
      <c r="S357" s="234"/>
      <c r="T357" s="23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149</v>
      </c>
      <c r="AU357" s="236" t="s">
        <v>82</v>
      </c>
      <c r="AV357" s="13" t="s">
        <v>82</v>
      </c>
      <c r="AW357" s="13" t="s">
        <v>33</v>
      </c>
      <c r="AX357" s="13" t="s">
        <v>72</v>
      </c>
      <c r="AY357" s="236" t="s">
        <v>124</v>
      </c>
    </row>
    <row r="358" s="13" customFormat="1">
      <c r="A358" s="13"/>
      <c r="B358" s="226"/>
      <c r="C358" s="227"/>
      <c r="D358" s="219" t="s">
        <v>149</v>
      </c>
      <c r="E358" s="228" t="s">
        <v>19</v>
      </c>
      <c r="F358" s="229" t="s">
        <v>154</v>
      </c>
      <c r="G358" s="227"/>
      <c r="H358" s="230">
        <v>65.201999999999998</v>
      </c>
      <c r="I358" s="231"/>
      <c r="J358" s="227"/>
      <c r="K358" s="227"/>
      <c r="L358" s="232"/>
      <c r="M358" s="233"/>
      <c r="N358" s="234"/>
      <c r="O358" s="234"/>
      <c r="P358" s="234"/>
      <c r="Q358" s="234"/>
      <c r="R358" s="234"/>
      <c r="S358" s="234"/>
      <c r="T358" s="23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6" t="s">
        <v>149</v>
      </c>
      <c r="AU358" s="236" t="s">
        <v>82</v>
      </c>
      <c r="AV358" s="13" t="s">
        <v>82</v>
      </c>
      <c r="AW358" s="13" t="s">
        <v>33</v>
      </c>
      <c r="AX358" s="13" t="s">
        <v>72</v>
      </c>
      <c r="AY358" s="236" t="s">
        <v>124</v>
      </c>
    </row>
    <row r="359" s="13" customFormat="1">
      <c r="A359" s="13"/>
      <c r="B359" s="226"/>
      <c r="C359" s="227"/>
      <c r="D359" s="219" t="s">
        <v>149</v>
      </c>
      <c r="E359" s="228" t="s">
        <v>19</v>
      </c>
      <c r="F359" s="229" t="s">
        <v>155</v>
      </c>
      <c r="G359" s="227"/>
      <c r="H359" s="230">
        <v>61.375</v>
      </c>
      <c r="I359" s="231"/>
      <c r="J359" s="227"/>
      <c r="K359" s="227"/>
      <c r="L359" s="232"/>
      <c r="M359" s="233"/>
      <c r="N359" s="234"/>
      <c r="O359" s="234"/>
      <c r="P359" s="234"/>
      <c r="Q359" s="234"/>
      <c r="R359" s="234"/>
      <c r="S359" s="234"/>
      <c r="T359" s="23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6" t="s">
        <v>149</v>
      </c>
      <c r="AU359" s="236" t="s">
        <v>82</v>
      </c>
      <c r="AV359" s="13" t="s">
        <v>82</v>
      </c>
      <c r="AW359" s="13" t="s">
        <v>33</v>
      </c>
      <c r="AX359" s="13" t="s">
        <v>72</v>
      </c>
      <c r="AY359" s="236" t="s">
        <v>124</v>
      </c>
    </row>
    <row r="360" s="13" customFormat="1">
      <c r="A360" s="13"/>
      <c r="B360" s="226"/>
      <c r="C360" s="227"/>
      <c r="D360" s="219" t="s">
        <v>149</v>
      </c>
      <c r="E360" s="228" t="s">
        <v>19</v>
      </c>
      <c r="F360" s="229" t="s">
        <v>156</v>
      </c>
      <c r="G360" s="227"/>
      <c r="H360" s="230">
        <v>57.267000000000003</v>
      </c>
      <c r="I360" s="231"/>
      <c r="J360" s="227"/>
      <c r="K360" s="227"/>
      <c r="L360" s="232"/>
      <c r="M360" s="233"/>
      <c r="N360" s="234"/>
      <c r="O360" s="234"/>
      <c r="P360" s="234"/>
      <c r="Q360" s="234"/>
      <c r="R360" s="234"/>
      <c r="S360" s="234"/>
      <c r="T360" s="23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6" t="s">
        <v>149</v>
      </c>
      <c r="AU360" s="236" t="s">
        <v>82</v>
      </c>
      <c r="AV360" s="13" t="s">
        <v>82</v>
      </c>
      <c r="AW360" s="13" t="s">
        <v>33</v>
      </c>
      <c r="AX360" s="13" t="s">
        <v>72</v>
      </c>
      <c r="AY360" s="236" t="s">
        <v>124</v>
      </c>
    </row>
    <row r="361" s="13" customFormat="1">
      <c r="A361" s="13"/>
      <c r="B361" s="226"/>
      <c r="C361" s="227"/>
      <c r="D361" s="219" t="s">
        <v>149</v>
      </c>
      <c r="E361" s="228" t="s">
        <v>19</v>
      </c>
      <c r="F361" s="229" t="s">
        <v>157</v>
      </c>
      <c r="G361" s="227"/>
      <c r="H361" s="230">
        <v>52.639000000000003</v>
      </c>
      <c r="I361" s="231"/>
      <c r="J361" s="227"/>
      <c r="K361" s="227"/>
      <c r="L361" s="232"/>
      <c r="M361" s="233"/>
      <c r="N361" s="234"/>
      <c r="O361" s="234"/>
      <c r="P361" s="234"/>
      <c r="Q361" s="234"/>
      <c r="R361" s="234"/>
      <c r="S361" s="234"/>
      <c r="T361" s="23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6" t="s">
        <v>149</v>
      </c>
      <c r="AU361" s="236" t="s">
        <v>82</v>
      </c>
      <c r="AV361" s="13" t="s">
        <v>82</v>
      </c>
      <c r="AW361" s="13" t="s">
        <v>33</v>
      </c>
      <c r="AX361" s="13" t="s">
        <v>72</v>
      </c>
      <c r="AY361" s="236" t="s">
        <v>124</v>
      </c>
    </row>
    <row r="362" s="13" customFormat="1">
      <c r="A362" s="13"/>
      <c r="B362" s="226"/>
      <c r="C362" s="227"/>
      <c r="D362" s="219" t="s">
        <v>149</v>
      </c>
      <c r="E362" s="228" t="s">
        <v>19</v>
      </c>
      <c r="F362" s="229" t="s">
        <v>158</v>
      </c>
      <c r="G362" s="227"/>
      <c r="H362" s="230">
        <v>44.664000000000001</v>
      </c>
      <c r="I362" s="231"/>
      <c r="J362" s="227"/>
      <c r="K362" s="227"/>
      <c r="L362" s="232"/>
      <c r="M362" s="233"/>
      <c r="N362" s="234"/>
      <c r="O362" s="234"/>
      <c r="P362" s="234"/>
      <c r="Q362" s="234"/>
      <c r="R362" s="234"/>
      <c r="S362" s="234"/>
      <c r="T362" s="23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6" t="s">
        <v>149</v>
      </c>
      <c r="AU362" s="236" t="s">
        <v>82</v>
      </c>
      <c r="AV362" s="13" t="s">
        <v>82</v>
      </c>
      <c r="AW362" s="13" t="s">
        <v>33</v>
      </c>
      <c r="AX362" s="13" t="s">
        <v>72</v>
      </c>
      <c r="AY362" s="236" t="s">
        <v>124</v>
      </c>
    </row>
    <row r="363" s="13" customFormat="1">
      <c r="A363" s="13"/>
      <c r="B363" s="226"/>
      <c r="C363" s="227"/>
      <c r="D363" s="219" t="s">
        <v>149</v>
      </c>
      <c r="E363" s="228" t="s">
        <v>19</v>
      </c>
      <c r="F363" s="229" t="s">
        <v>159</v>
      </c>
      <c r="G363" s="227"/>
      <c r="H363" s="230">
        <v>57.601999999999997</v>
      </c>
      <c r="I363" s="231"/>
      <c r="J363" s="227"/>
      <c r="K363" s="227"/>
      <c r="L363" s="232"/>
      <c r="M363" s="233"/>
      <c r="N363" s="234"/>
      <c r="O363" s="234"/>
      <c r="P363" s="234"/>
      <c r="Q363" s="234"/>
      <c r="R363" s="234"/>
      <c r="S363" s="234"/>
      <c r="T363" s="23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6" t="s">
        <v>149</v>
      </c>
      <c r="AU363" s="236" t="s">
        <v>82</v>
      </c>
      <c r="AV363" s="13" t="s">
        <v>82</v>
      </c>
      <c r="AW363" s="13" t="s">
        <v>33</v>
      </c>
      <c r="AX363" s="13" t="s">
        <v>72</v>
      </c>
      <c r="AY363" s="236" t="s">
        <v>124</v>
      </c>
    </row>
    <row r="364" s="13" customFormat="1">
      <c r="A364" s="13"/>
      <c r="B364" s="226"/>
      <c r="C364" s="227"/>
      <c r="D364" s="219" t="s">
        <v>149</v>
      </c>
      <c r="E364" s="228" t="s">
        <v>19</v>
      </c>
      <c r="F364" s="229" t="s">
        <v>160</v>
      </c>
      <c r="G364" s="227"/>
      <c r="H364" s="230">
        <v>75.507000000000005</v>
      </c>
      <c r="I364" s="231"/>
      <c r="J364" s="227"/>
      <c r="K364" s="227"/>
      <c r="L364" s="232"/>
      <c r="M364" s="233"/>
      <c r="N364" s="234"/>
      <c r="O364" s="234"/>
      <c r="P364" s="234"/>
      <c r="Q364" s="234"/>
      <c r="R364" s="234"/>
      <c r="S364" s="234"/>
      <c r="T364" s="23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6" t="s">
        <v>149</v>
      </c>
      <c r="AU364" s="236" t="s">
        <v>82</v>
      </c>
      <c r="AV364" s="13" t="s">
        <v>82</v>
      </c>
      <c r="AW364" s="13" t="s">
        <v>33</v>
      </c>
      <c r="AX364" s="13" t="s">
        <v>72</v>
      </c>
      <c r="AY364" s="236" t="s">
        <v>124</v>
      </c>
    </row>
    <row r="365" s="13" customFormat="1">
      <c r="A365" s="13"/>
      <c r="B365" s="226"/>
      <c r="C365" s="227"/>
      <c r="D365" s="219" t="s">
        <v>149</v>
      </c>
      <c r="E365" s="228" t="s">
        <v>19</v>
      </c>
      <c r="F365" s="229" t="s">
        <v>161</v>
      </c>
      <c r="G365" s="227"/>
      <c r="H365" s="230">
        <v>23.988</v>
      </c>
      <c r="I365" s="231"/>
      <c r="J365" s="227"/>
      <c r="K365" s="227"/>
      <c r="L365" s="232"/>
      <c r="M365" s="233"/>
      <c r="N365" s="234"/>
      <c r="O365" s="234"/>
      <c r="P365" s="234"/>
      <c r="Q365" s="234"/>
      <c r="R365" s="234"/>
      <c r="S365" s="234"/>
      <c r="T365" s="23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6" t="s">
        <v>149</v>
      </c>
      <c r="AU365" s="236" t="s">
        <v>82</v>
      </c>
      <c r="AV365" s="13" t="s">
        <v>82</v>
      </c>
      <c r="AW365" s="13" t="s">
        <v>33</v>
      </c>
      <c r="AX365" s="13" t="s">
        <v>72</v>
      </c>
      <c r="AY365" s="236" t="s">
        <v>124</v>
      </c>
    </row>
    <row r="366" s="13" customFormat="1">
      <c r="A366" s="13"/>
      <c r="B366" s="226"/>
      <c r="C366" s="227"/>
      <c r="D366" s="219" t="s">
        <v>149</v>
      </c>
      <c r="E366" s="228" t="s">
        <v>19</v>
      </c>
      <c r="F366" s="229" t="s">
        <v>162</v>
      </c>
      <c r="G366" s="227"/>
      <c r="H366" s="230">
        <v>17.952000000000002</v>
      </c>
      <c r="I366" s="231"/>
      <c r="J366" s="227"/>
      <c r="K366" s="227"/>
      <c r="L366" s="232"/>
      <c r="M366" s="233"/>
      <c r="N366" s="234"/>
      <c r="O366" s="234"/>
      <c r="P366" s="234"/>
      <c r="Q366" s="234"/>
      <c r="R366" s="234"/>
      <c r="S366" s="234"/>
      <c r="T366" s="23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6" t="s">
        <v>149</v>
      </c>
      <c r="AU366" s="236" t="s">
        <v>82</v>
      </c>
      <c r="AV366" s="13" t="s">
        <v>82</v>
      </c>
      <c r="AW366" s="13" t="s">
        <v>33</v>
      </c>
      <c r="AX366" s="13" t="s">
        <v>72</v>
      </c>
      <c r="AY366" s="236" t="s">
        <v>124</v>
      </c>
    </row>
    <row r="367" s="13" customFormat="1">
      <c r="A367" s="13"/>
      <c r="B367" s="226"/>
      <c r="C367" s="227"/>
      <c r="D367" s="219" t="s">
        <v>149</v>
      </c>
      <c r="E367" s="228" t="s">
        <v>19</v>
      </c>
      <c r="F367" s="229" t="s">
        <v>163</v>
      </c>
      <c r="G367" s="227"/>
      <c r="H367" s="230">
        <v>17.431999999999999</v>
      </c>
      <c r="I367" s="231"/>
      <c r="J367" s="227"/>
      <c r="K367" s="227"/>
      <c r="L367" s="232"/>
      <c r="M367" s="233"/>
      <c r="N367" s="234"/>
      <c r="O367" s="234"/>
      <c r="P367" s="234"/>
      <c r="Q367" s="234"/>
      <c r="R367" s="234"/>
      <c r="S367" s="234"/>
      <c r="T367" s="23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149</v>
      </c>
      <c r="AU367" s="236" t="s">
        <v>82</v>
      </c>
      <c r="AV367" s="13" t="s">
        <v>82</v>
      </c>
      <c r="AW367" s="13" t="s">
        <v>33</v>
      </c>
      <c r="AX367" s="13" t="s">
        <v>72</v>
      </c>
      <c r="AY367" s="236" t="s">
        <v>124</v>
      </c>
    </row>
    <row r="368" s="14" customFormat="1">
      <c r="A368" s="14"/>
      <c r="B368" s="237"/>
      <c r="C368" s="238"/>
      <c r="D368" s="219" t="s">
        <v>149</v>
      </c>
      <c r="E368" s="239" t="s">
        <v>19</v>
      </c>
      <c r="F368" s="240" t="s">
        <v>164</v>
      </c>
      <c r="G368" s="238"/>
      <c r="H368" s="241">
        <v>914.92600000000004</v>
      </c>
      <c r="I368" s="242"/>
      <c r="J368" s="238"/>
      <c r="K368" s="238"/>
      <c r="L368" s="243"/>
      <c r="M368" s="244"/>
      <c r="N368" s="245"/>
      <c r="O368" s="245"/>
      <c r="P368" s="245"/>
      <c r="Q368" s="245"/>
      <c r="R368" s="245"/>
      <c r="S368" s="245"/>
      <c r="T368" s="246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7" t="s">
        <v>149</v>
      </c>
      <c r="AU368" s="247" t="s">
        <v>82</v>
      </c>
      <c r="AV368" s="14" t="s">
        <v>132</v>
      </c>
      <c r="AW368" s="14" t="s">
        <v>33</v>
      </c>
      <c r="AX368" s="14" t="s">
        <v>80</v>
      </c>
      <c r="AY368" s="247" t="s">
        <v>124</v>
      </c>
    </row>
    <row r="369" s="2" customFormat="1" ht="24.15" customHeight="1">
      <c r="A369" s="40"/>
      <c r="B369" s="41"/>
      <c r="C369" s="206" t="s">
        <v>484</v>
      </c>
      <c r="D369" s="206" t="s">
        <v>127</v>
      </c>
      <c r="E369" s="207" t="s">
        <v>485</v>
      </c>
      <c r="F369" s="208" t="s">
        <v>486</v>
      </c>
      <c r="G369" s="209" t="s">
        <v>130</v>
      </c>
      <c r="H369" s="210">
        <v>914.92600000000004</v>
      </c>
      <c r="I369" s="211"/>
      <c r="J369" s="212">
        <f>ROUND(I369*H369,2)</f>
        <v>0</v>
      </c>
      <c r="K369" s="208" t="s">
        <v>131</v>
      </c>
      <c r="L369" s="46"/>
      <c r="M369" s="213" t="s">
        <v>19</v>
      </c>
      <c r="N369" s="214" t="s">
        <v>43</v>
      </c>
      <c r="O369" s="86"/>
      <c r="P369" s="215">
        <f>O369*H369</f>
        <v>0</v>
      </c>
      <c r="Q369" s="215">
        <v>0</v>
      </c>
      <c r="R369" s="215">
        <f>Q369*H369</f>
        <v>0</v>
      </c>
      <c r="S369" s="215">
        <v>0.00014999999999999999</v>
      </c>
      <c r="T369" s="216">
        <f>S369*H369</f>
        <v>0.1372389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7" t="s">
        <v>255</v>
      </c>
      <c r="AT369" s="217" t="s">
        <v>127</v>
      </c>
      <c r="AU369" s="217" t="s">
        <v>82</v>
      </c>
      <c r="AY369" s="19" t="s">
        <v>124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9" t="s">
        <v>80</v>
      </c>
      <c r="BK369" s="218">
        <f>ROUND(I369*H369,2)</f>
        <v>0</v>
      </c>
      <c r="BL369" s="19" t="s">
        <v>255</v>
      </c>
      <c r="BM369" s="217" t="s">
        <v>487</v>
      </c>
    </row>
    <row r="370" s="2" customFormat="1">
      <c r="A370" s="40"/>
      <c r="B370" s="41"/>
      <c r="C370" s="42"/>
      <c r="D370" s="219" t="s">
        <v>134</v>
      </c>
      <c r="E370" s="42"/>
      <c r="F370" s="220" t="s">
        <v>488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134</v>
      </c>
      <c r="AU370" s="19" t="s">
        <v>82</v>
      </c>
    </row>
    <row r="371" s="2" customFormat="1">
      <c r="A371" s="40"/>
      <c r="B371" s="41"/>
      <c r="C371" s="42"/>
      <c r="D371" s="224" t="s">
        <v>136</v>
      </c>
      <c r="E371" s="42"/>
      <c r="F371" s="225" t="s">
        <v>489</v>
      </c>
      <c r="G371" s="42"/>
      <c r="H371" s="42"/>
      <c r="I371" s="221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136</v>
      </c>
      <c r="AU371" s="19" t="s">
        <v>82</v>
      </c>
    </row>
    <row r="372" s="13" customFormat="1">
      <c r="A372" s="13"/>
      <c r="B372" s="226"/>
      <c r="C372" s="227"/>
      <c r="D372" s="219" t="s">
        <v>149</v>
      </c>
      <c r="E372" s="228" t="s">
        <v>19</v>
      </c>
      <c r="F372" s="229" t="s">
        <v>483</v>
      </c>
      <c r="G372" s="227"/>
      <c r="H372" s="230">
        <v>300.25</v>
      </c>
      <c r="I372" s="231"/>
      <c r="J372" s="227"/>
      <c r="K372" s="227"/>
      <c r="L372" s="232"/>
      <c r="M372" s="233"/>
      <c r="N372" s="234"/>
      <c r="O372" s="234"/>
      <c r="P372" s="234"/>
      <c r="Q372" s="234"/>
      <c r="R372" s="234"/>
      <c r="S372" s="234"/>
      <c r="T372" s="23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6" t="s">
        <v>149</v>
      </c>
      <c r="AU372" s="236" t="s">
        <v>82</v>
      </c>
      <c r="AV372" s="13" t="s">
        <v>82</v>
      </c>
      <c r="AW372" s="13" t="s">
        <v>33</v>
      </c>
      <c r="AX372" s="13" t="s">
        <v>72</v>
      </c>
      <c r="AY372" s="236" t="s">
        <v>124</v>
      </c>
    </row>
    <row r="373" s="13" customFormat="1">
      <c r="A373" s="13"/>
      <c r="B373" s="226"/>
      <c r="C373" s="227"/>
      <c r="D373" s="219" t="s">
        <v>149</v>
      </c>
      <c r="E373" s="228" t="s">
        <v>19</v>
      </c>
      <c r="F373" s="229" t="s">
        <v>150</v>
      </c>
      <c r="G373" s="227"/>
      <c r="H373" s="230">
        <v>22.567</v>
      </c>
      <c r="I373" s="231"/>
      <c r="J373" s="227"/>
      <c r="K373" s="227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149</v>
      </c>
      <c r="AU373" s="236" t="s">
        <v>82</v>
      </c>
      <c r="AV373" s="13" t="s">
        <v>82</v>
      </c>
      <c r="AW373" s="13" t="s">
        <v>33</v>
      </c>
      <c r="AX373" s="13" t="s">
        <v>72</v>
      </c>
      <c r="AY373" s="236" t="s">
        <v>124</v>
      </c>
    </row>
    <row r="374" s="13" customFormat="1">
      <c r="A374" s="13"/>
      <c r="B374" s="226"/>
      <c r="C374" s="227"/>
      <c r="D374" s="219" t="s">
        <v>149</v>
      </c>
      <c r="E374" s="228" t="s">
        <v>19</v>
      </c>
      <c r="F374" s="229" t="s">
        <v>151</v>
      </c>
      <c r="G374" s="227"/>
      <c r="H374" s="230">
        <v>51.655999999999999</v>
      </c>
      <c r="I374" s="231"/>
      <c r="J374" s="227"/>
      <c r="K374" s="227"/>
      <c r="L374" s="232"/>
      <c r="M374" s="233"/>
      <c r="N374" s="234"/>
      <c r="O374" s="234"/>
      <c r="P374" s="234"/>
      <c r="Q374" s="234"/>
      <c r="R374" s="234"/>
      <c r="S374" s="234"/>
      <c r="T374" s="23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6" t="s">
        <v>149</v>
      </c>
      <c r="AU374" s="236" t="s">
        <v>82</v>
      </c>
      <c r="AV374" s="13" t="s">
        <v>82</v>
      </c>
      <c r="AW374" s="13" t="s">
        <v>33</v>
      </c>
      <c r="AX374" s="13" t="s">
        <v>72</v>
      </c>
      <c r="AY374" s="236" t="s">
        <v>124</v>
      </c>
    </row>
    <row r="375" s="13" customFormat="1">
      <c r="A375" s="13"/>
      <c r="B375" s="226"/>
      <c r="C375" s="227"/>
      <c r="D375" s="219" t="s">
        <v>149</v>
      </c>
      <c r="E375" s="228" t="s">
        <v>19</v>
      </c>
      <c r="F375" s="229" t="s">
        <v>152</v>
      </c>
      <c r="G375" s="227"/>
      <c r="H375" s="230">
        <v>18.189</v>
      </c>
      <c r="I375" s="231"/>
      <c r="J375" s="227"/>
      <c r="K375" s="227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149</v>
      </c>
      <c r="AU375" s="236" t="s">
        <v>82</v>
      </c>
      <c r="AV375" s="13" t="s">
        <v>82</v>
      </c>
      <c r="AW375" s="13" t="s">
        <v>33</v>
      </c>
      <c r="AX375" s="13" t="s">
        <v>72</v>
      </c>
      <c r="AY375" s="236" t="s">
        <v>124</v>
      </c>
    </row>
    <row r="376" s="13" customFormat="1">
      <c r="A376" s="13"/>
      <c r="B376" s="226"/>
      <c r="C376" s="227"/>
      <c r="D376" s="219" t="s">
        <v>149</v>
      </c>
      <c r="E376" s="228" t="s">
        <v>19</v>
      </c>
      <c r="F376" s="229" t="s">
        <v>153</v>
      </c>
      <c r="G376" s="227"/>
      <c r="H376" s="230">
        <v>48.636000000000003</v>
      </c>
      <c r="I376" s="231"/>
      <c r="J376" s="227"/>
      <c r="K376" s="227"/>
      <c r="L376" s="232"/>
      <c r="M376" s="233"/>
      <c r="N376" s="234"/>
      <c r="O376" s="234"/>
      <c r="P376" s="234"/>
      <c r="Q376" s="234"/>
      <c r="R376" s="234"/>
      <c r="S376" s="234"/>
      <c r="T376" s="23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6" t="s">
        <v>149</v>
      </c>
      <c r="AU376" s="236" t="s">
        <v>82</v>
      </c>
      <c r="AV376" s="13" t="s">
        <v>82</v>
      </c>
      <c r="AW376" s="13" t="s">
        <v>33</v>
      </c>
      <c r="AX376" s="13" t="s">
        <v>72</v>
      </c>
      <c r="AY376" s="236" t="s">
        <v>124</v>
      </c>
    </row>
    <row r="377" s="13" customFormat="1">
      <c r="A377" s="13"/>
      <c r="B377" s="226"/>
      <c r="C377" s="227"/>
      <c r="D377" s="219" t="s">
        <v>149</v>
      </c>
      <c r="E377" s="228" t="s">
        <v>19</v>
      </c>
      <c r="F377" s="229" t="s">
        <v>154</v>
      </c>
      <c r="G377" s="227"/>
      <c r="H377" s="230">
        <v>65.201999999999998</v>
      </c>
      <c r="I377" s="231"/>
      <c r="J377" s="227"/>
      <c r="K377" s="227"/>
      <c r="L377" s="232"/>
      <c r="M377" s="233"/>
      <c r="N377" s="234"/>
      <c r="O377" s="234"/>
      <c r="P377" s="234"/>
      <c r="Q377" s="234"/>
      <c r="R377" s="234"/>
      <c r="S377" s="234"/>
      <c r="T377" s="23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6" t="s">
        <v>149</v>
      </c>
      <c r="AU377" s="236" t="s">
        <v>82</v>
      </c>
      <c r="AV377" s="13" t="s">
        <v>82</v>
      </c>
      <c r="AW377" s="13" t="s">
        <v>33</v>
      </c>
      <c r="AX377" s="13" t="s">
        <v>72</v>
      </c>
      <c r="AY377" s="236" t="s">
        <v>124</v>
      </c>
    </row>
    <row r="378" s="13" customFormat="1">
      <c r="A378" s="13"/>
      <c r="B378" s="226"/>
      <c r="C378" s="227"/>
      <c r="D378" s="219" t="s">
        <v>149</v>
      </c>
      <c r="E378" s="228" t="s">
        <v>19</v>
      </c>
      <c r="F378" s="229" t="s">
        <v>155</v>
      </c>
      <c r="G378" s="227"/>
      <c r="H378" s="230">
        <v>61.375</v>
      </c>
      <c r="I378" s="231"/>
      <c r="J378" s="227"/>
      <c r="K378" s="227"/>
      <c r="L378" s="232"/>
      <c r="M378" s="233"/>
      <c r="N378" s="234"/>
      <c r="O378" s="234"/>
      <c r="P378" s="234"/>
      <c r="Q378" s="234"/>
      <c r="R378" s="234"/>
      <c r="S378" s="234"/>
      <c r="T378" s="23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6" t="s">
        <v>149</v>
      </c>
      <c r="AU378" s="236" t="s">
        <v>82</v>
      </c>
      <c r="AV378" s="13" t="s">
        <v>82</v>
      </c>
      <c r="AW378" s="13" t="s">
        <v>33</v>
      </c>
      <c r="AX378" s="13" t="s">
        <v>72</v>
      </c>
      <c r="AY378" s="236" t="s">
        <v>124</v>
      </c>
    </row>
    <row r="379" s="13" customFormat="1">
      <c r="A379" s="13"/>
      <c r="B379" s="226"/>
      <c r="C379" s="227"/>
      <c r="D379" s="219" t="s">
        <v>149</v>
      </c>
      <c r="E379" s="228" t="s">
        <v>19</v>
      </c>
      <c r="F379" s="229" t="s">
        <v>156</v>
      </c>
      <c r="G379" s="227"/>
      <c r="H379" s="230">
        <v>57.267000000000003</v>
      </c>
      <c r="I379" s="231"/>
      <c r="J379" s="227"/>
      <c r="K379" s="227"/>
      <c r="L379" s="232"/>
      <c r="M379" s="233"/>
      <c r="N379" s="234"/>
      <c r="O379" s="234"/>
      <c r="P379" s="234"/>
      <c r="Q379" s="234"/>
      <c r="R379" s="234"/>
      <c r="S379" s="234"/>
      <c r="T379" s="23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6" t="s">
        <v>149</v>
      </c>
      <c r="AU379" s="236" t="s">
        <v>82</v>
      </c>
      <c r="AV379" s="13" t="s">
        <v>82</v>
      </c>
      <c r="AW379" s="13" t="s">
        <v>33</v>
      </c>
      <c r="AX379" s="13" t="s">
        <v>72</v>
      </c>
      <c r="AY379" s="236" t="s">
        <v>124</v>
      </c>
    </row>
    <row r="380" s="13" customFormat="1">
      <c r="A380" s="13"/>
      <c r="B380" s="226"/>
      <c r="C380" s="227"/>
      <c r="D380" s="219" t="s">
        <v>149</v>
      </c>
      <c r="E380" s="228" t="s">
        <v>19</v>
      </c>
      <c r="F380" s="229" t="s">
        <v>157</v>
      </c>
      <c r="G380" s="227"/>
      <c r="H380" s="230">
        <v>52.639000000000003</v>
      </c>
      <c r="I380" s="231"/>
      <c r="J380" s="227"/>
      <c r="K380" s="227"/>
      <c r="L380" s="232"/>
      <c r="M380" s="233"/>
      <c r="N380" s="234"/>
      <c r="O380" s="234"/>
      <c r="P380" s="234"/>
      <c r="Q380" s="234"/>
      <c r="R380" s="234"/>
      <c r="S380" s="234"/>
      <c r="T380" s="23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6" t="s">
        <v>149</v>
      </c>
      <c r="AU380" s="236" t="s">
        <v>82</v>
      </c>
      <c r="AV380" s="13" t="s">
        <v>82</v>
      </c>
      <c r="AW380" s="13" t="s">
        <v>33</v>
      </c>
      <c r="AX380" s="13" t="s">
        <v>72</v>
      </c>
      <c r="AY380" s="236" t="s">
        <v>124</v>
      </c>
    </row>
    <row r="381" s="13" customFormat="1">
      <c r="A381" s="13"/>
      <c r="B381" s="226"/>
      <c r="C381" s="227"/>
      <c r="D381" s="219" t="s">
        <v>149</v>
      </c>
      <c r="E381" s="228" t="s">
        <v>19</v>
      </c>
      <c r="F381" s="229" t="s">
        <v>158</v>
      </c>
      <c r="G381" s="227"/>
      <c r="H381" s="230">
        <v>44.664000000000001</v>
      </c>
      <c r="I381" s="231"/>
      <c r="J381" s="227"/>
      <c r="K381" s="227"/>
      <c r="L381" s="232"/>
      <c r="M381" s="233"/>
      <c r="N381" s="234"/>
      <c r="O381" s="234"/>
      <c r="P381" s="234"/>
      <c r="Q381" s="234"/>
      <c r="R381" s="234"/>
      <c r="S381" s="234"/>
      <c r="T381" s="235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6" t="s">
        <v>149</v>
      </c>
      <c r="AU381" s="236" t="s">
        <v>82</v>
      </c>
      <c r="AV381" s="13" t="s">
        <v>82</v>
      </c>
      <c r="AW381" s="13" t="s">
        <v>33</v>
      </c>
      <c r="AX381" s="13" t="s">
        <v>72</v>
      </c>
      <c r="AY381" s="236" t="s">
        <v>124</v>
      </c>
    </row>
    <row r="382" s="13" customFormat="1">
      <c r="A382" s="13"/>
      <c r="B382" s="226"/>
      <c r="C382" s="227"/>
      <c r="D382" s="219" t="s">
        <v>149</v>
      </c>
      <c r="E382" s="228" t="s">
        <v>19</v>
      </c>
      <c r="F382" s="229" t="s">
        <v>159</v>
      </c>
      <c r="G382" s="227"/>
      <c r="H382" s="230">
        <v>57.601999999999997</v>
      </c>
      <c r="I382" s="231"/>
      <c r="J382" s="227"/>
      <c r="K382" s="227"/>
      <c r="L382" s="232"/>
      <c r="M382" s="233"/>
      <c r="N382" s="234"/>
      <c r="O382" s="234"/>
      <c r="P382" s="234"/>
      <c r="Q382" s="234"/>
      <c r="R382" s="234"/>
      <c r="S382" s="234"/>
      <c r="T382" s="23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6" t="s">
        <v>149</v>
      </c>
      <c r="AU382" s="236" t="s">
        <v>82</v>
      </c>
      <c r="AV382" s="13" t="s">
        <v>82</v>
      </c>
      <c r="AW382" s="13" t="s">
        <v>33</v>
      </c>
      <c r="AX382" s="13" t="s">
        <v>72</v>
      </c>
      <c r="AY382" s="236" t="s">
        <v>124</v>
      </c>
    </row>
    <row r="383" s="13" customFormat="1">
      <c r="A383" s="13"/>
      <c r="B383" s="226"/>
      <c r="C383" s="227"/>
      <c r="D383" s="219" t="s">
        <v>149</v>
      </c>
      <c r="E383" s="228" t="s">
        <v>19</v>
      </c>
      <c r="F383" s="229" t="s">
        <v>160</v>
      </c>
      <c r="G383" s="227"/>
      <c r="H383" s="230">
        <v>75.507000000000005</v>
      </c>
      <c r="I383" s="231"/>
      <c r="J383" s="227"/>
      <c r="K383" s="227"/>
      <c r="L383" s="232"/>
      <c r="M383" s="233"/>
      <c r="N383" s="234"/>
      <c r="O383" s="234"/>
      <c r="P383" s="234"/>
      <c r="Q383" s="234"/>
      <c r="R383" s="234"/>
      <c r="S383" s="234"/>
      <c r="T383" s="23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6" t="s">
        <v>149</v>
      </c>
      <c r="AU383" s="236" t="s">
        <v>82</v>
      </c>
      <c r="AV383" s="13" t="s">
        <v>82</v>
      </c>
      <c r="AW383" s="13" t="s">
        <v>33</v>
      </c>
      <c r="AX383" s="13" t="s">
        <v>72</v>
      </c>
      <c r="AY383" s="236" t="s">
        <v>124</v>
      </c>
    </row>
    <row r="384" s="13" customFormat="1">
      <c r="A384" s="13"/>
      <c r="B384" s="226"/>
      <c r="C384" s="227"/>
      <c r="D384" s="219" t="s">
        <v>149</v>
      </c>
      <c r="E384" s="228" t="s">
        <v>19</v>
      </c>
      <c r="F384" s="229" t="s">
        <v>161</v>
      </c>
      <c r="G384" s="227"/>
      <c r="H384" s="230">
        <v>23.988</v>
      </c>
      <c r="I384" s="231"/>
      <c r="J384" s="227"/>
      <c r="K384" s="227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149</v>
      </c>
      <c r="AU384" s="236" t="s">
        <v>82</v>
      </c>
      <c r="AV384" s="13" t="s">
        <v>82</v>
      </c>
      <c r="AW384" s="13" t="s">
        <v>33</v>
      </c>
      <c r="AX384" s="13" t="s">
        <v>72</v>
      </c>
      <c r="AY384" s="236" t="s">
        <v>124</v>
      </c>
    </row>
    <row r="385" s="13" customFormat="1">
      <c r="A385" s="13"/>
      <c r="B385" s="226"/>
      <c r="C385" s="227"/>
      <c r="D385" s="219" t="s">
        <v>149</v>
      </c>
      <c r="E385" s="228" t="s">
        <v>19</v>
      </c>
      <c r="F385" s="229" t="s">
        <v>162</v>
      </c>
      <c r="G385" s="227"/>
      <c r="H385" s="230">
        <v>17.952000000000002</v>
      </c>
      <c r="I385" s="231"/>
      <c r="J385" s="227"/>
      <c r="K385" s="227"/>
      <c r="L385" s="232"/>
      <c r="M385" s="233"/>
      <c r="N385" s="234"/>
      <c r="O385" s="234"/>
      <c r="P385" s="234"/>
      <c r="Q385" s="234"/>
      <c r="R385" s="234"/>
      <c r="S385" s="234"/>
      <c r="T385" s="23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6" t="s">
        <v>149</v>
      </c>
      <c r="AU385" s="236" t="s">
        <v>82</v>
      </c>
      <c r="AV385" s="13" t="s">
        <v>82</v>
      </c>
      <c r="AW385" s="13" t="s">
        <v>33</v>
      </c>
      <c r="AX385" s="13" t="s">
        <v>72</v>
      </c>
      <c r="AY385" s="236" t="s">
        <v>124</v>
      </c>
    </row>
    <row r="386" s="13" customFormat="1">
      <c r="A386" s="13"/>
      <c r="B386" s="226"/>
      <c r="C386" s="227"/>
      <c r="D386" s="219" t="s">
        <v>149</v>
      </c>
      <c r="E386" s="228" t="s">
        <v>19</v>
      </c>
      <c r="F386" s="229" t="s">
        <v>163</v>
      </c>
      <c r="G386" s="227"/>
      <c r="H386" s="230">
        <v>17.431999999999999</v>
      </c>
      <c r="I386" s="231"/>
      <c r="J386" s="227"/>
      <c r="K386" s="227"/>
      <c r="L386" s="232"/>
      <c r="M386" s="233"/>
      <c r="N386" s="234"/>
      <c r="O386" s="234"/>
      <c r="P386" s="234"/>
      <c r="Q386" s="234"/>
      <c r="R386" s="234"/>
      <c r="S386" s="234"/>
      <c r="T386" s="23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6" t="s">
        <v>149</v>
      </c>
      <c r="AU386" s="236" t="s">
        <v>82</v>
      </c>
      <c r="AV386" s="13" t="s">
        <v>82</v>
      </c>
      <c r="AW386" s="13" t="s">
        <v>33</v>
      </c>
      <c r="AX386" s="13" t="s">
        <v>72</v>
      </c>
      <c r="AY386" s="236" t="s">
        <v>124</v>
      </c>
    </row>
    <row r="387" s="14" customFormat="1">
      <c r="A387" s="14"/>
      <c r="B387" s="237"/>
      <c r="C387" s="238"/>
      <c r="D387" s="219" t="s">
        <v>149</v>
      </c>
      <c r="E387" s="239" t="s">
        <v>19</v>
      </c>
      <c r="F387" s="240" t="s">
        <v>164</v>
      </c>
      <c r="G387" s="238"/>
      <c r="H387" s="241">
        <v>914.92600000000004</v>
      </c>
      <c r="I387" s="242"/>
      <c r="J387" s="238"/>
      <c r="K387" s="238"/>
      <c r="L387" s="243"/>
      <c r="M387" s="244"/>
      <c r="N387" s="245"/>
      <c r="O387" s="245"/>
      <c r="P387" s="245"/>
      <c r="Q387" s="245"/>
      <c r="R387" s="245"/>
      <c r="S387" s="245"/>
      <c r="T387" s="24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7" t="s">
        <v>149</v>
      </c>
      <c r="AU387" s="247" t="s">
        <v>82</v>
      </c>
      <c r="AV387" s="14" t="s">
        <v>132</v>
      </c>
      <c r="AW387" s="14" t="s">
        <v>33</v>
      </c>
      <c r="AX387" s="14" t="s">
        <v>80</v>
      </c>
      <c r="AY387" s="247" t="s">
        <v>124</v>
      </c>
    </row>
    <row r="388" s="2" customFormat="1" ht="16.5" customHeight="1">
      <c r="A388" s="40"/>
      <c r="B388" s="41"/>
      <c r="C388" s="206" t="s">
        <v>490</v>
      </c>
      <c r="D388" s="206" t="s">
        <v>127</v>
      </c>
      <c r="E388" s="207" t="s">
        <v>491</v>
      </c>
      <c r="F388" s="208" t="s">
        <v>492</v>
      </c>
      <c r="G388" s="209" t="s">
        <v>130</v>
      </c>
      <c r="H388" s="210">
        <v>914.92600000000004</v>
      </c>
      <c r="I388" s="211"/>
      <c r="J388" s="212">
        <f>ROUND(I388*H388,2)</f>
        <v>0</v>
      </c>
      <c r="K388" s="208" t="s">
        <v>131</v>
      </c>
      <c r="L388" s="46"/>
      <c r="M388" s="213" t="s">
        <v>19</v>
      </c>
      <c r="N388" s="214" t="s">
        <v>43</v>
      </c>
      <c r="O388" s="86"/>
      <c r="P388" s="215">
        <f>O388*H388</f>
        <v>0</v>
      </c>
      <c r="Q388" s="215">
        <v>0.001</v>
      </c>
      <c r="R388" s="215">
        <f>Q388*H388</f>
        <v>0.91492600000000002</v>
      </c>
      <c r="S388" s="215">
        <v>0.00031</v>
      </c>
      <c r="T388" s="216">
        <f>S388*H388</f>
        <v>0.28362705999999999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7" t="s">
        <v>255</v>
      </c>
      <c r="AT388" s="217" t="s">
        <v>127</v>
      </c>
      <c r="AU388" s="217" t="s">
        <v>82</v>
      </c>
      <c r="AY388" s="19" t="s">
        <v>124</v>
      </c>
      <c r="BE388" s="218">
        <f>IF(N388="základní",J388,0)</f>
        <v>0</v>
      </c>
      <c r="BF388" s="218">
        <f>IF(N388="snížená",J388,0)</f>
        <v>0</v>
      </c>
      <c r="BG388" s="218">
        <f>IF(N388="zákl. přenesená",J388,0)</f>
        <v>0</v>
      </c>
      <c r="BH388" s="218">
        <f>IF(N388="sníž. přenesená",J388,0)</f>
        <v>0</v>
      </c>
      <c r="BI388" s="218">
        <f>IF(N388="nulová",J388,0)</f>
        <v>0</v>
      </c>
      <c r="BJ388" s="19" t="s">
        <v>80</v>
      </c>
      <c r="BK388" s="218">
        <f>ROUND(I388*H388,2)</f>
        <v>0</v>
      </c>
      <c r="BL388" s="19" t="s">
        <v>255</v>
      </c>
      <c r="BM388" s="217" t="s">
        <v>493</v>
      </c>
    </row>
    <row r="389" s="2" customFormat="1">
      <c r="A389" s="40"/>
      <c r="B389" s="41"/>
      <c r="C389" s="42"/>
      <c r="D389" s="219" t="s">
        <v>134</v>
      </c>
      <c r="E389" s="42"/>
      <c r="F389" s="220" t="s">
        <v>494</v>
      </c>
      <c r="G389" s="42"/>
      <c r="H389" s="42"/>
      <c r="I389" s="221"/>
      <c r="J389" s="42"/>
      <c r="K389" s="42"/>
      <c r="L389" s="46"/>
      <c r="M389" s="222"/>
      <c r="N389" s="223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134</v>
      </c>
      <c r="AU389" s="19" t="s">
        <v>82</v>
      </c>
    </row>
    <row r="390" s="2" customFormat="1">
      <c r="A390" s="40"/>
      <c r="B390" s="41"/>
      <c r="C390" s="42"/>
      <c r="D390" s="224" t="s">
        <v>136</v>
      </c>
      <c r="E390" s="42"/>
      <c r="F390" s="225" t="s">
        <v>495</v>
      </c>
      <c r="G390" s="42"/>
      <c r="H390" s="42"/>
      <c r="I390" s="221"/>
      <c r="J390" s="42"/>
      <c r="K390" s="42"/>
      <c r="L390" s="46"/>
      <c r="M390" s="222"/>
      <c r="N390" s="223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136</v>
      </c>
      <c r="AU390" s="19" t="s">
        <v>82</v>
      </c>
    </row>
    <row r="391" s="13" customFormat="1">
      <c r="A391" s="13"/>
      <c r="B391" s="226"/>
      <c r="C391" s="227"/>
      <c r="D391" s="219" t="s">
        <v>149</v>
      </c>
      <c r="E391" s="228" t="s">
        <v>19</v>
      </c>
      <c r="F391" s="229" t="s">
        <v>483</v>
      </c>
      <c r="G391" s="227"/>
      <c r="H391" s="230">
        <v>300.25</v>
      </c>
      <c r="I391" s="231"/>
      <c r="J391" s="227"/>
      <c r="K391" s="227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149</v>
      </c>
      <c r="AU391" s="236" t="s">
        <v>82</v>
      </c>
      <c r="AV391" s="13" t="s">
        <v>82</v>
      </c>
      <c r="AW391" s="13" t="s">
        <v>33</v>
      </c>
      <c r="AX391" s="13" t="s">
        <v>72</v>
      </c>
      <c r="AY391" s="236" t="s">
        <v>124</v>
      </c>
    </row>
    <row r="392" s="13" customFormat="1">
      <c r="A392" s="13"/>
      <c r="B392" s="226"/>
      <c r="C392" s="227"/>
      <c r="D392" s="219" t="s">
        <v>149</v>
      </c>
      <c r="E392" s="228" t="s">
        <v>19</v>
      </c>
      <c r="F392" s="229" t="s">
        <v>150</v>
      </c>
      <c r="G392" s="227"/>
      <c r="H392" s="230">
        <v>22.567</v>
      </c>
      <c r="I392" s="231"/>
      <c r="J392" s="227"/>
      <c r="K392" s="227"/>
      <c r="L392" s="232"/>
      <c r="M392" s="233"/>
      <c r="N392" s="234"/>
      <c r="O392" s="234"/>
      <c r="P392" s="234"/>
      <c r="Q392" s="234"/>
      <c r="R392" s="234"/>
      <c r="S392" s="234"/>
      <c r="T392" s="23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6" t="s">
        <v>149</v>
      </c>
      <c r="AU392" s="236" t="s">
        <v>82</v>
      </c>
      <c r="AV392" s="13" t="s">
        <v>82</v>
      </c>
      <c r="AW392" s="13" t="s">
        <v>33</v>
      </c>
      <c r="AX392" s="13" t="s">
        <v>72</v>
      </c>
      <c r="AY392" s="236" t="s">
        <v>124</v>
      </c>
    </row>
    <row r="393" s="13" customFormat="1">
      <c r="A393" s="13"/>
      <c r="B393" s="226"/>
      <c r="C393" s="227"/>
      <c r="D393" s="219" t="s">
        <v>149</v>
      </c>
      <c r="E393" s="228" t="s">
        <v>19</v>
      </c>
      <c r="F393" s="229" t="s">
        <v>151</v>
      </c>
      <c r="G393" s="227"/>
      <c r="H393" s="230">
        <v>51.655999999999999</v>
      </c>
      <c r="I393" s="231"/>
      <c r="J393" s="227"/>
      <c r="K393" s="227"/>
      <c r="L393" s="232"/>
      <c r="M393" s="233"/>
      <c r="N393" s="234"/>
      <c r="O393" s="234"/>
      <c r="P393" s="234"/>
      <c r="Q393" s="234"/>
      <c r="R393" s="234"/>
      <c r="S393" s="234"/>
      <c r="T393" s="23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6" t="s">
        <v>149</v>
      </c>
      <c r="AU393" s="236" t="s">
        <v>82</v>
      </c>
      <c r="AV393" s="13" t="s">
        <v>82</v>
      </c>
      <c r="AW393" s="13" t="s">
        <v>33</v>
      </c>
      <c r="AX393" s="13" t="s">
        <v>72</v>
      </c>
      <c r="AY393" s="236" t="s">
        <v>124</v>
      </c>
    </row>
    <row r="394" s="13" customFormat="1">
      <c r="A394" s="13"/>
      <c r="B394" s="226"/>
      <c r="C394" s="227"/>
      <c r="D394" s="219" t="s">
        <v>149</v>
      </c>
      <c r="E394" s="228" t="s">
        <v>19</v>
      </c>
      <c r="F394" s="229" t="s">
        <v>152</v>
      </c>
      <c r="G394" s="227"/>
      <c r="H394" s="230">
        <v>18.189</v>
      </c>
      <c r="I394" s="231"/>
      <c r="J394" s="227"/>
      <c r="K394" s="227"/>
      <c r="L394" s="232"/>
      <c r="M394" s="233"/>
      <c r="N394" s="234"/>
      <c r="O394" s="234"/>
      <c r="P394" s="234"/>
      <c r="Q394" s="234"/>
      <c r="R394" s="234"/>
      <c r="S394" s="234"/>
      <c r="T394" s="23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6" t="s">
        <v>149</v>
      </c>
      <c r="AU394" s="236" t="s">
        <v>82</v>
      </c>
      <c r="AV394" s="13" t="s">
        <v>82</v>
      </c>
      <c r="AW394" s="13" t="s">
        <v>33</v>
      </c>
      <c r="AX394" s="13" t="s">
        <v>72</v>
      </c>
      <c r="AY394" s="236" t="s">
        <v>124</v>
      </c>
    </row>
    <row r="395" s="13" customFormat="1">
      <c r="A395" s="13"/>
      <c r="B395" s="226"/>
      <c r="C395" s="227"/>
      <c r="D395" s="219" t="s">
        <v>149</v>
      </c>
      <c r="E395" s="228" t="s">
        <v>19</v>
      </c>
      <c r="F395" s="229" t="s">
        <v>153</v>
      </c>
      <c r="G395" s="227"/>
      <c r="H395" s="230">
        <v>48.636000000000003</v>
      </c>
      <c r="I395" s="231"/>
      <c r="J395" s="227"/>
      <c r="K395" s="227"/>
      <c r="L395" s="232"/>
      <c r="M395" s="233"/>
      <c r="N395" s="234"/>
      <c r="O395" s="234"/>
      <c r="P395" s="234"/>
      <c r="Q395" s="234"/>
      <c r="R395" s="234"/>
      <c r="S395" s="234"/>
      <c r="T395" s="23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6" t="s">
        <v>149</v>
      </c>
      <c r="AU395" s="236" t="s">
        <v>82</v>
      </c>
      <c r="AV395" s="13" t="s">
        <v>82</v>
      </c>
      <c r="AW395" s="13" t="s">
        <v>33</v>
      </c>
      <c r="AX395" s="13" t="s">
        <v>72</v>
      </c>
      <c r="AY395" s="236" t="s">
        <v>124</v>
      </c>
    </row>
    <row r="396" s="13" customFormat="1">
      <c r="A396" s="13"/>
      <c r="B396" s="226"/>
      <c r="C396" s="227"/>
      <c r="D396" s="219" t="s">
        <v>149</v>
      </c>
      <c r="E396" s="228" t="s">
        <v>19</v>
      </c>
      <c r="F396" s="229" t="s">
        <v>154</v>
      </c>
      <c r="G396" s="227"/>
      <c r="H396" s="230">
        <v>65.201999999999998</v>
      </c>
      <c r="I396" s="231"/>
      <c r="J396" s="227"/>
      <c r="K396" s="227"/>
      <c r="L396" s="232"/>
      <c r="M396" s="233"/>
      <c r="N396" s="234"/>
      <c r="O396" s="234"/>
      <c r="P396" s="234"/>
      <c r="Q396" s="234"/>
      <c r="R396" s="234"/>
      <c r="S396" s="234"/>
      <c r="T396" s="23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6" t="s">
        <v>149</v>
      </c>
      <c r="AU396" s="236" t="s">
        <v>82</v>
      </c>
      <c r="AV396" s="13" t="s">
        <v>82</v>
      </c>
      <c r="AW396" s="13" t="s">
        <v>33</v>
      </c>
      <c r="AX396" s="13" t="s">
        <v>72</v>
      </c>
      <c r="AY396" s="236" t="s">
        <v>124</v>
      </c>
    </row>
    <row r="397" s="13" customFormat="1">
      <c r="A397" s="13"/>
      <c r="B397" s="226"/>
      <c r="C397" s="227"/>
      <c r="D397" s="219" t="s">
        <v>149</v>
      </c>
      <c r="E397" s="228" t="s">
        <v>19</v>
      </c>
      <c r="F397" s="229" t="s">
        <v>155</v>
      </c>
      <c r="G397" s="227"/>
      <c r="H397" s="230">
        <v>61.375</v>
      </c>
      <c r="I397" s="231"/>
      <c r="J397" s="227"/>
      <c r="K397" s="227"/>
      <c r="L397" s="232"/>
      <c r="M397" s="233"/>
      <c r="N397" s="234"/>
      <c r="O397" s="234"/>
      <c r="P397" s="234"/>
      <c r="Q397" s="234"/>
      <c r="R397" s="234"/>
      <c r="S397" s="234"/>
      <c r="T397" s="23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6" t="s">
        <v>149</v>
      </c>
      <c r="AU397" s="236" t="s">
        <v>82</v>
      </c>
      <c r="AV397" s="13" t="s">
        <v>82</v>
      </c>
      <c r="AW397" s="13" t="s">
        <v>33</v>
      </c>
      <c r="AX397" s="13" t="s">
        <v>72</v>
      </c>
      <c r="AY397" s="236" t="s">
        <v>124</v>
      </c>
    </row>
    <row r="398" s="13" customFormat="1">
      <c r="A398" s="13"/>
      <c r="B398" s="226"/>
      <c r="C398" s="227"/>
      <c r="D398" s="219" t="s">
        <v>149</v>
      </c>
      <c r="E398" s="228" t="s">
        <v>19</v>
      </c>
      <c r="F398" s="229" t="s">
        <v>156</v>
      </c>
      <c r="G398" s="227"/>
      <c r="H398" s="230">
        <v>57.267000000000003</v>
      </c>
      <c r="I398" s="231"/>
      <c r="J398" s="227"/>
      <c r="K398" s="227"/>
      <c r="L398" s="232"/>
      <c r="M398" s="233"/>
      <c r="N398" s="234"/>
      <c r="O398" s="234"/>
      <c r="P398" s="234"/>
      <c r="Q398" s="234"/>
      <c r="R398" s="234"/>
      <c r="S398" s="234"/>
      <c r="T398" s="23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6" t="s">
        <v>149</v>
      </c>
      <c r="AU398" s="236" t="s">
        <v>82</v>
      </c>
      <c r="AV398" s="13" t="s">
        <v>82</v>
      </c>
      <c r="AW398" s="13" t="s">
        <v>33</v>
      </c>
      <c r="AX398" s="13" t="s">
        <v>72</v>
      </c>
      <c r="AY398" s="236" t="s">
        <v>124</v>
      </c>
    </row>
    <row r="399" s="13" customFormat="1">
      <c r="A399" s="13"/>
      <c r="B399" s="226"/>
      <c r="C399" s="227"/>
      <c r="D399" s="219" t="s">
        <v>149</v>
      </c>
      <c r="E399" s="228" t="s">
        <v>19</v>
      </c>
      <c r="F399" s="229" t="s">
        <v>157</v>
      </c>
      <c r="G399" s="227"/>
      <c r="H399" s="230">
        <v>52.639000000000003</v>
      </c>
      <c r="I399" s="231"/>
      <c r="J399" s="227"/>
      <c r="K399" s="227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149</v>
      </c>
      <c r="AU399" s="236" t="s">
        <v>82</v>
      </c>
      <c r="AV399" s="13" t="s">
        <v>82</v>
      </c>
      <c r="AW399" s="13" t="s">
        <v>33</v>
      </c>
      <c r="AX399" s="13" t="s">
        <v>72</v>
      </c>
      <c r="AY399" s="236" t="s">
        <v>124</v>
      </c>
    </row>
    <row r="400" s="13" customFormat="1">
      <c r="A400" s="13"/>
      <c r="B400" s="226"/>
      <c r="C400" s="227"/>
      <c r="D400" s="219" t="s">
        <v>149</v>
      </c>
      <c r="E400" s="228" t="s">
        <v>19</v>
      </c>
      <c r="F400" s="229" t="s">
        <v>158</v>
      </c>
      <c r="G400" s="227"/>
      <c r="H400" s="230">
        <v>44.664000000000001</v>
      </c>
      <c r="I400" s="231"/>
      <c r="J400" s="227"/>
      <c r="K400" s="227"/>
      <c r="L400" s="232"/>
      <c r="M400" s="233"/>
      <c r="N400" s="234"/>
      <c r="O400" s="234"/>
      <c r="P400" s="234"/>
      <c r="Q400" s="234"/>
      <c r="R400" s="234"/>
      <c r="S400" s="234"/>
      <c r="T400" s="23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6" t="s">
        <v>149</v>
      </c>
      <c r="AU400" s="236" t="s">
        <v>82</v>
      </c>
      <c r="AV400" s="13" t="s">
        <v>82</v>
      </c>
      <c r="AW400" s="13" t="s">
        <v>33</v>
      </c>
      <c r="AX400" s="13" t="s">
        <v>72</v>
      </c>
      <c r="AY400" s="236" t="s">
        <v>124</v>
      </c>
    </row>
    <row r="401" s="13" customFormat="1">
      <c r="A401" s="13"/>
      <c r="B401" s="226"/>
      <c r="C401" s="227"/>
      <c r="D401" s="219" t="s">
        <v>149</v>
      </c>
      <c r="E401" s="228" t="s">
        <v>19</v>
      </c>
      <c r="F401" s="229" t="s">
        <v>159</v>
      </c>
      <c r="G401" s="227"/>
      <c r="H401" s="230">
        <v>57.601999999999997</v>
      </c>
      <c r="I401" s="231"/>
      <c r="J401" s="227"/>
      <c r="K401" s="227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149</v>
      </c>
      <c r="AU401" s="236" t="s">
        <v>82</v>
      </c>
      <c r="AV401" s="13" t="s">
        <v>82</v>
      </c>
      <c r="AW401" s="13" t="s">
        <v>33</v>
      </c>
      <c r="AX401" s="13" t="s">
        <v>72</v>
      </c>
      <c r="AY401" s="236" t="s">
        <v>124</v>
      </c>
    </row>
    <row r="402" s="13" customFormat="1">
      <c r="A402" s="13"/>
      <c r="B402" s="226"/>
      <c r="C402" s="227"/>
      <c r="D402" s="219" t="s">
        <v>149</v>
      </c>
      <c r="E402" s="228" t="s">
        <v>19</v>
      </c>
      <c r="F402" s="229" t="s">
        <v>160</v>
      </c>
      <c r="G402" s="227"/>
      <c r="H402" s="230">
        <v>75.507000000000005</v>
      </c>
      <c r="I402" s="231"/>
      <c r="J402" s="227"/>
      <c r="K402" s="227"/>
      <c r="L402" s="232"/>
      <c r="M402" s="233"/>
      <c r="N402" s="234"/>
      <c r="O402" s="234"/>
      <c r="P402" s="234"/>
      <c r="Q402" s="234"/>
      <c r="R402" s="234"/>
      <c r="S402" s="234"/>
      <c r="T402" s="23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6" t="s">
        <v>149</v>
      </c>
      <c r="AU402" s="236" t="s">
        <v>82</v>
      </c>
      <c r="AV402" s="13" t="s">
        <v>82</v>
      </c>
      <c r="AW402" s="13" t="s">
        <v>33</v>
      </c>
      <c r="AX402" s="13" t="s">
        <v>72</v>
      </c>
      <c r="AY402" s="236" t="s">
        <v>124</v>
      </c>
    </row>
    <row r="403" s="13" customFormat="1">
      <c r="A403" s="13"/>
      <c r="B403" s="226"/>
      <c r="C403" s="227"/>
      <c r="D403" s="219" t="s">
        <v>149</v>
      </c>
      <c r="E403" s="228" t="s">
        <v>19</v>
      </c>
      <c r="F403" s="229" t="s">
        <v>161</v>
      </c>
      <c r="G403" s="227"/>
      <c r="H403" s="230">
        <v>23.988</v>
      </c>
      <c r="I403" s="231"/>
      <c r="J403" s="227"/>
      <c r="K403" s="227"/>
      <c r="L403" s="232"/>
      <c r="M403" s="233"/>
      <c r="N403" s="234"/>
      <c r="O403" s="234"/>
      <c r="P403" s="234"/>
      <c r="Q403" s="234"/>
      <c r="R403" s="234"/>
      <c r="S403" s="234"/>
      <c r="T403" s="23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6" t="s">
        <v>149</v>
      </c>
      <c r="AU403" s="236" t="s">
        <v>82</v>
      </c>
      <c r="AV403" s="13" t="s">
        <v>82</v>
      </c>
      <c r="AW403" s="13" t="s">
        <v>33</v>
      </c>
      <c r="AX403" s="13" t="s">
        <v>72</v>
      </c>
      <c r="AY403" s="236" t="s">
        <v>124</v>
      </c>
    </row>
    <row r="404" s="13" customFormat="1">
      <c r="A404" s="13"/>
      <c r="B404" s="226"/>
      <c r="C404" s="227"/>
      <c r="D404" s="219" t="s">
        <v>149</v>
      </c>
      <c r="E404" s="228" t="s">
        <v>19</v>
      </c>
      <c r="F404" s="229" t="s">
        <v>162</v>
      </c>
      <c r="G404" s="227"/>
      <c r="H404" s="230">
        <v>17.952000000000002</v>
      </c>
      <c r="I404" s="231"/>
      <c r="J404" s="227"/>
      <c r="K404" s="227"/>
      <c r="L404" s="232"/>
      <c r="M404" s="233"/>
      <c r="N404" s="234"/>
      <c r="O404" s="234"/>
      <c r="P404" s="234"/>
      <c r="Q404" s="234"/>
      <c r="R404" s="234"/>
      <c r="S404" s="234"/>
      <c r="T404" s="23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6" t="s">
        <v>149</v>
      </c>
      <c r="AU404" s="236" t="s">
        <v>82</v>
      </c>
      <c r="AV404" s="13" t="s">
        <v>82</v>
      </c>
      <c r="AW404" s="13" t="s">
        <v>33</v>
      </c>
      <c r="AX404" s="13" t="s">
        <v>72</v>
      </c>
      <c r="AY404" s="236" t="s">
        <v>124</v>
      </c>
    </row>
    <row r="405" s="13" customFormat="1">
      <c r="A405" s="13"/>
      <c r="B405" s="226"/>
      <c r="C405" s="227"/>
      <c r="D405" s="219" t="s">
        <v>149</v>
      </c>
      <c r="E405" s="228" t="s">
        <v>19</v>
      </c>
      <c r="F405" s="229" t="s">
        <v>163</v>
      </c>
      <c r="G405" s="227"/>
      <c r="H405" s="230">
        <v>17.431999999999999</v>
      </c>
      <c r="I405" s="231"/>
      <c r="J405" s="227"/>
      <c r="K405" s="227"/>
      <c r="L405" s="232"/>
      <c r="M405" s="233"/>
      <c r="N405" s="234"/>
      <c r="O405" s="234"/>
      <c r="P405" s="234"/>
      <c r="Q405" s="234"/>
      <c r="R405" s="234"/>
      <c r="S405" s="234"/>
      <c r="T405" s="23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6" t="s">
        <v>149</v>
      </c>
      <c r="AU405" s="236" t="s">
        <v>82</v>
      </c>
      <c r="AV405" s="13" t="s">
        <v>82</v>
      </c>
      <c r="AW405" s="13" t="s">
        <v>33</v>
      </c>
      <c r="AX405" s="13" t="s">
        <v>72</v>
      </c>
      <c r="AY405" s="236" t="s">
        <v>124</v>
      </c>
    </row>
    <row r="406" s="14" customFormat="1">
      <c r="A406" s="14"/>
      <c r="B406" s="237"/>
      <c r="C406" s="238"/>
      <c r="D406" s="219" t="s">
        <v>149</v>
      </c>
      <c r="E406" s="239" t="s">
        <v>19</v>
      </c>
      <c r="F406" s="240" t="s">
        <v>164</v>
      </c>
      <c r="G406" s="238"/>
      <c r="H406" s="241">
        <v>914.92600000000004</v>
      </c>
      <c r="I406" s="242"/>
      <c r="J406" s="238"/>
      <c r="K406" s="238"/>
      <c r="L406" s="243"/>
      <c r="M406" s="244"/>
      <c r="N406" s="245"/>
      <c r="O406" s="245"/>
      <c r="P406" s="245"/>
      <c r="Q406" s="245"/>
      <c r="R406" s="245"/>
      <c r="S406" s="245"/>
      <c r="T406" s="24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7" t="s">
        <v>149</v>
      </c>
      <c r="AU406" s="247" t="s">
        <v>82</v>
      </c>
      <c r="AV406" s="14" t="s">
        <v>132</v>
      </c>
      <c r="AW406" s="14" t="s">
        <v>33</v>
      </c>
      <c r="AX406" s="14" t="s">
        <v>80</v>
      </c>
      <c r="AY406" s="247" t="s">
        <v>124</v>
      </c>
    </row>
    <row r="407" s="2" customFormat="1" ht="24.15" customHeight="1">
      <c r="A407" s="40"/>
      <c r="B407" s="41"/>
      <c r="C407" s="206" t="s">
        <v>496</v>
      </c>
      <c r="D407" s="206" t="s">
        <v>127</v>
      </c>
      <c r="E407" s="207" t="s">
        <v>497</v>
      </c>
      <c r="F407" s="208" t="s">
        <v>498</v>
      </c>
      <c r="G407" s="209" t="s">
        <v>130</v>
      </c>
      <c r="H407" s="210">
        <v>914.92600000000004</v>
      </c>
      <c r="I407" s="211"/>
      <c r="J407" s="212">
        <f>ROUND(I407*H407,2)</f>
        <v>0</v>
      </c>
      <c r="K407" s="208" t="s">
        <v>131</v>
      </c>
      <c r="L407" s="46"/>
      <c r="M407" s="213" t="s">
        <v>19</v>
      </c>
      <c r="N407" s="214" t="s">
        <v>43</v>
      </c>
      <c r="O407" s="86"/>
      <c r="P407" s="215">
        <f>O407*H407</f>
        <v>0</v>
      </c>
      <c r="Q407" s="215">
        <v>0</v>
      </c>
      <c r="R407" s="215">
        <f>Q407*H407</f>
        <v>0</v>
      </c>
      <c r="S407" s="215">
        <v>0</v>
      </c>
      <c r="T407" s="216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7" t="s">
        <v>255</v>
      </c>
      <c r="AT407" s="217" t="s">
        <v>127</v>
      </c>
      <c r="AU407" s="217" t="s">
        <v>82</v>
      </c>
      <c r="AY407" s="19" t="s">
        <v>124</v>
      </c>
      <c r="BE407" s="218">
        <f>IF(N407="základní",J407,0)</f>
        <v>0</v>
      </c>
      <c r="BF407" s="218">
        <f>IF(N407="snížená",J407,0)</f>
        <v>0</v>
      </c>
      <c r="BG407" s="218">
        <f>IF(N407="zákl. přenesená",J407,0)</f>
        <v>0</v>
      </c>
      <c r="BH407" s="218">
        <f>IF(N407="sníž. přenesená",J407,0)</f>
        <v>0</v>
      </c>
      <c r="BI407" s="218">
        <f>IF(N407="nulová",J407,0)</f>
        <v>0</v>
      </c>
      <c r="BJ407" s="19" t="s">
        <v>80</v>
      </c>
      <c r="BK407" s="218">
        <f>ROUND(I407*H407,2)</f>
        <v>0</v>
      </c>
      <c r="BL407" s="19" t="s">
        <v>255</v>
      </c>
      <c r="BM407" s="217" t="s">
        <v>499</v>
      </c>
    </row>
    <row r="408" s="2" customFormat="1">
      <c r="A408" s="40"/>
      <c r="B408" s="41"/>
      <c r="C408" s="42"/>
      <c r="D408" s="219" t="s">
        <v>134</v>
      </c>
      <c r="E408" s="42"/>
      <c r="F408" s="220" t="s">
        <v>500</v>
      </c>
      <c r="G408" s="42"/>
      <c r="H408" s="42"/>
      <c r="I408" s="221"/>
      <c r="J408" s="42"/>
      <c r="K408" s="42"/>
      <c r="L408" s="46"/>
      <c r="M408" s="222"/>
      <c r="N408" s="223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134</v>
      </c>
      <c r="AU408" s="19" t="s">
        <v>82</v>
      </c>
    </row>
    <row r="409" s="2" customFormat="1">
      <c r="A409" s="40"/>
      <c r="B409" s="41"/>
      <c r="C409" s="42"/>
      <c r="D409" s="224" t="s">
        <v>136</v>
      </c>
      <c r="E409" s="42"/>
      <c r="F409" s="225" t="s">
        <v>501</v>
      </c>
      <c r="G409" s="42"/>
      <c r="H409" s="42"/>
      <c r="I409" s="221"/>
      <c r="J409" s="42"/>
      <c r="K409" s="42"/>
      <c r="L409" s="46"/>
      <c r="M409" s="222"/>
      <c r="N409" s="223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136</v>
      </c>
      <c r="AU409" s="19" t="s">
        <v>82</v>
      </c>
    </row>
    <row r="410" s="13" customFormat="1">
      <c r="A410" s="13"/>
      <c r="B410" s="226"/>
      <c r="C410" s="227"/>
      <c r="D410" s="219" t="s">
        <v>149</v>
      </c>
      <c r="E410" s="228" t="s">
        <v>19</v>
      </c>
      <c r="F410" s="229" t="s">
        <v>483</v>
      </c>
      <c r="G410" s="227"/>
      <c r="H410" s="230">
        <v>300.25</v>
      </c>
      <c r="I410" s="231"/>
      <c r="J410" s="227"/>
      <c r="K410" s="227"/>
      <c r="L410" s="232"/>
      <c r="M410" s="233"/>
      <c r="N410" s="234"/>
      <c r="O410" s="234"/>
      <c r="P410" s="234"/>
      <c r="Q410" s="234"/>
      <c r="R410" s="234"/>
      <c r="S410" s="234"/>
      <c r="T410" s="23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6" t="s">
        <v>149</v>
      </c>
      <c r="AU410" s="236" t="s">
        <v>82</v>
      </c>
      <c r="AV410" s="13" t="s">
        <v>82</v>
      </c>
      <c r="AW410" s="13" t="s">
        <v>33</v>
      </c>
      <c r="AX410" s="13" t="s">
        <v>72</v>
      </c>
      <c r="AY410" s="236" t="s">
        <v>124</v>
      </c>
    </row>
    <row r="411" s="13" customFormat="1">
      <c r="A411" s="13"/>
      <c r="B411" s="226"/>
      <c r="C411" s="227"/>
      <c r="D411" s="219" t="s">
        <v>149</v>
      </c>
      <c r="E411" s="228" t="s">
        <v>19</v>
      </c>
      <c r="F411" s="229" t="s">
        <v>150</v>
      </c>
      <c r="G411" s="227"/>
      <c r="H411" s="230">
        <v>22.567</v>
      </c>
      <c r="I411" s="231"/>
      <c r="J411" s="227"/>
      <c r="K411" s="227"/>
      <c r="L411" s="232"/>
      <c r="M411" s="233"/>
      <c r="N411" s="234"/>
      <c r="O411" s="234"/>
      <c r="P411" s="234"/>
      <c r="Q411" s="234"/>
      <c r="R411" s="234"/>
      <c r="S411" s="234"/>
      <c r="T411" s="235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6" t="s">
        <v>149</v>
      </c>
      <c r="AU411" s="236" t="s">
        <v>82</v>
      </c>
      <c r="AV411" s="13" t="s">
        <v>82</v>
      </c>
      <c r="AW411" s="13" t="s">
        <v>33</v>
      </c>
      <c r="AX411" s="13" t="s">
        <v>72</v>
      </c>
      <c r="AY411" s="236" t="s">
        <v>124</v>
      </c>
    </row>
    <row r="412" s="13" customFormat="1">
      <c r="A412" s="13"/>
      <c r="B412" s="226"/>
      <c r="C412" s="227"/>
      <c r="D412" s="219" t="s">
        <v>149</v>
      </c>
      <c r="E412" s="228" t="s">
        <v>19</v>
      </c>
      <c r="F412" s="229" t="s">
        <v>151</v>
      </c>
      <c r="G412" s="227"/>
      <c r="H412" s="230">
        <v>51.655999999999999</v>
      </c>
      <c r="I412" s="231"/>
      <c r="J412" s="227"/>
      <c r="K412" s="227"/>
      <c r="L412" s="232"/>
      <c r="M412" s="233"/>
      <c r="N412" s="234"/>
      <c r="O412" s="234"/>
      <c r="P412" s="234"/>
      <c r="Q412" s="234"/>
      <c r="R412" s="234"/>
      <c r="S412" s="234"/>
      <c r="T412" s="23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6" t="s">
        <v>149</v>
      </c>
      <c r="AU412" s="236" t="s">
        <v>82</v>
      </c>
      <c r="AV412" s="13" t="s">
        <v>82</v>
      </c>
      <c r="AW412" s="13" t="s">
        <v>33</v>
      </c>
      <c r="AX412" s="13" t="s">
        <v>72</v>
      </c>
      <c r="AY412" s="236" t="s">
        <v>124</v>
      </c>
    </row>
    <row r="413" s="13" customFormat="1">
      <c r="A413" s="13"/>
      <c r="B413" s="226"/>
      <c r="C413" s="227"/>
      <c r="D413" s="219" t="s">
        <v>149</v>
      </c>
      <c r="E413" s="228" t="s">
        <v>19</v>
      </c>
      <c r="F413" s="229" t="s">
        <v>152</v>
      </c>
      <c r="G413" s="227"/>
      <c r="H413" s="230">
        <v>18.189</v>
      </c>
      <c r="I413" s="231"/>
      <c r="J413" s="227"/>
      <c r="K413" s="227"/>
      <c r="L413" s="232"/>
      <c r="M413" s="233"/>
      <c r="N413" s="234"/>
      <c r="O413" s="234"/>
      <c r="P413" s="234"/>
      <c r="Q413" s="234"/>
      <c r="R413" s="234"/>
      <c r="S413" s="234"/>
      <c r="T413" s="23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6" t="s">
        <v>149</v>
      </c>
      <c r="AU413" s="236" t="s">
        <v>82</v>
      </c>
      <c r="AV413" s="13" t="s">
        <v>82</v>
      </c>
      <c r="AW413" s="13" t="s">
        <v>33</v>
      </c>
      <c r="AX413" s="13" t="s">
        <v>72</v>
      </c>
      <c r="AY413" s="236" t="s">
        <v>124</v>
      </c>
    </row>
    <row r="414" s="13" customFormat="1">
      <c r="A414" s="13"/>
      <c r="B414" s="226"/>
      <c r="C414" s="227"/>
      <c r="D414" s="219" t="s">
        <v>149</v>
      </c>
      <c r="E414" s="228" t="s">
        <v>19</v>
      </c>
      <c r="F414" s="229" t="s">
        <v>153</v>
      </c>
      <c r="G414" s="227"/>
      <c r="H414" s="230">
        <v>48.636000000000003</v>
      </c>
      <c r="I414" s="231"/>
      <c r="J414" s="227"/>
      <c r="K414" s="227"/>
      <c r="L414" s="232"/>
      <c r="M414" s="233"/>
      <c r="N414" s="234"/>
      <c r="O414" s="234"/>
      <c r="P414" s="234"/>
      <c r="Q414" s="234"/>
      <c r="R414" s="234"/>
      <c r="S414" s="234"/>
      <c r="T414" s="23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6" t="s">
        <v>149</v>
      </c>
      <c r="AU414" s="236" t="s">
        <v>82</v>
      </c>
      <c r="AV414" s="13" t="s">
        <v>82</v>
      </c>
      <c r="AW414" s="13" t="s">
        <v>33</v>
      </c>
      <c r="AX414" s="13" t="s">
        <v>72</v>
      </c>
      <c r="AY414" s="236" t="s">
        <v>124</v>
      </c>
    </row>
    <row r="415" s="13" customFormat="1">
      <c r="A415" s="13"/>
      <c r="B415" s="226"/>
      <c r="C415" s="227"/>
      <c r="D415" s="219" t="s">
        <v>149</v>
      </c>
      <c r="E415" s="228" t="s">
        <v>19</v>
      </c>
      <c r="F415" s="229" t="s">
        <v>154</v>
      </c>
      <c r="G415" s="227"/>
      <c r="H415" s="230">
        <v>65.201999999999998</v>
      </c>
      <c r="I415" s="231"/>
      <c r="J415" s="227"/>
      <c r="K415" s="227"/>
      <c r="L415" s="232"/>
      <c r="M415" s="233"/>
      <c r="N415" s="234"/>
      <c r="O415" s="234"/>
      <c r="P415" s="234"/>
      <c r="Q415" s="234"/>
      <c r="R415" s="234"/>
      <c r="S415" s="234"/>
      <c r="T415" s="235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6" t="s">
        <v>149</v>
      </c>
      <c r="AU415" s="236" t="s">
        <v>82</v>
      </c>
      <c r="AV415" s="13" t="s">
        <v>82</v>
      </c>
      <c r="AW415" s="13" t="s">
        <v>33</v>
      </c>
      <c r="AX415" s="13" t="s">
        <v>72</v>
      </c>
      <c r="AY415" s="236" t="s">
        <v>124</v>
      </c>
    </row>
    <row r="416" s="13" customFormat="1">
      <c r="A416" s="13"/>
      <c r="B416" s="226"/>
      <c r="C416" s="227"/>
      <c r="D416" s="219" t="s">
        <v>149</v>
      </c>
      <c r="E416" s="228" t="s">
        <v>19</v>
      </c>
      <c r="F416" s="229" t="s">
        <v>155</v>
      </c>
      <c r="G416" s="227"/>
      <c r="H416" s="230">
        <v>61.375</v>
      </c>
      <c r="I416" s="231"/>
      <c r="J416" s="227"/>
      <c r="K416" s="227"/>
      <c r="L416" s="232"/>
      <c r="M416" s="233"/>
      <c r="N416" s="234"/>
      <c r="O416" s="234"/>
      <c r="P416" s="234"/>
      <c r="Q416" s="234"/>
      <c r="R416" s="234"/>
      <c r="S416" s="234"/>
      <c r="T416" s="235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6" t="s">
        <v>149</v>
      </c>
      <c r="AU416" s="236" t="s">
        <v>82</v>
      </c>
      <c r="AV416" s="13" t="s">
        <v>82</v>
      </c>
      <c r="AW416" s="13" t="s">
        <v>33</v>
      </c>
      <c r="AX416" s="13" t="s">
        <v>72</v>
      </c>
      <c r="AY416" s="236" t="s">
        <v>124</v>
      </c>
    </row>
    <row r="417" s="13" customFormat="1">
      <c r="A417" s="13"/>
      <c r="B417" s="226"/>
      <c r="C417" s="227"/>
      <c r="D417" s="219" t="s">
        <v>149</v>
      </c>
      <c r="E417" s="228" t="s">
        <v>19</v>
      </c>
      <c r="F417" s="229" t="s">
        <v>156</v>
      </c>
      <c r="G417" s="227"/>
      <c r="H417" s="230">
        <v>57.267000000000003</v>
      </c>
      <c r="I417" s="231"/>
      <c r="J417" s="227"/>
      <c r="K417" s="227"/>
      <c r="L417" s="232"/>
      <c r="M417" s="233"/>
      <c r="N417" s="234"/>
      <c r="O417" s="234"/>
      <c r="P417" s="234"/>
      <c r="Q417" s="234"/>
      <c r="R417" s="234"/>
      <c r="S417" s="234"/>
      <c r="T417" s="235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6" t="s">
        <v>149</v>
      </c>
      <c r="AU417" s="236" t="s">
        <v>82</v>
      </c>
      <c r="AV417" s="13" t="s">
        <v>82</v>
      </c>
      <c r="AW417" s="13" t="s">
        <v>33</v>
      </c>
      <c r="AX417" s="13" t="s">
        <v>72</v>
      </c>
      <c r="AY417" s="236" t="s">
        <v>124</v>
      </c>
    </row>
    <row r="418" s="13" customFormat="1">
      <c r="A418" s="13"/>
      <c r="B418" s="226"/>
      <c r="C418" s="227"/>
      <c r="D418" s="219" t="s">
        <v>149</v>
      </c>
      <c r="E418" s="228" t="s">
        <v>19</v>
      </c>
      <c r="F418" s="229" t="s">
        <v>157</v>
      </c>
      <c r="G418" s="227"/>
      <c r="H418" s="230">
        <v>52.639000000000003</v>
      </c>
      <c r="I418" s="231"/>
      <c r="J418" s="227"/>
      <c r="K418" s="227"/>
      <c r="L418" s="232"/>
      <c r="M418" s="233"/>
      <c r="N418" s="234"/>
      <c r="O418" s="234"/>
      <c r="P418" s="234"/>
      <c r="Q418" s="234"/>
      <c r="R418" s="234"/>
      <c r="S418" s="234"/>
      <c r="T418" s="23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6" t="s">
        <v>149</v>
      </c>
      <c r="AU418" s="236" t="s">
        <v>82</v>
      </c>
      <c r="AV418" s="13" t="s">
        <v>82</v>
      </c>
      <c r="AW418" s="13" t="s">
        <v>33</v>
      </c>
      <c r="AX418" s="13" t="s">
        <v>72</v>
      </c>
      <c r="AY418" s="236" t="s">
        <v>124</v>
      </c>
    </row>
    <row r="419" s="13" customFormat="1">
      <c r="A419" s="13"/>
      <c r="B419" s="226"/>
      <c r="C419" s="227"/>
      <c r="D419" s="219" t="s">
        <v>149</v>
      </c>
      <c r="E419" s="228" t="s">
        <v>19</v>
      </c>
      <c r="F419" s="229" t="s">
        <v>158</v>
      </c>
      <c r="G419" s="227"/>
      <c r="H419" s="230">
        <v>44.664000000000001</v>
      </c>
      <c r="I419" s="231"/>
      <c r="J419" s="227"/>
      <c r="K419" s="227"/>
      <c r="L419" s="232"/>
      <c r="M419" s="233"/>
      <c r="N419" s="234"/>
      <c r="O419" s="234"/>
      <c r="P419" s="234"/>
      <c r="Q419" s="234"/>
      <c r="R419" s="234"/>
      <c r="S419" s="234"/>
      <c r="T419" s="23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6" t="s">
        <v>149</v>
      </c>
      <c r="AU419" s="236" t="s">
        <v>82</v>
      </c>
      <c r="AV419" s="13" t="s">
        <v>82</v>
      </c>
      <c r="AW419" s="13" t="s">
        <v>33</v>
      </c>
      <c r="AX419" s="13" t="s">
        <v>72</v>
      </c>
      <c r="AY419" s="236" t="s">
        <v>124</v>
      </c>
    </row>
    <row r="420" s="13" customFormat="1">
      <c r="A420" s="13"/>
      <c r="B420" s="226"/>
      <c r="C420" s="227"/>
      <c r="D420" s="219" t="s">
        <v>149</v>
      </c>
      <c r="E420" s="228" t="s">
        <v>19</v>
      </c>
      <c r="F420" s="229" t="s">
        <v>159</v>
      </c>
      <c r="G420" s="227"/>
      <c r="H420" s="230">
        <v>57.601999999999997</v>
      </c>
      <c r="I420" s="231"/>
      <c r="J420" s="227"/>
      <c r="K420" s="227"/>
      <c r="L420" s="232"/>
      <c r="M420" s="233"/>
      <c r="N420" s="234"/>
      <c r="O420" s="234"/>
      <c r="P420" s="234"/>
      <c r="Q420" s="234"/>
      <c r="R420" s="234"/>
      <c r="S420" s="234"/>
      <c r="T420" s="235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6" t="s">
        <v>149</v>
      </c>
      <c r="AU420" s="236" t="s">
        <v>82</v>
      </c>
      <c r="AV420" s="13" t="s">
        <v>82</v>
      </c>
      <c r="AW420" s="13" t="s">
        <v>33</v>
      </c>
      <c r="AX420" s="13" t="s">
        <v>72</v>
      </c>
      <c r="AY420" s="236" t="s">
        <v>124</v>
      </c>
    </row>
    <row r="421" s="13" customFormat="1">
      <c r="A421" s="13"/>
      <c r="B421" s="226"/>
      <c r="C421" s="227"/>
      <c r="D421" s="219" t="s">
        <v>149</v>
      </c>
      <c r="E421" s="228" t="s">
        <v>19</v>
      </c>
      <c r="F421" s="229" t="s">
        <v>160</v>
      </c>
      <c r="G421" s="227"/>
      <c r="H421" s="230">
        <v>75.507000000000005</v>
      </c>
      <c r="I421" s="231"/>
      <c r="J421" s="227"/>
      <c r="K421" s="227"/>
      <c r="L421" s="232"/>
      <c r="M421" s="233"/>
      <c r="N421" s="234"/>
      <c r="O421" s="234"/>
      <c r="P421" s="234"/>
      <c r="Q421" s="234"/>
      <c r="R421" s="234"/>
      <c r="S421" s="234"/>
      <c r="T421" s="23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6" t="s">
        <v>149</v>
      </c>
      <c r="AU421" s="236" t="s">
        <v>82</v>
      </c>
      <c r="AV421" s="13" t="s">
        <v>82</v>
      </c>
      <c r="AW421" s="13" t="s">
        <v>33</v>
      </c>
      <c r="AX421" s="13" t="s">
        <v>72</v>
      </c>
      <c r="AY421" s="236" t="s">
        <v>124</v>
      </c>
    </row>
    <row r="422" s="13" customFormat="1">
      <c r="A422" s="13"/>
      <c r="B422" s="226"/>
      <c r="C422" s="227"/>
      <c r="D422" s="219" t="s">
        <v>149</v>
      </c>
      <c r="E422" s="228" t="s">
        <v>19</v>
      </c>
      <c r="F422" s="229" t="s">
        <v>161</v>
      </c>
      <c r="G422" s="227"/>
      <c r="H422" s="230">
        <v>23.988</v>
      </c>
      <c r="I422" s="231"/>
      <c r="J422" s="227"/>
      <c r="K422" s="227"/>
      <c r="L422" s="232"/>
      <c r="M422" s="233"/>
      <c r="N422" s="234"/>
      <c r="O422" s="234"/>
      <c r="P422" s="234"/>
      <c r="Q422" s="234"/>
      <c r="R422" s="234"/>
      <c r="S422" s="234"/>
      <c r="T422" s="23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6" t="s">
        <v>149</v>
      </c>
      <c r="AU422" s="236" t="s">
        <v>82</v>
      </c>
      <c r="AV422" s="13" t="s">
        <v>82</v>
      </c>
      <c r="AW422" s="13" t="s">
        <v>33</v>
      </c>
      <c r="AX422" s="13" t="s">
        <v>72</v>
      </c>
      <c r="AY422" s="236" t="s">
        <v>124</v>
      </c>
    </row>
    <row r="423" s="13" customFormat="1">
      <c r="A423" s="13"/>
      <c r="B423" s="226"/>
      <c r="C423" s="227"/>
      <c r="D423" s="219" t="s">
        <v>149</v>
      </c>
      <c r="E423" s="228" t="s">
        <v>19</v>
      </c>
      <c r="F423" s="229" t="s">
        <v>162</v>
      </c>
      <c r="G423" s="227"/>
      <c r="H423" s="230">
        <v>17.952000000000002</v>
      </c>
      <c r="I423" s="231"/>
      <c r="J423" s="227"/>
      <c r="K423" s="227"/>
      <c r="L423" s="232"/>
      <c r="M423" s="233"/>
      <c r="N423" s="234"/>
      <c r="O423" s="234"/>
      <c r="P423" s="234"/>
      <c r="Q423" s="234"/>
      <c r="R423" s="234"/>
      <c r="S423" s="234"/>
      <c r="T423" s="23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6" t="s">
        <v>149</v>
      </c>
      <c r="AU423" s="236" t="s">
        <v>82</v>
      </c>
      <c r="AV423" s="13" t="s">
        <v>82</v>
      </c>
      <c r="AW423" s="13" t="s">
        <v>33</v>
      </c>
      <c r="AX423" s="13" t="s">
        <v>72</v>
      </c>
      <c r="AY423" s="236" t="s">
        <v>124</v>
      </c>
    </row>
    <row r="424" s="13" customFormat="1">
      <c r="A424" s="13"/>
      <c r="B424" s="226"/>
      <c r="C424" s="227"/>
      <c r="D424" s="219" t="s">
        <v>149</v>
      </c>
      <c r="E424" s="228" t="s">
        <v>19</v>
      </c>
      <c r="F424" s="229" t="s">
        <v>163</v>
      </c>
      <c r="G424" s="227"/>
      <c r="H424" s="230">
        <v>17.431999999999999</v>
      </c>
      <c r="I424" s="231"/>
      <c r="J424" s="227"/>
      <c r="K424" s="227"/>
      <c r="L424" s="232"/>
      <c r="M424" s="233"/>
      <c r="N424" s="234"/>
      <c r="O424" s="234"/>
      <c r="P424" s="234"/>
      <c r="Q424" s="234"/>
      <c r="R424" s="234"/>
      <c r="S424" s="234"/>
      <c r="T424" s="23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6" t="s">
        <v>149</v>
      </c>
      <c r="AU424" s="236" t="s">
        <v>82</v>
      </c>
      <c r="AV424" s="13" t="s">
        <v>82</v>
      </c>
      <c r="AW424" s="13" t="s">
        <v>33</v>
      </c>
      <c r="AX424" s="13" t="s">
        <v>72</v>
      </c>
      <c r="AY424" s="236" t="s">
        <v>124</v>
      </c>
    </row>
    <row r="425" s="14" customFormat="1">
      <c r="A425" s="14"/>
      <c r="B425" s="237"/>
      <c r="C425" s="238"/>
      <c r="D425" s="219" t="s">
        <v>149</v>
      </c>
      <c r="E425" s="239" t="s">
        <v>19</v>
      </c>
      <c r="F425" s="240" t="s">
        <v>164</v>
      </c>
      <c r="G425" s="238"/>
      <c r="H425" s="241">
        <v>914.92600000000004</v>
      </c>
      <c r="I425" s="242"/>
      <c r="J425" s="238"/>
      <c r="K425" s="238"/>
      <c r="L425" s="243"/>
      <c r="M425" s="244"/>
      <c r="N425" s="245"/>
      <c r="O425" s="245"/>
      <c r="P425" s="245"/>
      <c r="Q425" s="245"/>
      <c r="R425" s="245"/>
      <c r="S425" s="245"/>
      <c r="T425" s="246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7" t="s">
        <v>149</v>
      </c>
      <c r="AU425" s="247" t="s">
        <v>82</v>
      </c>
      <c r="AV425" s="14" t="s">
        <v>132</v>
      </c>
      <c r="AW425" s="14" t="s">
        <v>33</v>
      </c>
      <c r="AX425" s="14" t="s">
        <v>80</v>
      </c>
      <c r="AY425" s="247" t="s">
        <v>124</v>
      </c>
    </row>
    <row r="426" s="2" customFormat="1" ht="24.15" customHeight="1">
      <c r="A426" s="40"/>
      <c r="B426" s="41"/>
      <c r="C426" s="206" t="s">
        <v>502</v>
      </c>
      <c r="D426" s="206" t="s">
        <v>127</v>
      </c>
      <c r="E426" s="207" t="s">
        <v>503</v>
      </c>
      <c r="F426" s="208" t="s">
        <v>504</v>
      </c>
      <c r="G426" s="209" t="s">
        <v>190</v>
      </c>
      <c r="H426" s="210">
        <v>234.22</v>
      </c>
      <c r="I426" s="211"/>
      <c r="J426" s="212">
        <f>ROUND(I426*H426,2)</f>
        <v>0</v>
      </c>
      <c r="K426" s="208" t="s">
        <v>131</v>
      </c>
      <c r="L426" s="46"/>
      <c r="M426" s="213" t="s">
        <v>19</v>
      </c>
      <c r="N426" s="214" t="s">
        <v>43</v>
      </c>
      <c r="O426" s="86"/>
      <c r="P426" s="215">
        <f>O426*H426</f>
        <v>0</v>
      </c>
      <c r="Q426" s="215">
        <v>1.0000000000000001E-05</v>
      </c>
      <c r="R426" s="215">
        <f>Q426*H426</f>
        <v>0.0023422</v>
      </c>
      <c r="S426" s="215">
        <v>0</v>
      </c>
      <c r="T426" s="216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17" t="s">
        <v>255</v>
      </c>
      <c r="AT426" s="217" t="s">
        <v>127</v>
      </c>
      <c r="AU426" s="217" t="s">
        <v>82</v>
      </c>
      <c r="AY426" s="19" t="s">
        <v>124</v>
      </c>
      <c r="BE426" s="218">
        <f>IF(N426="základní",J426,0)</f>
        <v>0</v>
      </c>
      <c r="BF426" s="218">
        <f>IF(N426="snížená",J426,0)</f>
        <v>0</v>
      </c>
      <c r="BG426" s="218">
        <f>IF(N426="zákl. přenesená",J426,0)</f>
        <v>0</v>
      </c>
      <c r="BH426" s="218">
        <f>IF(N426="sníž. přenesená",J426,0)</f>
        <v>0</v>
      </c>
      <c r="BI426" s="218">
        <f>IF(N426="nulová",J426,0)</f>
        <v>0</v>
      </c>
      <c r="BJ426" s="19" t="s">
        <v>80</v>
      </c>
      <c r="BK426" s="218">
        <f>ROUND(I426*H426,2)</f>
        <v>0</v>
      </c>
      <c r="BL426" s="19" t="s">
        <v>255</v>
      </c>
      <c r="BM426" s="217" t="s">
        <v>505</v>
      </c>
    </row>
    <row r="427" s="2" customFormat="1">
      <c r="A427" s="40"/>
      <c r="B427" s="41"/>
      <c r="C427" s="42"/>
      <c r="D427" s="219" t="s">
        <v>134</v>
      </c>
      <c r="E427" s="42"/>
      <c r="F427" s="220" t="s">
        <v>506</v>
      </c>
      <c r="G427" s="42"/>
      <c r="H427" s="42"/>
      <c r="I427" s="221"/>
      <c r="J427" s="42"/>
      <c r="K427" s="42"/>
      <c r="L427" s="46"/>
      <c r="M427" s="222"/>
      <c r="N427" s="223"/>
      <c r="O427" s="86"/>
      <c r="P427" s="86"/>
      <c r="Q427" s="86"/>
      <c r="R427" s="86"/>
      <c r="S427" s="86"/>
      <c r="T427" s="87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19" t="s">
        <v>134</v>
      </c>
      <c r="AU427" s="19" t="s">
        <v>82</v>
      </c>
    </row>
    <row r="428" s="2" customFormat="1">
      <c r="A428" s="40"/>
      <c r="B428" s="41"/>
      <c r="C428" s="42"/>
      <c r="D428" s="224" t="s">
        <v>136</v>
      </c>
      <c r="E428" s="42"/>
      <c r="F428" s="225" t="s">
        <v>507</v>
      </c>
      <c r="G428" s="42"/>
      <c r="H428" s="42"/>
      <c r="I428" s="221"/>
      <c r="J428" s="42"/>
      <c r="K428" s="42"/>
      <c r="L428" s="46"/>
      <c r="M428" s="222"/>
      <c r="N428" s="223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136</v>
      </c>
      <c r="AU428" s="19" t="s">
        <v>82</v>
      </c>
    </row>
    <row r="429" s="13" customFormat="1">
      <c r="A429" s="13"/>
      <c r="B429" s="226"/>
      <c r="C429" s="227"/>
      <c r="D429" s="219" t="s">
        <v>149</v>
      </c>
      <c r="E429" s="228" t="s">
        <v>19</v>
      </c>
      <c r="F429" s="229" t="s">
        <v>194</v>
      </c>
      <c r="G429" s="227"/>
      <c r="H429" s="230">
        <v>96</v>
      </c>
      <c r="I429" s="231"/>
      <c r="J429" s="227"/>
      <c r="K429" s="227"/>
      <c r="L429" s="232"/>
      <c r="M429" s="233"/>
      <c r="N429" s="234"/>
      <c r="O429" s="234"/>
      <c r="P429" s="234"/>
      <c r="Q429" s="234"/>
      <c r="R429" s="234"/>
      <c r="S429" s="234"/>
      <c r="T429" s="23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6" t="s">
        <v>149</v>
      </c>
      <c r="AU429" s="236" t="s">
        <v>82</v>
      </c>
      <c r="AV429" s="13" t="s">
        <v>82</v>
      </c>
      <c r="AW429" s="13" t="s">
        <v>33</v>
      </c>
      <c r="AX429" s="13" t="s">
        <v>72</v>
      </c>
      <c r="AY429" s="236" t="s">
        <v>124</v>
      </c>
    </row>
    <row r="430" s="13" customFormat="1">
      <c r="A430" s="13"/>
      <c r="B430" s="226"/>
      <c r="C430" s="227"/>
      <c r="D430" s="219" t="s">
        <v>149</v>
      </c>
      <c r="E430" s="228" t="s">
        <v>19</v>
      </c>
      <c r="F430" s="229" t="s">
        <v>195</v>
      </c>
      <c r="G430" s="227"/>
      <c r="H430" s="230">
        <v>18.399999999999999</v>
      </c>
      <c r="I430" s="231"/>
      <c r="J430" s="227"/>
      <c r="K430" s="227"/>
      <c r="L430" s="232"/>
      <c r="M430" s="233"/>
      <c r="N430" s="234"/>
      <c r="O430" s="234"/>
      <c r="P430" s="234"/>
      <c r="Q430" s="234"/>
      <c r="R430" s="234"/>
      <c r="S430" s="234"/>
      <c r="T430" s="23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6" t="s">
        <v>149</v>
      </c>
      <c r="AU430" s="236" t="s">
        <v>82</v>
      </c>
      <c r="AV430" s="13" t="s">
        <v>82</v>
      </c>
      <c r="AW430" s="13" t="s">
        <v>33</v>
      </c>
      <c r="AX430" s="13" t="s">
        <v>72</v>
      </c>
      <c r="AY430" s="236" t="s">
        <v>124</v>
      </c>
    </row>
    <row r="431" s="13" customFormat="1">
      <c r="A431" s="13"/>
      <c r="B431" s="226"/>
      <c r="C431" s="227"/>
      <c r="D431" s="219" t="s">
        <v>149</v>
      </c>
      <c r="E431" s="228" t="s">
        <v>19</v>
      </c>
      <c r="F431" s="229" t="s">
        <v>196</v>
      </c>
      <c r="G431" s="227"/>
      <c r="H431" s="230">
        <v>68</v>
      </c>
      <c r="I431" s="231"/>
      <c r="J431" s="227"/>
      <c r="K431" s="227"/>
      <c r="L431" s="232"/>
      <c r="M431" s="233"/>
      <c r="N431" s="234"/>
      <c r="O431" s="234"/>
      <c r="P431" s="234"/>
      <c r="Q431" s="234"/>
      <c r="R431" s="234"/>
      <c r="S431" s="234"/>
      <c r="T431" s="235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6" t="s">
        <v>149</v>
      </c>
      <c r="AU431" s="236" t="s">
        <v>82</v>
      </c>
      <c r="AV431" s="13" t="s">
        <v>82</v>
      </c>
      <c r="AW431" s="13" t="s">
        <v>33</v>
      </c>
      <c r="AX431" s="13" t="s">
        <v>72</v>
      </c>
      <c r="AY431" s="236" t="s">
        <v>124</v>
      </c>
    </row>
    <row r="432" s="13" customFormat="1">
      <c r="A432" s="13"/>
      <c r="B432" s="226"/>
      <c r="C432" s="227"/>
      <c r="D432" s="219" t="s">
        <v>149</v>
      </c>
      <c r="E432" s="228" t="s">
        <v>19</v>
      </c>
      <c r="F432" s="229" t="s">
        <v>197</v>
      </c>
      <c r="G432" s="227"/>
      <c r="H432" s="230">
        <v>3.2999999999999998</v>
      </c>
      <c r="I432" s="231"/>
      <c r="J432" s="227"/>
      <c r="K432" s="227"/>
      <c r="L432" s="232"/>
      <c r="M432" s="233"/>
      <c r="N432" s="234"/>
      <c r="O432" s="234"/>
      <c r="P432" s="234"/>
      <c r="Q432" s="234"/>
      <c r="R432" s="234"/>
      <c r="S432" s="234"/>
      <c r="T432" s="235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6" t="s">
        <v>149</v>
      </c>
      <c r="AU432" s="236" t="s">
        <v>82</v>
      </c>
      <c r="AV432" s="13" t="s">
        <v>82</v>
      </c>
      <c r="AW432" s="13" t="s">
        <v>33</v>
      </c>
      <c r="AX432" s="13" t="s">
        <v>72</v>
      </c>
      <c r="AY432" s="236" t="s">
        <v>124</v>
      </c>
    </row>
    <row r="433" s="13" customFormat="1">
      <c r="A433" s="13"/>
      <c r="B433" s="226"/>
      <c r="C433" s="227"/>
      <c r="D433" s="219" t="s">
        <v>149</v>
      </c>
      <c r="E433" s="228" t="s">
        <v>19</v>
      </c>
      <c r="F433" s="229" t="s">
        <v>198</v>
      </c>
      <c r="G433" s="227"/>
      <c r="H433" s="230">
        <v>13.119999999999999</v>
      </c>
      <c r="I433" s="231"/>
      <c r="J433" s="227"/>
      <c r="K433" s="227"/>
      <c r="L433" s="232"/>
      <c r="M433" s="233"/>
      <c r="N433" s="234"/>
      <c r="O433" s="234"/>
      <c r="P433" s="234"/>
      <c r="Q433" s="234"/>
      <c r="R433" s="234"/>
      <c r="S433" s="234"/>
      <c r="T433" s="23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6" t="s">
        <v>149</v>
      </c>
      <c r="AU433" s="236" t="s">
        <v>82</v>
      </c>
      <c r="AV433" s="13" t="s">
        <v>82</v>
      </c>
      <c r="AW433" s="13" t="s">
        <v>33</v>
      </c>
      <c r="AX433" s="13" t="s">
        <v>72</v>
      </c>
      <c r="AY433" s="236" t="s">
        <v>124</v>
      </c>
    </row>
    <row r="434" s="13" customFormat="1">
      <c r="A434" s="13"/>
      <c r="B434" s="226"/>
      <c r="C434" s="227"/>
      <c r="D434" s="219" t="s">
        <v>149</v>
      </c>
      <c r="E434" s="228" t="s">
        <v>19</v>
      </c>
      <c r="F434" s="229" t="s">
        <v>199</v>
      </c>
      <c r="G434" s="227"/>
      <c r="H434" s="230">
        <v>35.399999999999999</v>
      </c>
      <c r="I434" s="231"/>
      <c r="J434" s="227"/>
      <c r="K434" s="227"/>
      <c r="L434" s="232"/>
      <c r="M434" s="233"/>
      <c r="N434" s="234"/>
      <c r="O434" s="234"/>
      <c r="P434" s="234"/>
      <c r="Q434" s="234"/>
      <c r="R434" s="234"/>
      <c r="S434" s="234"/>
      <c r="T434" s="23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6" t="s">
        <v>149</v>
      </c>
      <c r="AU434" s="236" t="s">
        <v>82</v>
      </c>
      <c r="AV434" s="13" t="s">
        <v>82</v>
      </c>
      <c r="AW434" s="13" t="s">
        <v>33</v>
      </c>
      <c r="AX434" s="13" t="s">
        <v>72</v>
      </c>
      <c r="AY434" s="236" t="s">
        <v>124</v>
      </c>
    </row>
    <row r="435" s="14" customFormat="1">
      <c r="A435" s="14"/>
      <c r="B435" s="237"/>
      <c r="C435" s="238"/>
      <c r="D435" s="219" t="s">
        <v>149</v>
      </c>
      <c r="E435" s="239" t="s">
        <v>19</v>
      </c>
      <c r="F435" s="240" t="s">
        <v>164</v>
      </c>
      <c r="G435" s="238"/>
      <c r="H435" s="241">
        <v>234.22</v>
      </c>
      <c r="I435" s="242"/>
      <c r="J435" s="238"/>
      <c r="K435" s="238"/>
      <c r="L435" s="243"/>
      <c r="M435" s="244"/>
      <c r="N435" s="245"/>
      <c r="O435" s="245"/>
      <c r="P435" s="245"/>
      <c r="Q435" s="245"/>
      <c r="R435" s="245"/>
      <c r="S435" s="245"/>
      <c r="T435" s="24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7" t="s">
        <v>149</v>
      </c>
      <c r="AU435" s="247" t="s">
        <v>82</v>
      </c>
      <c r="AV435" s="14" t="s">
        <v>132</v>
      </c>
      <c r="AW435" s="14" t="s">
        <v>33</v>
      </c>
      <c r="AX435" s="14" t="s">
        <v>80</v>
      </c>
      <c r="AY435" s="247" t="s">
        <v>124</v>
      </c>
    </row>
    <row r="436" s="2" customFormat="1" ht="16.5" customHeight="1">
      <c r="A436" s="40"/>
      <c r="B436" s="41"/>
      <c r="C436" s="206" t="s">
        <v>508</v>
      </c>
      <c r="D436" s="206" t="s">
        <v>127</v>
      </c>
      <c r="E436" s="207" t="s">
        <v>509</v>
      </c>
      <c r="F436" s="208" t="s">
        <v>510</v>
      </c>
      <c r="G436" s="209" t="s">
        <v>130</v>
      </c>
      <c r="H436" s="210">
        <v>300</v>
      </c>
      <c r="I436" s="211"/>
      <c r="J436" s="212">
        <f>ROUND(I436*H436,2)</f>
        <v>0</v>
      </c>
      <c r="K436" s="208" t="s">
        <v>131</v>
      </c>
      <c r="L436" s="46"/>
      <c r="M436" s="213" t="s">
        <v>19</v>
      </c>
      <c r="N436" s="214" t="s">
        <v>43</v>
      </c>
      <c r="O436" s="86"/>
      <c r="P436" s="215">
        <f>O436*H436</f>
        <v>0</v>
      </c>
      <c r="Q436" s="215">
        <v>0</v>
      </c>
      <c r="R436" s="215">
        <f>Q436*H436</f>
        <v>0</v>
      </c>
      <c r="S436" s="215">
        <v>3.0000000000000001E-05</v>
      </c>
      <c r="T436" s="216">
        <f>S436*H436</f>
        <v>0.0090000000000000011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17" t="s">
        <v>255</v>
      </c>
      <c r="AT436" s="217" t="s">
        <v>127</v>
      </c>
      <c r="AU436" s="217" t="s">
        <v>82</v>
      </c>
      <c r="AY436" s="19" t="s">
        <v>124</v>
      </c>
      <c r="BE436" s="218">
        <f>IF(N436="základní",J436,0)</f>
        <v>0</v>
      </c>
      <c r="BF436" s="218">
        <f>IF(N436="snížená",J436,0)</f>
        <v>0</v>
      </c>
      <c r="BG436" s="218">
        <f>IF(N436="zákl. přenesená",J436,0)</f>
        <v>0</v>
      </c>
      <c r="BH436" s="218">
        <f>IF(N436="sníž. přenesená",J436,0)</f>
        <v>0</v>
      </c>
      <c r="BI436" s="218">
        <f>IF(N436="nulová",J436,0)</f>
        <v>0</v>
      </c>
      <c r="BJ436" s="19" t="s">
        <v>80</v>
      </c>
      <c r="BK436" s="218">
        <f>ROUND(I436*H436,2)</f>
        <v>0</v>
      </c>
      <c r="BL436" s="19" t="s">
        <v>255</v>
      </c>
      <c r="BM436" s="217" t="s">
        <v>511</v>
      </c>
    </row>
    <row r="437" s="2" customFormat="1">
      <c r="A437" s="40"/>
      <c r="B437" s="41"/>
      <c r="C437" s="42"/>
      <c r="D437" s="219" t="s">
        <v>134</v>
      </c>
      <c r="E437" s="42"/>
      <c r="F437" s="220" t="s">
        <v>512</v>
      </c>
      <c r="G437" s="42"/>
      <c r="H437" s="42"/>
      <c r="I437" s="221"/>
      <c r="J437" s="42"/>
      <c r="K437" s="42"/>
      <c r="L437" s="46"/>
      <c r="M437" s="222"/>
      <c r="N437" s="223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19" t="s">
        <v>134</v>
      </c>
      <c r="AU437" s="19" t="s">
        <v>82</v>
      </c>
    </row>
    <row r="438" s="2" customFormat="1">
      <c r="A438" s="40"/>
      <c r="B438" s="41"/>
      <c r="C438" s="42"/>
      <c r="D438" s="224" t="s">
        <v>136</v>
      </c>
      <c r="E438" s="42"/>
      <c r="F438" s="225" t="s">
        <v>513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136</v>
      </c>
      <c r="AU438" s="19" t="s">
        <v>82</v>
      </c>
    </row>
    <row r="439" s="2" customFormat="1" ht="16.5" customHeight="1">
      <c r="A439" s="40"/>
      <c r="B439" s="41"/>
      <c r="C439" s="248" t="s">
        <v>514</v>
      </c>
      <c r="D439" s="248" t="s">
        <v>280</v>
      </c>
      <c r="E439" s="249" t="s">
        <v>515</v>
      </c>
      <c r="F439" s="250" t="s">
        <v>516</v>
      </c>
      <c r="G439" s="251" t="s">
        <v>130</v>
      </c>
      <c r="H439" s="252">
        <v>315</v>
      </c>
      <c r="I439" s="253"/>
      <c r="J439" s="254">
        <f>ROUND(I439*H439,2)</f>
        <v>0</v>
      </c>
      <c r="K439" s="250" t="s">
        <v>131</v>
      </c>
      <c r="L439" s="255"/>
      <c r="M439" s="256" t="s">
        <v>19</v>
      </c>
      <c r="N439" s="257" t="s">
        <v>43</v>
      </c>
      <c r="O439" s="86"/>
      <c r="P439" s="215">
        <f>O439*H439</f>
        <v>0</v>
      </c>
      <c r="Q439" s="215">
        <v>0.00035</v>
      </c>
      <c r="R439" s="215">
        <f>Q439*H439</f>
        <v>0.11025</v>
      </c>
      <c r="S439" s="215">
        <v>0</v>
      </c>
      <c r="T439" s="216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217" t="s">
        <v>284</v>
      </c>
      <c r="AT439" s="217" t="s">
        <v>280</v>
      </c>
      <c r="AU439" s="217" t="s">
        <v>82</v>
      </c>
      <c r="AY439" s="19" t="s">
        <v>124</v>
      </c>
      <c r="BE439" s="218">
        <f>IF(N439="základní",J439,0)</f>
        <v>0</v>
      </c>
      <c r="BF439" s="218">
        <f>IF(N439="snížená",J439,0)</f>
        <v>0</v>
      </c>
      <c r="BG439" s="218">
        <f>IF(N439="zákl. přenesená",J439,0)</f>
        <v>0</v>
      </c>
      <c r="BH439" s="218">
        <f>IF(N439="sníž. přenesená",J439,0)</f>
        <v>0</v>
      </c>
      <c r="BI439" s="218">
        <f>IF(N439="nulová",J439,0)</f>
        <v>0</v>
      </c>
      <c r="BJ439" s="19" t="s">
        <v>80</v>
      </c>
      <c r="BK439" s="218">
        <f>ROUND(I439*H439,2)</f>
        <v>0</v>
      </c>
      <c r="BL439" s="19" t="s">
        <v>255</v>
      </c>
      <c r="BM439" s="217" t="s">
        <v>517</v>
      </c>
    </row>
    <row r="440" s="2" customFormat="1">
      <c r="A440" s="40"/>
      <c r="B440" s="41"/>
      <c r="C440" s="42"/>
      <c r="D440" s="219" t="s">
        <v>134</v>
      </c>
      <c r="E440" s="42"/>
      <c r="F440" s="220" t="s">
        <v>516</v>
      </c>
      <c r="G440" s="42"/>
      <c r="H440" s="42"/>
      <c r="I440" s="221"/>
      <c r="J440" s="42"/>
      <c r="K440" s="42"/>
      <c r="L440" s="46"/>
      <c r="M440" s="222"/>
      <c r="N440" s="223"/>
      <c r="O440" s="86"/>
      <c r="P440" s="86"/>
      <c r="Q440" s="86"/>
      <c r="R440" s="86"/>
      <c r="S440" s="86"/>
      <c r="T440" s="87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T440" s="19" t="s">
        <v>134</v>
      </c>
      <c r="AU440" s="19" t="s">
        <v>82</v>
      </c>
    </row>
    <row r="441" s="13" customFormat="1">
      <c r="A441" s="13"/>
      <c r="B441" s="226"/>
      <c r="C441" s="227"/>
      <c r="D441" s="219" t="s">
        <v>149</v>
      </c>
      <c r="E441" s="228" t="s">
        <v>19</v>
      </c>
      <c r="F441" s="229" t="s">
        <v>518</v>
      </c>
      <c r="G441" s="227"/>
      <c r="H441" s="230">
        <v>300</v>
      </c>
      <c r="I441" s="231"/>
      <c r="J441" s="227"/>
      <c r="K441" s="227"/>
      <c r="L441" s="232"/>
      <c r="M441" s="233"/>
      <c r="N441" s="234"/>
      <c r="O441" s="234"/>
      <c r="P441" s="234"/>
      <c r="Q441" s="234"/>
      <c r="R441" s="234"/>
      <c r="S441" s="234"/>
      <c r="T441" s="235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6" t="s">
        <v>149</v>
      </c>
      <c r="AU441" s="236" t="s">
        <v>82</v>
      </c>
      <c r="AV441" s="13" t="s">
        <v>82</v>
      </c>
      <c r="AW441" s="13" t="s">
        <v>33</v>
      </c>
      <c r="AX441" s="13" t="s">
        <v>80</v>
      </c>
      <c r="AY441" s="236" t="s">
        <v>124</v>
      </c>
    </row>
    <row r="442" s="13" customFormat="1">
      <c r="A442" s="13"/>
      <c r="B442" s="226"/>
      <c r="C442" s="227"/>
      <c r="D442" s="219" t="s">
        <v>149</v>
      </c>
      <c r="E442" s="227"/>
      <c r="F442" s="229" t="s">
        <v>519</v>
      </c>
      <c r="G442" s="227"/>
      <c r="H442" s="230">
        <v>315</v>
      </c>
      <c r="I442" s="231"/>
      <c r="J442" s="227"/>
      <c r="K442" s="227"/>
      <c r="L442" s="232"/>
      <c r="M442" s="233"/>
      <c r="N442" s="234"/>
      <c r="O442" s="234"/>
      <c r="P442" s="234"/>
      <c r="Q442" s="234"/>
      <c r="R442" s="234"/>
      <c r="S442" s="234"/>
      <c r="T442" s="235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6" t="s">
        <v>149</v>
      </c>
      <c r="AU442" s="236" t="s">
        <v>82</v>
      </c>
      <c r="AV442" s="13" t="s">
        <v>82</v>
      </c>
      <c r="AW442" s="13" t="s">
        <v>4</v>
      </c>
      <c r="AX442" s="13" t="s">
        <v>80</v>
      </c>
      <c r="AY442" s="236" t="s">
        <v>124</v>
      </c>
    </row>
    <row r="443" s="2" customFormat="1" ht="21.75" customHeight="1">
      <c r="A443" s="40"/>
      <c r="B443" s="41"/>
      <c r="C443" s="206" t="s">
        <v>520</v>
      </c>
      <c r="D443" s="206" t="s">
        <v>127</v>
      </c>
      <c r="E443" s="207" t="s">
        <v>521</v>
      </c>
      <c r="F443" s="208" t="s">
        <v>522</v>
      </c>
      <c r="G443" s="209" t="s">
        <v>130</v>
      </c>
      <c r="H443" s="210">
        <v>99.932000000000002</v>
      </c>
      <c r="I443" s="211"/>
      <c r="J443" s="212">
        <f>ROUND(I443*H443,2)</f>
        <v>0</v>
      </c>
      <c r="K443" s="208" t="s">
        <v>131</v>
      </c>
      <c r="L443" s="46"/>
      <c r="M443" s="213" t="s">
        <v>19</v>
      </c>
      <c r="N443" s="214" t="s">
        <v>43</v>
      </c>
      <c r="O443" s="86"/>
      <c r="P443" s="215">
        <f>O443*H443</f>
        <v>0</v>
      </c>
      <c r="Q443" s="215">
        <v>0</v>
      </c>
      <c r="R443" s="215">
        <f>Q443*H443</f>
        <v>0</v>
      </c>
      <c r="S443" s="215">
        <v>3.0000000000000001E-05</v>
      </c>
      <c r="T443" s="216">
        <f>S443*H443</f>
        <v>0.00299796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7" t="s">
        <v>255</v>
      </c>
      <c r="AT443" s="217" t="s">
        <v>127</v>
      </c>
      <c r="AU443" s="217" t="s">
        <v>82</v>
      </c>
      <c r="AY443" s="19" t="s">
        <v>124</v>
      </c>
      <c r="BE443" s="218">
        <f>IF(N443="základní",J443,0)</f>
        <v>0</v>
      </c>
      <c r="BF443" s="218">
        <f>IF(N443="snížená",J443,0)</f>
        <v>0</v>
      </c>
      <c r="BG443" s="218">
        <f>IF(N443="zákl. přenesená",J443,0)</f>
        <v>0</v>
      </c>
      <c r="BH443" s="218">
        <f>IF(N443="sníž. přenesená",J443,0)</f>
        <v>0</v>
      </c>
      <c r="BI443" s="218">
        <f>IF(N443="nulová",J443,0)</f>
        <v>0</v>
      </c>
      <c r="BJ443" s="19" t="s">
        <v>80</v>
      </c>
      <c r="BK443" s="218">
        <f>ROUND(I443*H443,2)</f>
        <v>0</v>
      </c>
      <c r="BL443" s="19" t="s">
        <v>255</v>
      </c>
      <c r="BM443" s="217" t="s">
        <v>523</v>
      </c>
    </row>
    <row r="444" s="2" customFormat="1">
      <c r="A444" s="40"/>
      <c r="B444" s="41"/>
      <c r="C444" s="42"/>
      <c r="D444" s="219" t="s">
        <v>134</v>
      </c>
      <c r="E444" s="42"/>
      <c r="F444" s="220" t="s">
        <v>524</v>
      </c>
      <c r="G444" s="42"/>
      <c r="H444" s="42"/>
      <c r="I444" s="221"/>
      <c r="J444" s="42"/>
      <c r="K444" s="42"/>
      <c r="L444" s="46"/>
      <c r="M444" s="222"/>
      <c r="N444" s="223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134</v>
      </c>
      <c r="AU444" s="19" t="s">
        <v>82</v>
      </c>
    </row>
    <row r="445" s="2" customFormat="1">
      <c r="A445" s="40"/>
      <c r="B445" s="41"/>
      <c r="C445" s="42"/>
      <c r="D445" s="224" t="s">
        <v>136</v>
      </c>
      <c r="E445" s="42"/>
      <c r="F445" s="225" t="s">
        <v>525</v>
      </c>
      <c r="G445" s="42"/>
      <c r="H445" s="42"/>
      <c r="I445" s="221"/>
      <c r="J445" s="42"/>
      <c r="K445" s="42"/>
      <c r="L445" s="46"/>
      <c r="M445" s="222"/>
      <c r="N445" s="223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136</v>
      </c>
      <c r="AU445" s="19" t="s">
        <v>82</v>
      </c>
    </row>
    <row r="446" s="13" customFormat="1">
      <c r="A446" s="13"/>
      <c r="B446" s="226"/>
      <c r="C446" s="227"/>
      <c r="D446" s="219" t="s">
        <v>149</v>
      </c>
      <c r="E446" s="228" t="s">
        <v>19</v>
      </c>
      <c r="F446" s="229" t="s">
        <v>181</v>
      </c>
      <c r="G446" s="227"/>
      <c r="H446" s="230">
        <v>32</v>
      </c>
      <c r="I446" s="231"/>
      <c r="J446" s="227"/>
      <c r="K446" s="227"/>
      <c r="L446" s="232"/>
      <c r="M446" s="233"/>
      <c r="N446" s="234"/>
      <c r="O446" s="234"/>
      <c r="P446" s="234"/>
      <c r="Q446" s="234"/>
      <c r="R446" s="234"/>
      <c r="S446" s="234"/>
      <c r="T446" s="23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6" t="s">
        <v>149</v>
      </c>
      <c r="AU446" s="236" t="s">
        <v>82</v>
      </c>
      <c r="AV446" s="13" t="s">
        <v>82</v>
      </c>
      <c r="AW446" s="13" t="s">
        <v>33</v>
      </c>
      <c r="AX446" s="13" t="s">
        <v>72</v>
      </c>
      <c r="AY446" s="236" t="s">
        <v>124</v>
      </c>
    </row>
    <row r="447" s="13" customFormat="1">
      <c r="A447" s="13"/>
      <c r="B447" s="226"/>
      <c r="C447" s="227"/>
      <c r="D447" s="219" t="s">
        <v>149</v>
      </c>
      <c r="E447" s="228" t="s">
        <v>19</v>
      </c>
      <c r="F447" s="229" t="s">
        <v>182</v>
      </c>
      <c r="G447" s="227"/>
      <c r="H447" s="230">
        <v>4.7999999999999998</v>
      </c>
      <c r="I447" s="231"/>
      <c r="J447" s="227"/>
      <c r="K447" s="227"/>
      <c r="L447" s="232"/>
      <c r="M447" s="233"/>
      <c r="N447" s="234"/>
      <c r="O447" s="234"/>
      <c r="P447" s="234"/>
      <c r="Q447" s="234"/>
      <c r="R447" s="234"/>
      <c r="S447" s="234"/>
      <c r="T447" s="23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6" t="s">
        <v>149</v>
      </c>
      <c r="AU447" s="236" t="s">
        <v>82</v>
      </c>
      <c r="AV447" s="13" t="s">
        <v>82</v>
      </c>
      <c r="AW447" s="13" t="s">
        <v>33</v>
      </c>
      <c r="AX447" s="13" t="s">
        <v>72</v>
      </c>
      <c r="AY447" s="236" t="s">
        <v>124</v>
      </c>
    </row>
    <row r="448" s="13" customFormat="1">
      <c r="A448" s="13"/>
      <c r="B448" s="226"/>
      <c r="C448" s="227"/>
      <c r="D448" s="219" t="s">
        <v>149</v>
      </c>
      <c r="E448" s="228" t="s">
        <v>19</v>
      </c>
      <c r="F448" s="229" t="s">
        <v>183</v>
      </c>
      <c r="G448" s="227"/>
      <c r="H448" s="230">
        <v>30</v>
      </c>
      <c r="I448" s="231"/>
      <c r="J448" s="227"/>
      <c r="K448" s="227"/>
      <c r="L448" s="232"/>
      <c r="M448" s="233"/>
      <c r="N448" s="234"/>
      <c r="O448" s="234"/>
      <c r="P448" s="234"/>
      <c r="Q448" s="234"/>
      <c r="R448" s="234"/>
      <c r="S448" s="234"/>
      <c r="T448" s="23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6" t="s">
        <v>149</v>
      </c>
      <c r="AU448" s="236" t="s">
        <v>82</v>
      </c>
      <c r="AV448" s="13" t="s">
        <v>82</v>
      </c>
      <c r="AW448" s="13" t="s">
        <v>33</v>
      </c>
      <c r="AX448" s="13" t="s">
        <v>72</v>
      </c>
      <c r="AY448" s="236" t="s">
        <v>124</v>
      </c>
    </row>
    <row r="449" s="13" customFormat="1">
      <c r="A449" s="13"/>
      <c r="B449" s="226"/>
      <c r="C449" s="227"/>
      <c r="D449" s="219" t="s">
        <v>149</v>
      </c>
      <c r="E449" s="228" t="s">
        <v>19</v>
      </c>
      <c r="F449" s="229" t="s">
        <v>184</v>
      </c>
      <c r="G449" s="227"/>
      <c r="H449" s="230">
        <v>1.0800000000000001</v>
      </c>
      <c r="I449" s="231"/>
      <c r="J449" s="227"/>
      <c r="K449" s="227"/>
      <c r="L449" s="232"/>
      <c r="M449" s="233"/>
      <c r="N449" s="234"/>
      <c r="O449" s="234"/>
      <c r="P449" s="234"/>
      <c r="Q449" s="234"/>
      <c r="R449" s="234"/>
      <c r="S449" s="234"/>
      <c r="T449" s="23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6" t="s">
        <v>149</v>
      </c>
      <c r="AU449" s="236" t="s">
        <v>82</v>
      </c>
      <c r="AV449" s="13" t="s">
        <v>82</v>
      </c>
      <c r="AW449" s="13" t="s">
        <v>33</v>
      </c>
      <c r="AX449" s="13" t="s">
        <v>72</v>
      </c>
      <c r="AY449" s="236" t="s">
        <v>124</v>
      </c>
    </row>
    <row r="450" s="13" customFormat="1">
      <c r="A450" s="13"/>
      <c r="B450" s="226"/>
      <c r="C450" s="227"/>
      <c r="D450" s="219" t="s">
        <v>149</v>
      </c>
      <c r="E450" s="228" t="s">
        <v>19</v>
      </c>
      <c r="F450" s="229" t="s">
        <v>185</v>
      </c>
      <c r="G450" s="227"/>
      <c r="H450" s="230">
        <v>9.9120000000000008</v>
      </c>
      <c r="I450" s="231"/>
      <c r="J450" s="227"/>
      <c r="K450" s="227"/>
      <c r="L450" s="232"/>
      <c r="M450" s="233"/>
      <c r="N450" s="234"/>
      <c r="O450" s="234"/>
      <c r="P450" s="234"/>
      <c r="Q450" s="234"/>
      <c r="R450" s="234"/>
      <c r="S450" s="234"/>
      <c r="T450" s="23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6" t="s">
        <v>149</v>
      </c>
      <c r="AU450" s="236" t="s">
        <v>82</v>
      </c>
      <c r="AV450" s="13" t="s">
        <v>82</v>
      </c>
      <c r="AW450" s="13" t="s">
        <v>33</v>
      </c>
      <c r="AX450" s="13" t="s">
        <v>72</v>
      </c>
      <c r="AY450" s="236" t="s">
        <v>124</v>
      </c>
    </row>
    <row r="451" s="13" customFormat="1">
      <c r="A451" s="13"/>
      <c r="B451" s="226"/>
      <c r="C451" s="227"/>
      <c r="D451" s="219" t="s">
        <v>149</v>
      </c>
      <c r="E451" s="228" t="s">
        <v>19</v>
      </c>
      <c r="F451" s="229" t="s">
        <v>186</v>
      </c>
      <c r="G451" s="227"/>
      <c r="H451" s="230">
        <v>22.140000000000001</v>
      </c>
      <c r="I451" s="231"/>
      <c r="J451" s="227"/>
      <c r="K451" s="227"/>
      <c r="L451" s="232"/>
      <c r="M451" s="233"/>
      <c r="N451" s="234"/>
      <c r="O451" s="234"/>
      <c r="P451" s="234"/>
      <c r="Q451" s="234"/>
      <c r="R451" s="234"/>
      <c r="S451" s="234"/>
      <c r="T451" s="23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6" t="s">
        <v>149</v>
      </c>
      <c r="AU451" s="236" t="s">
        <v>82</v>
      </c>
      <c r="AV451" s="13" t="s">
        <v>82</v>
      </c>
      <c r="AW451" s="13" t="s">
        <v>33</v>
      </c>
      <c r="AX451" s="13" t="s">
        <v>72</v>
      </c>
      <c r="AY451" s="236" t="s">
        <v>124</v>
      </c>
    </row>
    <row r="452" s="14" customFormat="1">
      <c r="A452" s="14"/>
      <c r="B452" s="237"/>
      <c r="C452" s="238"/>
      <c r="D452" s="219" t="s">
        <v>149</v>
      </c>
      <c r="E452" s="239" t="s">
        <v>19</v>
      </c>
      <c r="F452" s="240" t="s">
        <v>164</v>
      </c>
      <c r="G452" s="238"/>
      <c r="H452" s="241">
        <v>99.932000000000002</v>
      </c>
      <c r="I452" s="242"/>
      <c r="J452" s="238"/>
      <c r="K452" s="238"/>
      <c r="L452" s="243"/>
      <c r="M452" s="244"/>
      <c r="N452" s="245"/>
      <c r="O452" s="245"/>
      <c r="P452" s="245"/>
      <c r="Q452" s="245"/>
      <c r="R452" s="245"/>
      <c r="S452" s="245"/>
      <c r="T452" s="246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7" t="s">
        <v>149</v>
      </c>
      <c r="AU452" s="247" t="s">
        <v>82</v>
      </c>
      <c r="AV452" s="14" t="s">
        <v>132</v>
      </c>
      <c r="AW452" s="14" t="s">
        <v>33</v>
      </c>
      <c r="AX452" s="14" t="s">
        <v>80</v>
      </c>
      <c r="AY452" s="247" t="s">
        <v>124</v>
      </c>
    </row>
    <row r="453" s="2" customFormat="1" ht="16.5" customHeight="1">
      <c r="A453" s="40"/>
      <c r="B453" s="41"/>
      <c r="C453" s="248" t="s">
        <v>526</v>
      </c>
      <c r="D453" s="248" t="s">
        <v>280</v>
      </c>
      <c r="E453" s="249" t="s">
        <v>527</v>
      </c>
      <c r="F453" s="250" t="s">
        <v>528</v>
      </c>
      <c r="G453" s="251" t="s">
        <v>130</v>
      </c>
      <c r="H453" s="252">
        <v>104.929</v>
      </c>
      <c r="I453" s="253"/>
      <c r="J453" s="254">
        <f>ROUND(I453*H453,2)</f>
        <v>0</v>
      </c>
      <c r="K453" s="250" t="s">
        <v>131</v>
      </c>
      <c r="L453" s="255"/>
      <c r="M453" s="256" t="s">
        <v>19</v>
      </c>
      <c r="N453" s="257" t="s">
        <v>43</v>
      </c>
      <c r="O453" s="86"/>
      <c r="P453" s="215">
        <f>O453*H453</f>
        <v>0</v>
      </c>
      <c r="Q453" s="215">
        <v>0.00025000000000000001</v>
      </c>
      <c r="R453" s="215">
        <f>Q453*H453</f>
        <v>0.026232250000000002</v>
      </c>
      <c r="S453" s="215">
        <v>0</v>
      </c>
      <c r="T453" s="216">
        <f>S453*H453</f>
        <v>0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7" t="s">
        <v>284</v>
      </c>
      <c r="AT453" s="217" t="s">
        <v>280</v>
      </c>
      <c r="AU453" s="217" t="s">
        <v>82</v>
      </c>
      <c r="AY453" s="19" t="s">
        <v>124</v>
      </c>
      <c r="BE453" s="218">
        <f>IF(N453="základní",J453,0)</f>
        <v>0</v>
      </c>
      <c r="BF453" s="218">
        <f>IF(N453="snížená",J453,0)</f>
        <v>0</v>
      </c>
      <c r="BG453" s="218">
        <f>IF(N453="zákl. přenesená",J453,0)</f>
        <v>0</v>
      </c>
      <c r="BH453" s="218">
        <f>IF(N453="sníž. přenesená",J453,0)</f>
        <v>0</v>
      </c>
      <c r="BI453" s="218">
        <f>IF(N453="nulová",J453,0)</f>
        <v>0</v>
      </c>
      <c r="BJ453" s="19" t="s">
        <v>80</v>
      </c>
      <c r="BK453" s="218">
        <f>ROUND(I453*H453,2)</f>
        <v>0</v>
      </c>
      <c r="BL453" s="19" t="s">
        <v>255</v>
      </c>
      <c r="BM453" s="217" t="s">
        <v>529</v>
      </c>
    </row>
    <row r="454" s="2" customFormat="1">
      <c r="A454" s="40"/>
      <c r="B454" s="41"/>
      <c r="C454" s="42"/>
      <c r="D454" s="219" t="s">
        <v>134</v>
      </c>
      <c r="E454" s="42"/>
      <c r="F454" s="220" t="s">
        <v>528</v>
      </c>
      <c r="G454" s="42"/>
      <c r="H454" s="42"/>
      <c r="I454" s="221"/>
      <c r="J454" s="42"/>
      <c r="K454" s="42"/>
      <c r="L454" s="46"/>
      <c r="M454" s="222"/>
      <c r="N454" s="223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134</v>
      </c>
      <c r="AU454" s="19" t="s">
        <v>82</v>
      </c>
    </row>
    <row r="455" s="13" customFormat="1">
      <c r="A455" s="13"/>
      <c r="B455" s="226"/>
      <c r="C455" s="227"/>
      <c r="D455" s="219" t="s">
        <v>149</v>
      </c>
      <c r="E455" s="228" t="s">
        <v>19</v>
      </c>
      <c r="F455" s="229" t="s">
        <v>530</v>
      </c>
      <c r="G455" s="227"/>
      <c r="H455" s="230">
        <v>99.932000000000002</v>
      </c>
      <c r="I455" s="231"/>
      <c r="J455" s="227"/>
      <c r="K455" s="227"/>
      <c r="L455" s="232"/>
      <c r="M455" s="233"/>
      <c r="N455" s="234"/>
      <c r="O455" s="234"/>
      <c r="P455" s="234"/>
      <c r="Q455" s="234"/>
      <c r="R455" s="234"/>
      <c r="S455" s="234"/>
      <c r="T455" s="23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6" t="s">
        <v>149</v>
      </c>
      <c r="AU455" s="236" t="s">
        <v>82</v>
      </c>
      <c r="AV455" s="13" t="s">
        <v>82</v>
      </c>
      <c r="AW455" s="13" t="s">
        <v>33</v>
      </c>
      <c r="AX455" s="13" t="s">
        <v>80</v>
      </c>
      <c r="AY455" s="236" t="s">
        <v>124</v>
      </c>
    </row>
    <row r="456" s="13" customFormat="1">
      <c r="A456" s="13"/>
      <c r="B456" s="226"/>
      <c r="C456" s="227"/>
      <c r="D456" s="219" t="s">
        <v>149</v>
      </c>
      <c r="E456" s="227"/>
      <c r="F456" s="229" t="s">
        <v>531</v>
      </c>
      <c r="G456" s="227"/>
      <c r="H456" s="230">
        <v>104.929</v>
      </c>
      <c r="I456" s="231"/>
      <c r="J456" s="227"/>
      <c r="K456" s="227"/>
      <c r="L456" s="232"/>
      <c r="M456" s="233"/>
      <c r="N456" s="234"/>
      <c r="O456" s="234"/>
      <c r="P456" s="234"/>
      <c r="Q456" s="234"/>
      <c r="R456" s="234"/>
      <c r="S456" s="234"/>
      <c r="T456" s="23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6" t="s">
        <v>149</v>
      </c>
      <c r="AU456" s="236" t="s">
        <v>82</v>
      </c>
      <c r="AV456" s="13" t="s">
        <v>82</v>
      </c>
      <c r="AW456" s="13" t="s">
        <v>4</v>
      </c>
      <c r="AX456" s="13" t="s">
        <v>80</v>
      </c>
      <c r="AY456" s="236" t="s">
        <v>124</v>
      </c>
    </row>
    <row r="457" s="2" customFormat="1" ht="24.15" customHeight="1">
      <c r="A457" s="40"/>
      <c r="B457" s="41"/>
      <c r="C457" s="206" t="s">
        <v>532</v>
      </c>
      <c r="D457" s="206" t="s">
        <v>127</v>
      </c>
      <c r="E457" s="207" t="s">
        <v>533</v>
      </c>
      <c r="F457" s="208" t="s">
        <v>534</v>
      </c>
      <c r="G457" s="209" t="s">
        <v>130</v>
      </c>
      <c r="H457" s="210">
        <v>914.92600000000004</v>
      </c>
      <c r="I457" s="211"/>
      <c r="J457" s="212">
        <f>ROUND(I457*H457,2)</f>
        <v>0</v>
      </c>
      <c r="K457" s="208" t="s">
        <v>131</v>
      </c>
      <c r="L457" s="46"/>
      <c r="M457" s="213" t="s">
        <v>19</v>
      </c>
      <c r="N457" s="214" t="s">
        <v>43</v>
      </c>
      <c r="O457" s="86"/>
      <c r="P457" s="215">
        <f>O457*H457</f>
        <v>0</v>
      </c>
      <c r="Q457" s="215">
        <v>0.00020000000000000001</v>
      </c>
      <c r="R457" s="215">
        <f>Q457*H457</f>
        <v>0.18298520000000002</v>
      </c>
      <c r="S457" s="215">
        <v>0</v>
      </c>
      <c r="T457" s="216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7" t="s">
        <v>255</v>
      </c>
      <c r="AT457" s="217" t="s">
        <v>127</v>
      </c>
      <c r="AU457" s="217" t="s">
        <v>82</v>
      </c>
      <c r="AY457" s="19" t="s">
        <v>124</v>
      </c>
      <c r="BE457" s="218">
        <f>IF(N457="základní",J457,0)</f>
        <v>0</v>
      </c>
      <c r="BF457" s="218">
        <f>IF(N457="snížená",J457,0)</f>
        <v>0</v>
      </c>
      <c r="BG457" s="218">
        <f>IF(N457="zákl. přenesená",J457,0)</f>
        <v>0</v>
      </c>
      <c r="BH457" s="218">
        <f>IF(N457="sníž. přenesená",J457,0)</f>
        <v>0</v>
      </c>
      <c r="BI457" s="218">
        <f>IF(N457="nulová",J457,0)</f>
        <v>0</v>
      </c>
      <c r="BJ457" s="19" t="s">
        <v>80</v>
      </c>
      <c r="BK457" s="218">
        <f>ROUND(I457*H457,2)</f>
        <v>0</v>
      </c>
      <c r="BL457" s="19" t="s">
        <v>255</v>
      </c>
      <c r="BM457" s="217" t="s">
        <v>535</v>
      </c>
    </row>
    <row r="458" s="2" customFormat="1">
      <c r="A458" s="40"/>
      <c r="B458" s="41"/>
      <c r="C458" s="42"/>
      <c r="D458" s="219" t="s">
        <v>134</v>
      </c>
      <c r="E458" s="42"/>
      <c r="F458" s="220" t="s">
        <v>536</v>
      </c>
      <c r="G458" s="42"/>
      <c r="H458" s="42"/>
      <c r="I458" s="221"/>
      <c r="J458" s="42"/>
      <c r="K458" s="42"/>
      <c r="L458" s="46"/>
      <c r="M458" s="222"/>
      <c r="N458" s="223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134</v>
      </c>
      <c r="AU458" s="19" t="s">
        <v>82</v>
      </c>
    </row>
    <row r="459" s="2" customFormat="1">
      <c r="A459" s="40"/>
      <c r="B459" s="41"/>
      <c r="C459" s="42"/>
      <c r="D459" s="224" t="s">
        <v>136</v>
      </c>
      <c r="E459" s="42"/>
      <c r="F459" s="225" t="s">
        <v>537</v>
      </c>
      <c r="G459" s="42"/>
      <c r="H459" s="42"/>
      <c r="I459" s="221"/>
      <c r="J459" s="42"/>
      <c r="K459" s="42"/>
      <c r="L459" s="46"/>
      <c r="M459" s="222"/>
      <c r="N459" s="223"/>
      <c r="O459" s="86"/>
      <c r="P459" s="86"/>
      <c r="Q459" s="86"/>
      <c r="R459" s="86"/>
      <c r="S459" s="86"/>
      <c r="T459" s="87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19" t="s">
        <v>136</v>
      </c>
      <c r="AU459" s="19" t="s">
        <v>82</v>
      </c>
    </row>
    <row r="460" s="13" customFormat="1">
      <c r="A460" s="13"/>
      <c r="B460" s="226"/>
      <c r="C460" s="227"/>
      <c r="D460" s="219" t="s">
        <v>149</v>
      </c>
      <c r="E460" s="228" t="s">
        <v>19</v>
      </c>
      <c r="F460" s="229" t="s">
        <v>483</v>
      </c>
      <c r="G460" s="227"/>
      <c r="H460" s="230">
        <v>300.25</v>
      </c>
      <c r="I460" s="231"/>
      <c r="J460" s="227"/>
      <c r="K460" s="227"/>
      <c r="L460" s="232"/>
      <c r="M460" s="233"/>
      <c r="N460" s="234"/>
      <c r="O460" s="234"/>
      <c r="P460" s="234"/>
      <c r="Q460" s="234"/>
      <c r="R460" s="234"/>
      <c r="S460" s="234"/>
      <c r="T460" s="23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6" t="s">
        <v>149</v>
      </c>
      <c r="AU460" s="236" t="s">
        <v>82</v>
      </c>
      <c r="AV460" s="13" t="s">
        <v>82</v>
      </c>
      <c r="AW460" s="13" t="s">
        <v>33</v>
      </c>
      <c r="AX460" s="13" t="s">
        <v>72</v>
      </c>
      <c r="AY460" s="236" t="s">
        <v>124</v>
      </c>
    </row>
    <row r="461" s="13" customFormat="1">
      <c r="A461" s="13"/>
      <c r="B461" s="226"/>
      <c r="C461" s="227"/>
      <c r="D461" s="219" t="s">
        <v>149</v>
      </c>
      <c r="E461" s="228" t="s">
        <v>19</v>
      </c>
      <c r="F461" s="229" t="s">
        <v>150</v>
      </c>
      <c r="G461" s="227"/>
      <c r="H461" s="230">
        <v>22.567</v>
      </c>
      <c r="I461" s="231"/>
      <c r="J461" s="227"/>
      <c r="K461" s="227"/>
      <c r="L461" s="232"/>
      <c r="M461" s="233"/>
      <c r="N461" s="234"/>
      <c r="O461" s="234"/>
      <c r="P461" s="234"/>
      <c r="Q461" s="234"/>
      <c r="R461" s="234"/>
      <c r="S461" s="234"/>
      <c r="T461" s="23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6" t="s">
        <v>149</v>
      </c>
      <c r="AU461" s="236" t="s">
        <v>82</v>
      </c>
      <c r="AV461" s="13" t="s">
        <v>82</v>
      </c>
      <c r="AW461" s="13" t="s">
        <v>33</v>
      </c>
      <c r="AX461" s="13" t="s">
        <v>72</v>
      </c>
      <c r="AY461" s="236" t="s">
        <v>124</v>
      </c>
    </row>
    <row r="462" s="13" customFormat="1">
      <c r="A462" s="13"/>
      <c r="B462" s="226"/>
      <c r="C462" s="227"/>
      <c r="D462" s="219" t="s">
        <v>149</v>
      </c>
      <c r="E462" s="228" t="s">
        <v>19</v>
      </c>
      <c r="F462" s="229" t="s">
        <v>151</v>
      </c>
      <c r="G462" s="227"/>
      <c r="H462" s="230">
        <v>51.655999999999999</v>
      </c>
      <c r="I462" s="231"/>
      <c r="J462" s="227"/>
      <c r="K462" s="227"/>
      <c r="L462" s="232"/>
      <c r="M462" s="233"/>
      <c r="N462" s="234"/>
      <c r="O462" s="234"/>
      <c r="P462" s="234"/>
      <c r="Q462" s="234"/>
      <c r="R462" s="234"/>
      <c r="S462" s="234"/>
      <c r="T462" s="23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6" t="s">
        <v>149</v>
      </c>
      <c r="AU462" s="236" t="s">
        <v>82</v>
      </c>
      <c r="AV462" s="13" t="s">
        <v>82</v>
      </c>
      <c r="AW462" s="13" t="s">
        <v>33</v>
      </c>
      <c r="AX462" s="13" t="s">
        <v>72</v>
      </c>
      <c r="AY462" s="236" t="s">
        <v>124</v>
      </c>
    </row>
    <row r="463" s="13" customFormat="1">
      <c r="A463" s="13"/>
      <c r="B463" s="226"/>
      <c r="C463" s="227"/>
      <c r="D463" s="219" t="s">
        <v>149</v>
      </c>
      <c r="E463" s="228" t="s">
        <v>19</v>
      </c>
      <c r="F463" s="229" t="s">
        <v>152</v>
      </c>
      <c r="G463" s="227"/>
      <c r="H463" s="230">
        <v>18.189</v>
      </c>
      <c r="I463" s="231"/>
      <c r="J463" s="227"/>
      <c r="K463" s="227"/>
      <c r="L463" s="232"/>
      <c r="M463" s="233"/>
      <c r="N463" s="234"/>
      <c r="O463" s="234"/>
      <c r="P463" s="234"/>
      <c r="Q463" s="234"/>
      <c r="R463" s="234"/>
      <c r="S463" s="234"/>
      <c r="T463" s="23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6" t="s">
        <v>149</v>
      </c>
      <c r="AU463" s="236" t="s">
        <v>82</v>
      </c>
      <c r="AV463" s="13" t="s">
        <v>82</v>
      </c>
      <c r="AW463" s="13" t="s">
        <v>33</v>
      </c>
      <c r="AX463" s="13" t="s">
        <v>72</v>
      </c>
      <c r="AY463" s="236" t="s">
        <v>124</v>
      </c>
    </row>
    <row r="464" s="13" customFormat="1">
      <c r="A464" s="13"/>
      <c r="B464" s="226"/>
      <c r="C464" s="227"/>
      <c r="D464" s="219" t="s">
        <v>149</v>
      </c>
      <c r="E464" s="228" t="s">
        <v>19</v>
      </c>
      <c r="F464" s="229" t="s">
        <v>153</v>
      </c>
      <c r="G464" s="227"/>
      <c r="H464" s="230">
        <v>48.636000000000003</v>
      </c>
      <c r="I464" s="231"/>
      <c r="J464" s="227"/>
      <c r="K464" s="227"/>
      <c r="L464" s="232"/>
      <c r="M464" s="233"/>
      <c r="N464" s="234"/>
      <c r="O464" s="234"/>
      <c r="P464" s="234"/>
      <c r="Q464" s="234"/>
      <c r="R464" s="234"/>
      <c r="S464" s="234"/>
      <c r="T464" s="235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6" t="s">
        <v>149</v>
      </c>
      <c r="AU464" s="236" t="s">
        <v>82</v>
      </c>
      <c r="AV464" s="13" t="s">
        <v>82</v>
      </c>
      <c r="AW464" s="13" t="s">
        <v>33</v>
      </c>
      <c r="AX464" s="13" t="s">
        <v>72</v>
      </c>
      <c r="AY464" s="236" t="s">
        <v>124</v>
      </c>
    </row>
    <row r="465" s="13" customFormat="1">
      <c r="A465" s="13"/>
      <c r="B465" s="226"/>
      <c r="C465" s="227"/>
      <c r="D465" s="219" t="s">
        <v>149</v>
      </c>
      <c r="E465" s="228" t="s">
        <v>19</v>
      </c>
      <c r="F465" s="229" t="s">
        <v>154</v>
      </c>
      <c r="G465" s="227"/>
      <c r="H465" s="230">
        <v>65.201999999999998</v>
      </c>
      <c r="I465" s="231"/>
      <c r="J465" s="227"/>
      <c r="K465" s="227"/>
      <c r="L465" s="232"/>
      <c r="M465" s="233"/>
      <c r="N465" s="234"/>
      <c r="O465" s="234"/>
      <c r="P465" s="234"/>
      <c r="Q465" s="234"/>
      <c r="R465" s="234"/>
      <c r="S465" s="234"/>
      <c r="T465" s="235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6" t="s">
        <v>149</v>
      </c>
      <c r="AU465" s="236" t="s">
        <v>82</v>
      </c>
      <c r="AV465" s="13" t="s">
        <v>82</v>
      </c>
      <c r="AW465" s="13" t="s">
        <v>33</v>
      </c>
      <c r="AX465" s="13" t="s">
        <v>72</v>
      </c>
      <c r="AY465" s="236" t="s">
        <v>124</v>
      </c>
    </row>
    <row r="466" s="13" customFormat="1">
      <c r="A466" s="13"/>
      <c r="B466" s="226"/>
      <c r="C466" s="227"/>
      <c r="D466" s="219" t="s">
        <v>149</v>
      </c>
      <c r="E466" s="228" t="s">
        <v>19</v>
      </c>
      <c r="F466" s="229" t="s">
        <v>155</v>
      </c>
      <c r="G466" s="227"/>
      <c r="H466" s="230">
        <v>61.375</v>
      </c>
      <c r="I466" s="231"/>
      <c r="J466" s="227"/>
      <c r="K466" s="227"/>
      <c r="L466" s="232"/>
      <c r="M466" s="233"/>
      <c r="N466" s="234"/>
      <c r="O466" s="234"/>
      <c r="P466" s="234"/>
      <c r="Q466" s="234"/>
      <c r="R466" s="234"/>
      <c r="S466" s="234"/>
      <c r="T466" s="23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149</v>
      </c>
      <c r="AU466" s="236" t="s">
        <v>82</v>
      </c>
      <c r="AV466" s="13" t="s">
        <v>82</v>
      </c>
      <c r="AW466" s="13" t="s">
        <v>33</v>
      </c>
      <c r="AX466" s="13" t="s">
        <v>72</v>
      </c>
      <c r="AY466" s="236" t="s">
        <v>124</v>
      </c>
    </row>
    <row r="467" s="13" customFormat="1">
      <c r="A467" s="13"/>
      <c r="B467" s="226"/>
      <c r="C467" s="227"/>
      <c r="D467" s="219" t="s">
        <v>149</v>
      </c>
      <c r="E467" s="228" t="s">
        <v>19</v>
      </c>
      <c r="F467" s="229" t="s">
        <v>156</v>
      </c>
      <c r="G467" s="227"/>
      <c r="H467" s="230">
        <v>57.267000000000003</v>
      </c>
      <c r="I467" s="231"/>
      <c r="J467" s="227"/>
      <c r="K467" s="227"/>
      <c r="L467" s="232"/>
      <c r="M467" s="233"/>
      <c r="N467" s="234"/>
      <c r="O467" s="234"/>
      <c r="P467" s="234"/>
      <c r="Q467" s="234"/>
      <c r="R467" s="234"/>
      <c r="S467" s="234"/>
      <c r="T467" s="235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6" t="s">
        <v>149</v>
      </c>
      <c r="AU467" s="236" t="s">
        <v>82</v>
      </c>
      <c r="AV467" s="13" t="s">
        <v>82</v>
      </c>
      <c r="AW467" s="13" t="s">
        <v>33</v>
      </c>
      <c r="AX467" s="13" t="s">
        <v>72</v>
      </c>
      <c r="AY467" s="236" t="s">
        <v>124</v>
      </c>
    </row>
    <row r="468" s="13" customFormat="1">
      <c r="A468" s="13"/>
      <c r="B468" s="226"/>
      <c r="C468" s="227"/>
      <c r="D468" s="219" t="s">
        <v>149</v>
      </c>
      <c r="E468" s="228" t="s">
        <v>19</v>
      </c>
      <c r="F468" s="229" t="s">
        <v>157</v>
      </c>
      <c r="G468" s="227"/>
      <c r="H468" s="230">
        <v>52.639000000000003</v>
      </c>
      <c r="I468" s="231"/>
      <c r="J468" s="227"/>
      <c r="K468" s="227"/>
      <c r="L468" s="232"/>
      <c r="M468" s="233"/>
      <c r="N468" s="234"/>
      <c r="O468" s="234"/>
      <c r="P468" s="234"/>
      <c r="Q468" s="234"/>
      <c r="R468" s="234"/>
      <c r="S468" s="234"/>
      <c r="T468" s="23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6" t="s">
        <v>149</v>
      </c>
      <c r="AU468" s="236" t="s">
        <v>82</v>
      </c>
      <c r="AV468" s="13" t="s">
        <v>82</v>
      </c>
      <c r="AW468" s="13" t="s">
        <v>33</v>
      </c>
      <c r="AX468" s="13" t="s">
        <v>72</v>
      </c>
      <c r="AY468" s="236" t="s">
        <v>124</v>
      </c>
    </row>
    <row r="469" s="13" customFormat="1">
      <c r="A469" s="13"/>
      <c r="B469" s="226"/>
      <c r="C469" s="227"/>
      <c r="D469" s="219" t="s">
        <v>149</v>
      </c>
      <c r="E469" s="228" t="s">
        <v>19</v>
      </c>
      <c r="F469" s="229" t="s">
        <v>158</v>
      </c>
      <c r="G469" s="227"/>
      <c r="H469" s="230">
        <v>44.664000000000001</v>
      </c>
      <c r="I469" s="231"/>
      <c r="J469" s="227"/>
      <c r="K469" s="227"/>
      <c r="L469" s="232"/>
      <c r="M469" s="233"/>
      <c r="N469" s="234"/>
      <c r="O469" s="234"/>
      <c r="P469" s="234"/>
      <c r="Q469" s="234"/>
      <c r="R469" s="234"/>
      <c r="S469" s="234"/>
      <c r="T469" s="235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6" t="s">
        <v>149</v>
      </c>
      <c r="AU469" s="236" t="s">
        <v>82</v>
      </c>
      <c r="AV469" s="13" t="s">
        <v>82</v>
      </c>
      <c r="AW469" s="13" t="s">
        <v>33</v>
      </c>
      <c r="AX469" s="13" t="s">
        <v>72</v>
      </c>
      <c r="AY469" s="236" t="s">
        <v>124</v>
      </c>
    </row>
    <row r="470" s="13" customFormat="1">
      <c r="A470" s="13"/>
      <c r="B470" s="226"/>
      <c r="C470" s="227"/>
      <c r="D470" s="219" t="s">
        <v>149</v>
      </c>
      <c r="E470" s="228" t="s">
        <v>19</v>
      </c>
      <c r="F470" s="229" t="s">
        <v>159</v>
      </c>
      <c r="G470" s="227"/>
      <c r="H470" s="230">
        <v>57.601999999999997</v>
      </c>
      <c r="I470" s="231"/>
      <c r="J470" s="227"/>
      <c r="K470" s="227"/>
      <c r="L470" s="232"/>
      <c r="M470" s="233"/>
      <c r="N470" s="234"/>
      <c r="O470" s="234"/>
      <c r="P470" s="234"/>
      <c r="Q470" s="234"/>
      <c r="R470" s="234"/>
      <c r="S470" s="234"/>
      <c r="T470" s="23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6" t="s">
        <v>149</v>
      </c>
      <c r="AU470" s="236" t="s">
        <v>82</v>
      </c>
      <c r="AV470" s="13" t="s">
        <v>82</v>
      </c>
      <c r="AW470" s="13" t="s">
        <v>33</v>
      </c>
      <c r="AX470" s="13" t="s">
        <v>72</v>
      </c>
      <c r="AY470" s="236" t="s">
        <v>124</v>
      </c>
    </row>
    <row r="471" s="13" customFormat="1">
      <c r="A471" s="13"/>
      <c r="B471" s="226"/>
      <c r="C471" s="227"/>
      <c r="D471" s="219" t="s">
        <v>149</v>
      </c>
      <c r="E471" s="228" t="s">
        <v>19</v>
      </c>
      <c r="F471" s="229" t="s">
        <v>160</v>
      </c>
      <c r="G471" s="227"/>
      <c r="H471" s="230">
        <v>75.507000000000005</v>
      </c>
      <c r="I471" s="231"/>
      <c r="J471" s="227"/>
      <c r="K471" s="227"/>
      <c r="L471" s="232"/>
      <c r="M471" s="233"/>
      <c r="N471" s="234"/>
      <c r="O471" s="234"/>
      <c r="P471" s="234"/>
      <c r="Q471" s="234"/>
      <c r="R471" s="234"/>
      <c r="S471" s="234"/>
      <c r="T471" s="235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6" t="s">
        <v>149</v>
      </c>
      <c r="AU471" s="236" t="s">
        <v>82</v>
      </c>
      <c r="AV471" s="13" t="s">
        <v>82</v>
      </c>
      <c r="AW471" s="13" t="s">
        <v>33</v>
      </c>
      <c r="AX471" s="13" t="s">
        <v>72</v>
      </c>
      <c r="AY471" s="236" t="s">
        <v>124</v>
      </c>
    </row>
    <row r="472" s="13" customFormat="1">
      <c r="A472" s="13"/>
      <c r="B472" s="226"/>
      <c r="C472" s="227"/>
      <c r="D472" s="219" t="s">
        <v>149</v>
      </c>
      <c r="E472" s="228" t="s">
        <v>19</v>
      </c>
      <c r="F472" s="229" t="s">
        <v>161</v>
      </c>
      <c r="G472" s="227"/>
      <c r="H472" s="230">
        <v>23.988</v>
      </c>
      <c r="I472" s="231"/>
      <c r="J472" s="227"/>
      <c r="K472" s="227"/>
      <c r="L472" s="232"/>
      <c r="M472" s="233"/>
      <c r="N472" s="234"/>
      <c r="O472" s="234"/>
      <c r="P472" s="234"/>
      <c r="Q472" s="234"/>
      <c r="R472" s="234"/>
      <c r="S472" s="234"/>
      <c r="T472" s="235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6" t="s">
        <v>149</v>
      </c>
      <c r="AU472" s="236" t="s">
        <v>82</v>
      </c>
      <c r="AV472" s="13" t="s">
        <v>82</v>
      </c>
      <c r="AW472" s="13" t="s">
        <v>33</v>
      </c>
      <c r="AX472" s="13" t="s">
        <v>72</v>
      </c>
      <c r="AY472" s="236" t="s">
        <v>124</v>
      </c>
    </row>
    <row r="473" s="13" customFormat="1">
      <c r="A473" s="13"/>
      <c r="B473" s="226"/>
      <c r="C473" s="227"/>
      <c r="D473" s="219" t="s">
        <v>149</v>
      </c>
      <c r="E473" s="228" t="s">
        <v>19</v>
      </c>
      <c r="F473" s="229" t="s">
        <v>162</v>
      </c>
      <c r="G473" s="227"/>
      <c r="H473" s="230">
        <v>17.952000000000002</v>
      </c>
      <c r="I473" s="231"/>
      <c r="J473" s="227"/>
      <c r="K473" s="227"/>
      <c r="L473" s="232"/>
      <c r="M473" s="233"/>
      <c r="N473" s="234"/>
      <c r="O473" s="234"/>
      <c r="P473" s="234"/>
      <c r="Q473" s="234"/>
      <c r="R473" s="234"/>
      <c r="S473" s="234"/>
      <c r="T473" s="23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6" t="s">
        <v>149</v>
      </c>
      <c r="AU473" s="236" t="s">
        <v>82</v>
      </c>
      <c r="AV473" s="13" t="s">
        <v>82</v>
      </c>
      <c r="AW473" s="13" t="s">
        <v>33</v>
      </c>
      <c r="AX473" s="13" t="s">
        <v>72</v>
      </c>
      <c r="AY473" s="236" t="s">
        <v>124</v>
      </c>
    </row>
    <row r="474" s="13" customFormat="1">
      <c r="A474" s="13"/>
      <c r="B474" s="226"/>
      <c r="C474" s="227"/>
      <c r="D474" s="219" t="s">
        <v>149</v>
      </c>
      <c r="E474" s="228" t="s">
        <v>19</v>
      </c>
      <c r="F474" s="229" t="s">
        <v>163</v>
      </c>
      <c r="G474" s="227"/>
      <c r="H474" s="230">
        <v>17.431999999999999</v>
      </c>
      <c r="I474" s="231"/>
      <c r="J474" s="227"/>
      <c r="K474" s="227"/>
      <c r="L474" s="232"/>
      <c r="M474" s="233"/>
      <c r="N474" s="234"/>
      <c r="O474" s="234"/>
      <c r="P474" s="234"/>
      <c r="Q474" s="234"/>
      <c r="R474" s="234"/>
      <c r="S474" s="234"/>
      <c r="T474" s="235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6" t="s">
        <v>149</v>
      </c>
      <c r="AU474" s="236" t="s">
        <v>82</v>
      </c>
      <c r="AV474" s="13" t="s">
        <v>82</v>
      </c>
      <c r="AW474" s="13" t="s">
        <v>33</v>
      </c>
      <c r="AX474" s="13" t="s">
        <v>72</v>
      </c>
      <c r="AY474" s="236" t="s">
        <v>124</v>
      </c>
    </row>
    <row r="475" s="14" customFormat="1">
      <c r="A475" s="14"/>
      <c r="B475" s="237"/>
      <c r="C475" s="238"/>
      <c r="D475" s="219" t="s">
        <v>149</v>
      </c>
      <c r="E475" s="239" t="s">
        <v>19</v>
      </c>
      <c r="F475" s="240" t="s">
        <v>164</v>
      </c>
      <c r="G475" s="238"/>
      <c r="H475" s="241">
        <v>914.92600000000004</v>
      </c>
      <c r="I475" s="242"/>
      <c r="J475" s="238"/>
      <c r="K475" s="238"/>
      <c r="L475" s="243"/>
      <c r="M475" s="244"/>
      <c r="N475" s="245"/>
      <c r="O475" s="245"/>
      <c r="P475" s="245"/>
      <c r="Q475" s="245"/>
      <c r="R475" s="245"/>
      <c r="S475" s="245"/>
      <c r="T475" s="246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7" t="s">
        <v>149</v>
      </c>
      <c r="AU475" s="247" t="s">
        <v>82</v>
      </c>
      <c r="AV475" s="14" t="s">
        <v>132</v>
      </c>
      <c r="AW475" s="14" t="s">
        <v>33</v>
      </c>
      <c r="AX475" s="14" t="s">
        <v>80</v>
      </c>
      <c r="AY475" s="247" t="s">
        <v>124</v>
      </c>
    </row>
    <row r="476" s="2" customFormat="1" ht="33" customHeight="1">
      <c r="A476" s="40"/>
      <c r="B476" s="41"/>
      <c r="C476" s="206" t="s">
        <v>538</v>
      </c>
      <c r="D476" s="206" t="s">
        <v>127</v>
      </c>
      <c r="E476" s="207" t="s">
        <v>539</v>
      </c>
      <c r="F476" s="208" t="s">
        <v>540</v>
      </c>
      <c r="G476" s="209" t="s">
        <v>130</v>
      </c>
      <c r="H476" s="210">
        <v>914.92600000000004</v>
      </c>
      <c r="I476" s="211"/>
      <c r="J476" s="212">
        <f>ROUND(I476*H476,2)</f>
        <v>0</v>
      </c>
      <c r="K476" s="208" t="s">
        <v>131</v>
      </c>
      <c r="L476" s="46"/>
      <c r="M476" s="213" t="s">
        <v>19</v>
      </c>
      <c r="N476" s="214" t="s">
        <v>43</v>
      </c>
      <c r="O476" s="86"/>
      <c r="P476" s="215">
        <f>O476*H476</f>
        <v>0</v>
      </c>
      <c r="Q476" s="215">
        <v>0.00029999999999999997</v>
      </c>
      <c r="R476" s="215">
        <f>Q476*H476</f>
        <v>0.27447779999999999</v>
      </c>
      <c r="S476" s="215">
        <v>0</v>
      </c>
      <c r="T476" s="216">
        <f>S476*H476</f>
        <v>0</v>
      </c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R476" s="217" t="s">
        <v>255</v>
      </c>
      <c r="AT476" s="217" t="s">
        <v>127</v>
      </c>
      <c r="AU476" s="217" t="s">
        <v>82</v>
      </c>
      <c r="AY476" s="19" t="s">
        <v>124</v>
      </c>
      <c r="BE476" s="218">
        <f>IF(N476="základní",J476,0)</f>
        <v>0</v>
      </c>
      <c r="BF476" s="218">
        <f>IF(N476="snížená",J476,0)</f>
        <v>0</v>
      </c>
      <c r="BG476" s="218">
        <f>IF(N476="zákl. přenesená",J476,0)</f>
        <v>0</v>
      </c>
      <c r="BH476" s="218">
        <f>IF(N476="sníž. přenesená",J476,0)</f>
        <v>0</v>
      </c>
      <c r="BI476" s="218">
        <f>IF(N476="nulová",J476,0)</f>
        <v>0</v>
      </c>
      <c r="BJ476" s="19" t="s">
        <v>80</v>
      </c>
      <c r="BK476" s="218">
        <f>ROUND(I476*H476,2)</f>
        <v>0</v>
      </c>
      <c r="BL476" s="19" t="s">
        <v>255</v>
      </c>
      <c r="BM476" s="217" t="s">
        <v>541</v>
      </c>
    </row>
    <row r="477" s="2" customFormat="1">
      <c r="A477" s="40"/>
      <c r="B477" s="41"/>
      <c r="C477" s="42"/>
      <c r="D477" s="219" t="s">
        <v>134</v>
      </c>
      <c r="E477" s="42"/>
      <c r="F477" s="220" t="s">
        <v>542</v>
      </c>
      <c r="G477" s="42"/>
      <c r="H477" s="42"/>
      <c r="I477" s="221"/>
      <c r="J477" s="42"/>
      <c r="K477" s="42"/>
      <c r="L477" s="46"/>
      <c r="M477" s="222"/>
      <c r="N477" s="223"/>
      <c r="O477" s="86"/>
      <c r="P477" s="86"/>
      <c r="Q477" s="86"/>
      <c r="R477" s="86"/>
      <c r="S477" s="86"/>
      <c r="T477" s="87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9" t="s">
        <v>134</v>
      </c>
      <c r="AU477" s="19" t="s">
        <v>82</v>
      </c>
    </row>
    <row r="478" s="2" customFormat="1">
      <c r="A478" s="40"/>
      <c r="B478" s="41"/>
      <c r="C478" s="42"/>
      <c r="D478" s="224" t="s">
        <v>136</v>
      </c>
      <c r="E478" s="42"/>
      <c r="F478" s="225" t="s">
        <v>543</v>
      </c>
      <c r="G478" s="42"/>
      <c r="H478" s="42"/>
      <c r="I478" s="221"/>
      <c r="J478" s="42"/>
      <c r="K478" s="42"/>
      <c r="L478" s="46"/>
      <c r="M478" s="222"/>
      <c r="N478" s="223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136</v>
      </c>
      <c r="AU478" s="19" t="s">
        <v>82</v>
      </c>
    </row>
    <row r="479" s="13" customFormat="1">
      <c r="A479" s="13"/>
      <c r="B479" s="226"/>
      <c r="C479" s="227"/>
      <c r="D479" s="219" t="s">
        <v>149</v>
      </c>
      <c r="E479" s="228" t="s">
        <v>19</v>
      </c>
      <c r="F479" s="229" t="s">
        <v>483</v>
      </c>
      <c r="G479" s="227"/>
      <c r="H479" s="230">
        <v>300.25</v>
      </c>
      <c r="I479" s="231"/>
      <c r="J479" s="227"/>
      <c r="K479" s="227"/>
      <c r="L479" s="232"/>
      <c r="M479" s="233"/>
      <c r="N479" s="234"/>
      <c r="O479" s="234"/>
      <c r="P479" s="234"/>
      <c r="Q479" s="234"/>
      <c r="R479" s="234"/>
      <c r="S479" s="234"/>
      <c r="T479" s="235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6" t="s">
        <v>149</v>
      </c>
      <c r="AU479" s="236" t="s">
        <v>82</v>
      </c>
      <c r="AV479" s="13" t="s">
        <v>82</v>
      </c>
      <c r="AW479" s="13" t="s">
        <v>33</v>
      </c>
      <c r="AX479" s="13" t="s">
        <v>72</v>
      </c>
      <c r="AY479" s="236" t="s">
        <v>124</v>
      </c>
    </row>
    <row r="480" s="13" customFormat="1">
      <c r="A480" s="13"/>
      <c r="B480" s="226"/>
      <c r="C480" s="227"/>
      <c r="D480" s="219" t="s">
        <v>149</v>
      </c>
      <c r="E480" s="228" t="s">
        <v>19</v>
      </c>
      <c r="F480" s="229" t="s">
        <v>150</v>
      </c>
      <c r="G480" s="227"/>
      <c r="H480" s="230">
        <v>22.567</v>
      </c>
      <c r="I480" s="231"/>
      <c r="J480" s="227"/>
      <c r="K480" s="227"/>
      <c r="L480" s="232"/>
      <c r="M480" s="233"/>
      <c r="N480" s="234"/>
      <c r="O480" s="234"/>
      <c r="P480" s="234"/>
      <c r="Q480" s="234"/>
      <c r="R480" s="234"/>
      <c r="S480" s="234"/>
      <c r="T480" s="235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6" t="s">
        <v>149</v>
      </c>
      <c r="AU480" s="236" t="s">
        <v>82</v>
      </c>
      <c r="AV480" s="13" t="s">
        <v>82</v>
      </c>
      <c r="AW480" s="13" t="s">
        <v>33</v>
      </c>
      <c r="AX480" s="13" t="s">
        <v>72</v>
      </c>
      <c r="AY480" s="236" t="s">
        <v>124</v>
      </c>
    </row>
    <row r="481" s="13" customFormat="1">
      <c r="A481" s="13"/>
      <c r="B481" s="226"/>
      <c r="C481" s="227"/>
      <c r="D481" s="219" t="s">
        <v>149</v>
      </c>
      <c r="E481" s="228" t="s">
        <v>19</v>
      </c>
      <c r="F481" s="229" t="s">
        <v>151</v>
      </c>
      <c r="G481" s="227"/>
      <c r="H481" s="230">
        <v>51.655999999999999</v>
      </c>
      <c r="I481" s="231"/>
      <c r="J481" s="227"/>
      <c r="K481" s="227"/>
      <c r="L481" s="232"/>
      <c r="M481" s="233"/>
      <c r="N481" s="234"/>
      <c r="O481" s="234"/>
      <c r="P481" s="234"/>
      <c r="Q481" s="234"/>
      <c r="R481" s="234"/>
      <c r="S481" s="234"/>
      <c r="T481" s="235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6" t="s">
        <v>149</v>
      </c>
      <c r="AU481" s="236" t="s">
        <v>82</v>
      </c>
      <c r="AV481" s="13" t="s">
        <v>82</v>
      </c>
      <c r="AW481" s="13" t="s">
        <v>33</v>
      </c>
      <c r="AX481" s="13" t="s">
        <v>72</v>
      </c>
      <c r="AY481" s="236" t="s">
        <v>124</v>
      </c>
    </row>
    <row r="482" s="13" customFormat="1">
      <c r="A482" s="13"/>
      <c r="B482" s="226"/>
      <c r="C482" s="227"/>
      <c r="D482" s="219" t="s">
        <v>149</v>
      </c>
      <c r="E482" s="228" t="s">
        <v>19</v>
      </c>
      <c r="F482" s="229" t="s">
        <v>152</v>
      </c>
      <c r="G482" s="227"/>
      <c r="H482" s="230">
        <v>18.189</v>
      </c>
      <c r="I482" s="231"/>
      <c r="J482" s="227"/>
      <c r="K482" s="227"/>
      <c r="L482" s="232"/>
      <c r="M482" s="233"/>
      <c r="N482" s="234"/>
      <c r="O482" s="234"/>
      <c r="P482" s="234"/>
      <c r="Q482" s="234"/>
      <c r="R482" s="234"/>
      <c r="S482" s="234"/>
      <c r="T482" s="23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6" t="s">
        <v>149</v>
      </c>
      <c r="AU482" s="236" t="s">
        <v>82</v>
      </c>
      <c r="AV482" s="13" t="s">
        <v>82</v>
      </c>
      <c r="AW482" s="13" t="s">
        <v>33</v>
      </c>
      <c r="AX482" s="13" t="s">
        <v>72</v>
      </c>
      <c r="AY482" s="236" t="s">
        <v>124</v>
      </c>
    </row>
    <row r="483" s="13" customFormat="1">
      <c r="A483" s="13"/>
      <c r="B483" s="226"/>
      <c r="C483" s="227"/>
      <c r="D483" s="219" t="s">
        <v>149</v>
      </c>
      <c r="E483" s="228" t="s">
        <v>19</v>
      </c>
      <c r="F483" s="229" t="s">
        <v>153</v>
      </c>
      <c r="G483" s="227"/>
      <c r="H483" s="230">
        <v>48.636000000000003</v>
      </c>
      <c r="I483" s="231"/>
      <c r="J483" s="227"/>
      <c r="K483" s="227"/>
      <c r="L483" s="232"/>
      <c r="M483" s="233"/>
      <c r="N483" s="234"/>
      <c r="O483" s="234"/>
      <c r="P483" s="234"/>
      <c r="Q483" s="234"/>
      <c r="R483" s="234"/>
      <c r="S483" s="234"/>
      <c r="T483" s="23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6" t="s">
        <v>149</v>
      </c>
      <c r="AU483" s="236" t="s">
        <v>82</v>
      </c>
      <c r="AV483" s="13" t="s">
        <v>82</v>
      </c>
      <c r="AW483" s="13" t="s">
        <v>33</v>
      </c>
      <c r="AX483" s="13" t="s">
        <v>72</v>
      </c>
      <c r="AY483" s="236" t="s">
        <v>124</v>
      </c>
    </row>
    <row r="484" s="13" customFormat="1">
      <c r="A484" s="13"/>
      <c r="B484" s="226"/>
      <c r="C484" s="227"/>
      <c r="D484" s="219" t="s">
        <v>149</v>
      </c>
      <c r="E484" s="228" t="s">
        <v>19</v>
      </c>
      <c r="F484" s="229" t="s">
        <v>154</v>
      </c>
      <c r="G484" s="227"/>
      <c r="H484" s="230">
        <v>65.201999999999998</v>
      </c>
      <c r="I484" s="231"/>
      <c r="J484" s="227"/>
      <c r="K484" s="227"/>
      <c r="L484" s="232"/>
      <c r="M484" s="233"/>
      <c r="N484" s="234"/>
      <c r="O484" s="234"/>
      <c r="P484" s="234"/>
      <c r="Q484" s="234"/>
      <c r="R484" s="234"/>
      <c r="S484" s="234"/>
      <c r="T484" s="235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6" t="s">
        <v>149</v>
      </c>
      <c r="AU484" s="236" t="s">
        <v>82</v>
      </c>
      <c r="AV484" s="13" t="s">
        <v>82</v>
      </c>
      <c r="AW484" s="13" t="s">
        <v>33</v>
      </c>
      <c r="AX484" s="13" t="s">
        <v>72</v>
      </c>
      <c r="AY484" s="236" t="s">
        <v>124</v>
      </c>
    </row>
    <row r="485" s="13" customFormat="1">
      <c r="A485" s="13"/>
      <c r="B485" s="226"/>
      <c r="C485" s="227"/>
      <c r="D485" s="219" t="s">
        <v>149</v>
      </c>
      <c r="E485" s="228" t="s">
        <v>19</v>
      </c>
      <c r="F485" s="229" t="s">
        <v>155</v>
      </c>
      <c r="G485" s="227"/>
      <c r="H485" s="230">
        <v>61.375</v>
      </c>
      <c r="I485" s="231"/>
      <c r="J485" s="227"/>
      <c r="K485" s="227"/>
      <c r="L485" s="232"/>
      <c r="M485" s="233"/>
      <c r="N485" s="234"/>
      <c r="O485" s="234"/>
      <c r="P485" s="234"/>
      <c r="Q485" s="234"/>
      <c r="R485" s="234"/>
      <c r="S485" s="234"/>
      <c r="T485" s="235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6" t="s">
        <v>149</v>
      </c>
      <c r="AU485" s="236" t="s">
        <v>82</v>
      </c>
      <c r="AV485" s="13" t="s">
        <v>82</v>
      </c>
      <c r="AW485" s="13" t="s">
        <v>33</v>
      </c>
      <c r="AX485" s="13" t="s">
        <v>72</v>
      </c>
      <c r="AY485" s="236" t="s">
        <v>124</v>
      </c>
    </row>
    <row r="486" s="13" customFormat="1">
      <c r="A486" s="13"/>
      <c r="B486" s="226"/>
      <c r="C486" s="227"/>
      <c r="D486" s="219" t="s">
        <v>149</v>
      </c>
      <c r="E486" s="228" t="s">
        <v>19</v>
      </c>
      <c r="F486" s="229" t="s">
        <v>156</v>
      </c>
      <c r="G486" s="227"/>
      <c r="H486" s="230">
        <v>57.267000000000003</v>
      </c>
      <c r="I486" s="231"/>
      <c r="J486" s="227"/>
      <c r="K486" s="227"/>
      <c r="L486" s="232"/>
      <c r="M486" s="233"/>
      <c r="N486" s="234"/>
      <c r="O486" s="234"/>
      <c r="P486" s="234"/>
      <c r="Q486" s="234"/>
      <c r="R486" s="234"/>
      <c r="S486" s="234"/>
      <c r="T486" s="235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6" t="s">
        <v>149</v>
      </c>
      <c r="AU486" s="236" t="s">
        <v>82</v>
      </c>
      <c r="AV486" s="13" t="s">
        <v>82</v>
      </c>
      <c r="AW486" s="13" t="s">
        <v>33</v>
      </c>
      <c r="AX486" s="13" t="s">
        <v>72</v>
      </c>
      <c r="AY486" s="236" t="s">
        <v>124</v>
      </c>
    </row>
    <row r="487" s="13" customFormat="1">
      <c r="A487" s="13"/>
      <c r="B487" s="226"/>
      <c r="C487" s="227"/>
      <c r="D487" s="219" t="s">
        <v>149</v>
      </c>
      <c r="E487" s="228" t="s">
        <v>19</v>
      </c>
      <c r="F487" s="229" t="s">
        <v>157</v>
      </c>
      <c r="G487" s="227"/>
      <c r="H487" s="230">
        <v>52.639000000000003</v>
      </c>
      <c r="I487" s="231"/>
      <c r="J487" s="227"/>
      <c r="K487" s="227"/>
      <c r="L487" s="232"/>
      <c r="M487" s="233"/>
      <c r="N487" s="234"/>
      <c r="O487" s="234"/>
      <c r="P487" s="234"/>
      <c r="Q487" s="234"/>
      <c r="R487" s="234"/>
      <c r="S487" s="234"/>
      <c r="T487" s="23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6" t="s">
        <v>149</v>
      </c>
      <c r="AU487" s="236" t="s">
        <v>82</v>
      </c>
      <c r="AV487" s="13" t="s">
        <v>82</v>
      </c>
      <c r="AW487" s="13" t="s">
        <v>33</v>
      </c>
      <c r="AX487" s="13" t="s">
        <v>72</v>
      </c>
      <c r="AY487" s="236" t="s">
        <v>124</v>
      </c>
    </row>
    <row r="488" s="13" customFormat="1">
      <c r="A488" s="13"/>
      <c r="B488" s="226"/>
      <c r="C488" s="227"/>
      <c r="D488" s="219" t="s">
        <v>149</v>
      </c>
      <c r="E488" s="228" t="s">
        <v>19</v>
      </c>
      <c r="F488" s="229" t="s">
        <v>158</v>
      </c>
      <c r="G488" s="227"/>
      <c r="H488" s="230">
        <v>44.664000000000001</v>
      </c>
      <c r="I488" s="231"/>
      <c r="J488" s="227"/>
      <c r="K488" s="227"/>
      <c r="L488" s="232"/>
      <c r="M488" s="233"/>
      <c r="N488" s="234"/>
      <c r="O488" s="234"/>
      <c r="P488" s="234"/>
      <c r="Q488" s="234"/>
      <c r="R488" s="234"/>
      <c r="S488" s="234"/>
      <c r="T488" s="235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6" t="s">
        <v>149</v>
      </c>
      <c r="AU488" s="236" t="s">
        <v>82</v>
      </c>
      <c r="AV488" s="13" t="s">
        <v>82</v>
      </c>
      <c r="AW488" s="13" t="s">
        <v>33</v>
      </c>
      <c r="AX488" s="13" t="s">
        <v>72</v>
      </c>
      <c r="AY488" s="236" t="s">
        <v>124</v>
      </c>
    </row>
    <row r="489" s="13" customFormat="1">
      <c r="A489" s="13"/>
      <c r="B489" s="226"/>
      <c r="C489" s="227"/>
      <c r="D489" s="219" t="s">
        <v>149</v>
      </c>
      <c r="E489" s="228" t="s">
        <v>19</v>
      </c>
      <c r="F489" s="229" t="s">
        <v>159</v>
      </c>
      <c r="G489" s="227"/>
      <c r="H489" s="230">
        <v>57.601999999999997</v>
      </c>
      <c r="I489" s="231"/>
      <c r="J489" s="227"/>
      <c r="K489" s="227"/>
      <c r="L489" s="232"/>
      <c r="M489" s="233"/>
      <c r="N489" s="234"/>
      <c r="O489" s="234"/>
      <c r="P489" s="234"/>
      <c r="Q489" s="234"/>
      <c r="R489" s="234"/>
      <c r="S489" s="234"/>
      <c r="T489" s="235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6" t="s">
        <v>149</v>
      </c>
      <c r="AU489" s="236" t="s">
        <v>82</v>
      </c>
      <c r="AV489" s="13" t="s">
        <v>82</v>
      </c>
      <c r="AW489" s="13" t="s">
        <v>33</v>
      </c>
      <c r="AX489" s="13" t="s">
        <v>72</v>
      </c>
      <c r="AY489" s="236" t="s">
        <v>124</v>
      </c>
    </row>
    <row r="490" s="13" customFormat="1">
      <c r="A490" s="13"/>
      <c r="B490" s="226"/>
      <c r="C490" s="227"/>
      <c r="D490" s="219" t="s">
        <v>149</v>
      </c>
      <c r="E490" s="228" t="s">
        <v>19</v>
      </c>
      <c r="F490" s="229" t="s">
        <v>160</v>
      </c>
      <c r="G490" s="227"/>
      <c r="H490" s="230">
        <v>75.507000000000005</v>
      </c>
      <c r="I490" s="231"/>
      <c r="J490" s="227"/>
      <c r="K490" s="227"/>
      <c r="L490" s="232"/>
      <c r="M490" s="233"/>
      <c r="N490" s="234"/>
      <c r="O490" s="234"/>
      <c r="P490" s="234"/>
      <c r="Q490" s="234"/>
      <c r="R490" s="234"/>
      <c r="S490" s="234"/>
      <c r="T490" s="23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6" t="s">
        <v>149</v>
      </c>
      <c r="AU490" s="236" t="s">
        <v>82</v>
      </c>
      <c r="AV490" s="13" t="s">
        <v>82</v>
      </c>
      <c r="AW490" s="13" t="s">
        <v>33</v>
      </c>
      <c r="AX490" s="13" t="s">
        <v>72</v>
      </c>
      <c r="AY490" s="236" t="s">
        <v>124</v>
      </c>
    </row>
    <row r="491" s="13" customFormat="1">
      <c r="A491" s="13"/>
      <c r="B491" s="226"/>
      <c r="C491" s="227"/>
      <c r="D491" s="219" t="s">
        <v>149</v>
      </c>
      <c r="E491" s="228" t="s">
        <v>19</v>
      </c>
      <c r="F491" s="229" t="s">
        <v>161</v>
      </c>
      <c r="G491" s="227"/>
      <c r="H491" s="230">
        <v>23.988</v>
      </c>
      <c r="I491" s="231"/>
      <c r="J491" s="227"/>
      <c r="K491" s="227"/>
      <c r="L491" s="232"/>
      <c r="M491" s="233"/>
      <c r="N491" s="234"/>
      <c r="O491" s="234"/>
      <c r="P491" s="234"/>
      <c r="Q491" s="234"/>
      <c r="R491" s="234"/>
      <c r="S491" s="234"/>
      <c r="T491" s="235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6" t="s">
        <v>149</v>
      </c>
      <c r="AU491" s="236" t="s">
        <v>82</v>
      </c>
      <c r="AV491" s="13" t="s">
        <v>82</v>
      </c>
      <c r="AW491" s="13" t="s">
        <v>33</v>
      </c>
      <c r="AX491" s="13" t="s">
        <v>72</v>
      </c>
      <c r="AY491" s="236" t="s">
        <v>124</v>
      </c>
    </row>
    <row r="492" s="13" customFormat="1">
      <c r="A492" s="13"/>
      <c r="B492" s="226"/>
      <c r="C492" s="227"/>
      <c r="D492" s="219" t="s">
        <v>149</v>
      </c>
      <c r="E492" s="228" t="s">
        <v>19</v>
      </c>
      <c r="F492" s="229" t="s">
        <v>162</v>
      </c>
      <c r="G492" s="227"/>
      <c r="H492" s="230">
        <v>17.952000000000002</v>
      </c>
      <c r="I492" s="231"/>
      <c r="J492" s="227"/>
      <c r="K492" s="227"/>
      <c r="L492" s="232"/>
      <c r="M492" s="233"/>
      <c r="N492" s="234"/>
      <c r="O492" s="234"/>
      <c r="P492" s="234"/>
      <c r="Q492" s="234"/>
      <c r="R492" s="234"/>
      <c r="S492" s="234"/>
      <c r="T492" s="235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6" t="s">
        <v>149</v>
      </c>
      <c r="AU492" s="236" t="s">
        <v>82</v>
      </c>
      <c r="AV492" s="13" t="s">
        <v>82</v>
      </c>
      <c r="AW492" s="13" t="s">
        <v>33</v>
      </c>
      <c r="AX492" s="13" t="s">
        <v>72</v>
      </c>
      <c r="AY492" s="236" t="s">
        <v>124</v>
      </c>
    </row>
    <row r="493" s="13" customFormat="1">
      <c r="A493" s="13"/>
      <c r="B493" s="226"/>
      <c r="C493" s="227"/>
      <c r="D493" s="219" t="s">
        <v>149</v>
      </c>
      <c r="E493" s="228" t="s">
        <v>19</v>
      </c>
      <c r="F493" s="229" t="s">
        <v>163</v>
      </c>
      <c r="G493" s="227"/>
      <c r="H493" s="230">
        <v>17.431999999999999</v>
      </c>
      <c r="I493" s="231"/>
      <c r="J493" s="227"/>
      <c r="K493" s="227"/>
      <c r="L493" s="232"/>
      <c r="M493" s="233"/>
      <c r="N493" s="234"/>
      <c r="O493" s="234"/>
      <c r="P493" s="234"/>
      <c r="Q493" s="234"/>
      <c r="R493" s="234"/>
      <c r="S493" s="234"/>
      <c r="T493" s="235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6" t="s">
        <v>149</v>
      </c>
      <c r="AU493" s="236" t="s">
        <v>82</v>
      </c>
      <c r="AV493" s="13" t="s">
        <v>82</v>
      </c>
      <c r="AW493" s="13" t="s">
        <v>33</v>
      </c>
      <c r="AX493" s="13" t="s">
        <v>72</v>
      </c>
      <c r="AY493" s="236" t="s">
        <v>124</v>
      </c>
    </row>
    <row r="494" s="14" customFormat="1">
      <c r="A494" s="14"/>
      <c r="B494" s="237"/>
      <c r="C494" s="238"/>
      <c r="D494" s="219" t="s">
        <v>149</v>
      </c>
      <c r="E494" s="239" t="s">
        <v>19</v>
      </c>
      <c r="F494" s="240" t="s">
        <v>164</v>
      </c>
      <c r="G494" s="238"/>
      <c r="H494" s="241">
        <v>914.92600000000004</v>
      </c>
      <c r="I494" s="242"/>
      <c r="J494" s="238"/>
      <c r="K494" s="238"/>
      <c r="L494" s="243"/>
      <c r="M494" s="244"/>
      <c r="N494" s="245"/>
      <c r="O494" s="245"/>
      <c r="P494" s="245"/>
      <c r="Q494" s="245"/>
      <c r="R494" s="245"/>
      <c r="S494" s="245"/>
      <c r="T494" s="246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7" t="s">
        <v>149</v>
      </c>
      <c r="AU494" s="247" t="s">
        <v>82</v>
      </c>
      <c r="AV494" s="14" t="s">
        <v>132</v>
      </c>
      <c r="AW494" s="14" t="s">
        <v>33</v>
      </c>
      <c r="AX494" s="14" t="s">
        <v>80</v>
      </c>
      <c r="AY494" s="247" t="s">
        <v>124</v>
      </c>
    </row>
    <row r="495" s="2" customFormat="1" ht="37.8" customHeight="1">
      <c r="A495" s="40"/>
      <c r="B495" s="41"/>
      <c r="C495" s="206" t="s">
        <v>544</v>
      </c>
      <c r="D495" s="206" t="s">
        <v>127</v>
      </c>
      <c r="E495" s="207" t="s">
        <v>545</v>
      </c>
      <c r="F495" s="208" t="s">
        <v>546</v>
      </c>
      <c r="G495" s="209" t="s">
        <v>130</v>
      </c>
      <c r="H495" s="210">
        <v>614.67600000000004</v>
      </c>
      <c r="I495" s="211"/>
      <c r="J495" s="212">
        <f>ROUND(I495*H495,2)</f>
        <v>0</v>
      </c>
      <c r="K495" s="208" t="s">
        <v>131</v>
      </c>
      <c r="L495" s="46"/>
      <c r="M495" s="213" t="s">
        <v>19</v>
      </c>
      <c r="N495" s="214" t="s">
        <v>43</v>
      </c>
      <c r="O495" s="86"/>
      <c r="P495" s="215">
        <f>O495*H495</f>
        <v>0</v>
      </c>
      <c r="Q495" s="215">
        <v>2.0000000000000002E-05</v>
      </c>
      <c r="R495" s="215">
        <f>Q495*H495</f>
        <v>0.012293520000000002</v>
      </c>
      <c r="S495" s="215">
        <v>0</v>
      </c>
      <c r="T495" s="216">
        <f>S495*H495</f>
        <v>0</v>
      </c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R495" s="217" t="s">
        <v>255</v>
      </c>
      <c r="AT495" s="217" t="s">
        <v>127</v>
      </c>
      <c r="AU495" s="217" t="s">
        <v>82</v>
      </c>
      <c r="AY495" s="19" t="s">
        <v>124</v>
      </c>
      <c r="BE495" s="218">
        <f>IF(N495="základní",J495,0)</f>
        <v>0</v>
      </c>
      <c r="BF495" s="218">
        <f>IF(N495="snížená",J495,0)</f>
        <v>0</v>
      </c>
      <c r="BG495" s="218">
        <f>IF(N495="zákl. přenesená",J495,0)</f>
        <v>0</v>
      </c>
      <c r="BH495" s="218">
        <f>IF(N495="sníž. přenesená",J495,0)</f>
        <v>0</v>
      </c>
      <c r="BI495" s="218">
        <f>IF(N495="nulová",J495,0)</f>
        <v>0</v>
      </c>
      <c r="BJ495" s="19" t="s">
        <v>80</v>
      </c>
      <c r="BK495" s="218">
        <f>ROUND(I495*H495,2)</f>
        <v>0</v>
      </c>
      <c r="BL495" s="19" t="s">
        <v>255</v>
      </c>
      <c r="BM495" s="217" t="s">
        <v>547</v>
      </c>
    </row>
    <row r="496" s="2" customFormat="1">
      <c r="A496" s="40"/>
      <c r="B496" s="41"/>
      <c r="C496" s="42"/>
      <c r="D496" s="219" t="s">
        <v>134</v>
      </c>
      <c r="E496" s="42"/>
      <c r="F496" s="220" t="s">
        <v>548</v>
      </c>
      <c r="G496" s="42"/>
      <c r="H496" s="42"/>
      <c r="I496" s="221"/>
      <c r="J496" s="42"/>
      <c r="K496" s="42"/>
      <c r="L496" s="46"/>
      <c r="M496" s="222"/>
      <c r="N496" s="223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134</v>
      </c>
      <c r="AU496" s="19" t="s">
        <v>82</v>
      </c>
    </row>
    <row r="497" s="2" customFormat="1">
      <c r="A497" s="40"/>
      <c r="B497" s="41"/>
      <c r="C497" s="42"/>
      <c r="D497" s="224" t="s">
        <v>136</v>
      </c>
      <c r="E497" s="42"/>
      <c r="F497" s="225" t="s">
        <v>549</v>
      </c>
      <c r="G497" s="42"/>
      <c r="H497" s="42"/>
      <c r="I497" s="221"/>
      <c r="J497" s="42"/>
      <c r="K497" s="42"/>
      <c r="L497" s="46"/>
      <c r="M497" s="222"/>
      <c r="N497" s="223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136</v>
      </c>
      <c r="AU497" s="19" t="s">
        <v>82</v>
      </c>
    </row>
    <row r="498" s="13" customFormat="1">
      <c r="A498" s="13"/>
      <c r="B498" s="226"/>
      <c r="C498" s="227"/>
      <c r="D498" s="219" t="s">
        <v>149</v>
      </c>
      <c r="E498" s="228" t="s">
        <v>19</v>
      </c>
      <c r="F498" s="229" t="s">
        <v>150</v>
      </c>
      <c r="G498" s="227"/>
      <c r="H498" s="230">
        <v>22.567</v>
      </c>
      <c r="I498" s="231"/>
      <c r="J498" s="227"/>
      <c r="K498" s="227"/>
      <c r="L498" s="232"/>
      <c r="M498" s="233"/>
      <c r="N498" s="234"/>
      <c r="O498" s="234"/>
      <c r="P498" s="234"/>
      <c r="Q498" s="234"/>
      <c r="R498" s="234"/>
      <c r="S498" s="234"/>
      <c r="T498" s="235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6" t="s">
        <v>149</v>
      </c>
      <c r="AU498" s="236" t="s">
        <v>82</v>
      </c>
      <c r="AV498" s="13" t="s">
        <v>82</v>
      </c>
      <c r="AW498" s="13" t="s">
        <v>33</v>
      </c>
      <c r="AX498" s="13" t="s">
        <v>72</v>
      </c>
      <c r="AY498" s="236" t="s">
        <v>124</v>
      </c>
    </row>
    <row r="499" s="13" customFormat="1">
      <c r="A499" s="13"/>
      <c r="B499" s="226"/>
      <c r="C499" s="227"/>
      <c r="D499" s="219" t="s">
        <v>149</v>
      </c>
      <c r="E499" s="228" t="s">
        <v>19</v>
      </c>
      <c r="F499" s="229" t="s">
        <v>151</v>
      </c>
      <c r="G499" s="227"/>
      <c r="H499" s="230">
        <v>51.655999999999999</v>
      </c>
      <c r="I499" s="231"/>
      <c r="J499" s="227"/>
      <c r="K499" s="227"/>
      <c r="L499" s="232"/>
      <c r="M499" s="233"/>
      <c r="N499" s="234"/>
      <c r="O499" s="234"/>
      <c r="P499" s="234"/>
      <c r="Q499" s="234"/>
      <c r="R499" s="234"/>
      <c r="S499" s="234"/>
      <c r="T499" s="235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6" t="s">
        <v>149</v>
      </c>
      <c r="AU499" s="236" t="s">
        <v>82</v>
      </c>
      <c r="AV499" s="13" t="s">
        <v>82</v>
      </c>
      <c r="AW499" s="13" t="s">
        <v>33</v>
      </c>
      <c r="AX499" s="13" t="s">
        <v>72</v>
      </c>
      <c r="AY499" s="236" t="s">
        <v>124</v>
      </c>
    </row>
    <row r="500" s="13" customFormat="1">
      <c r="A500" s="13"/>
      <c r="B500" s="226"/>
      <c r="C500" s="227"/>
      <c r="D500" s="219" t="s">
        <v>149</v>
      </c>
      <c r="E500" s="228" t="s">
        <v>19</v>
      </c>
      <c r="F500" s="229" t="s">
        <v>152</v>
      </c>
      <c r="G500" s="227"/>
      <c r="H500" s="230">
        <v>18.189</v>
      </c>
      <c r="I500" s="231"/>
      <c r="J500" s="227"/>
      <c r="K500" s="227"/>
      <c r="L500" s="232"/>
      <c r="M500" s="233"/>
      <c r="N500" s="234"/>
      <c r="O500" s="234"/>
      <c r="P500" s="234"/>
      <c r="Q500" s="234"/>
      <c r="R500" s="234"/>
      <c r="S500" s="234"/>
      <c r="T500" s="235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6" t="s">
        <v>149</v>
      </c>
      <c r="AU500" s="236" t="s">
        <v>82</v>
      </c>
      <c r="AV500" s="13" t="s">
        <v>82</v>
      </c>
      <c r="AW500" s="13" t="s">
        <v>33</v>
      </c>
      <c r="AX500" s="13" t="s">
        <v>72</v>
      </c>
      <c r="AY500" s="236" t="s">
        <v>124</v>
      </c>
    </row>
    <row r="501" s="13" customFormat="1">
      <c r="A501" s="13"/>
      <c r="B501" s="226"/>
      <c r="C501" s="227"/>
      <c r="D501" s="219" t="s">
        <v>149</v>
      </c>
      <c r="E501" s="228" t="s">
        <v>19</v>
      </c>
      <c r="F501" s="229" t="s">
        <v>153</v>
      </c>
      <c r="G501" s="227"/>
      <c r="H501" s="230">
        <v>48.636000000000003</v>
      </c>
      <c r="I501" s="231"/>
      <c r="J501" s="227"/>
      <c r="K501" s="227"/>
      <c r="L501" s="232"/>
      <c r="M501" s="233"/>
      <c r="N501" s="234"/>
      <c r="O501" s="234"/>
      <c r="P501" s="234"/>
      <c r="Q501" s="234"/>
      <c r="R501" s="234"/>
      <c r="S501" s="234"/>
      <c r="T501" s="235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6" t="s">
        <v>149</v>
      </c>
      <c r="AU501" s="236" t="s">
        <v>82</v>
      </c>
      <c r="AV501" s="13" t="s">
        <v>82</v>
      </c>
      <c r="AW501" s="13" t="s">
        <v>33</v>
      </c>
      <c r="AX501" s="13" t="s">
        <v>72</v>
      </c>
      <c r="AY501" s="236" t="s">
        <v>124</v>
      </c>
    </row>
    <row r="502" s="13" customFormat="1">
      <c r="A502" s="13"/>
      <c r="B502" s="226"/>
      <c r="C502" s="227"/>
      <c r="D502" s="219" t="s">
        <v>149</v>
      </c>
      <c r="E502" s="228" t="s">
        <v>19</v>
      </c>
      <c r="F502" s="229" t="s">
        <v>154</v>
      </c>
      <c r="G502" s="227"/>
      <c r="H502" s="230">
        <v>65.201999999999998</v>
      </c>
      <c r="I502" s="231"/>
      <c r="J502" s="227"/>
      <c r="K502" s="227"/>
      <c r="L502" s="232"/>
      <c r="M502" s="233"/>
      <c r="N502" s="234"/>
      <c r="O502" s="234"/>
      <c r="P502" s="234"/>
      <c r="Q502" s="234"/>
      <c r="R502" s="234"/>
      <c r="S502" s="234"/>
      <c r="T502" s="235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6" t="s">
        <v>149</v>
      </c>
      <c r="AU502" s="236" t="s">
        <v>82</v>
      </c>
      <c r="AV502" s="13" t="s">
        <v>82</v>
      </c>
      <c r="AW502" s="13" t="s">
        <v>33</v>
      </c>
      <c r="AX502" s="13" t="s">
        <v>72</v>
      </c>
      <c r="AY502" s="236" t="s">
        <v>124</v>
      </c>
    </row>
    <row r="503" s="13" customFormat="1">
      <c r="A503" s="13"/>
      <c r="B503" s="226"/>
      <c r="C503" s="227"/>
      <c r="D503" s="219" t="s">
        <v>149</v>
      </c>
      <c r="E503" s="228" t="s">
        <v>19</v>
      </c>
      <c r="F503" s="229" t="s">
        <v>155</v>
      </c>
      <c r="G503" s="227"/>
      <c r="H503" s="230">
        <v>61.375</v>
      </c>
      <c r="I503" s="231"/>
      <c r="J503" s="227"/>
      <c r="K503" s="227"/>
      <c r="L503" s="232"/>
      <c r="M503" s="233"/>
      <c r="N503" s="234"/>
      <c r="O503" s="234"/>
      <c r="P503" s="234"/>
      <c r="Q503" s="234"/>
      <c r="R503" s="234"/>
      <c r="S503" s="234"/>
      <c r="T503" s="235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6" t="s">
        <v>149</v>
      </c>
      <c r="AU503" s="236" t="s">
        <v>82</v>
      </c>
      <c r="AV503" s="13" t="s">
        <v>82</v>
      </c>
      <c r="AW503" s="13" t="s">
        <v>33</v>
      </c>
      <c r="AX503" s="13" t="s">
        <v>72</v>
      </c>
      <c r="AY503" s="236" t="s">
        <v>124</v>
      </c>
    </row>
    <row r="504" s="13" customFormat="1">
      <c r="A504" s="13"/>
      <c r="B504" s="226"/>
      <c r="C504" s="227"/>
      <c r="D504" s="219" t="s">
        <v>149</v>
      </c>
      <c r="E504" s="228" t="s">
        <v>19</v>
      </c>
      <c r="F504" s="229" t="s">
        <v>156</v>
      </c>
      <c r="G504" s="227"/>
      <c r="H504" s="230">
        <v>57.267000000000003</v>
      </c>
      <c r="I504" s="231"/>
      <c r="J504" s="227"/>
      <c r="K504" s="227"/>
      <c r="L504" s="232"/>
      <c r="M504" s="233"/>
      <c r="N504" s="234"/>
      <c r="O504" s="234"/>
      <c r="P504" s="234"/>
      <c r="Q504" s="234"/>
      <c r="R504" s="234"/>
      <c r="S504" s="234"/>
      <c r="T504" s="235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6" t="s">
        <v>149</v>
      </c>
      <c r="AU504" s="236" t="s">
        <v>82</v>
      </c>
      <c r="AV504" s="13" t="s">
        <v>82</v>
      </c>
      <c r="AW504" s="13" t="s">
        <v>33</v>
      </c>
      <c r="AX504" s="13" t="s">
        <v>72</v>
      </c>
      <c r="AY504" s="236" t="s">
        <v>124</v>
      </c>
    </row>
    <row r="505" s="13" customFormat="1">
      <c r="A505" s="13"/>
      <c r="B505" s="226"/>
      <c r="C505" s="227"/>
      <c r="D505" s="219" t="s">
        <v>149</v>
      </c>
      <c r="E505" s="228" t="s">
        <v>19</v>
      </c>
      <c r="F505" s="229" t="s">
        <v>157</v>
      </c>
      <c r="G505" s="227"/>
      <c r="H505" s="230">
        <v>52.639000000000003</v>
      </c>
      <c r="I505" s="231"/>
      <c r="J505" s="227"/>
      <c r="K505" s="227"/>
      <c r="L505" s="232"/>
      <c r="M505" s="233"/>
      <c r="N505" s="234"/>
      <c r="O505" s="234"/>
      <c r="P505" s="234"/>
      <c r="Q505" s="234"/>
      <c r="R505" s="234"/>
      <c r="S505" s="234"/>
      <c r="T505" s="235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6" t="s">
        <v>149</v>
      </c>
      <c r="AU505" s="236" t="s">
        <v>82</v>
      </c>
      <c r="AV505" s="13" t="s">
        <v>82</v>
      </c>
      <c r="AW505" s="13" t="s">
        <v>33</v>
      </c>
      <c r="AX505" s="13" t="s">
        <v>72</v>
      </c>
      <c r="AY505" s="236" t="s">
        <v>124</v>
      </c>
    </row>
    <row r="506" s="13" customFormat="1">
      <c r="A506" s="13"/>
      <c r="B506" s="226"/>
      <c r="C506" s="227"/>
      <c r="D506" s="219" t="s">
        <v>149</v>
      </c>
      <c r="E506" s="228" t="s">
        <v>19</v>
      </c>
      <c r="F506" s="229" t="s">
        <v>158</v>
      </c>
      <c r="G506" s="227"/>
      <c r="H506" s="230">
        <v>44.664000000000001</v>
      </c>
      <c r="I506" s="231"/>
      <c r="J506" s="227"/>
      <c r="K506" s="227"/>
      <c r="L506" s="232"/>
      <c r="M506" s="233"/>
      <c r="N506" s="234"/>
      <c r="O506" s="234"/>
      <c r="P506" s="234"/>
      <c r="Q506" s="234"/>
      <c r="R506" s="234"/>
      <c r="S506" s="234"/>
      <c r="T506" s="235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6" t="s">
        <v>149</v>
      </c>
      <c r="AU506" s="236" t="s">
        <v>82</v>
      </c>
      <c r="AV506" s="13" t="s">
        <v>82</v>
      </c>
      <c r="AW506" s="13" t="s">
        <v>33</v>
      </c>
      <c r="AX506" s="13" t="s">
        <v>72</v>
      </c>
      <c r="AY506" s="236" t="s">
        <v>124</v>
      </c>
    </row>
    <row r="507" s="13" customFormat="1">
      <c r="A507" s="13"/>
      <c r="B507" s="226"/>
      <c r="C507" s="227"/>
      <c r="D507" s="219" t="s">
        <v>149</v>
      </c>
      <c r="E507" s="228" t="s">
        <v>19</v>
      </c>
      <c r="F507" s="229" t="s">
        <v>159</v>
      </c>
      <c r="G507" s="227"/>
      <c r="H507" s="230">
        <v>57.601999999999997</v>
      </c>
      <c r="I507" s="231"/>
      <c r="J507" s="227"/>
      <c r="K507" s="227"/>
      <c r="L507" s="232"/>
      <c r="M507" s="233"/>
      <c r="N507" s="234"/>
      <c r="O507" s="234"/>
      <c r="P507" s="234"/>
      <c r="Q507" s="234"/>
      <c r="R507" s="234"/>
      <c r="S507" s="234"/>
      <c r="T507" s="235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6" t="s">
        <v>149</v>
      </c>
      <c r="AU507" s="236" t="s">
        <v>82</v>
      </c>
      <c r="AV507" s="13" t="s">
        <v>82</v>
      </c>
      <c r="AW507" s="13" t="s">
        <v>33</v>
      </c>
      <c r="AX507" s="13" t="s">
        <v>72</v>
      </c>
      <c r="AY507" s="236" t="s">
        <v>124</v>
      </c>
    </row>
    <row r="508" s="13" customFormat="1">
      <c r="A508" s="13"/>
      <c r="B508" s="226"/>
      <c r="C508" s="227"/>
      <c r="D508" s="219" t="s">
        <v>149</v>
      </c>
      <c r="E508" s="228" t="s">
        <v>19</v>
      </c>
      <c r="F508" s="229" t="s">
        <v>160</v>
      </c>
      <c r="G508" s="227"/>
      <c r="H508" s="230">
        <v>75.507000000000005</v>
      </c>
      <c r="I508" s="231"/>
      <c r="J508" s="227"/>
      <c r="K508" s="227"/>
      <c r="L508" s="232"/>
      <c r="M508" s="233"/>
      <c r="N508" s="234"/>
      <c r="O508" s="234"/>
      <c r="P508" s="234"/>
      <c r="Q508" s="234"/>
      <c r="R508" s="234"/>
      <c r="S508" s="234"/>
      <c r="T508" s="235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6" t="s">
        <v>149</v>
      </c>
      <c r="AU508" s="236" t="s">
        <v>82</v>
      </c>
      <c r="AV508" s="13" t="s">
        <v>82</v>
      </c>
      <c r="AW508" s="13" t="s">
        <v>33</v>
      </c>
      <c r="AX508" s="13" t="s">
        <v>72</v>
      </c>
      <c r="AY508" s="236" t="s">
        <v>124</v>
      </c>
    </row>
    <row r="509" s="13" customFormat="1">
      <c r="A509" s="13"/>
      <c r="B509" s="226"/>
      <c r="C509" s="227"/>
      <c r="D509" s="219" t="s">
        <v>149</v>
      </c>
      <c r="E509" s="228" t="s">
        <v>19</v>
      </c>
      <c r="F509" s="229" t="s">
        <v>161</v>
      </c>
      <c r="G509" s="227"/>
      <c r="H509" s="230">
        <v>23.988</v>
      </c>
      <c r="I509" s="231"/>
      <c r="J509" s="227"/>
      <c r="K509" s="227"/>
      <c r="L509" s="232"/>
      <c r="M509" s="233"/>
      <c r="N509" s="234"/>
      <c r="O509" s="234"/>
      <c r="P509" s="234"/>
      <c r="Q509" s="234"/>
      <c r="R509" s="234"/>
      <c r="S509" s="234"/>
      <c r="T509" s="235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6" t="s">
        <v>149</v>
      </c>
      <c r="AU509" s="236" t="s">
        <v>82</v>
      </c>
      <c r="AV509" s="13" t="s">
        <v>82</v>
      </c>
      <c r="AW509" s="13" t="s">
        <v>33</v>
      </c>
      <c r="AX509" s="13" t="s">
        <v>72</v>
      </c>
      <c r="AY509" s="236" t="s">
        <v>124</v>
      </c>
    </row>
    <row r="510" s="13" customFormat="1">
      <c r="A510" s="13"/>
      <c r="B510" s="226"/>
      <c r="C510" s="227"/>
      <c r="D510" s="219" t="s">
        <v>149</v>
      </c>
      <c r="E510" s="228" t="s">
        <v>19</v>
      </c>
      <c r="F510" s="229" t="s">
        <v>162</v>
      </c>
      <c r="G510" s="227"/>
      <c r="H510" s="230">
        <v>17.952000000000002</v>
      </c>
      <c r="I510" s="231"/>
      <c r="J510" s="227"/>
      <c r="K510" s="227"/>
      <c r="L510" s="232"/>
      <c r="M510" s="233"/>
      <c r="N510" s="234"/>
      <c r="O510" s="234"/>
      <c r="P510" s="234"/>
      <c r="Q510" s="234"/>
      <c r="R510" s="234"/>
      <c r="S510" s="234"/>
      <c r="T510" s="235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6" t="s">
        <v>149</v>
      </c>
      <c r="AU510" s="236" t="s">
        <v>82</v>
      </c>
      <c r="AV510" s="13" t="s">
        <v>82</v>
      </c>
      <c r="AW510" s="13" t="s">
        <v>33</v>
      </c>
      <c r="AX510" s="13" t="s">
        <v>72</v>
      </c>
      <c r="AY510" s="236" t="s">
        <v>124</v>
      </c>
    </row>
    <row r="511" s="13" customFormat="1">
      <c r="A511" s="13"/>
      <c r="B511" s="226"/>
      <c r="C511" s="227"/>
      <c r="D511" s="219" t="s">
        <v>149</v>
      </c>
      <c r="E511" s="228" t="s">
        <v>19</v>
      </c>
      <c r="F511" s="229" t="s">
        <v>163</v>
      </c>
      <c r="G511" s="227"/>
      <c r="H511" s="230">
        <v>17.431999999999999</v>
      </c>
      <c r="I511" s="231"/>
      <c r="J511" s="227"/>
      <c r="K511" s="227"/>
      <c r="L511" s="232"/>
      <c r="M511" s="233"/>
      <c r="N511" s="234"/>
      <c r="O511" s="234"/>
      <c r="P511" s="234"/>
      <c r="Q511" s="234"/>
      <c r="R511" s="234"/>
      <c r="S511" s="234"/>
      <c r="T511" s="235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6" t="s">
        <v>149</v>
      </c>
      <c r="AU511" s="236" t="s">
        <v>82</v>
      </c>
      <c r="AV511" s="13" t="s">
        <v>82</v>
      </c>
      <c r="AW511" s="13" t="s">
        <v>33</v>
      </c>
      <c r="AX511" s="13" t="s">
        <v>72</v>
      </c>
      <c r="AY511" s="236" t="s">
        <v>124</v>
      </c>
    </row>
    <row r="512" s="14" customFormat="1">
      <c r="A512" s="14"/>
      <c r="B512" s="237"/>
      <c r="C512" s="238"/>
      <c r="D512" s="219" t="s">
        <v>149</v>
      </c>
      <c r="E512" s="239" t="s">
        <v>19</v>
      </c>
      <c r="F512" s="240" t="s">
        <v>164</v>
      </c>
      <c r="G512" s="238"/>
      <c r="H512" s="241">
        <v>614.67600000000004</v>
      </c>
      <c r="I512" s="242"/>
      <c r="J512" s="238"/>
      <c r="K512" s="238"/>
      <c r="L512" s="243"/>
      <c r="M512" s="244"/>
      <c r="N512" s="245"/>
      <c r="O512" s="245"/>
      <c r="P512" s="245"/>
      <c r="Q512" s="245"/>
      <c r="R512" s="245"/>
      <c r="S512" s="245"/>
      <c r="T512" s="246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7" t="s">
        <v>149</v>
      </c>
      <c r="AU512" s="247" t="s">
        <v>82</v>
      </c>
      <c r="AV512" s="14" t="s">
        <v>132</v>
      </c>
      <c r="AW512" s="14" t="s">
        <v>33</v>
      </c>
      <c r="AX512" s="14" t="s">
        <v>80</v>
      </c>
      <c r="AY512" s="247" t="s">
        <v>124</v>
      </c>
    </row>
    <row r="513" s="2" customFormat="1" ht="24.15" customHeight="1">
      <c r="A513" s="40"/>
      <c r="B513" s="41"/>
      <c r="C513" s="206" t="s">
        <v>550</v>
      </c>
      <c r="D513" s="206" t="s">
        <v>127</v>
      </c>
      <c r="E513" s="207" t="s">
        <v>551</v>
      </c>
      <c r="F513" s="208" t="s">
        <v>552</v>
      </c>
      <c r="G513" s="209" t="s">
        <v>275</v>
      </c>
      <c r="H513" s="210">
        <v>20</v>
      </c>
      <c r="I513" s="211"/>
      <c r="J513" s="212">
        <f>ROUND(I513*H513,2)</f>
        <v>0</v>
      </c>
      <c r="K513" s="208" t="s">
        <v>131</v>
      </c>
      <c r="L513" s="46"/>
      <c r="M513" s="213" t="s">
        <v>19</v>
      </c>
      <c r="N513" s="214" t="s">
        <v>43</v>
      </c>
      <c r="O513" s="86"/>
      <c r="P513" s="215">
        <f>O513*H513</f>
        <v>0</v>
      </c>
      <c r="Q513" s="215">
        <v>0</v>
      </c>
      <c r="R513" s="215">
        <f>Q513*H513</f>
        <v>0</v>
      </c>
      <c r="S513" s="215">
        <v>0</v>
      </c>
      <c r="T513" s="216">
        <f>S513*H513</f>
        <v>0</v>
      </c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R513" s="217" t="s">
        <v>255</v>
      </c>
      <c r="AT513" s="217" t="s">
        <v>127</v>
      </c>
      <c r="AU513" s="217" t="s">
        <v>82</v>
      </c>
      <c r="AY513" s="19" t="s">
        <v>124</v>
      </c>
      <c r="BE513" s="218">
        <f>IF(N513="základní",J513,0)</f>
        <v>0</v>
      </c>
      <c r="BF513" s="218">
        <f>IF(N513="snížená",J513,0)</f>
        <v>0</v>
      </c>
      <c r="BG513" s="218">
        <f>IF(N513="zákl. přenesená",J513,0)</f>
        <v>0</v>
      </c>
      <c r="BH513" s="218">
        <f>IF(N513="sníž. přenesená",J513,0)</f>
        <v>0</v>
      </c>
      <c r="BI513" s="218">
        <f>IF(N513="nulová",J513,0)</f>
        <v>0</v>
      </c>
      <c r="BJ513" s="19" t="s">
        <v>80</v>
      </c>
      <c r="BK513" s="218">
        <f>ROUND(I513*H513,2)</f>
        <v>0</v>
      </c>
      <c r="BL513" s="19" t="s">
        <v>255</v>
      </c>
      <c r="BM513" s="217" t="s">
        <v>553</v>
      </c>
    </row>
    <row r="514" s="2" customFormat="1">
      <c r="A514" s="40"/>
      <c r="B514" s="41"/>
      <c r="C514" s="42"/>
      <c r="D514" s="219" t="s">
        <v>134</v>
      </c>
      <c r="E514" s="42"/>
      <c r="F514" s="220" t="s">
        <v>554</v>
      </c>
      <c r="G514" s="42"/>
      <c r="H514" s="42"/>
      <c r="I514" s="221"/>
      <c r="J514" s="42"/>
      <c r="K514" s="42"/>
      <c r="L514" s="46"/>
      <c r="M514" s="222"/>
      <c r="N514" s="223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134</v>
      </c>
      <c r="AU514" s="19" t="s">
        <v>82</v>
      </c>
    </row>
    <row r="515" s="2" customFormat="1">
      <c r="A515" s="40"/>
      <c r="B515" s="41"/>
      <c r="C515" s="42"/>
      <c r="D515" s="224" t="s">
        <v>136</v>
      </c>
      <c r="E515" s="42"/>
      <c r="F515" s="225" t="s">
        <v>555</v>
      </c>
      <c r="G515" s="42"/>
      <c r="H515" s="42"/>
      <c r="I515" s="221"/>
      <c r="J515" s="42"/>
      <c r="K515" s="42"/>
      <c r="L515" s="46"/>
      <c r="M515" s="222"/>
      <c r="N515" s="223"/>
      <c r="O515" s="86"/>
      <c r="P515" s="86"/>
      <c r="Q515" s="86"/>
      <c r="R515" s="86"/>
      <c r="S515" s="86"/>
      <c r="T515" s="87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T515" s="19" t="s">
        <v>136</v>
      </c>
      <c r="AU515" s="19" t="s">
        <v>82</v>
      </c>
    </row>
    <row r="516" s="2" customFormat="1" ht="24.15" customHeight="1">
      <c r="A516" s="40"/>
      <c r="B516" s="41"/>
      <c r="C516" s="206" t="s">
        <v>556</v>
      </c>
      <c r="D516" s="206" t="s">
        <v>127</v>
      </c>
      <c r="E516" s="207" t="s">
        <v>557</v>
      </c>
      <c r="F516" s="208" t="s">
        <v>558</v>
      </c>
      <c r="G516" s="209" t="s">
        <v>130</v>
      </c>
      <c r="H516" s="210">
        <v>131.09399999999999</v>
      </c>
      <c r="I516" s="211"/>
      <c r="J516" s="212">
        <f>ROUND(I516*H516,2)</f>
        <v>0</v>
      </c>
      <c r="K516" s="208" t="s">
        <v>131</v>
      </c>
      <c r="L516" s="46"/>
      <c r="M516" s="213" t="s">
        <v>19</v>
      </c>
      <c r="N516" s="214" t="s">
        <v>43</v>
      </c>
      <c r="O516" s="86"/>
      <c r="P516" s="215">
        <f>O516*H516</f>
        <v>0</v>
      </c>
      <c r="Q516" s="215">
        <v>0.00025999999999999998</v>
      </c>
      <c r="R516" s="215">
        <f>Q516*H516</f>
        <v>0.034084439999999994</v>
      </c>
      <c r="S516" s="215">
        <v>0</v>
      </c>
      <c r="T516" s="216">
        <f>S516*H516</f>
        <v>0</v>
      </c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R516" s="217" t="s">
        <v>255</v>
      </c>
      <c r="AT516" s="217" t="s">
        <v>127</v>
      </c>
      <c r="AU516" s="217" t="s">
        <v>82</v>
      </c>
      <c r="AY516" s="19" t="s">
        <v>124</v>
      </c>
      <c r="BE516" s="218">
        <f>IF(N516="základní",J516,0)</f>
        <v>0</v>
      </c>
      <c r="BF516" s="218">
        <f>IF(N516="snížená",J516,0)</f>
        <v>0</v>
      </c>
      <c r="BG516" s="218">
        <f>IF(N516="zákl. přenesená",J516,0)</f>
        <v>0</v>
      </c>
      <c r="BH516" s="218">
        <f>IF(N516="sníž. přenesená",J516,0)</f>
        <v>0</v>
      </c>
      <c r="BI516" s="218">
        <f>IF(N516="nulová",J516,0)</f>
        <v>0</v>
      </c>
      <c r="BJ516" s="19" t="s">
        <v>80</v>
      </c>
      <c r="BK516" s="218">
        <f>ROUND(I516*H516,2)</f>
        <v>0</v>
      </c>
      <c r="BL516" s="19" t="s">
        <v>255</v>
      </c>
      <c r="BM516" s="217" t="s">
        <v>559</v>
      </c>
    </row>
    <row r="517" s="2" customFormat="1">
      <c r="A517" s="40"/>
      <c r="B517" s="41"/>
      <c r="C517" s="42"/>
      <c r="D517" s="219" t="s">
        <v>134</v>
      </c>
      <c r="E517" s="42"/>
      <c r="F517" s="220" t="s">
        <v>560</v>
      </c>
      <c r="G517" s="42"/>
      <c r="H517" s="42"/>
      <c r="I517" s="221"/>
      <c r="J517" s="42"/>
      <c r="K517" s="42"/>
      <c r="L517" s="46"/>
      <c r="M517" s="222"/>
      <c r="N517" s="223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T517" s="19" t="s">
        <v>134</v>
      </c>
      <c r="AU517" s="19" t="s">
        <v>82</v>
      </c>
    </row>
    <row r="518" s="2" customFormat="1">
      <c r="A518" s="40"/>
      <c r="B518" s="41"/>
      <c r="C518" s="42"/>
      <c r="D518" s="224" t="s">
        <v>136</v>
      </c>
      <c r="E518" s="42"/>
      <c r="F518" s="225" t="s">
        <v>561</v>
      </c>
      <c r="G518" s="42"/>
      <c r="H518" s="42"/>
      <c r="I518" s="221"/>
      <c r="J518" s="42"/>
      <c r="K518" s="42"/>
      <c r="L518" s="46"/>
      <c r="M518" s="222"/>
      <c r="N518" s="223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136</v>
      </c>
      <c r="AU518" s="19" t="s">
        <v>82</v>
      </c>
    </row>
    <row r="519" s="15" customFormat="1">
      <c r="A519" s="15"/>
      <c r="B519" s="258"/>
      <c r="C519" s="259"/>
      <c r="D519" s="219" t="s">
        <v>149</v>
      </c>
      <c r="E519" s="260" t="s">
        <v>19</v>
      </c>
      <c r="F519" s="261" t="s">
        <v>562</v>
      </c>
      <c r="G519" s="259"/>
      <c r="H519" s="260" t="s">
        <v>19</v>
      </c>
      <c r="I519" s="262"/>
      <c r="J519" s="259"/>
      <c r="K519" s="259"/>
      <c r="L519" s="263"/>
      <c r="M519" s="264"/>
      <c r="N519" s="265"/>
      <c r="O519" s="265"/>
      <c r="P519" s="265"/>
      <c r="Q519" s="265"/>
      <c r="R519" s="265"/>
      <c r="S519" s="265"/>
      <c r="T519" s="266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67" t="s">
        <v>149</v>
      </c>
      <c r="AU519" s="267" t="s">
        <v>82</v>
      </c>
      <c r="AV519" s="15" t="s">
        <v>80</v>
      </c>
      <c r="AW519" s="15" t="s">
        <v>33</v>
      </c>
      <c r="AX519" s="15" t="s">
        <v>72</v>
      </c>
      <c r="AY519" s="267" t="s">
        <v>124</v>
      </c>
    </row>
    <row r="520" s="13" customFormat="1">
      <c r="A520" s="13"/>
      <c r="B520" s="226"/>
      <c r="C520" s="227"/>
      <c r="D520" s="219" t="s">
        <v>149</v>
      </c>
      <c r="E520" s="228" t="s">
        <v>19</v>
      </c>
      <c r="F520" s="229" t="s">
        <v>563</v>
      </c>
      <c r="G520" s="227"/>
      <c r="H520" s="230">
        <v>33.957000000000001</v>
      </c>
      <c r="I520" s="231"/>
      <c r="J520" s="227"/>
      <c r="K520" s="227"/>
      <c r="L520" s="232"/>
      <c r="M520" s="233"/>
      <c r="N520" s="234"/>
      <c r="O520" s="234"/>
      <c r="P520" s="234"/>
      <c r="Q520" s="234"/>
      <c r="R520" s="234"/>
      <c r="S520" s="234"/>
      <c r="T520" s="235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6" t="s">
        <v>149</v>
      </c>
      <c r="AU520" s="236" t="s">
        <v>82</v>
      </c>
      <c r="AV520" s="13" t="s">
        <v>82</v>
      </c>
      <c r="AW520" s="13" t="s">
        <v>33</v>
      </c>
      <c r="AX520" s="13" t="s">
        <v>72</v>
      </c>
      <c r="AY520" s="236" t="s">
        <v>124</v>
      </c>
    </row>
    <row r="521" s="13" customFormat="1">
      <c r="A521" s="13"/>
      <c r="B521" s="226"/>
      <c r="C521" s="227"/>
      <c r="D521" s="219" t="s">
        <v>149</v>
      </c>
      <c r="E521" s="228" t="s">
        <v>19</v>
      </c>
      <c r="F521" s="229" t="s">
        <v>564</v>
      </c>
      <c r="G521" s="227"/>
      <c r="H521" s="230">
        <v>70.340999999999994</v>
      </c>
      <c r="I521" s="231"/>
      <c r="J521" s="227"/>
      <c r="K521" s="227"/>
      <c r="L521" s="232"/>
      <c r="M521" s="233"/>
      <c r="N521" s="234"/>
      <c r="O521" s="234"/>
      <c r="P521" s="234"/>
      <c r="Q521" s="234"/>
      <c r="R521" s="234"/>
      <c r="S521" s="234"/>
      <c r="T521" s="235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6" t="s">
        <v>149</v>
      </c>
      <c r="AU521" s="236" t="s">
        <v>82</v>
      </c>
      <c r="AV521" s="13" t="s">
        <v>82</v>
      </c>
      <c r="AW521" s="13" t="s">
        <v>33</v>
      </c>
      <c r="AX521" s="13" t="s">
        <v>72</v>
      </c>
      <c r="AY521" s="236" t="s">
        <v>124</v>
      </c>
    </row>
    <row r="522" s="13" customFormat="1">
      <c r="A522" s="13"/>
      <c r="B522" s="226"/>
      <c r="C522" s="227"/>
      <c r="D522" s="219" t="s">
        <v>149</v>
      </c>
      <c r="E522" s="228" t="s">
        <v>19</v>
      </c>
      <c r="F522" s="229" t="s">
        <v>565</v>
      </c>
      <c r="G522" s="227"/>
      <c r="H522" s="230">
        <v>26.795999999999999</v>
      </c>
      <c r="I522" s="231"/>
      <c r="J522" s="227"/>
      <c r="K522" s="227"/>
      <c r="L522" s="232"/>
      <c r="M522" s="233"/>
      <c r="N522" s="234"/>
      <c r="O522" s="234"/>
      <c r="P522" s="234"/>
      <c r="Q522" s="234"/>
      <c r="R522" s="234"/>
      <c r="S522" s="234"/>
      <c r="T522" s="235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6" t="s">
        <v>149</v>
      </c>
      <c r="AU522" s="236" t="s">
        <v>82</v>
      </c>
      <c r="AV522" s="13" t="s">
        <v>82</v>
      </c>
      <c r="AW522" s="13" t="s">
        <v>33</v>
      </c>
      <c r="AX522" s="13" t="s">
        <v>72</v>
      </c>
      <c r="AY522" s="236" t="s">
        <v>124</v>
      </c>
    </row>
    <row r="523" s="14" customFormat="1">
      <c r="A523" s="14"/>
      <c r="B523" s="237"/>
      <c r="C523" s="238"/>
      <c r="D523" s="219" t="s">
        <v>149</v>
      </c>
      <c r="E523" s="239" t="s">
        <v>19</v>
      </c>
      <c r="F523" s="240" t="s">
        <v>164</v>
      </c>
      <c r="G523" s="238"/>
      <c r="H523" s="241">
        <v>131.09399999999999</v>
      </c>
      <c r="I523" s="242"/>
      <c r="J523" s="238"/>
      <c r="K523" s="238"/>
      <c r="L523" s="243"/>
      <c r="M523" s="268"/>
      <c r="N523" s="269"/>
      <c r="O523" s="269"/>
      <c r="P523" s="269"/>
      <c r="Q523" s="269"/>
      <c r="R523" s="269"/>
      <c r="S523" s="269"/>
      <c r="T523" s="270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47" t="s">
        <v>149</v>
      </c>
      <c r="AU523" s="247" t="s">
        <v>82</v>
      </c>
      <c r="AV523" s="14" t="s">
        <v>132</v>
      </c>
      <c r="AW523" s="14" t="s">
        <v>33</v>
      </c>
      <c r="AX523" s="14" t="s">
        <v>80</v>
      </c>
      <c r="AY523" s="247" t="s">
        <v>124</v>
      </c>
    </row>
    <row r="524" s="2" customFormat="1" ht="6.96" customHeight="1">
      <c r="A524" s="40"/>
      <c r="B524" s="61"/>
      <c r="C524" s="62"/>
      <c r="D524" s="62"/>
      <c r="E524" s="62"/>
      <c r="F524" s="62"/>
      <c r="G524" s="62"/>
      <c r="H524" s="62"/>
      <c r="I524" s="62"/>
      <c r="J524" s="62"/>
      <c r="K524" s="62"/>
      <c r="L524" s="46"/>
      <c r="M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</row>
  </sheetData>
  <sheetProtection sheet="1" autoFilter="0" formatColumns="0" formatRows="0" objects="1" scenarios="1" spinCount="100000" saltValue="QFG0LZ13NLr6OiCav7njImAFQpRnGrR+aBK+aIp0qOBG8pkOaP8fiH7nPmeg4obnA9RSCfkRiTIHiRI+d6EtlA==" hashValue="FsyNuHov9FTVppMduty2MhN2vMLFPMkaLB91AGiFVZeXlc7r+KcxmL5ofJjJBvmckJyP25oyrQ1+CuAVBwQIMQ==" algorithmName="SHA-512" password="CC35"/>
  <autoFilter ref="C88:K523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4_02/611131121"/>
    <hyperlink ref="F97" r:id="rId2" display="https://podminky.urs.cz/item/CS_URS_2024_02/611325417"/>
    <hyperlink ref="F100" r:id="rId3" display="https://podminky.urs.cz/item/CS_URS_2024_02/612131121"/>
    <hyperlink ref="F118" r:id="rId4" display="https://podminky.urs.cz/item/CS_URS_2024_02/612325417"/>
    <hyperlink ref="F136" r:id="rId5" display="https://podminky.urs.cz/item/CS_URS_2024_02/619991001"/>
    <hyperlink ref="F139" r:id="rId6" display="https://podminky.urs.cz/item/CS_URS_2024_02/629991011"/>
    <hyperlink ref="F149" r:id="rId7" display="https://podminky.urs.cz/item/CS_URS_2024_02/619991021"/>
    <hyperlink ref="F160" r:id="rId8" display="https://podminky.urs.cz/item/CS_URS_2024_02/949101111"/>
    <hyperlink ref="F163" r:id="rId9" display="https://podminky.urs.cz/item/CS_URS_2024_02/952901111"/>
    <hyperlink ref="F167" r:id="rId10" display="https://podminky.urs.cz/item/CS_URS_2024_02/997013211"/>
    <hyperlink ref="F170" r:id="rId11" display="https://podminky.urs.cz/item/CS_URS_2024_02/997013501"/>
    <hyperlink ref="F173" r:id="rId12" display="https://podminky.urs.cz/item/CS_URS_2024_02/997013509"/>
    <hyperlink ref="F177" r:id="rId13" display="https://podminky.urs.cz/item/CS_URS_2024_02/997013631"/>
    <hyperlink ref="F181" r:id="rId14" display="https://podminky.urs.cz/item/CS_URS_2024_02/998018001"/>
    <hyperlink ref="F186" r:id="rId15" display="https://podminky.urs.cz/item/CS_URS_2024_02/766411821"/>
    <hyperlink ref="F198" r:id="rId16" display="https://podminky.urs.cz/item/CS_URS_2024_02/766411822"/>
    <hyperlink ref="F210" r:id="rId17" display="https://podminky.urs.cz/item/CS_URS_2024_02/766660451"/>
    <hyperlink ref="F222" r:id="rId18" display="https://podminky.urs.cz/item/CS_URS_2024_02/766660729"/>
    <hyperlink ref="F227" r:id="rId19" display="https://podminky.urs.cz/item/CS_URS_2024_02/998766121"/>
    <hyperlink ref="F231" r:id="rId20" display="https://podminky.urs.cz/item/CS_URS_2024_02/776111115"/>
    <hyperlink ref="F236" r:id="rId21" display="https://podminky.urs.cz/item/CS_URS_2024_02/776111311"/>
    <hyperlink ref="F239" r:id="rId22" display="https://podminky.urs.cz/item/CS_URS_2024_02/776121321"/>
    <hyperlink ref="F242" r:id="rId23" display="https://podminky.urs.cz/item/CS_URS_2024_02/776141122"/>
    <hyperlink ref="F245" r:id="rId24" display="https://podminky.urs.cz/item/CS_URS_2024_02/776201812"/>
    <hyperlink ref="F248" r:id="rId25" display="https://podminky.urs.cz/item/CS_URS_2024_02/776221111"/>
    <hyperlink ref="F255" r:id="rId26" display="https://podminky.urs.cz/item/CS_URS_2024_02/776223112"/>
    <hyperlink ref="F264" r:id="rId27" display="https://podminky.urs.cz/item/CS_URS_2024_02/776410811"/>
    <hyperlink ref="F276" r:id="rId28" display="https://podminky.urs.cz/item/CS_URS_2024_02/776421111"/>
    <hyperlink ref="F292" r:id="rId29" display="https://podminky.urs.cz/item/CS_URS_2024_02/776991121"/>
    <hyperlink ref="F295" r:id="rId30" display="https://podminky.urs.cz/item/CS_URS_2024_02/776991141"/>
    <hyperlink ref="F298" r:id="rId31" display="https://podminky.urs.cz/item/CS_URS_2024_02/776991821"/>
    <hyperlink ref="F301" r:id="rId32" display="https://podminky.urs.cz/item/CS_URS_2024_02/998776121"/>
    <hyperlink ref="F305" r:id="rId33" display="https://podminky.urs.cz/item/CS_URS_2024_02/783301313"/>
    <hyperlink ref="F312" r:id="rId34" display="https://podminky.urs.cz/item/CS_URS_2024_02/783306807"/>
    <hyperlink ref="F319" r:id="rId35" display="https://podminky.urs.cz/item/CS_URS_2024_02/783314201"/>
    <hyperlink ref="F326" r:id="rId36" display="https://podminky.urs.cz/item/CS_URS_2024_02/783317101"/>
    <hyperlink ref="F333" r:id="rId37" display="https://podminky.urs.cz/item/CS_URS_2024_02/783601347"/>
    <hyperlink ref="F338" r:id="rId38" display="https://podminky.urs.cz/item/CS_URS_2024_02/783601715"/>
    <hyperlink ref="F342" r:id="rId39" display="https://podminky.urs.cz/item/CS_URS_2024_02/783617147"/>
    <hyperlink ref="F347" r:id="rId40" display="https://podminky.urs.cz/item/CS_URS_2024_02/783617615"/>
    <hyperlink ref="F352" r:id="rId41" display="https://podminky.urs.cz/item/CS_URS_2024_02/784111001"/>
    <hyperlink ref="F371" r:id="rId42" display="https://podminky.urs.cz/item/CS_URS_2024_02/784111011"/>
    <hyperlink ref="F390" r:id="rId43" display="https://podminky.urs.cz/item/CS_URS_2024_02/784121001"/>
    <hyperlink ref="F409" r:id="rId44" display="https://podminky.urs.cz/item/CS_URS_2024_02/784121011"/>
    <hyperlink ref="F428" r:id="rId45" display="https://podminky.urs.cz/item/CS_URS_2024_02/784161001"/>
    <hyperlink ref="F438" r:id="rId46" display="https://podminky.urs.cz/item/CS_URS_2024_02/784171101"/>
    <hyperlink ref="F445" r:id="rId47" display="https://podminky.urs.cz/item/CS_URS_2024_02/784171111"/>
    <hyperlink ref="F459" r:id="rId48" display="https://podminky.urs.cz/item/CS_URS_2024_02/784181121"/>
    <hyperlink ref="F478" r:id="rId49" display="https://podminky.urs.cz/item/CS_URS_2024_02/784211111"/>
    <hyperlink ref="F497" r:id="rId50" display="https://podminky.urs.cz/item/CS_URS_2024_02/784211163"/>
    <hyperlink ref="F515" r:id="rId51" display="https://podminky.urs.cz/item/CS_URS_2024_02/784660121"/>
    <hyperlink ref="F518" r:id="rId52" display="https://podminky.urs.cz/item/CS_URS_2024_02/78466014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Kompletní rekonstrukce vnitř. prostor vč. likvidace dřevěných obložení v budově K.H.Máchy 1276, Sokolov - 1.etapa - 1.NP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566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17. 12. 2024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ROUND((SUM(BE82:BE134)),  2)</f>
        <v>0</v>
      </c>
      <c r="G33" s="40"/>
      <c r="H33" s="40"/>
      <c r="I33" s="150">
        <v>0.20999999999999999</v>
      </c>
      <c r="J33" s="149">
        <f>ROUND(((SUM(BE82:BE134))*I33),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ROUND((SUM(BF82:BF134)),  2)</f>
        <v>0</v>
      </c>
      <c r="G34" s="40"/>
      <c r="H34" s="40"/>
      <c r="I34" s="150">
        <v>0.12</v>
      </c>
      <c r="J34" s="149">
        <f>ROUND(((SUM(BF82:BF134))*I34),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ROUND((SUM(BG82:BG134)),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ROUND((SUM(BH82:BH134)),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ROUND((SUM(BI82:BI134)),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Kompletní rekonstrukce vnitř. prostor vč. likvidace dřevěných obložení v budově K.H.Máchy 1276, Sokolov - 1.etapa - 1.NP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Vytápění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K.H.Máchy 1276, Sokolov</v>
      </c>
      <c r="G52" s="42"/>
      <c r="H52" s="42"/>
      <c r="I52" s="34" t="s">
        <v>23</v>
      </c>
      <c r="J52" s="74" t="str">
        <f>IF(J12="","",J12)</f>
        <v>17. 12. 2024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Pedagogicko-psycholog. poradna Karlovy Vary, p.o.</v>
      </c>
      <c r="G54" s="42"/>
      <c r="H54" s="42"/>
      <c r="I54" s="34" t="s">
        <v>31</v>
      </c>
      <c r="J54" s="38" t="str">
        <f>E21</f>
        <v>Ing. Roman Gajdoš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568</v>
      </c>
      <c r="E62" s="176"/>
      <c r="F62" s="176"/>
      <c r="G62" s="176"/>
      <c r="H62" s="176"/>
      <c r="I62" s="176"/>
      <c r="J62" s="177">
        <f>J100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109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6.25" customHeight="1">
      <c r="A72" s="40"/>
      <c r="B72" s="41"/>
      <c r="C72" s="42"/>
      <c r="D72" s="42"/>
      <c r="E72" s="162" t="str">
        <f>E7</f>
        <v>Kompletní rekonstrukce vnitř. prostor vč. likvidace dřevěných obložení v budově K.H.Máchy 1276, Sokolov - 1.etapa - 1.NP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93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02 - Vytápění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K.H.Máchy 1276, Sokolov</v>
      </c>
      <c r="G76" s="42"/>
      <c r="H76" s="42"/>
      <c r="I76" s="34" t="s">
        <v>23</v>
      </c>
      <c r="J76" s="74" t="str">
        <f>IF(J12="","",J12)</f>
        <v>17. 12. 2024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>Pedagogicko-psycholog. poradna Karlovy Vary, p.o.</v>
      </c>
      <c r="G78" s="42"/>
      <c r="H78" s="42"/>
      <c r="I78" s="34" t="s">
        <v>31</v>
      </c>
      <c r="J78" s="38" t="str">
        <f>E21</f>
        <v>Ing. Roman Gajdoš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34</v>
      </c>
      <c r="J79" s="38" t="str">
        <f>E24</f>
        <v>Bc. Martin Frous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110</v>
      </c>
      <c r="D81" s="182" t="s">
        <v>57</v>
      </c>
      <c r="E81" s="182" t="s">
        <v>53</v>
      </c>
      <c r="F81" s="182" t="s">
        <v>54</v>
      </c>
      <c r="G81" s="182" t="s">
        <v>111</v>
      </c>
      <c r="H81" s="182" t="s">
        <v>112</v>
      </c>
      <c r="I81" s="182" t="s">
        <v>113</v>
      </c>
      <c r="J81" s="182" t="s">
        <v>97</v>
      </c>
      <c r="K81" s="183" t="s">
        <v>114</v>
      </c>
      <c r="L81" s="184"/>
      <c r="M81" s="94" t="s">
        <v>19</v>
      </c>
      <c r="N81" s="95" t="s">
        <v>42</v>
      </c>
      <c r="O81" s="95" t="s">
        <v>115</v>
      </c>
      <c r="P81" s="95" t="s">
        <v>116</v>
      </c>
      <c r="Q81" s="95" t="s">
        <v>117</v>
      </c>
      <c r="R81" s="95" t="s">
        <v>118</v>
      </c>
      <c r="S81" s="95" t="s">
        <v>119</v>
      </c>
      <c r="T81" s="96" t="s">
        <v>120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121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</f>
        <v>0</v>
      </c>
      <c r="Q82" s="98"/>
      <c r="R82" s="187">
        <f>R83</f>
        <v>0.0034000000000000002</v>
      </c>
      <c r="S82" s="98"/>
      <c r="T82" s="188">
        <f>T83</f>
        <v>4.7743718000000008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71</v>
      </c>
      <c r="AU82" s="19" t="s">
        <v>98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71</v>
      </c>
      <c r="E83" s="193" t="s">
        <v>248</v>
      </c>
      <c r="F83" s="193" t="s">
        <v>249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P84+P100</f>
        <v>0</v>
      </c>
      <c r="Q83" s="198"/>
      <c r="R83" s="199">
        <f>R84+R100</f>
        <v>0.0034000000000000002</v>
      </c>
      <c r="S83" s="198"/>
      <c r="T83" s="200">
        <f>T84+T100</f>
        <v>4.7743718000000008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82</v>
      </c>
      <c r="AT83" s="202" t="s">
        <v>71</v>
      </c>
      <c r="AU83" s="202" t="s">
        <v>72</v>
      </c>
      <c r="AY83" s="201" t="s">
        <v>124</v>
      </c>
      <c r="BK83" s="203">
        <f>BK84+BK100</f>
        <v>0</v>
      </c>
    </row>
    <row r="84" s="12" customFormat="1" ht="22.8" customHeight="1">
      <c r="A84" s="12"/>
      <c r="B84" s="190"/>
      <c r="C84" s="191"/>
      <c r="D84" s="192" t="s">
        <v>71</v>
      </c>
      <c r="E84" s="204" t="s">
        <v>569</v>
      </c>
      <c r="F84" s="204" t="s">
        <v>570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SUM(P85:P99)</f>
        <v>0</v>
      </c>
      <c r="Q84" s="198"/>
      <c r="R84" s="199">
        <f>SUM(R85:R99)</f>
        <v>0.0034000000000000002</v>
      </c>
      <c r="S84" s="198"/>
      <c r="T84" s="200">
        <f>SUM(T85:T99)</f>
        <v>0.015299999999999999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82</v>
      </c>
      <c r="AT84" s="202" t="s">
        <v>71</v>
      </c>
      <c r="AU84" s="202" t="s">
        <v>80</v>
      </c>
      <c r="AY84" s="201" t="s">
        <v>124</v>
      </c>
      <c r="BK84" s="203">
        <f>SUM(BK85:BK99)</f>
        <v>0</v>
      </c>
    </row>
    <row r="85" s="2" customFormat="1" ht="24.15" customHeight="1">
      <c r="A85" s="40"/>
      <c r="B85" s="41"/>
      <c r="C85" s="206" t="s">
        <v>80</v>
      </c>
      <c r="D85" s="206" t="s">
        <v>127</v>
      </c>
      <c r="E85" s="207" t="s">
        <v>571</v>
      </c>
      <c r="F85" s="208" t="s">
        <v>572</v>
      </c>
      <c r="G85" s="209" t="s">
        <v>275</v>
      </c>
      <c r="H85" s="210">
        <v>17</v>
      </c>
      <c r="I85" s="211"/>
      <c r="J85" s="212">
        <f>ROUND(I85*H85,2)</f>
        <v>0</v>
      </c>
      <c r="K85" s="208" t="s">
        <v>131</v>
      </c>
      <c r="L85" s="46"/>
      <c r="M85" s="213" t="s">
        <v>19</v>
      </c>
      <c r="N85" s="214" t="s">
        <v>43</v>
      </c>
      <c r="O85" s="86"/>
      <c r="P85" s="215">
        <f>O85*H85</f>
        <v>0</v>
      </c>
      <c r="Q85" s="215">
        <v>4.0000000000000003E-05</v>
      </c>
      <c r="R85" s="215">
        <f>Q85*H85</f>
        <v>0.00068000000000000005</v>
      </c>
      <c r="S85" s="215">
        <v>0.00044999999999999999</v>
      </c>
      <c r="T85" s="216">
        <f>S85*H85</f>
        <v>0.0076499999999999997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255</v>
      </c>
      <c r="AT85" s="217" t="s">
        <v>127</v>
      </c>
      <c r="AU85" s="217" t="s">
        <v>82</v>
      </c>
      <c r="AY85" s="19" t="s">
        <v>124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80</v>
      </c>
      <c r="BK85" s="218">
        <f>ROUND(I85*H85,2)</f>
        <v>0</v>
      </c>
      <c r="BL85" s="19" t="s">
        <v>255</v>
      </c>
      <c r="BM85" s="217" t="s">
        <v>573</v>
      </c>
    </row>
    <row r="86" s="2" customFormat="1">
      <c r="A86" s="40"/>
      <c r="B86" s="41"/>
      <c r="C86" s="42"/>
      <c r="D86" s="219" t="s">
        <v>134</v>
      </c>
      <c r="E86" s="42"/>
      <c r="F86" s="220" t="s">
        <v>574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134</v>
      </c>
      <c r="AU86" s="19" t="s">
        <v>82</v>
      </c>
    </row>
    <row r="87" s="2" customFormat="1">
      <c r="A87" s="40"/>
      <c r="B87" s="41"/>
      <c r="C87" s="42"/>
      <c r="D87" s="224" t="s">
        <v>136</v>
      </c>
      <c r="E87" s="42"/>
      <c r="F87" s="225" t="s">
        <v>575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136</v>
      </c>
      <c r="AU87" s="19" t="s">
        <v>82</v>
      </c>
    </row>
    <row r="88" s="2" customFormat="1" ht="24.15" customHeight="1">
      <c r="A88" s="40"/>
      <c r="B88" s="41"/>
      <c r="C88" s="206" t="s">
        <v>82</v>
      </c>
      <c r="D88" s="206" t="s">
        <v>127</v>
      </c>
      <c r="E88" s="207" t="s">
        <v>576</v>
      </c>
      <c r="F88" s="208" t="s">
        <v>577</v>
      </c>
      <c r="G88" s="209" t="s">
        <v>275</v>
      </c>
      <c r="H88" s="210">
        <v>17</v>
      </c>
      <c r="I88" s="211"/>
      <c r="J88" s="212">
        <f>ROUND(I88*H88,2)</f>
        <v>0</v>
      </c>
      <c r="K88" s="208" t="s">
        <v>131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9.0000000000000006E-05</v>
      </c>
      <c r="R88" s="215">
        <f>Q88*H88</f>
        <v>0.0015300000000000001</v>
      </c>
      <c r="S88" s="215">
        <v>0.00044999999999999999</v>
      </c>
      <c r="T88" s="216">
        <f>S88*H88</f>
        <v>0.0076499999999999997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255</v>
      </c>
      <c r="AT88" s="217" t="s">
        <v>127</v>
      </c>
      <c r="AU88" s="217" t="s">
        <v>82</v>
      </c>
      <c r="AY88" s="19" t="s">
        <v>124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255</v>
      </c>
      <c r="BM88" s="217" t="s">
        <v>578</v>
      </c>
    </row>
    <row r="89" s="2" customFormat="1">
      <c r="A89" s="40"/>
      <c r="B89" s="41"/>
      <c r="C89" s="42"/>
      <c r="D89" s="219" t="s">
        <v>134</v>
      </c>
      <c r="E89" s="42"/>
      <c r="F89" s="220" t="s">
        <v>579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134</v>
      </c>
      <c r="AU89" s="19" t="s">
        <v>82</v>
      </c>
    </row>
    <row r="90" s="2" customFormat="1">
      <c r="A90" s="40"/>
      <c r="B90" s="41"/>
      <c r="C90" s="42"/>
      <c r="D90" s="224" t="s">
        <v>136</v>
      </c>
      <c r="E90" s="42"/>
      <c r="F90" s="225" t="s">
        <v>580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136</v>
      </c>
      <c r="AU90" s="19" t="s">
        <v>82</v>
      </c>
    </row>
    <row r="91" s="2" customFormat="1" ht="24.15" customHeight="1">
      <c r="A91" s="40"/>
      <c r="B91" s="41"/>
      <c r="C91" s="206" t="s">
        <v>143</v>
      </c>
      <c r="D91" s="206" t="s">
        <v>127</v>
      </c>
      <c r="E91" s="207" t="s">
        <v>581</v>
      </c>
      <c r="F91" s="208" t="s">
        <v>582</v>
      </c>
      <c r="G91" s="209" t="s">
        <v>275</v>
      </c>
      <c r="H91" s="210">
        <v>17</v>
      </c>
      <c r="I91" s="211"/>
      <c r="J91" s="212">
        <f>ROUND(I91*H91,2)</f>
        <v>0</v>
      </c>
      <c r="K91" s="208" t="s">
        <v>131</v>
      </c>
      <c r="L91" s="46"/>
      <c r="M91" s="213" t="s">
        <v>19</v>
      </c>
      <c r="N91" s="214" t="s">
        <v>43</v>
      </c>
      <c r="O91" s="86"/>
      <c r="P91" s="215">
        <f>O91*H91</f>
        <v>0</v>
      </c>
      <c r="Q91" s="215">
        <v>6.9999999999999994E-05</v>
      </c>
      <c r="R91" s="215">
        <f>Q91*H91</f>
        <v>0.0011899999999999999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255</v>
      </c>
      <c r="AT91" s="217" t="s">
        <v>127</v>
      </c>
      <c r="AU91" s="217" t="s">
        <v>82</v>
      </c>
      <c r="AY91" s="19" t="s">
        <v>124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255</v>
      </c>
      <c r="BM91" s="217" t="s">
        <v>583</v>
      </c>
    </row>
    <row r="92" s="2" customFormat="1">
      <c r="A92" s="40"/>
      <c r="B92" s="41"/>
      <c r="C92" s="42"/>
      <c r="D92" s="219" t="s">
        <v>134</v>
      </c>
      <c r="E92" s="42"/>
      <c r="F92" s="220" t="s">
        <v>584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134</v>
      </c>
      <c r="AU92" s="19" t="s">
        <v>82</v>
      </c>
    </row>
    <row r="93" s="2" customFormat="1">
      <c r="A93" s="40"/>
      <c r="B93" s="41"/>
      <c r="C93" s="42"/>
      <c r="D93" s="224" t="s">
        <v>136</v>
      </c>
      <c r="E93" s="42"/>
      <c r="F93" s="225" t="s">
        <v>585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136</v>
      </c>
      <c r="AU93" s="19" t="s">
        <v>82</v>
      </c>
    </row>
    <row r="94" s="2" customFormat="1" ht="24.15" customHeight="1">
      <c r="A94" s="40"/>
      <c r="B94" s="41"/>
      <c r="C94" s="206" t="s">
        <v>132</v>
      </c>
      <c r="D94" s="206" t="s">
        <v>127</v>
      </c>
      <c r="E94" s="207" t="s">
        <v>586</v>
      </c>
      <c r="F94" s="208" t="s">
        <v>587</v>
      </c>
      <c r="G94" s="209" t="s">
        <v>275</v>
      </c>
      <c r="H94" s="210">
        <v>17</v>
      </c>
      <c r="I94" s="211"/>
      <c r="J94" s="212">
        <f>ROUND(I94*H94,2)</f>
        <v>0</v>
      </c>
      <c r="K94" s="208" t="s">
        <v>131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255</v>
      </c>
      <c r="AT94" s="217" t="s">
        <v>127</v>
      </c>
      <c r="AU94" s="217" t="s">
        <v>82</v>
      </c>
      <c r="AY94" s="19" t="s">
        <v>124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255</v>
      </c>
      <c r="BM94" s="217" t="s">
        <v>588</v>
      </c>
    </row>
    <row r="95" s="2" customFormat="1">
      <c r="A95" s="40"/>
      <c r="B95" s="41"/>
      <c r="C95" s="42"/>
      <c r="D95" s="219" t="s">
        <v>134</v>
      </c>
      <c r="E95" s="42"/>
      <c r="F95" s="220" t="s">
        <v>589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134</v>
      </c>
      <c r="AU95" s="19" t="s">
        <v>82</v>
      </c>
    </row>
    <row r="96" s="2" customFormat="1">
      <c r="A96" s="40"/>
      <c r="B96" s="41"/>
      <c r="C96" s="42"/>
      <c r="D96" s="224" t="s">
        <v>136</v>
      </c>
      <c r="E96" s="42"/>
      <c r="F96" s="225" t="s">
        <v>590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136</v>
      </c>
      <c r="AU96" s="19" t="s">
        <v>82</v>
      </c>
    </row>
    <row r="97" s="2" customFormat="1" ht="24.15" customHeight="1">
      <c r="A97" s="40"/>
      <c r="B97" s="41"/>
      <c r="C97" s="206" t="s">
        <v>170</v>
      </c>
      <c r="D97" s="206" t="s">
        <v>127</v>
      </c>
      <c r="E97" s="207" t="s">
        <v>591</v>
      </c>
      <c r="F97" s="208" t="s">
        <v>592</v>
      </c>
      <c r="G97" s="209" t="s">
        <v>593</v>
      </c>
      <c r="H97" s="271"/>
      <c r="I97" s="211"/>
      <c r="J97" s="212">
        <f>ROUND(I97*H97,2)</f>
        <v>0</v>
      </c>
      <c r="K97" s="208" t="s">
        <v>131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255</v>
      </c>
      <c r="AT97" s="217" t="s">
        <v>127</v>
      </c>
      <c r="AU97" s="217" t="s">
        <v>82</v>
      </c>
      <c r="AY97" s="19" t="s">
        <v>124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255</v>
      </c>
      <c r="BM97" s="217" t="s">
        <v>594</v>
      </c>
    </row>
    <row r="98" s="2" customFormat="1">
      <c r="A98" s="40"/>
      <c r="B98" s="41"/>
      <c r="C98" s="42"/>
      <c r="D98" s="219" t="s">
        <v>134</v>
      </c>
      <c r="E98" s="42"/>
      <c r="F98" s="220" t="s">
        <v>595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134</v>
      </c>
      <c r="AU98" s="19" t="s">
        <v>82</v>
      </c>
    </row>
    <row r="99" s="2" customFormat="1">
      <c r="A99" s="40"/>
      <c r="B99" s="41"/>
      <c r="C99" s="42"/>
      <c r="D99" s="224" t="s">
        <v>136</v>
      </c>
      <c r="E99" s="42"/>
      <c r="F99" s="225" t="s">
        <v>596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136</v>
      </c>
      <c r="AU99" s="19" t="s">
        <v>82</v>
      </c>
    </row>
    <row r="100" s="12" customFormat="1" ht="22.8" customHeight="1">
      <c r="A100" s="12"/>
      <c r="B100" s="190"/>
      <c r="C100" s="191"/>
      <c r="D100" s="192" t="s">
        <v>71</v>
      </c>
      <c r="E100" s="204" t="s">
        <v>597</v>
      </c>
      <c r="F100" s="204" t="s">
        <v>598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SUM(P101:P134)</f>
        <v>0</v>
      </c>
      <c r="Q100" s="198"/>
      <c r="R100" s="199">
        <f>SUM(R101:R134)</f>
        <v>0</v>
      </c>
      <c r="S100" s="198"/>
      <c r="T100" s="200">
        <f>SUM(T101:T134)</f>
        <v>4.759071800000001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82</v>
      </c>
      <c r="AT100" s="202" t="s">
        <v>71</v>
      </c>
      <c r="AU100" s="202" t="s">
        <v>80</v>
      </c>
      <c r="AY100" s="201" t="s">
        <v>124</v>
      </c>
      <c r="BK100" s="203">
        <f>SUM(BK101:BK134)</f>
        <v>0</v>
      </c>
    </row>
    <row r="101" s="2" customFormat="1" ht="24.15" customHeight="1">
      <c r="A101" s="40"/>
      <c r="B101" s="41"/>
      <c r="C101" s="206" t="s">
        <v>125</v>
      </c>
      <c r="D101" s="206" t="s">
        <v>127</v>
      </c>
      <c r="E101" s="207" t="s">
        <v>599</v>
      </c>
      <c r="F101" s="208" t="s">
        <v>600</v>
      </c>
      <c r="G101" s="209" t="s">
        <v>275</v>
      </c>
      <c r="H101" s="210">
        <v>17</v>
      </c>
      <c r="I101" s="211"/>
      <c r="J101" s="212">
        <f>ROUND(I101*H101,2)</f>
        <v>0</v>
      </c>
      <c r="K101" s="208" t="s">
        <v>131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255</v>
      </c>
      <c r="AT101" s="217" t="s">
        <v>127</v>
      </c>
      <c r="AU101" s="217" t="s">
        <v>82</v>
      </c>
      <c r="AY101" s="19" t="s">
        <v>124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255</v>
      </c>
      <c r="BM101" s="217" t="s">
        <v>601</v>
      </c>
    </row>
    <row r="102" s="2" customFormat="1">
      <c r="A102" s="40"/>
      <c r="B102" s="41"/>
      <c r="C102" s="42"/>
      <c r="D102" s="219" t="s">
        <v>134</v>
      </c>
      <c r="E102" s="42"/>
      <c r="F102" s="220" t="s">
        <v>602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134</v>
      </c>
      <c r="AU102" s="19" t="s">
        <v>82</v>
      </c>
    </row>
    <row r="103" s="2" customFormat="1">
      <c r="A103" s="40"/>
      <c r="B103" s="41"/>
      <c r="C103" s="42"/>
      <c r="D103" s="224" t="s">
        <v>136</v>
      </c>
      <c r="E103" s="42"/>
      <c r="F103" s="225" t="s">
        <v>603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136</v>
      </c>
      <c r="AU103" s="19" t="s">
        <v>82</v>
      </c>
    </row>
    <row r="104" s="2" customFormat="1" ht="16.5" customHeight="1">
      <c r="A104" s="40"/>
      <c r="B104" s="41"/>
      <c r="C104" s="206" t="s">
        <v>187</v>
      </c>
      <c r="D104" s="206" t="s">
        <v>127</v>
      </c>
      <c r="E104" s="207" t="s">
        <v>604</v>
      </c>
      <c r="F104" s="208" t="s">
        <v>605</v>
      </c>
      <c r="G104" s="209" t="s">
        <v>130</v>
      </c>
      <c r="H104" s="210">
        <v>199.96100000000001</v>
      </c>
      <c r="I104" s="211"/>
      <c r="J104" s="212">
        <f>ROUND(I104*H104,2)</f>
        <v>0</v>
      </c>
      <c r="K104" s="208" t="s">
        <v>131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0.023800000000000002</v>
      </c>
      <c r="T104" s="216">
        <f>S104*H104</f>
        <v>4.759071800000001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255</v>
      </c>
      <c r="AT104" s="217" t="s">
        <v>127</v>
      </c>
      <c r="AU104" s="217" t="s">
        <v>82</v>
      </c>
      <c r="AY104" s="19" t="s">
        <v>124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255</v>
      </c>
      <c r="BM104" s="217" t="s">
        <v>606</v>
      </c>
    </row>
    <row r="105" s="2" customFormat="1">
      <c r="A105" s="40"/>
      <c r="B105" s="41"/>
      <c r="C105" s="42"/>
      <c r="D105" s="219" t="s">
        <v>134</v>
      </c>
      <c r="E105" s="42"/>
      <c r="F105" s="220" t="s">
        <v>607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134</v>
      </c>
      <c r="AU105" s="19" t="s">
        <v>82</v>
      </c>
    </row>
    <row r="106" s="2" customFormat="1">
      <c r="A106" s="40"/>
      <c r="B106" s="41"/>
      <c r="C106" s="42"/>
      <c r="D106" s="224" t="s">
        <v>136</v>
      </c>
      <c r="E106" s="42"/>
      <c r="F106" s="225" t="s">
        <v>608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136</v>
      </c>
      <c r="AU106" s="19" t="s">
        <v>82</v>
      </c>
    </row>
    <row r="107" s="13" customFormat="1">
      <c r="A107" s="13"/>
      <c r="B107" s="226"/>
      <c r="C107" s="227"/>
      <c r="D107" s="219" t="s">
        <v>149</v>
      </c>
      <c r="E107" s="228" t="s">
        <v>19</v>
      </c>
      <c r="F107" s="229" t="s">
        <v>455</v>
      </c>
      <c r="G107" s="227"/>
      <c r="H107" s="230">
        <v>199.96100000000001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149</v>
      </c>
      <c r="AU107" s="236" t="s">
        <v>82</v>
      </c>
      <c r="AV107" s="13" t="s">
        <v>82</v>
      </c>
      <c r="AW107" s="13" t="s">
        <v>33</v>
      </c>
      <c r="AX107" s="13" t="s">
        <v>80</v>
      </c>
      <c r="AY107" s="236" t="s">
        <v>124</v>
      </c>
    </row>
    <row r="108" s="2" customFormat="1" ht="21.75" customHeight="1">
      <c r="A108" s="40"/>
      <c r="B108" s="41"/>
      <c r="C108" s="206" t="s">
        <v>202</v>
      </c>
      <c r="D108" s="206" t="s">
        <v>127</v>
      </c>
      <c r="E108" s="207" t="s">
        <v>609</v>
      </c>
      <c r="F108" s="208" t="s">
        <v>610</v>
      </c>
      <c r="G108" s="209" t="s">
        <v>130</v>
      </c>
      <c r="H108" s="210">
        <v>199.96100000000001</v>
      </c>
      <c r="I108" s="211"/>
      <c r="J108" s="212">
        <f>ROUND(I108*H108,2)</f>
        <v>0</v>
      </c>
      <c r="K108" s="208" t="s">
        <v>131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255</v>
      </c>
      <c r="AT108" s="217" t="s">
        <v>127</v>
      </c>
      <c r="AU108" s="217" t="s">
        <v>82</v>
      </c>
      <c r="AY108" s="19" t="s">
        <v>124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255</v>
      </c>
      <c r="BM108" s="217" t="s">
        <v>611</v>
      </c>
    </row>
    <row r="109" s="2" customFormat="1">
      <c r="A109" s="40"/>
      <c r="B109" s="41"/>
      <c r="C109" s="42"/>
      <c r="D109" s="219" t="s">
        <v>134</v>
      </c>
      <c r="E109" s="42"/>
      <c r="F109" s="220" t="s">
        <v>612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134</v>
      </c>
      <c r="AU109" s="19" t="s">
        <v>82</v>
      </c>
    </row>
    <row r="110" s="2" customFormat="1">
      <c r="A110" s="40"/>
      <c r="B110" s="41"/>
      <c r="C110" s="42"/>
      <c r="D110" s="224" t="s">
        <v>136</v>
      </c>
      <c r="E110" s="42"/>
      <c r="F110" s="225" t="s">
        <v>613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136</v>
      </c>
      <c r="AU110" s="19" t="s">
        <v>82</v>
      </c>
    </row>
    <row r="111" s="13" customFormat="1">
      <c r="A111" s="13"/>
      <c r="B111" s="226"/>
      <c r="C111" s="227"/>
      <c r="D111" s="219" t="s">
        <v>149</v>
      </c>
      <c r="E111" s="228" t="s">
        <v>19</v>
      </c>
      <c r="F111" s="229" t="s">
        <v>455</v>
      </c>
      <c r="G111" s="227"/>
      <c r="H111" s="230">
        <v>199.96100000000001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149</v>
      </c>
      <c r="AU111" s="236" t="s">
        <v>82</v>
      </c>
      <c r="AV111" s="13" t="s">
        <v>82</v>
      </c>
      <c r="AW111" s="13" t="s">
        <v>33</v>
      </c>
      <c r="AX111" s="13" t="s">
        <v>80</v>
      </c>
      <c r="AY111" s="236" t="s">
        <v>124</v>
      </c>
    </row>
    <row r="112" s="2" customFormat="1" ht="21.75" customHeight="1">
      <c r="A112" s="40"/>
      <c r="B112" s="41"/>
      <c r="C112" s="206" t="s">
        <v>200</v>
      </c>
      <c r="D112" s="206" t="s">
        <v>127</v>
      </c>
      <c r="E112" s="207" t="s">
        <v>614</v>
      </c>
      <c r="F112" s="208" t="s">
        <v>615</v>
      </c>
      <c r="G112" s="209" t="s">
        <v>130</v>
      </c>
      <c r="H112" s="210">
        <v>199.96100000000001</v>
      </c>
      <c r="I112" s="211"/>
      <c r="J112" s="212">
        <f>ROUND(I112*H112,2)</f>
        <v>0</v>
      </c>
      <c r="K112" s="208" t="s">
        <v>131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255</v>
      </c>
      <c r="AT112" s="217" t="s">
        <v>127</v>
      </c>
      <c r="AU112" s="217" t="s">
        <v>82</v>
      </c>
      <c r="AY112" s="19" t="s">
        <v>124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255</v>
      </c>
      <c r="BM112" s="217" t="s">
        <v>616</v>
      </c>
    </row>
    <row r="113" s="2" customFormat="1">
      <c r="A113" s="40"/>
      <c r="B113" s="41"/>
      <c r="C113" s="42"/>
      <c r="D113" s="219" t="s">
        <v>134</v>
      </c>
      <c r="E113" s="42"/>
      <c r="F113" s="220" t="s">
        <v>617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134</v>
      </c>
      <c r="AU113" s="19" t="s">
        <v>82</v>
      </c>
    </row>
    <row r="114" s="2" customFormat="1">
      <c r="A114" s="40"/>
      <c r="B114" s="41"/>
      <c r="C114" s="42"/>
      <c r="D114" s="224" t="s">
        <v>136</v>
      </c>
      <c r="E114" s="42"/>
      <c r="F114" s="225" t="s">
        <v>618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136</v>
      </c>
      <c r="AU114" s="19" t="s">
        <v>82</v>
      </c>
    </row>
    <row r="115" s="13" customFormat="1">
      <c r="A115" s="13"/>
      <c r="B115" s="226"/>
      <c r="C115" s="227"/>
      <c r="D115" s="219" t="s">
        <v>149</v>
      </c>
      <c r="E115" s="228" t="s">
        <v>19</v>
      </c>
      <c r="F115" s="229" t="s">
        <v>455</v>
      </c>
      <c r="G115" s="227"/>
      <c r="H115" s="230">
        <v>199.96100000000001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149</v>
      </c>
      <c r="AU115" s="236" t="s">
        <v>82</v>
      </c>
      <c r="AV115" s="13" t="s">
        <v>82</v>
      </c>
      <c r="AW115" s="13" t="s">
        <v>33</v>
      </c>
      <c r="AX115" s="13" t="s">
        <v>72</v>
      </c>
      <c r="AY115" s="236" t="s">
        <v>124</v>
      </c>
    </row>
    <row r="116" s="14" customFormat="1">
      <c r="A116" s="14"/>
      <c r="B116" s="237"/>
      <c r="C116" s="238"/>
      <c r="D116" s="219" t="s">
        <v>149</v>
      </c>
      <c r="E116" s="239" t="s">
        <v>19</v>
      </c>
      <c r="F116" s="240" t="s">
        <v>164</v>
      </c>
      <c r="G116" s="238"/>
      <c r="H116" s="241">
        <v>199.96100000000001</v>
      </c>
      <c r="I116" s="242"/>
      <c r="J116" s="238"/>
      <c r="K116" s="238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149</v>
      </c>
      <c r="AU116" s="247" t="s">
        <v>82</v>
      </c>
      <c r="AV116" s="14" t="s">
        <v>132</v>
      </c>
      <c r="AW116" s="14" t="s">
        <v>33</v>
      </c>
      <c r="AX116" s="14" t="s">
        <v>80</v>
      </c>
      <c r="AY116" s="247" t="s">
        <v>124</v>
      </c>
    </row>
    <row r="117" s="2" customFormat="1" ht="16.5" customHeight="1">
      <c r="A117" s="40"/>
      <c r="B117" s="41"/>
      <c r="C117" s="206" t="s">
        <v>215</v>
      </c>
      <c r="D117" s="206" t="s">
        <v>127</v>
      </c>
      <c r="E117" s="207" t="s">
        <v>619</v>
      </c>
      <c r="F117" s="208" t="s">
        <v>620</v>
      </c>
      <c r="G117" s="209" t="s">
        <v>275</v>
      </c>
      <c r="H117" s="210">
        <v>17</v>
      </c>
      <c r="I117" s="211"/>
      <c r="J117" s="212">
        <f>ROUND(I117*H117,2)</f>
        <v>0</v>
      </c>
      <c r="K117" s="208" t="s">
        <v>131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255</v>
      </c>
      <c r="AT117" s="217" t="s">
        <v>127</v>
      </c>
      <c r="AU117" s="217" t="s">
        <v>82</v>
      </c>
      <c r="AY117" s="19" t="s">
        <v>124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255</v>
      </c>
      <c r="BM117" s="217" t="s">
        <v>621</v>
      </c>
    </row>
    <row r="118" s="2" customFormat="1">
      <c r="A118" s="40"/>
      <c r="B118" s="41"/>
      <c r="C118" s="42"/>
      <c r="D118" s="219" t="s">
        <v>134</v>
      </c>
      <c r="E118" s="42"/>
      <c r="F118" s="220" t="s">
        <v>622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134</v>
      </c>
      <c r="AU118" s="19" t="s">
        <v>82</v>
      </c>
    </row>
    <row r="119" s="2" customFormat="1">
      <c r="A119" s="40"/>
      <c r="B119" s="41"/>
      <c r="C119" s="42"/>
      <c r="D119" s="224" t="s">
        <v>136</v>
      </c>
      <c r="E119" s="42"/>
      <c r="F119" s="225" t="s">
        <v>623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136</v>
      </c>
      <c r="AU119" s="19" t="s">
        <v>82</v>
      </c>
    </row>
    <row r="120" s="2" customFormat="1" ht="16.5" customHeight="1">
      <c r="A120" s="40"/>
      <c r="B120" s="41"/>
      <c r="C120" s="206" t="s">
        <v>222</v>
      </c>
      <c r="D120" s="206" t="s">
        <v>127</v>
      </c>
      <c r="E120" s="207" t="s">
        <v>624</v>
      </c>
      <c r="F120" s="208" t="s">
        <v>625</v>
      </c>
      <c r="G120" s="209" t="s">
        <v>130</v>
      </c>
      <c r="H120" s="210">
        <v>199.96100000000001</v>
      </c>
      <c r="I120" s="211"/>
      <c r="J120" s="212">
        <f>ROUND(I120*H120,2)</f>
        <v>0</v>
      </c>
      <c r="K120" s="208" t="s">
        <v>131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255</v>
      </c>
      <c r="AT120" s="217" t="s">
        <v>127</v>
      </c>
      <c r="AU120" s="217" t="s">
        <v>82</v>
      </c>
      <c r="AY120" s="19" t="s">
        <v>124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255</v>
      </c>
      <c r="BM120" s="217" t="s">
        <v>626</v>
      </c>
    </row>
    <row r="121" s="2" customFormat="1">
      <c r="A121" s="40"/>
      <c r="B121" s="41"/>
      <c r="C121" s="42"/>
      <c r="D121" s="219" t="s">
        <v>134</v>
      </c>
      <c r="E121" s="42"/>
      <c r="F121" s="220" t="s">
        <v>627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134</v>
      </c>
      <c r="AU121" s="19" t="s">
        <v>82</v>
      </c>
    </row>
    <row r="122" s="2" customFormat="1">
      <c r="A122" s="40"/>
      <c r="B122" s="41"/>
      <c r="C122" s="42"/>
      <c r="D122" s="224" t="s">
        <v>136</v>
      </c>
      <c r="E122" s="42"/>
      <c r="F122" s="225" t="s">
        <v>628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136</v>
      </c>
      <c r="AU122" s="19" t="s">
        <v>82</v>
      </c>
    </row>
    <row r="123" s="13" customFormat="1">
      <c r="A123" s="13"/>
      <c r="B123" s="226"/>
      <c r="C123" s="227"/>
      <c r="D123" s="219" t="s">
        <v>149</v>
      </c>
      <c r="E123" s="228" t="s">
        <v>19</v>
      </c>
      <c r="F123" s="229" t="s">
        <v>455</v>
      </c>
      <c r="G123" s="227"/>
      <c r="H123" s="230">
        <v>199.96100000000001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149</v>
      </c>
      <c r="AU123" s="236" t="s">
        <v>82</v>
      </c>
      <c r="AV123" s="13" t="s">
        <v>82</v>
      </c>
      <c r="AW123" s="13" t="s">
        <v>33</v>
      </c>
      <c r="AX123" s="13" t="s">
        <v>80</v>
      </c>
      <c r="AY123" s="236" t="s">
        <v>124</v>
      </c>
    </row>
    <row r="124" s="2" customFormat="1" ht="21.75" customHeight="1">
      <c r="A124" s="40"/>
      <c r="B124" s="41"/>
      <c r="C124" s="206" t="s">
        <v>8</v>
      </c>
      <c r="D124" s="206" t="s">
        <v>127</v>
      </c>
      <c r="E124" s="207" t="s">
        <v>629</v>
      </c>
      <c r="F124" s="208" t="s">
        <v>630</v>
      </c>
      <c r="G124" s="209" t="s">
        <v>130</v>
      </c>
      <c r="H124" s="210">
        <v>199.96100000000001</v>
      </c>
      <c r="I124" s="211"/>
      <c r="J124" s="212">
        <f>ROUND(I124*H124,2)</f>
        <v>0</v>
      </c>
      <c r="K124" s="208" t="s">
        <v>131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255</v>
      </c>
      <c r="AT124" s="217" t="s">
        <v>127</v>
      </c>
      <c r="AU124" s="217" t="s">
        <v>82</v>
      </c>
      <c r="AY124" s="19" t="s">
        <v>124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255</v>
      </c>
      <c r="BM124" s="217" t="s">
        <v>631</v>
      </c>
    </row>
    <row r="125" s="2" customFormat="1">
      <c r="A125" s="40"/>
      <c r="B125" s="41"/>
      <c r="C125" s="42"/>
      <c r="D125" s="219" t="s">
        <v>134</v>
      </c>
      <c r="E125" s="42"/>
      <c r="F125" s="220" t="s">
        <v>632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134</v>
      </c>
      <c r="AU125" s="19" t="s">
        <v>82</v>
      </c>
    </row>
    <row r="126" s="2" customFormat="1">
      <c r="A126" s="40"/>
      <c r="B126" s="41"/>
      <c r="C126" s="42"/>
      <c r="D126" s="224" t="s">
        <v>136</v>
      </c>
      <c r="E126" s="42"/>
      <c r="F126" s="225" t="s">
        <v>633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136</v>
      </c>
      <c r="AU126" s="19" t="s">
        <v>82</v>
      </c>
    </row>
    <row r="127" s="13" customFormat="1">
      <c r="A127" s="13"/>
      <c r="B127" s="226"/>
      <c r="C127" s="227"/>
      <c r="D127" s="219" t="s">
        <v>149</v>
      </c>
      <c r="E127" s="228" t="s">
        <v>19</v>
      </c>
      <c r="F127" s="229" t="s">
        <v>455</v>
      </c>
      <c r="G127" s="227"/>
      <c r="H127" s="230">
        <v>199.96100000000001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149</v>
      </c>
      <c r="AU127" s="236" t="s">
        <v>82</v>
      </c>
      <c r="AV127" s="13" t="s">
        <v>82</v>
      </c>
      <c r="AW127" s="13" t="s">
        <v>33</v>
      </c>
      <c r="AX127" s="13" t="s">
        <v>80</v>
      </c>
      <c r="AY127" s="236" t="s">
        <v>124</v>
      </c>
    </row>
    <row r="128" s="2" customFormat="1" ht="16.5" customHeight="1">
      <c r="A128" s="40"/>
      <c r="B128" s="41"/>
      <c r="C128" s="206" t="s">
        <v>234</v>
      </c>
      <c r="D128" s="206" t="s">
        <v>127</v>
      </c>
      <c r="E128" s="207" t="s">
        <v>634</v>
      </c>
      <c r="F128" s="208" t="s">
        <v>635</v>
      </c>
      <c r="G128" s="209" t="s">
        <v>130</v>
      </c>
      <c r="H128" s="210">
        <v>199.96100000000001</v>
      </c>
      <c r="I128" s="211"/>
      <c r="J128" s="212">
        <f>ROUND(I128*H128,2)</f>
        <v>0</v>
      </c>
      <c r="K128" s="208" t="s">
        <v>131</v>
      </c>
      <c r="L128" s="46"/>
      <c r="M128" s="213" t="s">
        <v>19</v>
      </c>
      <c r="N128" s="214" t="s">
        <v>43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255</v>
      </c>
      <c r="AT128" s="217" t="s">
        <v>127</v>
      </c>
      <c r="AU128" s="217" t="s">
        <v>82</v>
      </c>
      <c r="AY128" s="19" t="s">
        <v>124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255</v>
      </c>
      <c r="BM128" s="217" t="s">
        <v>636</v>
      </c>
    </row>
    <row r="129" s="2" customFormat="1">
      <c r="A129" s="40"/>
      <c r="B129" s="41"/>
      <c r="C129" s="42"/>
      <c r="D129" s="219" t="s">
        <v>134</v>
      </c>
      <c r="E129" s="42"/>
      <c r="F129" s="220" t="s">
        <v>637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134</v>
      </c>
      <c r="AU129" s="19" t="s">
        <v>82</v>
      </c>
    </row>
    <row r="130" s="2" customFormat="1">
      <c r="A130" s="40"/>
      <c r="B130" s="41"/>
      <c r="C130" s="42"/>
      <c r="D130" s="224" t="s">
        <v>136</v>
      </c>
      <c r="E130" s="42"/>
      <c r="F130" s="225" t="s">
        <v>638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136</v>
      </c>
      <c r="AU130" s="19" t="s">
        <v>82</v>
      </c>
    </row>
    <row r="131" s="13" customFormat="1">
      <c r="A131" s="13"/>
      <c r="B131" s="226"/>
      <c r="C131" s="227"/>
      <c r="D131" s="219" t="s">
        <v>149</v>
      </c>
      <c r="E131" s="228" t="s">
        <v>19</v>
      </c>
      <c r="F131" s="229" t="s">
        <v>455</v>
      </c>
      <c r="G131" s="227"/>
      <c r="H131" s="230">
        <v>199.96100000000001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149</v>
      </c>
      <c r="AU131" s="236" t="s">
        <v>82</v>
      </c>
      <c r="AV131" s="13" t="s">
        <v>82</v>
      </c>
      <c r="AW131" s="13" t="s">
        <v>33</v>
      </c>
      <c r="AX131" s="13" t="s">
        <v>80</v>
      </c>
      <c r="AY131" s="236" t="s">
        <v>124</v>
      </c>
    </row>
    <row r="132" s="2" customFormat="1" ht="24.15" customHeight="1">
      <c r="A132" s="40"/>
      <c r="B132" s="41"/>
      <c r="C132" s="206" t="s">
        <v>242</v>
      </c>
      <c r="D132" s="206" t="s">
        <v>127</v>
      </c>
      <c r="E132" s="207" t="s">
        <v>639</v>
      </c>
      <c r="F132" s="208" t="s">
        <v>640</v>
      </c>
      <c r="G132" s="209" t="s">
        <v>593</v>
      </c>
      <c r="H132" s="271"/>
      <c r="I132" s="211"/>
      <c r="J132" s="212">
        <f>ROUND(I132*H132,2)</f>
        <v>0</v>
      </c>
      <c r="K132" s="208" t="s">
        <v>131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255</v>
      </c>
      <c r="AT132" s="217" t="s">
        <v>127</v>
      </c>
      <c r="AU132" s="217" t="s">
        <v>82</v>
      </c>
      <c r="AY132" s="19" t="s">
        <v>124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80</v>
      </c>
      <c r="BK132" s="218">
        <f>ROUND(I132*H132,2)</f>
        <v>0</v>
      </c>
      <c r="BL132" s="19" t="s">
        <v>255</v>
      </c>
      <c r="BM132" s="217" t="s">
        <v>641</v>
      </c>
    </row>
    <row r="133" s="2" customFormat="1">
      <c r="A133" s="40"/>
      <c r="B133" s="41"/>
      <c r="C133" s="42"/>
      <c r="D133" s="219" t="s">
        <v>134</v>
      </c>
      <c r="E133" s="42"/>
      <c r="F133" s="220" t="s">
        <v>642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134</v>
      </c>
      <c r="AU133" s="19" t="s">
        <v>82</v>
      </c>
    </row>
    <row r="134" s="2" customFormat="1">
      <c r="A134" s="40"/>
      <c r="B134" s="41"/>
      <c r="C134" s="42"/>
      <c r="D134" s="224" t="s">
        <v>136</v>
      </c>
      <c r="E134" s="42"/>
      <c r="F134" s="225" t="s">
        <v>643</v>
      </c>
      <c r="G134" s="42"/>
      <c r="H134" s="42"/>
      <c r="I134" s="221"/>
      <c r="J134" s="42"/>
      <c r="K134" s="42"/>
      <c r="L134" s="46"/>
      <c r="M134" s="272"/>
      <c r="N134" s="273"/>
      <c r="O134" s="274"/>
      <c r="P134" s="274"/>
      <c r="Q134" s="274"/>
      <c r="R134" s="274"/>
      <c r="S134" s="274"/>
      <c r="T134" s="275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136</v>
      </c>
      <c r="AU134" s="19" t="s">
        <v>82</v>
      </c>
    </row>
    <row r="135" s="2" customFormat="1" ht="6.96" customHeight="1">
      <c r="A135" s="40"/>
      <c r="B135" s="61"/>
      <c r="C135" s="62"/>
      <c r="D135" s="62"/>
      <c r="E135" s="62"/>
      <c r="F135" s="62"/>
      <c r="G135" s="62"/>
      <c r="H135" s="62"/>
      <c r="I135" s="62"/>
      <c r="J135" s="62"/>
      <c r="K135" s="62"/>
      <c r="L135" s="46"/>
      <c r="M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</sheetData>
  <sheetProtection sheet="1" autoFilter="0" formatColumns="0" formatRows="0" objects="1" scenarios="1" spinCount="100000" saltValue="+yFQOMTc4paJXj9lmKNaWGT6fEUNKI5PhCF4LsaXe/oUuexTtBVHKUJ1ICTsvnhjrJOYpgEyaxiv8p7dwWpXVw==" hashValue="dYwVEHJYEjQbYk6kPmYvLuyv6dpQ5jZlTyXK8+hPalpHhkbwpcCC0hCimHZGnWpgAF0p3kMNS6H6AYkUPCy3lQ==" algorithmName="SHA-512" password="CC35"/>
  <autoFilter ref="C81:K134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7" r:id="rId1" display="https://podminky.urs.cz/item/CS_URS_2024_02/734200811"/>
    <hyperlink ref="F90" r:id="rId2" display="https://podminky.urs.cz/item/CS_URS_2024_02/734200821"/>
    <hyperlink ref="F93" r:id="rId3" display="https://podminky.urs.cz/item/CS_URS_2024_02/734291911"/>
    <hyperlink ref="F96" r:id="rId4" display="https://podminky.urs.cz/item/CS_URS_2024_02/734291951"/>
    <hyperlink ref="F99" r:id="rId5" display="https://podminky.urs.cz/item/CS_URS_2024_02/998734311"/>
    <hyperlink ref="F103" r:id="rId6" display="https://podminky.urs.cz/item/CS_URS_2024_02/735000912"/>
    <hyperlink ref="F106" r:id="rId7" display="https://podminky.urs.cz/item/CS_URS_2024_02/735111810"/>
    <hyperlink ref="F110" r:id="rId8" display="https://podminky.urs.cz/item/CS_URS_2024_02/735191902"/>
    <hyperlink ref="F114" r:id="rId9" display="https://podminky.urs.cz/item/CS_URS_2024_02/735191904"/>
    <hyperlink ref="F119" r:id="rId10" display="https://podminky.urs.cz/item/CS_URS_2024_02/735191905"/>
    <hyperlink ref="F122" r:id="rId11" display="https://podminky.urs.cz/item/CS_URS_2024_02/735191910"/>
    <hyperlink ref="F126" r:id="rId12" display="https://podminky.urs.cz/item/CS_URS_2024_02/735192911"/>
    <hyperlink ref="F130" r:id="rId13" display="https://podminky.urs.cz/item/CS_URS_2024_02/735494811"/>
    <hyperlink ref="F134" r:id="rId14" display="https://podminky.urs.cz/item/CS_URS_2024_02/998735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Kompletní rekonstrukce vnitř. prostor vč. likvidace dřevěných obložení v budově K.H.Máchy 1276, Sokolov - 1.etapa - 1.NP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644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17. 12. 2024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ROUND((SUM(BE86:BE286)),  2)</f>
        <v>0</v>
      </c>
      <c r="G33" s="40"/>
      <c r="H33" s="40"/>
      <c r="I33" s="150">
        <v>0.20999999999999999</v>
      </c>
      <c r="J33" s="149">
        <f>ROUND(((SUM(BE86:BE286))*I33),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ROUND((SUM(BF86:BF286)),  2)</f>
        <v>0</v>
      </c>
      <c r="G34" s="40"/>
      <c r="H34" s="40"/>
      <c r="I34" s="150">
        <v>0.12</v>
      </c>
      <c r="J34" s="149">
        <f>ROUND(((SUM(BF86:BF286))*I34),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ROUND((SUM(BG86:BG286)),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ROUND((SUM(BH86:BH286)),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ROUND((SUM(BI86:BI286)),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Kompletní rekonstrukce vnitř. prostor vč. likvidace dřevěných obložení v budově K.H.Máchy 1276, Sokolov - 1.etapa - 1.NP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Elektroinstalace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K.H.Máchy 1276, Sokolov</v>
      </c>
      <c r="G52" s="42"/>
      <c r="H52" s="42"/>
      <c r="I52" s="34" t="s">
        <v>23</v>
      </c>
      <c r="J52" s="74" t="str">
        <f>IF(J12="","",J12)</f>
        <v>17. 12. 2024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Pedagogicko-psycholog. poradna Karlovy Vary, p.o.</v>
      </c>
      <c r="G54" s="42"/>
      <c r="H54" s="42"/>
      <c r="I54" s="34" t="s">
        <v>31</v>
      </c>
      <c r="J54" s="38" t="str">
        <f>E21</f>
        <v>Ing. Roman Gajdoš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102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104</v>
      </c>
      <c r="E62" s="170"/>
      <c r="F62" s="170"/>
      <c r="G62" s="170"/>
      <c r="H62" s="170"/>
      <c r="I62" s="170"/>
      <c r="J62" s="171">
        <f>J102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645</v>
      </c>
      <c r="E63" s="176"/>
      <c r="F63" s="176"/>
      <c r="G63" s="176"/>
      <c r="H63" s="176"/>
      <c r="I63" s="176"/>
      <c r="J63" s="177">
        <f>J103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7"/>
      <c r="C64" s="168"/>
      <c r="D64" s="169" t="s">
        <v>646</v>
      </c>
      <c r="E64" s="170"/>
      <c r="F64" s="170"/>
      <c r="G64" s="170"/>
      <c r="H64" s="170"/>
      <c r="I64" s="170"/>
      <c r="J64" s="171">
        <f>J246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3"/>
      <c r="C65" s="174"/>
      <c r="D65" s="175" t="s">
        <v>647</v>
      </c>
      <c r="E65" s="176"/>
      <c r="F65" s="176"/>
      <c r="G65" s="176"/>
      <c r="H65" s="176"/>
      <c r="I65" s="176"/>
      <c r="J65" s="177">
        <f>J247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648</v>
      </c>
      <c r="E66" s="170"/>
      <c r="F66" s="170"/>
      <c r="G66" s="170"/>
      <c r="H66" s="170"/>
      <c r="I66" s="170"/>
      <c r="J66" s="171">
        <f>J281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109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6.25" customHeight="1">
      <c r="A76" s="40"/>
      <c r="B76" s="41"/>
      <c r="C76" s="42"/>
      <c r="D76" s="42"/>
      <c r="E76" s="162" t="str">
        <f>E7</f>
        <v>Kompletní rekonstrukce vnitř. prostor vč. likvidace dřevěných obložení v budově K.H.Máchy 1276, Sokolov - 1.etapa - 1.NP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93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03 - Elektroinstalace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K.H.Máchy 1276, Sokolov</v>
      </c>
      <c r="G80" s="42"/>
      <c r="H80" s="42"/>
      <c r="I80" s="34" t="s">
        <v>23</v>
      </c>
      <c r="J80" s="74" t="str">
        <f>IF(J12="","",J12)</f>
        <v>17. 12. 2024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Pedagogicko-psycholog. poradna Karlovy Vary, p.o.</v>
      </c>
      <c r="G82" s="42"/>
      <c r="H82" s="42"/>
      <c r="I82" s="34" t="s">
        <v>31</v>
      </c>
      <c r="J82" s="38" t="str">
        <f>E21</f>
        <v>Ing. Roman Gajdoš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>Bc. Martin Frous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110</v>
      </c>
      <c r="D85" s="182" t="s">
        <v>57</v>
      </c>
      <c r="E85" s="182" t="s">
        <v>53</v>
      </c>
      <c r="F85" s="182" t="s">
        <v>54</v>
      </c>
      <c r="G85" s="182" t="s">
        <v>111</v>
      </c>
      <c r="H85" s="182" t="s">
        <v>112</v>
      </c>
      <c r="I85" s="182" t="s">
        <v>113</v>
      </c>
      <c r="J85" s="182" t="s">
        <v>97</v>
      </c>
      <c r="K85" s="183" t="s">
        <v>114</v>
      </c>
      <c r="L85" s="184"/>
      <c r="M85" s="94" t="s">
        <v>19</v>
      </c>
      <c r="N85" s="95" t="s">
        <v>42</v>
      </c>
      <c r="O85" s="95" t="s">
        <v>115</v>
      </c>
      <c r="P85" s="95" t="s">
        <v>116</v>
      </c>
      <c r="Q85" s="95" t="s">
        <v>117</v>
      </c>
      <c r="R85" s="95" t="s">
        <v>118</v>
      </c>
      <c r="S85" s="95" t="s">
        <v>119</v>
      </c>
      <c r="T85" s="96" t="s">
        <v>120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121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P87+P102+P246+P281</f>
        <v>0</v>
      </c>
      <c r="Q86" s="98"/>
      <c r="R86" s="187">
        <f>R87+R102+R246+R281</f>
        <v>0.28234500000000001</v>
      </c>
      <c r="S86" s="98"/>
      <c r="T86" s="188">
        <f>T87+T102+T246+T281</f>
        <v>1.519908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98</v>
      </c>
      <c r="BK86" s="189">
        <f>BK87+BK102+BK246+BK281</f>
        <v>0</v>
      </c>
    </row>
    <row r="87" s="12" customFormat="1" ht="25.92" customHeight="1">
      <c r="A87" s="12"/>
      <c r="B87" s="190"/>
      <c r="C87" s="191"/>
      <c r="D87" s="192" t="s">
        <v>71</v>
      </c>
      <c r="E87" s="193" t="s">
        <v>122</v>
      </c>
      <c r="F87" s="193" t="s">
        <v>123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</f>
        <v>0</v>
      </c>
      <c r="Q87" s="198"/>
      <c r="R87" s="199">
        <f>R88</f>
        <v>0</v>
      </c>
      <c r="S87" s="198"/>
      <c r="T87" s="200">
        <f>T88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80</v>
      </c>
      <c r="AT87" s="202" t="s">
        <v>71</v>
      </c>
      <c r="AU87" s="202" t="s">
        <v>72</v>
      </c>
      <c r="AY87" s="201" t="s">
        <v>124</v>
      </c>
      <c r="BK87" s="203">
        <f>BK88</f>
        <v>0</v>
      </c>
    </row>
    <row r="88" s="12" customFormat="1" ht="22.8" customHeight="1">
      <c r="A88" s="12"/>
      <c r="B88" s="190"/>
      <c r="C88" s="191"/>
      <c r="D88" s="192" t="s">
        <v>71</v>
      </c>
      <c r="E88" s="204" t="s">
        <v>213</v>
      </c>
      <c r="F88" s="204" t="s">
        <v>214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SUM(P89:P101)</f>
        <v>0</v>
      </c>
      <c r="Q88" s="198"/>
      <c r="R88" s="199">
        <f>SUM(R89:R101)</f>
        <v>0</v>
      </c>
      <c r="S88" s="198"/>
      <c r="T88" s="200">
        <f>SUM(T89:T101)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80</v>
      </c>
      <c r="AT88" s="202" t="s">
        <v>71</v>
      </c>
      <c r="AU88" s="202" t="s">
        <v>80</v>
      </c>
      <c r="AY88" s="201" t="s">
        <v>124</v>
      </c>
      <c r="BK88" s="203">
        <f>SUM(BK89:BK101)</f>
        <v>0</v>
      </c>
    </row>
    <row r="89" s="2" customFormat="1" ht="24.15" customHeight="1">
      <c r="A89" s="40"/>
      <c r="B89" s="41"/>
      <c r="C89" s="206" t="s">
        <v>80</v>
      </c>
      <c r="D89" s="206" t="s">
        <v>127</v>
      </c>
      <c r="E89" s="207" t="s">
        <v>216</v>
      </c>
      <c r="F89" s="208" t="s">
        <v>217</v>
      </c>
      <c r="G89" s="209" t="s">
        <v>218</v>
      </c>
      <c r="H89" s="210">
        <v>0.111</v>
      </c>
      <c r="I89" s="211"/>
      <c r="J89" s="212">
        <f>ROUND(I89*H89,2)</f>
        <v>0</v>
      </c>
      <c r="K89" s="208" t="s">
        <v>131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132</v>
      </c>
      <c r="AT89" s="217" t="s">
        <v>127</v>
      </c>
      <c r="AU89" s="217" t="s">
        <v>82</v>
      </c>
      <c r="AY89" s="19" t="s">
        <v>124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132</v>
      </c>
      <c r="BM89" s="217" t="s">
        <v>649</v>
      </c>
    </row>
    <row r="90" s="2" customFormat="1">
      <c r="A90" s="40"/>
      <c r="B90" s="41"/>
      <c r="C90" s="42"/>
      <c r="D90" s="219" t="s">
        <v>134</v>
      </c>
      <c r="E90" s="42"/>
      <c r="F90" s="220" t="s">
        <v>220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134</v>
      </c>
      <c r="AU90" s="19" t="s">
        <v>82</v>
      </c>
    </row>
    <row r="91" s="2" customFormat="1">
      <c r="A91" s="40"/>
      <c r="B91" s="41"/>
      <c r="C91" s="42"/>
      <c r="D91" s="224" t="s">
        <v>136</v>
      </c>
      <c r="E91" s="42"/>
      <c r="F91" s="225" t="s">
        <v>221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136</v>
      </c>
      <c r="AU91" s="19" t="s">
        <v>82</v>
      </c>
    </row>
    <row r="92" s="2" customFormat="1" ht="24.15" customHeight="1">
      <c r="A92" s="40"/>
      <c r="B92" s="41"/>
      <c r="C92" s="206" t="s">
        <v>82</v>
      </c>
      <c r="D92" s="206" t="s">
        <v>127</v>
      </c>
      <c r="E92" s="207" t="s">
        <v>223</v>
      </c>
      <c r="F92" s="208" t="s">
        <v>224</v>
      </c>
      <c r="G92" s="209" t="s">
        <v>218</v>
      </c>
      <c r="H92" s="210">
        <v>0.111</v>
      </c>
      <c r="I92" s="211"/>
      <c r="J92" s="212">
        <f>ROUND(I92*H92,2)</f>
        <v>0</v>
      </c>
      <c r="K92" s="208" t="s">
        <v>131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132</v>
      </c>
      <c r="AT92" s="217" t="s">
        <v>127</v>
      </c>
      <c r="AU92" s="217" t="s">
        <v>82</v>
      </c>
      <c r="AY92" s="19" t="s">
        <v>124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132</v>
      </c>
      <c r="BM92" s="217" t="s">
        <v>650</v>
      </c>
    </row>
    <row r="93" s="2" customFormat="1">
      <c r="A93" s="40"/>
      <c r="B93" s="41"/>
      <c r="C93" s="42"/>
      <c r="D93" s="219" t="s">
        <v>134</v>
      </c>
      <c r="E93" s="42"/>
      <c r="F93" s="220" t="s">
        <v>226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134</v>
      </c>
      <c r="AU93" s="19" t="s">
        <v>82</v>
      </c>
    </row>
    <row r="94" s="2" customFormat="1">
      <c r="A94" s="40"/>
      <c r="B94" s="41"/>
      <c r="C94" s="42"/>
      <c r="D94" s="224" t="s">
        <v>136</v>
      </c>
      <c r="E94" s="42"/>
      <c r="F94" s="225" t="s">
        <v>227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136</v>
      </c>
      <c r="AU94" s="19" t="s">
        <v>82</v>
      </c>
    </row>
    <row r="95" s="2" customFormat="1" ht="24.15" customHeight="1">
      <c r="A95" s="40"/>
      <c r="B95" s="41"/>
      <c r="C95" s="206" t="s">
        <v>143</v>
      </c>
      <c r="D95" s="206" t="s">
        <v>127</v>
      </c>
      <c r="E95" s="207" t="s">
        <v>228</v>
      </c>
      <c r="F95" s="208" t="s">
        <v>229</v>
      </c>
      <c r="G95" s="209" t="s">
        <v>218</v>
      </c>
      <c r="H95" s="210">
        <v>0.55500000000000005</v>
      </c>
      <c r="I95" s="211"/>
      <c r="J95" s="212">
        <f>ROUND(I95*H95,2)</f>
        <v>0</v>
      </c>
      <c r="K95" s="208" t="s">
        <v>131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132</v>
      </c>
      <c r="AT95" s="217" t="s">
        <v>127</v>
      </c>
      <c r="AU95" s="217" t="s">
        <v>82</v>
      </c>
      <c r="AY95" s="19" t="s">
        <v>124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132</v>
      </c>
      <c r="BM95" s="217" t="s">
        <v>651</v>
      </c>
    </row>
    <row r="96" s="2" customFormat="1">
      <c r="A96" s="40"/>
      <c r="B96" s="41"/>
      <c r="C96" s="42"/>
      <c r="D96" s="219" t="s">
        <v>134</v>
      </c>
      <c r="E96" s="42"/>
      <c r="F96" s="220" t="s">
        <v>231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134</v>
      </c>
      <c r="AU96" s="19" t="s">
        <v>82</v>
      </c>
    </row>
    <row r="97" s="2" customFormat="1">
      <c r="A97" s="40"/>
      <c r="B97" s="41"/>
      <c r="C97" s="42"/>
      <c r="D97" s="224" t="s">
        <v>136</v>
      </c>
      <c r="E97" s="42"/>
      <c r="F97" s="225" t="s">
        <v>232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136</v>
      </c>
      <c r="AU97" s="19" t="s">
        <v>82</v>
      </c>
    </row>
    <row r="98" s="13" customFormat="1">
      <c r="A98" s="13"/>
      <c r="B98" s="226"/>
      <c r="C98" s="227"/>
      <c r="D98" s="219" t="s">
        <v>149</v>
      </c>
      <c r="E98" s="228" t="s">
        <v>19</v>
      </c>
      <c r="F98" s="229" t="s">
        <v>652</v>
      </c>
      <c r="G98" s="227"/>
      <c r="H98" s="230">
        <v>0.55500000000000005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149</v>
      </c>
      <c r="AU98" s="236" t="s">
        <v>82</v>
      </c>
      <c r="AV98" s="13" t="s">
        <v>82</v>
      </c>
      <c r="AW98" s="13" t="s">
        <v>33</v>
      </c>
      <c r="AX98" s="13" t="s">
        <v>80</v>
      </c>
      <c r="AY98" s="236" t="s">
        <v>124</v>
      </c>
    </row>
    <row r="99" s="2" customFormat="1" ht="24.15" customHeight="1">
      <c r="A99" s="40"/>
      <c r="B99" s="41"/>
      <c r="C99" s="206" t="s">
        <v>132</v>
      </c>
      <c r="D99" s="206" t="s">
        <v>127</v>
      </c>
      <c r="E99" s="207" t="s">
        <v>653</v>
      </c>
      <c r="F99" s="208" t="s">
        <v>654</v>
      </c>
      <c r="G99" s="209" t="s">
        <v>218</v>
      </c>
      <c r="H99" s="210">
        <v>0.111</v>
      </c>
      <c r="I99" s="211"/>
      <c r="J99" s="212">
        <f>ROUND(I99*H99,2)</f>
        <v>0</v>
      </c>
      <c r="K99" s="208" t="s">
        <v>131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132</v>
      </c>
      <c r="AT99" s="217" t="s">
        <v>127</v>
      </c>
      <c r="AU99" s="217" t="s">
        <v>82</v>
      </c>
      <c r="AY99" s="19" t="s">
        <v>124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132</v>
      </c>
      <c r="BM99" s="217" t="s">
        <v>655</v>
      </c>
    </row>
    <row r="100" s="2" customFormat="1">
      <c r="A100" s="40"/>
      <c r="B100" s="41"/>
      <c r="C100" s="42"/>
      <c r="D100" s="219" t="s">
        <v>134</v>
      </c>
      <c r="E100" s="42"/>
      <c r="F100" s="220" t="s">
        <v>656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134</v>
      </c>
      <c r="AU100" s="19" t="s">
        <v>82</v>
      </c>
    </row>
    <row r="101" s="2" customFormat="1">
      <c r="A101" s="40"/>
      <c r="B101" s="41"/>
      <c r="C101" s="42"/>
      <c r="D101" s="224" t="s">
        <v>136</v>
      </c>
      <c r="E101" s="42"/>
      <c r="F101" s="225" t="s">
        <v>657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136</v>
      </c>
      <c r="AU101" s="19" t="s">
        <v>82</v>
      </c>
    </row>
    <row r="102" s="12" customFormat="1" ht="25.92" customHeight="1">
      <c r="A102" s="12"/>
      <c r="B102" s="190"/>
      <c r="C102" s="191"/>
      <c r="D102" s="192" t="s">
        <v>71</v>
      </c>
      <c r="E102" s="193" t="s">
        <v>248</v>
      </c>
      <c r="F102" s="193" t="s">
        <v>249</v>
      </c>
      <c r="G102" s="191"/>
      <c r="H102" s="191"/>
      <c r="I102" s="194"/>
      <c r="J102" s="195">
        <f>BK102</f>
        <v>0</v>
      </c>
      <c r="K102" s="191"/>
      <c r="L102" s="196"/>
      <c r="M102" s="197"/>
      <c r="N102" s="198"/>
      <c r="O102" s="198"/>
      <c r="P102" s="199">
        <f>P103</f>
        <v>0</v>
      </c>
      <c r="Q102" s="198"/>
      <c r="R102" s="199">
        <f>R103</f>
        <v>0.16264500000000001</v>
      </c>
      <c r="S102" s="198"/>
      <c r="T102" s="200">
        <f>T103</f>
        <v>0.110568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1" t="s">
        <v>82</v>
      </c>
      <c r="AT102" s="202" t="s">
        <v>71</v>
      </c>
      <c r="AU102" s="202" t="s">
        <v>72</v>
      </c>
      <c r="AY102" s="201" t="s">
        <v>124</v>
      </c>
      <c r="BK102" s="203">
        <f>BK103</f>
        <v>0</v>
      </c>
    </row>
    <row r="103" s="12" customFormat="1" ht="22.8" customHeight="1">
      <c r="A103" s="12"/>
      <c r="B103" s="190"/>
      <c r="C103" s="191"/>
      <c r="D103" s="192" t="s">
        <v>71</v>
      </c>
      <c r="E103" s="204" t="s">
        <v>658</v>
      </c>
      <c r="F103" s="204" t="s">
        <v>659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SUM(P104:P245)</f>
        <v>0</v>
      </c>
      <c r="Q103" s="198"/>
      <c r="R103" s="199">
        <f>SUM(R104:R245)</f>
        <v>0.16264500000000001</v>
      </c>
      <c r="S103" s="198"/>
      <c r="T103" s="200">
        <f>SUM(T104:T245)</f>
        <v>0.110568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82</v>
      </c>
      <c r="AT103" s="202" t="s">
        <v>71</v>
      </c>
      <c r="AU103" s="202" t="s">
        <v>80</v>
      </c>
      <c r="AY103" s="201" t="s">
        <v>124</v>
      </c>
      <c r="BK103" s="203">
        <f>SUM(BK104:BK245)</f>
        <v>0</v>
      </c>
    </row>
    <row r="104" s="2" customFormat="1" ht="16.5" customHeight="1">
      <c r="A104" s="40"/>
      <c r="B104" s="41"/>
      <c r="C104" s="206" t="s">
        <v>170</v>
      </c>
      <c r="D104" s="206" t="s">
        <v>127</v>
      </c>
      <c r="E104" s="207" t="s">
        <v>660</v>
      </c>
      <c r="F104" s="208" t="s">
        <v>661</v>
      </c>
      <c r="G104" s="209" t="s">
        <v>275</v>
      </c>
      <c r="H104" s="210">
        <v>25</v>
      </c>
      <c r="I104" s="211"/>
      <c r="J104" s="212">
        <f>ROUND(I104*H104,2)</f>
        <v>0</v>
      </c>
      <c r="K104" s="208" t="s">
        <v>131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255</v>
      </c>
      <c r="AT104" s="217" t="s">
        <v>127</v>
      </c>
      <c r="AU104" s="217" t="s">
        <v>82</v>
      </c>
      <c r="AY104" s="19" t="s">
        <v>124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255</v>
      </c>
      <c r="BM104" s="217" t="s">
        <v>662</v>
      </c>
    </row>
    <row r="105" s="2" customFormat="1">
      <c r="A105" s="40"/>
      <c r="B105" s="41"/>
      <c r="C105" s="42"/>
      <c r="D105" s="219" t="s">
        <v>134</v>
      </c>
      <c r="E105" s="42"/>
      <c r="F105" s="220" t="s">
        <v>663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134</v>
      </c>
      <c r="AU105" s="19" t="s">
        <v>82</v>
      </c>
    </row>
    <row r="106" s="2" customFormat="1">
      <c r="A106" s="40"/>
      <c r="B106" s="41"/>
      <c r="C106" s="42"/>
      <c r="D106" s="224" t="s">
        <v>136</v>
      </c>
      <c r="E106" s="42"/>
      <c r="F106" s="225" t="s">
        <v>664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136</v>
      </c>
      <c r="AU106" s="19" t="s">
        <v>82</v>
      </c>
    </row>
    <row r="107" s="2" customFormat="1" ht="24.15" customHeight="1">
      <c r="A107" s="40"/>
      <c r="B107" s="41"/>
      <c r="C107" s="248" t="s">
        <v>125</v>
      </c>
      <c r="D107" s="248" t="s">
        <v>280</v>
      </c>
      <c r="E107" s="249" t="s">
        <v>665</v>
      </c>
      <c r="F107" s="250" t="s">
        <v>666</v>
      </c>
      <c r="G107" s="251" t="s">
        <v>275</v>
      </c>
      <c r="H107" s="252">
        <v>25</v>
      </c>
      <c r="I107" s="253"/>
      <c r="J107" s="254">
        <f>ROUND(I107*H107,2)</f>
        <v>0</v>
      </c>
      <c r="K107" s="250" t="s">
        <v>131</v>
      </c>
      <c r="L107" s="255"/>
      <c r="M107" s="256" t="s">
        <v>19</v>
      </c>
      <c r="N107" s="257" t="s">
        <v>43</v>
      </c>
      <c r="O107" s="86"/>
      <c r="P107" s="215">
        <f>O107*H107</f>
        <v>0</v>
      </c>
      <c r="Q107" s="215">
        <v>9.0000000000000006E-05</v>
      </c>
      <c r="R107" s="215">
        <f>Q107*H107</f>
        <v>0.0022500000000000003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284</v>
      </c>
      <c r="AT107" s="217" t="s">
        <v>280</v>
      </c>
      <c r="AU107" s="217" t="s">
        <v>82</v>
      </c>
      <c r="AY107" s="19" t="s">
        <v>124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255</v>
      </c>
      <c r="BM107" s="217" t="s">
        <v>667</v>
      </c>
    </row>
    <row r="108" s="2" customFormat="1">
      <c r="A108" s="40"/>
      <c r="B108" s="41"/>
      <c r="C108" s="42"/>
      <c r="D108" s="219" t="s">
        <v>134</v>
      </c>
      <c r="E108" s="42"/>
      <c r="F108" s="220" t="s">
        <v>666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134</v>
      </c>
      <c r="AU108" s="19" t="s">
        <v>82</v>
      </c>
    </row>
    <row r="109" s="2" customFormat="1" ht="21.75" customHeight="1">
      <c r="A109" s="40"/>
      <c r="B109" s="41"/>
      <c r="C109" s="206" t="s">
        <v>187</v>
      </c>
      <c r="D109" s="206" t="s">
        <v>127</v>
      </c>
      <c r="E109" s="207" t="s">
        <v>668</v>
      </c>
      <c r="F109" s="208" t="s">
        <v>669</v>
      </c>
      <c r="G109" s="209" t="s">
        <v>275</v>
      </c>
      <c r="H109" s="210">
        <v>44</v>
      </c>
      <c r="I109" s="211"/>
      <c r="J109" s="212">
        <f>ROUND(I109*H109,2)</f>
        <v>0</v>
      </c>
      <c r="K109" s="208" t="s">
        <v>131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255</v>
      </c>
      <c r="AT109" s="217" t="s">
        <v>127</v>
      </c>
      <c r="AU109" s="217" t="s">
        <v>82</v>
      </c>
      <c r="AY109" s="19" t="s">
        <v>124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255</v>
      </c>
      <c r="BM109" s="217" t="s">
        <v>670</v>
      </c>
    </row>
    <row r="110" s="2" customFormat="1">
      <c r="A110" s="40"/>
      <c r="B110" s="41"/>
      <c r="C110" s="42"/>
      <c r="D110" s="219" t="s">
        <v>134</v>
      </c>
      <c r="E110" s="42"/>
      <c r="F110" s="220" t="s">
        <v>671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134</v>
      </c>
      <c r="AU110" s="19" t="s">
        <v>82</v>
      </c>
    </row>
    <row r="111" s="2" customFormat="1">
      <c r="A111" s="40"/>
      <c r="B111" s="41"/>
      <c r="C111" s="42"/>
      <c r="D111" s="224" t="s">
        <v>136</v>
      </c>
      <c r="E111" s="42"/>
      <c r="F111" s="225" t="s">
        <v>672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136</v>
      </c>
      <c r="AU111" s="19" t="s">
        <v>82</v>
      </c>
    </row>
    <row r="112" s="2" customFormat="1" ht="24.15" customHeight="1">
      <c r="A112" s="40"/>
      <c r="B112" s="41"/>
      <c r="C112" s="248" t="s">
        <v>202</v>
      </c>
      <c r="D112" s="248" t="s">
        <v>280</v>
      </c>
      <c r="E112" s="249" t="s">
        <v>673</v>
      </c>
      <c r="F112" s="250" t="s">
        <v>674</v>
      </c>
      <c r="G112" s="251" t="s">
        <v>275</v>
      </c>
      <c r="H112" s="252">
        <v>44</v>
      </c>
      <c r="I112" s="253"/>
      <c r="J112" s="254">
        <f>ROUND(I112*H112,2)</f>
        <v>0</v>
      </c>
      <c r="K112" s="250" t="s">
        <v>131</v>
      </c>
      <c r="L112" s="255"/>
      <c r="M112" s="256" t="s">
        <v>19</v>
      </c>
      <c r="N112" s="257" t="s">
        <v>43</v>
      </c>
      <c r="O112" s="86"/>
      <c r="P112" s="215">
        <f>O112*H112</f>
        <v>0</v>
      </c>
      <c r="Q112" s="215">
        <v>5.0000000000000002E-05</v>
      </c>
      <c r="R112" s="215">
        <f>Q112*H112</f>
        <v>0.0022000000000000001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284</v>
      </c>
      <c r="AT112" s="217" t="s">
        <v>280</v>
      </c>
      <c r="AU112" s="217" t="s">
        <v>82</v>
      </c>
      <c r="AY112" s="19" t="s">
        <v>124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255</v>
      </c>
      <c r="BM112" s="217" t="s">
        <v>675</v>
      </c>
    </row>
    <row r="113" s="2" customFormat="1">
      <c r="A113" s="40"/>
      <c r="B113" s="41"/>
      <c r="C113" s="42"/>
      <c r="D113" s="219" t="s">
        <v>134</v>
      </c>
      <c r="E113" s="42"/>
      <c r="F113" s="220" t="s">
        <v>674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134</v>
      </c>
      <c r="AU113" s="19" t="s">
        <v>82</v>
      </c>
    </row>
    <row r="114" s="2" customFormat="1" ht="24.15" customHeight="1">
      <c r="A114" s="40"/>
      <c r="B114" s="41"/>
      <c r="C114" s="206" t="s">
        <v>200</v>
      </c>
      <c r="D114" s="206" t="s">
        <v>127</v>
      </c>
      <c r="E114" s="207" t="s">
        <v>676</v>
      </c>
      <c r="F114" s="208" t="s">
        <v>677</v>
      </c>
      <c r="G114" s="209" t="s">
        <v>190</v>
      </c>
      <c r="H114" s="210">
        <v>120</v>
      </c>
      <c r="I114" s="211"/>
      <c r="J114" s="212">
        <f>ROUND(I114*H114,2)</f>
        <v>0</v>
      </c>
      <c r="K114" s="208" t="s">
        <v>131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255</v>
      </c>
      <c r="AT114" s="217" t="s">
        <v>127</v>
      </c>
      <c r="AU114" s="217" t="s">
        <v>82</v>
      </c>
      <c r="AY114" s="19" t="s">
        <v>124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255</v>
      </c>
      <c r="BM114" s="217" t="s">
        <v>678</v>
      </c>
    </row>
    <row r="115" s="2" customFormat="1">
      <c r="A115" s="40"/>
      <c r="B115" s="41"/>
      <c r="C115" s="42"/>
      <c r="D115" s="219" t="s">
        <v>134</v>
      </c>
      <c r="E115" s="42"/>
      <c r="F115" s="220" t="s">
        <v>679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134</v>
      </c>
      <c r="AU115" s="19" t="s">
        <v>82</v>
      </c>
    </row>
    <row r="116" s="2" customFormat="1">
      <c r="A116" s="40"/>
      <c r="B116" s="41"/>
      <c r="C116" s="42"/>
      <c r="D116" s="224" t="s">
        <v>136</v>
      </c>
      <c r="E116" s="42"/>
      <c r="F116" s="225" t="s">
        <v>680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136</v>
      </c>
      <c r="AU116" s="19" t="s">
        <v>82</v>
      </c>
    </row>
    <row r="117" s="2" customFormat="1" ht="24.15" customHeight="1">
      <c r="A117" s="40"/>
      <c r="B117" s="41"/>
      <c r="C117" s="248" t="s">
        <v>215</v>
      </c>
      <c r="D117" s="248" t="s">
        <v>280</v>
      </c>
      <c r="E117" s="249" t="s">
        <v>681</v>
      </c>
      <c r="F117" s="250" t="s">
        <v>682</v>
      </c>
      <c r="G117" s="251" t="s">
        <v>190</v>
      </c>
      <c r="H117" s="252">
        <v>138</v>
      </c>
      <c r="I117" s="253"/>
      <c r="J117" s="254">
        <f>ROUND(I117*H117,2)</f>
        <v>0</v>
      </c>
      <c r="K117" s="250" t="s">
        <v>131</v>
      </c>
      <c r="L117" s="255"/>
      <c r="M117" s="256" t="s">
        <v>19</v>
      </c>
      <c r="N117" s="257" t="s">
        <v>43</v>
      </c>
      <c r="O117" s="86"/>
      <c r="P117" s="215">
        <f>O117*H117</f>
        <v>0</v>
      </c>
      <c r="Q117" s="215">
        <v>0.00012</v>
      </c>
      <c r="R117" s="215">
        <f>Q117*H117</f>
        <v>0.016560000000000002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284</v>
      </c>
      <c r="AT117" s="217" t="s">
        <v>280</v>
      </c>
      <c r="AU117" s="217" t="s">
        <v>82</v>
      </c>
      <c r="AY117" s="19" t="s">
        <v>124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255</v>
      </c>
      <c r="BM117" s="217" t="s">
        <v>683</v>
      </c>
    </row>
    <row r="118" s="2" customFormat="1">
      <c r="A118" s="40"/>
      <c r="B118" s="41"/>
      <c r="C118" s="42"/>
      <c r="D118" s="219" t="s">
        <v>134</v>
      </c>
      <c r="E118" s="42"/>
      <c r="F118" s="220" t="s">
        <v>682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134</v>
      </c>
      <c r="AU118" s="19" t="s">
        <v>82</v>
      </c>
    </row>
    <row r="119" s="13" customFormat="1">
      <c r="A119" s="13"/>
      <c r="B119" s="226"/>
      <c r="C119" s="227"/>
      <c r="D119" s="219" t="s">
        <v>149</v>
      </c>
      <c r="E119" s="228" t="s">
        <v>19</v>
      </c>
      <c r="F119" s="229" t="s">
        <v>684</v>
      </c>
      <c r="G119" s="227"/>
      <c r="H119" s="230">
        <v>120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149</v>
      </c>
      <c r="AU119" s="236" t="s">
        <v>82</v>
      </c>
      <c r="AV119" s="13" t="s">
        <v>82</v>
      </c>
      <c r="AW119" s="13" t="s">
        <v>33</v>
      </c>
      <c r="AX119" s="13" t="s">
        <v>80</v>
      </c>
      <c r="AY119" s="236" t="s">
        <v>124</v>
      </c>
    </row>
    <row r="120" s="13" customFormat="1">
      <c r="A120" s="13"/>
      <c r="B120" s="226"/>
      <c r="C120" s="227"/>
      <c r="D120" s="219" t="s">
        <v>149</v>
      </c>
      <c r="E120" s="227"/>
      <c r="F120" s="229" t="s">
        <v>685</v>
      </c>
      <c r="G120" s="227"/>
      <c r="H120" s="230">
        <v>138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149</v>
      </c>
      <c r="AU120" s="236" t="s">
        <v>82</v>
      </c>
      <c r="AV120" s="13" t="s">
        <v>82</v>
      </c>
      <c r="AW120" s="13" t="s">
        <v>4</v>
      </c>
      <c r="AX120" s="13" t="s">
        <v>80</v>
      </c>
      <c r="AY120" s="236" t="s">
        <v>124</v>
      </c>
    </row>
    <row r="121" s="2" customFormat="1" ht="33" customHeight="1">
      <c r="A121" s="40"/>
      <c r="B121" s="41"/>
      <c r="C121" s="206" t="s">
        <v>222</v>
      </c>
      <c r="D121" s="206" t="s">
        <v>127</v>
      </c>
      <c r="E121" s="207" t="s">
        <v>686</v>
      </c>
      <c r="F121" s="208" t="s">
        <v>687</v>
      </c>
      <c r="G121" s="209" t="s">
        <v>190</v>
      </c>
      <c r="H121" s="210">
        <v>330</v>
      </c>
      <c r="I121" s="211"/>
      <c r="J121" s="212">
        <f>ROUND(I121*H121,2)</f>
        <v>0</v>
      </c>
      <c r="K121" s="208" t="s">
        <v>131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255</v>
      </c>
      <c r="AT121" s="217" t="s">
        <v>127</v>
      </c>
      <c r="AU121" s="217" t="s">
        <v>82</v>
      </c>
      <c r="AY121" s="19" t="s">
        <v>124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255</v>
      </c>
      <c r="BM121" s="217" t="s">
        <v>688</v>
      </c>
    </row>
    <row r="122" s="2" customFormat="1">
      <c r="A122" s="40"/>
      <c r="B122" s="41"/>
      <c r="C122" s="42"/>
      <c r="D122" s="219" t="s">
        <v>134</v>
      </c>
      <c r="E122" s="42"/>
      <c r="F122" s="220" t="s">
        <v>689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134</v>
      </c>
      <c r="AU122" s="19" t="s">
        <v>82</v>
      </c>
    </row>
    <row r="123" s="2" customFormat="1">
      <c r="A123" s="40"/>
      <c r="B123" s="41"/>
      <c r="C123" s="42"/>
      <c r="D123" s="224" t="s">
        <v>136</v>
      </c>
      <c r="E123" s="42"/>
      <c r="F123" s="225" t="s">
        <v>690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136</v>
      </c>
      <c r="AU123" s="19" t="s">
        <v>82</v>
      </c>
    </row>
    <row r="124" s="2" customFormat="1" ht="24.15" customHeight="1">
      <c r="A124" s="40"/>
      <c r="B124" s="41"/>
      <c r="C124" s="248" t="s">
        <v>8</v>
      </c>
      <c r="D124" s="248" t="s">
        <v>280</v>
      </c>
      <c r="E124" s="249" t="s">
        <v>691</v>
      </c>
      <c r="F124" s="250" t="s">
        <v>692</v>
      </c>
      <c r="G124" s="251" t="s">
        <v>190</v>
      </c>
      <c r="H124" s="252">
        <v>379.5</v>
      </c>
      <c r="I124" s="253"/>
      <c r="J124" s="254">
        <f>ROUND(I124*H124,2)</f>
        <v>0</v>
      </c>
      <c r="K124" s="250" t="s">
        <v>131</v>
      </c>
      <c r="L124" s="255"/>
      <c r="M124" s="256" t="s">
        <v>19</v>
      </c>
      <c r="N124" s="257" t="s">
        <v>43</v>
      </c>
      <c r="O124" s="86"/>
      <c r="P124" s="215">
        <f>O124*H124</f>
        <v>0</v>
      </c>
      <c r="Q124" s="215">
        <v>0.00017000000000000001</v>
      </c>
      <c r="R124" s="215">
        <f>Q124*H124</f>
        <v>0.064515000000000003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284</v>
      </c>
      <c r="AT124" s="217" t="s">
        <v>280</v>
      </c>
      <c r="AU124" s="217" t="s">
        <v>82</v>
      </c>
      <c r="AY124" s="19" t="s">
        <v>124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255</v>
      </c>
      <c r="BM124" s="217" t="s">
        <v>693</v>
      </c>
    </row>
    <row r="125" s="2" customFormat="1">
      <c r="A125" s="40"/>
      <c r="B125" s="41"/>
      <c r="C125" s="42"/>
      <c r="D125" s="219" t="s">
        <v>134</v>
      </c>
      <c r="E125" s="42"/>
      <c r="F125" s="220" t="s">
        <v>692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134</v>
      </c>
      <c r="AU125" s="19" t="s">
        <v>82</v>
      </c>
    </row>
    <row r="126" s="13" customFormat="1">
      <c r="A126" s="13"/>
      <c r="B126" s="226"/>
      <c r="C126" s="227"/>
      <c r="D126" s="219" t="s">
        <v>149</v>
      </c>
      <c r="E126" s="228" t="s">
        <v>19</v>
      </c>
      <c r="F126" s="229" t="s">
        <v>694</v>
      </c>
      <c r="G126" s="227"/>
      <c r="H126" s="230">
        <v>330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149</v>
      </c>
      <c r="AU126" s="236" t="s">
        <v>82</v>
      </c>
      <c r="AV126" s="13" t="s">
        <v>82</v>
      </c>
      <c r="AW126" s="13" t="s">
        <v>33</v>
      </c>
      <c r="AX126" s="13" t="s">
        <v>80</v>
      </c>
      <c r="AY126" s="236" t="s">
        <v>124</v>
      </c>
    </row>
    <row r="127" s="13" customFormat="1">
      <c r="A127" s="13"/>
      <c r="B127" s="226"/>
      <c r="C127" s="227"/>
      <c r="D127" s="219" t="s">
        <v>149</v>
      </c>
      <c r="E127" s="227"/>
      <c r="F127" s="229" t="s">
        <v>695</v>
      </c>
      <c r="G127" s="227"/>
      <c r="H127" s="230">
        <v>379.5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149</v>
      </c>
      <c r="AU127" s="236" t="s">
        <v>82</v>
      </c>
      <c r="AV127" s="13" t="s">
        <v>82</v>
      </c>
      <c r="AW127" s="13" t="s">
        <v>4</v>
      </c>
      <c r="AX127" s="13" t="s">
        <v>80</v>
      </c>
      <c r="AY127" s="236" t="s">
        <v>124</v>
      </c>
    </row>
    <row r="128" s="2" customFormat="1" ht="24.15" customHeight="1">
      <c r="A128" s="40"/>
      <c r="B128" s="41"/>
      <c r="C128" s="206" t="s">
        <v>234</v>
      </c>
      <c r="D128" s="206" t="s">
        <v>127</v>
      </c>
      <c r="E128" s="207" t="s">
        <v>696</v>
      </c>
      <c r="F128" s="208" t="s">
        <v>697</v>
      </c>
      <c r="G128" s="209" t="s">
        <v>275</v>
      </c>
      <c r="H128" s="210">
        <v>220</v>
      </c>
      <c r="I128" s="211"/>
      <c r="J128" s="212">
        <f>ROUND(I128*H128,2)</f>
        <v>0</v>
      </c>
      <c r="K128" s="208" t="s">
        <v>131</v>
      </c>
      <c r="L128" s="46"/>
      <c r="M128" s="213" t="s">
        <v>19</v>
      </c>
      <c r="N128" s="214" t="s">
        <v>43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255</v>
      </c>
      <c r="AT128" s="217" t="s">
        <v>127</v>
      </c>
      <c r="AU128" s="217" t="s">
        <v>82</v>
      </c>
      <c r="AY128" s="19" t="s">
        <v>124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255</v>
      </c>
      <c r="BM128" s="217" t="s">
        <v>698</v>
      </c>
    </row>
    <row r="129" s="2" customFormat="1">
      <c r="A129" s="40"/>
      <c r="B129" s="41"/>
      <c r="C129" s="42"/>
      <c r="D129" s="219" t="s">
        <v>134</v>
      </c>
      <c r="E129" s="42"/>
      <c r="F129" s="220" t="s">
        <v>699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134</v>
      </c>
      <c r="AU129" s="19" t="s">
        <v>82</v>
      </c>
    </row>
    <row r="130" s="2" customFormat="1">
      <c r="A130" s="40"/>
      <c r="B130" s="41"/>
      <c r="C130" s="42"/>
      <c r="D130" s="224" t="s">
        <v>136</v>
      </c>
      <c r="E130" s="42"/>
      <c r="F130" s="225" t="s">
        <v>700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136</v>
      </c>
      <c r="AU130" s="19" t="s">
        <v>82</v>
      </c>
    </row>
    <row r="131" s="2" customFormat="1" ht="16.5" customHeight="1">
      <c r="A131" s="40"/>
      <c r="B131" s="41"/>
      <c r="C131" s="206" t="s">
        <v>242</v>
      </c>
      <c r="D131" s="206" t="s">
        <v>127</v>
      </c>
      <c r="E131" s="207" t="s">
        <v>701</v>
      </c>
      <c r="F131" s="208" t="s">
        <v>702</v>
      </c>
      <c r="G131" s="209" t="s">
        <v>275</v>
      </c>
      <c r="H131" s="210">
        <v>1</v>
      </c>
      <c r="I131" s="211"/>
      <c r="J131" s="212">
        <f>ROUND(I131*H131,2)</f>
        <v>0</v>
      </c>
      <c r="K131" s="208" t="s">
        <v>283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255</v>
      </c>
      <c r="AT131" s="217" t="s">
        <v>127</v>
      </c>
      <c r="AU131" s="217" t="s">
        <v>82</v>
      </c>
      <c r="AY131" s="19" t="s">
        <v>124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255</v>
      </c>
      <c r="BM131" s="217" t="s">
        <v>703</v>
      </c>
    </row>
    <row r="132" s="2" customFormat="1">
      <c r="A132" s="40"/>
      <c r="B132" s="41"/>
      <c r="C132" s="42"/>
      <c r="D132" s="219" t="s">
        <v>134</v>
      </c>
      <c r="E132" s="42"/>
      <c r="F132" s="220" t="s">
        <v>702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134</v>
      </c>
      <c r="AU132" s="19" t="s">
        <v>82</v>
      </c>
    </row>
    <row r="133" s="15" customFormat="1">
      <c r="A133" s="15"/>
      <c r="B133" s="258"/>
      <c r="C133" s="259"/>
      <c r="D133" s="219" t="s">
        <v>149</v>
      </c>
      <c r="E133" s="260" t="s">
        <v>19</v>
      </c>
      <c r="F133" s="261" t="s">
        <v>704</v>
      </c>
      <c r="G133" s="259"/>
      <c r="H133" s="260" t="s">
        <v>19</v>
      </c>
      <c r="I133" s="262"/>
      <c r="J133" s="259"/>
      <c r="K133" s="259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149</v>
      </c>
      <c r="AU133" s="267" t="s">
        <v>82</v>
      </c>
      <c r="AV133" s="15" t="s">
        <v>80</v>
      </c>
      <c r="AW133" s="15" t="s">
        <v>33</v>
      </c>
      <c r="AX133" s="15" t="s">
        <v>72</v>
      </c>
      <c r="AY133" s="267" t="s">
        <v>124</v>
      </c>
    </row>
    <row r="134" s="13" customFormat="1">
      <c r="A134" s="13"/>
      <c r="B134" s="226"/>
      <c r="C134" s="227"/>
      <c r="D134" s="219" t="s">
        <v>149</v>
      </c>
      <c r="E134" s="228" t="s">
        <v>19</v>
      </c>
      <c r="F134" s="229" t="s">
        <v>80</v>
      </c>
      <c r="G134" s="227"/>
      <c r="H134" s="230">
        <v>1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149</v>
      </c>
      <c r="AU134" s="236" t="s">
        <v>82</v>
      </c>
      <c r="AV134" s="13" t="s">
        <v>82</v>
      </c>
      <c r="AW134" s="13" t="s">
        <v>33</v>
      </c>
      <c r="AX134" s="13" t="s">
        <v>80</v>
      </c>
      <c r="AY134" s="236" t="s">
        <v>124</v>
      </c>
    </row>
    <row r="135" s="2" customFormat="1" ht="16.5" customHeight="1">
      <c r="A135" s="40"/>
      <c r="B135" s="41"/>
      <c r="C135" s="206" t="s">
        <v>252</v>
      </c>
      <c r="D135" s="206" t="s">
        <v>127</v>
      </c>
      <c r="E135" s="207" t="s">
        <v>705</v>
      </c>
      <c r="F135" s="208" t="s">
        <v>706</v>
      </c>
      <c r="G135" s="209" t="s">
        <v>275</v>
      </c>
      <c r="H135" s="210">
        <v>1</v>
      </c>
      <c r="I135" s="211"/>
      <c r="J135" s="212">
        <f>ROUND(I135*H135,2)</f>
        <v>0</v>
      </c>
      <c r="K135" s="208" t="s">
        <v>283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255</v>
      </c>
      <c r="AT135" s="217" t="s">
        <v>127</v>
      </c>
      <c r="AU135" s="217" t="s">
        <v>82</v>
      </c>
      <c r="AY135" s="19" t="s">
        <v>124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255</v>
      </c>
      <c r="BM135" s="217" t="s">
        <v>707</v>
      </c>
    </row>
    <row r="136" s="2" customFormat="1">
      <c r="A136" s="40"/>
      <c r="B136" s="41"/>
      <c r="C136" s="42"/>
      <c r="D136" s="219" t="s">
        <v>134</v>
      </c>
      <c r="E136" s="42"/>
      <c r="F136" s="220" t="s">
        <v>706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134</v>
      </c>
      <c r="AU136" s="19" t="s">
        <v>82</v>
      </c>
    </row>
    <row r="137" s="15" customFormat="1">
      <c r="A137" s="15"/>
      <c r="B137" s="258"/>
      <c r="C137" s="259"/>
      <c r="D137" s="219" t="s">
        <v>149</v>
      </c>
      <c r="E137" s="260" t="s">
        <v>19</v>
      </c>
      <c r="F137" s="261" t="s">
        <v>704</v>
      </c>
      <c r="G137" s="259"/>
      <c r="H137" s="260" t="s">
        <v>19</v>
      </c>
      <c r="I137" s="262"/>
      <c r="J137" s="259"/>
      <c r="K137" s="259"/>
      <c r="L137" s="263"/>
      <c r="M137" s="264"/>
      <c r="N137" s="265"/>
      <c r="O137" s="265"/>
      <c r="P137" s="265"/>
      <c r="Q137" s="265"/>
      <c r="R137" s="265"/>
      <c r="S137" s="265"/>
      <c r="T137" s="26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7" t="s">
        <v>149</v>
      </c>
      <c r="AU137" s="267" t="s">
        <v>82</v>
      </c>
      <c r="AV137" s="15" t="s">
        <v>80</v>
      </c>
      <c r="AW137" s="15" t="s">
        <v>33</v>
      </c>
      <c r="AX137" s="15" t="s">
        <v>72</v>
      </c>
      <c r="AY137" s="267" t="s">
        <v>124</v>
      </c>
    </row>
    <row r="138" s="13" customFormat="1">
      <c r="A138" s="13"/>
      <c r="B138" s="226"/>
      <c r="C138" s="227"/>
      <c r="D138" s="219" t="s">
        <v>149</v>
      </c>
      <c r="E138" s="228" t="s">
        <v>19</v>
      </c>
      <c r="F138" s="229" t="s">
        <v>80</v>
      </c>
      <c r="G138" s="227"/>
      <c r="H138" s="230">
        <v>1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149</v>
      </c>
      <c r="AU138" s="236" t="s">
        <v>82</v>
      </c>
      <c r="AV138" s="13" t="s">
        <v>82</v>
      </c>
      <c r="AW138" s="13" t="s">
        <v>33</v>
      </c>
      <c r="AX138" s="13" t="s">
        <v>80</v>
      </c>
      <c r="AY138" s="236" t="s">
        <v>124</v>
      </c>
    </row>
    <row r="139" s="2" customFormat="1" ht="16.5" customHeight="1">
      <c r="A139" s="40"/>
      <c r="B139" s="41"/>
      <c r="C139" s="206" t="s">
        <v>255</v>
      </c>
      <c r="D139" s="206" t="s">
        <v>127</v>
      </c>
      <c r="E139" s="207" t="s">
        <v>708</v>
      </c>
      <c r="F139" s="208" t="s">
        <v>709</v>
      </c>
      <c r="G139" s="209" t="s">
        <v>275</v>
      </c>
      <c r="H139" s="210">
        <v>1</v>
      </c>
      <c r="I139" s="211"/>
      <c r="J139" s="212">
        <f>ROUND(I139*H139,2)</f>
        <v>0</v>
      </c>
      <c r="K139" s="208" t="s">
        <v>283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255</v>
      </c>
      <c r="AT139" s="217" t="s">
        <v>127</v>
      </c>
      <c r="AU139" s="217" t="s">
        <v>82</v>
      </c>
      <c r="AY139" s="19" t="s">
        <v>124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255</v>
      </c>
      <c r="BM139" s="217" t="s">
        <v>710</v>
      </c>
    </row>
    <row r="140" s="2" customFormat="1">
      <c r="A140" s="40"/>
      <c r="B140" s="41"/>
      <c r="C140" s="42"/>
      <c r="D140" s="219" t="s">
        <v>134</v>
      </c>
      <c r="E140" s="42"/>
      <c r="F140" s="220" t="s">
        <v>709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134</v>
      </c>
      <c r="AU140" s="19" t="s">
        <v>82</v>
      </c>
    </row>
    <row r="141" s="15" customFormat="1">
      <c r="A141" s="15"/>
      <c r="B141" s="258"/>
      <c r="C141" s="259"/>
      <c r="D141" s="219" t="s">
        <v>149</v>
      </c>
      <c r="E141" s="260" t="s">
        <v>19</v>
      </c>
      <c r="F141" s="261" t="s">
        <v>704</v>
      </c>
      <c r="G141" s="259"/>
      <c r="H141" s="260" t="s">
        <v>19</v>
      </c>
      <c r="I141" s="262"/>
      <c r="J141" s="259"/>
      <c r="K141" s="259"/>
      <c r="L141" s="263"/>
      <c r="M141" s="264"/>
      <c r="N141" s="265"/>
      <c r="O141" s="265"/>
      <c r="P141" s="265"/>
      <c r="Q141" s="265"/>
      <c r="R141" s="265"/>
      <c r="S141" s="265"/>
      <c r="T141" s="26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7" t="s">
        <v>149</v>
      </c>
      <c r="AU141" s="267" t="s">
        <v>82</v>
      </c>
      <c r="AV141" s="15" t="s">
        <v>80</v>
      </c>
      <c r="AW141" s="15" t="s">
        <v>33</v>
      </c>
      <c r="AX141" s="15" t="s">
        <v>72</v>
      </c>
      <c r="AY141" s="267" t="s">
        <v>124</v>
      </c>
    </row>
    <row r="142" s="13" customFormat="1">
      <c r="A142" s="13"/>
      <c r="B142" s="226"/>
      <c r="C142" s="227"/>
      <c r="D142" s="219" t="s">
        <v>149</v>
      </c>
      <c r="E142" s="228" t="s">
        <v>19</v>
      </c>
      <c r="F142" s="229" t="s">
        <v>80</v>
      </c>
      <c r="G142" s="227"/>
      <c r="H142" s="230">
        <v>1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149</v>
      </c>
      <c r="AU142" s="236" t="s">
        <v>82</v>
      </c>
      <c r="AV142" s="13" t="s">
        <v>82</v>
      </c>
      <c r="AW142" s="13" t="s">
        <v>33</v>
      </c>
      <c r="AX142" s="13" t="s">
        <v>80</v>
      </c>
      <c r="AY142" s="236" t="s">
        <v>124</v>
      </c>
    </row>
    <row r="143" s="2" customFormat="1" ht="24.15" customHeight="1">
      <c r="A143" s="40"/>
      <c r="B143" s="41"/>
      <c r="C143" s="206" t="s">
        <v>272</v>
      </c>
      <c r="D143" s="206" t="s">
        <v>127</v>
      </c>
      <c r="E143" s="207" t="s">
        <v>711</v>
      </c>
      <c r="F143" s="208" t="s">
        <v>712</v>
      </c>
      <c r="G143" s="209" t="s">
        <v>275</v>
      </c>
      <c r="H143" s="210">
        <v>220</v>
      </c>
      <c r="I143" s="211"/>
      <c r="J143" s="212">
        <f>ROUND(I143*H143,2)</f>
        <v>0</v>
      </c>
      <c r="K143" s="208" t="s">
        <v>131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0.00023000000000000001</v>
      </c>
      <c r="T143" s="216">
        <f>S143*H143</f>
        <v>0.050599999999999999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255</v>
      </c>
      <c r="AT143" s="217" t="s">
        <v>127</v>
      </c>
      <c r="AU143" s="217" t="s">
        <v>82</v>
      </c>
      <c r="AY143" s="19" t="s">
        <v>124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255</v>
      </c>
      <c r="BM143" s="217" t="s">
        <v>713</v>
      </c>
    </row>
    <row r="144" s="2" customFormat="1">
      <c r="A144" s="40"/>
      <c r="B144" s="41"/>
      <c r="C144" s="42"/>
      <c r="D144" s="219" t="s">
        <v>134</v>
      </c>
      <c r="E144" s="42"/>
      <c r="F144" s="220" t="s">
        <v>714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134</v>
      </c>
      <c r="AU144" s="19" t="s">
        <v>82</v>
      </c>
    </row>
    <row r="145" s="2" customFormat="1">
      <c r="A145" s="40"/>
      <c r="B145" s="41"/>
      <c r="C145" s="42"/>
      <c r="D145" s="224" t="s">
        <v>136</v>
      </c>
      <c r="E145" s="42"/>
      <c r="F145" s="225" t="s">
        <v>715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136</v>
      </c>
      <c r="AU145" s="19" t="s">
        <v>82</v>
      </c>
    </row>
    <row r="146" s="2" customFormat="1" ht="24.15" customHeight="1">
      <c r="A146" s="40"/>
      <c r="B146" s="41"/>
      <c r="C146" s="206" t="s">
        <v>279</v>
      </c>
      <c r="D146" s="206" t="s">
        <v>127</v>
      </c>
      <c r="E146" s="207" t="s">
        <v>716</v>
      </c>
      <c r="F146" s="208" t="s">
        <v>717</v>
      </c>
      <c r="G146" s="209" t="s">
        <v>275</v>
      </c>
      <c r="H146" s="210">
        <v>8</v>
      </c>
      <c r="I146" s="211"/>
      <c r="J146" s="212">
        <f>ROUND(I146*H146,2)</f>
        <v>0</v>
      </c>
      <c r="K146" s="208" t="s">
        <v>131</v>
      </c>
      <c r="L146" s="46"/>
      <c r="M146" s="213" t="s">
        <v>19</v>
      </c>
      <c r="N146" s="214" t="s">
        <v>43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255</v>
      </c>
      <c r="AT146" s="217" t="s">
        <v>127</v>
      </c>
      <c r="AU146" s="217" t="s">
        <v>82</v>
      </c>
      <c r="AY146" s="19" t="s">
        <v>124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80</v>
      </c>
      <c r="BK146" s="218">
        <f>ROUND(I146*H146,2)</f>
        <v>0</v>
      </c>
      <c r="BL146" s="19" t="s">
        <v>255</v>
      </c>
      <c r="BM146" s="217" t="s">
        <v>718</v>
      </c>
    </row>
    <row r="147" s="2" customFormat="1">
      <c r="A147" s="40"/>
      <c r="B147" s="41"/>
      <c r="C147" s="42"/>
      <c r="D147" s="219" t="s">
        <v>134</v>
      </c>
      <c r="E147" s="42"/>
      <c r="F147" s="220" t="s">
        <v>719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134</v>
      </c>
      <c r="AU147" s="19" t="s">
        <v>82</v>
      </c>
    </row>
    <row r="148" s="2" customFormat="1">
      <c r="A148" s="40"/>
      <c r="B148" s="41"/>
      <c r="C148" s="42"/>
      <c r="D148" s="224" t="s">
        <v>136</v>
      </c>
      <c r="E148" s="42"/>
      <c r="F148" s="225" t="s">
        <v>720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136</v>
      </c>
      <c r="AU148" s="19" t="s">
        <v>82</v>
      </c>
    </row>
    <row r="149" s="2" customFormat="1" ht="24.15" customHeight="1">
      <c r="A149" s="40"/>
      <c r="B149" s="41"/>
      <c r="C149" s="248" t="s">
        <v>287</v>
      </c>
      <c r="D149" s="248" t="s">
        <v>280</v>
      </c>
      <c r="E149" s="249" t="s">
        <v>721</v>
      </c>
      <c r="F149" s="250" t="s">
        <v>722</v>
      </c>
      <c r="G149" s="251" t="s">
        <v>275</v>
      </c>
      <c r="H149" s="252">
        <v>8</v>
      </c>
      <c r="I149" s="253"/>
      <c r="J149" s="254">
        <f>ROUND(I149*H149,2)</f>
        <v>0</v>
      </c>
      <c r="K149" s="250" t="s">
        <v>131</v>
      </c>
      <c r="L149" s="255"/>
      <c r="M149" s="256" t="s">
        <v>19</v>
      </c>
      <c r="N149" s="257" t="s">
        <v>43</v>
      </c>
      <c r="O149" s="86"/>
      <c r="P149" s="215">
        <f>O149*H149</f>
        <v>0</v>
      </c>
      <c r="Q149" s="215">
        <v>5.0000000000000002E-05</v>
      </c>
      <c r="R149" s="215">
        <f>Q149*H149</f>
        <v>0.00040000000000000002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284</v>
      </c>
      <c r="AT149" s="217" t="s">
        <v>280</v>
      </c>
      <c r="AU149" s="217" t="s">
        <v>82</v>
      </c>
      <c r="AY149" s="19" t="s">
        <v>124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80</v>
      </c>
      <c r="BK149" s="218">
        <f>ROUND(I149*H149,2)</f>
        <v>0</v>
      </c>
      <c r="BL149" s="19" t="s">
        <v>255</v>
      </c>
      <c r="BM149" s="217" t="s">
        <v>723</v>
      </c>
    </row>
    <row r="150" s="2" customFormat="1">
      <c r="A150" s="40"/>
      <c r="B150" s="41"/>
      <c r="C150" s="42"/>
      <c r="D150" s="219" t="s">
        <v>134</v>
      </c>
      <c r="E150" s="42"/>
      <c r="F150" s="220" t="s">
        <v>722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134</v>
      </c>
      <c r="AU150" s="19" t="s">
        <v>82</v>
      </c>
    </row>
    <row r="151" s="2" customFormat="1" ht="16.5" customHeight="1">
      <c r="A151" s="40"/>
      <c r="B151" s="41"/>
      <c r="C151" s="248" t="s">
        <v>292</v>
      </c>
      <c r="D151" s="248" t="s">
        <v>280</v>
      </c>
      <c r="E151" s="249" t="s">
        <v>724</v>
      </c>
      <c r="F151" s="250" t="s">
        <v>725</v>
      </c>
      <c r="G151" s="251" t="s">
        <v>275</v>
      </c>
      <c r="H151" s="252">
        <v>8</v>
      </c>
      <c r="I151" s="253"/>
      <c r="J151" s="254">
        <f>ROUND(I151*H151,2)</f>
        <v>0</v>
      </c>
      <c r="K151" s="250" t="s">
        <v>131</v>
      </c>
      <c r="L151" s="255"/>
      <c r="M151" s="256" t="s">
        <v>19</v>
      </c>
      <c r="N151" s="257" t="s">
        <v>43</v>
      </c>
      <c r="O151" s="86"/>
      <c r="P151" s="215">
        <f>O151*H151</f>
        <v>0</v>
      </c>
      <c r="Q151" s="215">
        <v>3.0000000000000001E-05</v>
      </c>
      <c r="R151" s="215">
        <f>Q151*H151</f>
        <v>0.00024000000000000001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284</v>
      </c>
      <c r="AT151" s="217" t="s">
        <v>280</v>
      </c>
      <c r="AU151" s="217" t="s">
        <v>82</v>
      </c>
      <c r="AY151" s="19" t="s">
        <v>124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80</v>
      </c>
      <c r="BK151" s="218">
        <f>ROUND(I151*H151,2)</f>
        <v>0</v>
      </c>
      <c r="BL151" s="19" t="s">
        <v>255</v>
      </c>
      <c r="BM151" s="217" t="s">
        <v>726</v>
      </c>
    </row>
    <row r="152" s="2" customFormat="1">
      <c r="A152" s="40"/>
      <c r="B152" s="41"/>
      <c r="C152" s="42"/>
      <c r="D152" s="219" t="s">
        <v>134</v>
      </c>
      <c r="E152" s="42"/>
      <c r="F152" s="220" t="s">
        <v>725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134</v>
      </c>
      <c r="AU152" s="19" t="s">
        <v>82</v>
      </c>
    </row>
    <row r="153" s="2" customFormat="1" ht="16.5" customHeight="1">
      <c r="A153" s="40"/>
      <c r="B153" s="41"/>
      <c r="C153" s="248" t="s">
        <v>7</v>
      </c>
      <c r="D153" s="248" t="s">
        <v>280</v>
      </c>
      <c r="E153" s="249" t="s">
        <v>727</v>
      </c>
      <c r="F153" s="250" t="s">
        <v>728</v>
      </c>
      <c r="G153" s="251" t="s">
        <v>275</v>
      </c>
      <c r="H153" s="252">
        <v>8</v>
      </c>
      <c r="I153" s="253"/>
      <c r="J153" s="254">
        <f>ROUND(I153*H153,2)</f>
        <v>0</v>
      </c>
      <c r="K153" s="250" t="s">
        <v>131</v>
      </c>
      <c r="L153" s="255"/>
      <c r="M153" s="256" t="s">
        <v>19</v>
      </c>
      <c r="N153" s="257" t="s">
        <v>43</v>
      </c>
      <c r="O153" s="86"/>
      <c r="P153" s="215">
        <f>O153*H153</f>
        <v>0</v>
      </c>
      <c r="Q153" s="215">
        <v>1.0000000000000001E-05</v>
      </c>
      <c r="R153" s="215">
        <f>Q153*H153</f>
        <v>8.0000000000000007E-05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284</v>
      </c>
      <c r="AT153" s="217" t="s">
        <v>280</v>
      </c>
      <c r="AU153" s="217" t="s">
        <v>82</v>
      </c>
      <c r="AY153" s="19" t="s">
        <v>124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ROUND(I153*H153,2)</f>
        <v>0</v>
      </c>
      <c r="BL153" s="19" t="s">
        <v>255</v>
      </c>
      <c r="BM153" s="217" t="s">
        <v>729</v>
      </c>
    </row>
    <row r="154" s="2" customFormat="1">
      <c r="A154" s="40"/>
      <c r="B154" s="41"/>
      <c r="C154" s="42"/>
      <c r="D154" s="219" t="s">
        <v>134</v>
      </c>
      <c r="E154" s="42"/>
      <c r="F154" s="220" t="s">
        <v>728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134</v>
      </c>
      <c r="AU154" s="19" t="s">
        <v>82</v>
      </c>
    </row>
    <row r="155" s="2" customFormat="1" ht="24.15" customHeight="1">
      <c r="A155" s="40"/>
      <c r="B155" s="41"/>
      <c r="C155" s="206" t="s">
        <v>302</v>
      </c>
      <c r="D155" s="206" t="s">
        <v>127</v>
      </c>
      <c r="E155" s="207" t="s">
        <v>730</v>
      </c>
      <c r="F155" s="208" t="s">
        <v>731</v>
      </c>
      <c r="G155" s="209" t="s">
        <v>275</v>
      </c>
      <c r="H155" s="210">
        <v>8</v>
      </c>
      <c r="I155" s="211"/>
      <c r="J155" s="212">
        <f>ROUND(I155*H155,2)</f>
        <v>0</v>
      </c>
      <c r="K155" s="208" t="s">
        <v>131</v>
      </c>
      <c r="L155" s="46"/>
      <c r="M155" s="213" t="s">
        <v>19</v>
      </c>
      <c r="N155" s="214" t="s">
        <v>43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255</v>
      </c>
      <c r="AT155" s="217" t="s">
        <v>127</v>
      </c>
      <c r="AU155" s="217" t="s">
        <v>82</v>
      </c>
      <c r="AY155" s="19" t="s">
        <v>124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80</v>
      </c>
      <c r="BK155" s="218">
        <f>ROUND(I155*H155,2)</f>
        <v>0</v>
      </c>
      <c r="BL155" s="19" t="s">
        <v>255</v>
      </c>
      <c r="BM155" s="217" t="s">
        <v>732</v>
      </c>
    </row>
    <row r="156" s="2" customFormat="1">
      <c r="A156" s="40"/>
      <c r="B156" s="41"/>
      <c r="C156" s="42"/>
      <c r="D156" s="219" t="s">
        <v>134</v>
      </c>
      <c r="E156" s="42"/>
      <c r="F156" s="220" t="s">
        <v>733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134</v>
      </c>
      <c r="AU156" s="19" t="s">
        <v>82</v>
      </c>
    </row>
    <row r="157" s="2" customFormat="1">
      <c r="A157" s="40"/>
      <c r="B157" s="41"/>
      <c r="C157" s="42"/>
      <c r="D157" s="224" t="s">
        <v>136</v>
      </c>
      <c r="E157" s="42"/>
      <c r="F157" s="225" t="s">
        <v>734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136</v>
      </c>
      <c r="AU157" s="19" t="s">
        <v>82</v>
      </c>
    </row>
    <row r="158" s="2" customFormat="1" ht="21.75" customHeight="1">
      <c r="A158" s="40"/>
      <c r="B158" s="41"/>
      <c r="C158" s="248" t="s">
        <v>306</v>
      </c>
      <c r="D158" s="248" t="s">
        <v>280</v>
      </c>
      <c r="E158" s="249" t="s">
        <v>735</v>
      </c>
      <c r="F158" s="250" t="s">
        <v>736</v>
      </c>
      <c r="G158" s="251" t="s">
        <v>275</v>
      </c>
      <c r="H158" s="252">
        <v>8</v>
      </c>
      <c r="I158" s="253"/>
      <c r="J158" s="254">
        <f>ROUND(I158*H158,2)</f>
        <v>0</v>
      </c>
      <c r="K158" s="250" t="s">
        <v>131</v>
      </c>
      <c r="L158" s="255"/>
      <c r="M158" s="256" t="s">
        <v>19</v>
      </c>
      <c r="N158" s="257" t="s">
        <v>43</v>
      </c>
      <c r="O158" s="86"/>
      <c r="P158" s="215">
        <f>O158*H158</f>
        <v>0</v>
      </c>
      <c r="Q158" s="215">
        <v>5.0000000000000002E-05</v>
      </c>
      <c r="R158" s="215">
        <f>Q158*H158</f>
        <v>0.00040000000000000002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284</v>
      </c>
      <c r="AT158" s="217" t="s">
        <v>280</v>
      </c>
      <c r="AU158" s="217" t="s">
        <v>82</v>
      </c>
      <c r="AY158" s="19" t="s">
        <v>124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255</v>
      </c>
      <c r="BM158" s="217" t="s">
        <v>737</v>
      </c>
    </row>
    <row r="159" s="2" customFormat="1">
      <c r="A159" s="40"/>
      <c r="B159" s="41"/>
      <c r="C159" s="42"/>
      <c r="D159" s="219" t="s">
        <v>134</v>
      </c>
      <c r="E159" s="42"/>
      <c r="F159" s="220" t="s">
        <v>736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134</v>
      </c>
      <c r="AU159" s="19" t="s">
        <v>82</v>
      </c>
    </row>
    <row r="160" s="2" customFormat="1" ht="16.5" customHeight="1">
      <c r="A160" s="40"/>
      <c r="B160" s="41"/>
      <c r="C160" s="248" t="s">
        <v>314</v>
      </c>
      <c r="D160" s="248" t="s">
        <v>280</v>
      </c>
      <c r="E160" s="249" t="s">
        <v>738</v>
      </c>
      <c r="F160" s="250" t="s">
        <v>739</v>
      </c>
      <c r="G160" s="251" t="s">
        <v>275</v>
      </c>
      <c r="H160" s="252">
        <v>8</v>
      </c>
      <c r="I160" s="253"/>
      <c r="J160" s="254">
        <f>ROUND(I160*H160,2)</f>
        <v>0</v>
      </c>
      <c r="K160" s="250" t="s">
        <v>131</v>
      </c>
      <c r="L160" s="255"/>
      <c r="M160" s="256" t="s">
        <v>19</v>
      </c>
      <c r="N160" s="257" t="s">
        <v>43</v>
      </c>
      <c r="O160" s="86"/>
      <c r="P160" s="215">
        <f>O160*H160</f>
        <v>0</v>
      </c>
      <c r="Q160" s="215">
        <v>3.0000000000000001E-05</v>
      </c>
      <c r="R160" s="215">
        <f>Q160*H160</f>
        <v>0.00024000000000000001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284</v>
      </c>
      <c r="AT160" s="217" t="s">
        <v>280</v>
      </c>
      <c r="AU160" s="217" t="s">
        <v>82</v>
      </c>
      <c r="AY160" s="19" t="s">
        <v>124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80</v>
      </c>
      <c r="BK160" s="218">
        <f>ROUND(I160*H160,2)</f>
        <v>0</v>
      </c>
      <c r="BL160" s="19" t="s">
        <v>255</v>
      </c>
      <c r="BM160" s="217" t="s">
        <v>740</v>
      </c>
    </row>
    <row r="161" s="2" customFormat="1">
      <c r="A161" s="40"/>
      <c r="B161" s="41"/>
      <c r="C161" s="42"/>
      <c r="D161" s="219" t="s">
        <v>134</v>
      </c>
      <c r="E161" s="42"/>
      <c r="F161" s="220" t="s">
        <v>739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134</v>
      </c>
      <c r="AU161" s="19" t="s">
        <v>82</v>
      </c>
    </row>
    <row r="162" s="2" customFormat="1" ht="16.5" customHeight="1">
      <c r="A162" s="40"/>
      <c r="B162" s="41"/>
      <c r="C162" s="248" t="s">
        <v>321</v>
      </c>
      <c r="D162" s="248" t="s">
        <v>280</v>
      </c>
      <c r="E162" s="249" t="s">
        <v>727</v>
      </c>
      <c r="F162" s="250" t="s">
        <v>728</v>
      </c>
      <c r="G162" s="251" t="s">
        <v>275</v>
      </c>
      <c r="H162" s="252">
        <v>8</v>
      </c>
      <c r="I162" s="253"/>
      <c r="J162" s="254">
        <f>ROUND(I162*H162,2)</f>
        <v>0</v>
      </c>
      <c r="K162" s="250" t="s">
        <v>131</v>
      </c>
      <c r="L162" s="255"/>
      <c r="M162" s="256" t="s">
        <v>19</v>
      </c>
      <c r="N162" s="257" t="s">
        <v>43</v>
      </c>
      <c r="O162" s="86"/>
      <c r="P162" s="215">
        <f>O162*H162</f>
        <v>0</v>
      </c>
      <c r="Q162" s="215">
        <v>1.0000000000000001E-05</v>
      </c>
      <c r="R162" s="215">
        <f>Q162*H162</f>
        <v>8.0000000000000007E-05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284</v>
      </c>
      <c r="AT162" s="217" t="s">
        <v>280</v>
      </c>
      <c r="AU162" s="217" t="s">
        <v>82</v>
      </c>
      <c r="AY162" s="19" t="s">
        <v>124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80</v>
      </c>
      <c r="BK162" s="218">
        <f>ROUND(I162*H162,2)</f>
        <v>0</v>
      </c>
      <c r="BL162" s="19" t="s">
        <v>255</v>
      </c>
      <c r="BM162" s="217" t="s">
        <v>741</v>
      </c>
    </row>
    <row r="163" s="2" customFormat="1">
      <c r="A163" s="40"/>
      <c r="B163" s="41"/>
      <c r="C163" s="42"/>
      <c r="D163" s="219" t="s">
        <v>134</v>
      </c>
      <c r="E163" s="42"/>
      <c r="F163" s="220" t="s">
        <v>728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134</v>
      </c>
      <c r="AU163" s="19" t="s">
        <v>82</v>
      </c>
    </row>
    <row r="164" s="2" customFormat="1" ht="21.75" customHeight="1">
      <c r="A164" s="40"/>
      <c r="B164" s="41"/>
      <c r="C164" s="206" t="s">
        <v>327</v>
      </c>
      <c r="D164" s="206" t="s">
        <v>127</v>
      </c>
      <c r="E164" s="207" t="s">
        <v>742</v>
      </c>
      <c r="F164" s="208" t="s">
        <v>743</v>
      </c>
      <c r="G164" s="209" t="s">
        <v>275</v>
      </c>
      <c r="H164" s="210">
        <v>5</v>
      </c>
      <c r="I164" s="211"/>
      <c r="J164" s="212">
        <f>ROUND(I164*H164,2)</f>
        <v>0</v>
      </c>
      <c r="K164" s="208" t="s">
        <v>131</v>
      </c>
      <c r="L164" s="46"/>
      <c r="M164" s="213" t="s">
        <v>19</v>
      </c>
      <c r="N164" s="214" t="s">
        <v>43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255</v>
      </c>
      <c r="AT164" s="217" t="s">
        <v>127</v>
      </c>
      <c r="AU164" s="217" t="s">
        <v>82</v>
      </c>
      <c r="AY164" s="19" t="s">
        <v>124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80</v>
      </c>
      <c r="BK164" s="218">
        <f>ROUND(I164*H164,2)</f>
        <v>0</v>
      </c>
      <c r="BL164" s="19" t="s">
        <v>255</v>
      </c>
      <c r="BM164" s="217" t="s">
        <v>744</v>
      </c>
    </row>
    <row r="165" s="2" customFormat="1">
      <c r="A165" s="40"/>
      <c r="B165" s="41"/>
      <c r="C165" s="42"/>
      <c r="D165" s="219" t="s">
        <v>134</v>
      </c>
      <c r="E165" s="42"/>
      <c r="F165" s="220" t="s">
        <v>745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134</v>
      </c>
      <c r="AU165" s="19" t="s">
        <v>82</v>
      </c>
    </row>
    <row r="166" s="2" customFormat="1">
      <c r="A166" s="40"/>
      <c r="B166" s="41"/>
      <c r="C166" s="42"/>
      <c r="D166" s="224" t="s">
        <v>136</v>
      </c>
      <c r="E166" s="42"/>
      <c r="F166" s="225" t="s">
        <v>746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136</v>
      </c>
      <c r="AU166" s="19" t="s">
        <v>82</v>
      </c>
    </row>
    <row r="167" s="2" customFormat="1" ht="16.5" customHeight="1">
      <c r="A167" s="40"/>
      <c r="B167" s="41"/>
      <c r="C167" s="248" t="s">
        <v>333</v>
      </c>
      <c r="D167" s="248" t="s">
        <v>280</v>
      </c>
      <c r="E167" s="249" t="s">
        <v>747</v>
      </c>
      <c r="F167" s="250" t="s">
        <v>748</v>
      </c>
      <c r="G167" s="251" t="s">
        <v>275</v>
      </c>
      <c r="H167" s="252">
        <v>5</v>
      </c>
      <c r="I167" s="253"/>
      <c r="J167" s="254">
        <f>ROUND(I167*H167,2)</f>
        <v>0</v>
      </c>
      <c r="K167" s="250" t="s">
        <v>131</v>
      </c>
      <c r="L167" s="255"/>
      <c r="M167" s="256" t="s">
        <v>19</v>
      </c>
      <c r="N167" s="257" t="s">
        <v>43</v>
      </c>
      <c r="O167" s="86"/>
      <c r="P167" s="215">
        <f>O167*H167</f>
        <v>0</v>
      </c>
      <c r="Q167" s="215">
        <v>0.00011</v>
      </c>
      <c r="R167" s="215">
        <f>Q167*H167</f>
        <v>0.00055000000000000003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284</v>
      </c>
      <c r="AT167" s="217" t="s">
        <v>280</v>
      </c>
      <c r="AU167" s="217" t="s">
        <v>82</v>
      </c>
      <c r="AY167" s="19" t="s">
        <v>124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80</v>
      </c>
      <c r="BK167" s="218">
        <f>ROUND(I167*H167,2)</f>
        <v>0</v>
      </c>
      <c r="BL167" s="19" t="s">
        <v>255</v>
      </c>
      <c r="BM167" s="217" t="s">
        <v>749</v>
      </c>
    </row>
    <row r="168" s="2" customFormat="1">
      <c r="A168" s="40"/>
      <c r="B168" s="41"/>
      <c r="C168" s="42"/>
      <c r="D168" s="219" t="s">
        <v>134</v>
      </c>
      <c r="E168" s="42"/>
      <c r="F168" s="220" t="s">
        <v>748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134</v>
      </c>
      <c r="AU168" s="19" t="s">
        <v>82</v>
      </c>
    </row>
    <row r="169" s="15" customFormat="1">
      <c r="A169" s="15"/>
      <c r="B169" s="258"/>
      <c r="C169" s="259"/>
      <c r="D169" s="219" t="s">
        <v>149</v>
      </c>
      <c r="E169" s="260" t="s">
        <v>19</v>
      </c>
      <c r="F169" s="261" t="s">
        <v>750</v>
      </c>
      <c r="G169" s="259"/>
      <c r="H169" s="260" t="s">
        <v>19</v>
      </c>
      <c r="I169" s="262"/>
      <c r="J169" s="259"/>
      <c r="K169" s="259"/>
      <c r="L169" s="263"/>
      <c r="M169" s="264"/>
      <c r="N169" s="265"/>
      <c r="O169" s="265"/>
      <c r="P169" s="265"/>
      <c r="Q169" s="265"/>
      <c r="R169" s="265"/>
      <c r="S169" s="265"/>
      <c r="T169" s="26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7" t="s">
        <v>149</v>
      </c>
      <c r="AU169" s="267" t="s">
        <v>82</v>
      </c>
      <c r="AV169" s="15" t="s">
        <v>80</v>
      </c>
      <c r="AW169" s="15" t="s">
        <v>33</v>
      </c>
      <c r="AX169" s="15" t="s">
        <v>72</v>
      </c>
      <c r="AY169" s="267" t="s">
        <v>124</v>
      </c>
    </row>
    <row r="170" s="13" customFormat="1">
      <c r="A170" s="13"/>
      <c r="B170" s="226"/>
      <c r="C170" s="227"/>
      <c r="D170" s="219" t="s">
        <v>149</v>
      </c>
      <c r="E170" s="228" t="s">
        <v>19</v>
      </c>
      <c r="F170" s="229" t="s">
        <v>170</v>
      </c>
      <c r="G170" s="227"/>
      <c r="H170" s="230">
        <v>5</v>
      </c>
      <c r="I170" s="231"/>
      <c r="J170" s="227"/>
      <c r="K170" s="227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149</v>
      </c>
      <c r="AU170" s="236" t="s">
        <v>82</v>
      </c>
      <c r="AV170" s="13" t="s">
        <v>82</v>
      </c>
      <c r="AW170" s="13" t="s">
        <v>33</v>
      </c>
      <c r="AX170" s="13" t="s">
        <v>80</v>
      </c>
      <c r="AY170" s="236" t="s">
        <v>124</v>
      </c>
    </row>
    <row r="171" s="2" customFormat="1" ht="37.8" customHeight="1">
      <c r="A171" s="40"/>
      <c r="B171" s="41"/>
      <c r="C171" s="206" t="s">
        <v>339</v>
      </c>
      <c r="D171" s="206" t="s">
        <v>127</v>
      </c>
      <c r="E171" s="207" t="s">
        <v>751</v>
      </c>
      <c r="F171" s="208" t="s">
        <v>752</v>
      </c>
      <c r="G171" s="209" t="s">
        <v>275</v>
      </c>
      <c r="H171" s="210">
        <v>30</v>
      </c>
      <c r="I171" s="211"/>
      <c r="J171" s="212">
        <f>ROUND(I171*H171,2)</f>
        <v>0</v>
      </c>
      <c r="K171" s="208" t="s">
        <v>131</v>
      </c>
      <c r="L171" s="46"/>
      <c r="M171" s="213" t="s">
        <v>19</v>
      </c>
      <c r="N171" s="214" t="s">
        <v>43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4.8000000000000001E-05</v>
      </c>
      <c r="T171" s="216">
        <f>S171*H171</f>
        <v>0.0014400000000000001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255</v>
      </c>
      <c r="AT171" s="217" t="s">
        <v>127</v>
      </c>
      <c r="AU171" s="217" t="s">
        <v>82</v>
      </c>
      <c r="AY171" s="19" t="s">
        <v>124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80</v>
      </c>
      <c r="BK171" s="218">
        <f>ROUND(I171*H171,2)</f>
        <v>0</v>
      </c>
      <c r="BL171" s="19" t="s">
        <v>255</v>
      </c>
      <c r="BM171" s="217" t="s">
        <v>753</v>
      </c>
    </row>
    <row r="172" s="2" customFormat="1">
      <c r="A172" s="40"/>
      <c r="B172" s="41"/>
      <c r="C172" s="42"/>
      <c r="D172" s="219" t="s">
        <v>134</v>
      </c>
      <c r="E172" s="42"/>
      <c r="F172" s="220" t="s">
        <v>754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134</v>
      </c>
      <c r="AU172" s="19" t="s">
        <v>82</v>
      </c>
    </row>
    <row r="173" s="2" customFormat="1">
      <c r="A173" s="40"/>
      <c r="B173" s="41"/>
      <c r="C173" s="42"/>
      <c r="D173" s="224" t="s">
        <v>136</v>
      </c>
      <c r="E173" s="42"/>
      <c r="F173" s="225" t="s">
        <v>755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136</v>
      </c>
      <c r="AU173" s="19" t="s">
        <v>82</v>
      </c>
    </row>
    <row r="174" s="2" customFormat="1" ht="24.15" customHeight="1">
      <c r="A174" s="40"/>
      <c r="B174" s="41"/>
      <c r="C174" s="206" t="s">
        <v>345</v>
      </c>
      <c r="D174" s="206" t="s">
        <v>127</v>
      </c>
      <c r="E174" s="207" t="s">
        <v>756</v>
      </c>
      <c r="F174" s="208" t="s">
        <v>757</v>
      </c>
      <c r="G174" s="209" t="s">
        <v>275</v>
      </c>
      <c r="H174" s="210">
        <v>20</v>
      </c>
      <c r="I174" s="211"/>
      <c r="J174" s="212">
        <f>ROUND(I174*H174,2)</f>
        <v>0</v>
      </c>
      <c r="K174" s="208" t="s">
        <v>131</v>
      </c>
      <c r="L174" s="46"/>
      <c r="M174" s="213" t="s">
        <v>19</v>
      </c>
      <c r="N174" s="214" t="s">
        <v>43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255</v>
      </c>
      <c r="AT174" s="217" t="s">
        <v>127</v>
      </c>
      <c r="AU174" s="217" t="s">
        <v>82</v>
      </c>
      <c r="AY174" s="19" t="s">
        <v>124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80</v>
      </c>
      <c r="BK174" s="218">
        <f>ROUND(I174*H174,2)</f>
        <v>0</v>
      </c>
      <c r="BL174" s="19" t="s">
        <v>255</v>
      </c>
      <c r="BM174" s="217" t="s">
        <v>758</v>
      </c>
    </row>
    <row r="175" s="2" customFormat="1">
      <c r="A175" s="40"/>
      <c r="B175" s="41"/>
      <c r="C175" s="42"/>
      <c r="D175" s="219" t="s">
        <v>134</v>
      </c>
      <c r="E175" s="42"/>
      <c r="F175" s="220" t="s">
        <v>759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134</v>
      </c>
      <c r="AU175" s="19" t="s">
        <v>82</v>
      </c>
    </row>
    <row r="176" s="2" customFormat="1">
      <c r="A176" s="40"/>
      <c r="B176" s="41"/>
      <c r="C176" s="42"/>
      <c r="D176" s="224" t="s">
        <v>136</v>
      </c>
      <c r="E176" s="42"/>
      <c r="F176" s="225" t="s">
        <v>760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136</v>
      </c>
      <c r="AU176" s="19" t="s">
        <v>82</v>
      </c>
    </row>
    <row r="177" s="2" customFormat="1" ht="24.15" customHeight="1">
      <c r="A177" s="40"/>
      <c r="B177" s="41"/>
      <c r="C177" s="248" t="s">
        <v>351</v>
      </c>
      <c r="D177" s="248" t="s">
        <v>280</v>
      </c>
      <c r="E177" s="249" t="s">
        <v>761</v>
      </c>
      <c r="F177" s="250" t="s">
        <v>762</v>
      </c>
      <c r="G177" s="251" t="s">
        <v>275</v>
      </c>
      <c r="H177" s="252">
        <v>20</v>
      </c>
      <c r="I177" s="253"/>
      <c r="J177" s="254">
        <f>ROUND(I177*H177,2)</f>
        <v>0</v>
      </c>
      <c r="K177" s="250" t="s">
        <v>131</v>
      </c>
      <c r="L177" s="255"/>
      <c r="M177" s="256" t="s">
        <v>19</v>
      </c>
      <c r="N177" s="257" t="s">
        <v>43</v>
      </c>
      <c r="O177" s="86"/>
      <c r="P177" s="215">
        <f>O177*H177</f>
        <v>0</v>
      </c>
      <c r="Q177" s="215">
        <v>6.9999999999999994E-05</v>
      </c>
      <c r="R177" s="215">
        <f>Q177*H177</f>
        <v>0.0013999999999999998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284</v>
      </c>
      <c r="AT177" s="217" t="s">
        <v>280</v>
      </c>
      <c r="AU177" s="217" t="s">
        <v>82</v>
      </c>
      <c r="AY177" s="19" t="s">
        <v>124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80</v>
      </c>
      <c r="BK177" s="218">
        <f>ROUND(I177*H177,2)</f>
        <v>0</v>
      </c>
      <c r="BL177" s="19" t="s">
        <v>255</v>
      </c>
      <c r="BM177" s="217" t="s">
        <v>763</v>
      </c>
    </row>
    <row r="178" s="2" customFormat="1">
      <c r="A178" s="40"/>
      <c r="B178" s="41"/>
      <c r="C178" s="42"/>
      <c r="D178" s="219" t="s">
        <v>134</v>
      </c>
      <c r="E178" s="42"/>
      <c r="F178" s="220" t="s">
        <v>762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134</v>
      </c>
      <c r="AU178" s="19" t="s">
        <v>82</v>
      </c>
    </row>
    <row r="179" s="2" customFormat="1" ht="16.5" customHeight="1">
      <c r="A179" s="40"/>
      <c r="B179" s="41"/>
      <c r="C179" s="248" t="s">
        <v>357</v>
      </c>
      <c r="D179" s="248" t="s">
        <v>280</v>
      </c>
      <c r="E179" s="249" t="s">
        <v>727</v>
      </c>
      <c r="F179" s="250" t="s">
        <v>728</v>
      </c>
      <c r="G179" s="251" t="s">
        <v>275</v>
      </c>
      <c r="H179" s="252">
        <v>20</v>
      </c>
      <c r="I179" s="253"/>
      <c r="J179" s="254">
        <f>ROUND(I179*H179,2)</f>
        <v>0</v>
      </c>
      <c r="K179" s="250" t="s">
        <v>131</v>
      </c>
      <c r="L179" s="255"/>
      <c r="M179" s="256" t="s">
        <v>19</v>
      </c>
      <c r="N179" s="257" t="s">
        <v>43</v>
      </c>
      <c r="O179" s="86"/>
      <c r="P179" s="215">
        <f>O179*H179</f>
        <v>0</v>
      </c>
      <c r="Q179" s="215">
        <v>1.0000000000000001E-05</v>
      </c>
      <c r="R179" s="215">
        <f>Q179*H179</f>
        <v>0.00020000000000000001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284</v>
      </c>
      <c r="AT179" s="217" t="s">
        <v>280</v>
      </c>
      <c r="AU179" s="217" t="s">
        <v>82</v>
      </c>
      <c r="AY179" s="19" t="s">
        <v>124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80</v>
      </c>
      <c r="BK179" s="218">
        <f>ROUND(I179*H179,2)</f>
        <v>0</v>
      </c>
      <c r="BL179" s="19" t="s">
        <v>255</v>
      </c>
      <c r="BM179" s="217" t="s">
        <v>764</v>
      </c>
    </row>
    <row r="180" s="2" customFormat="1">
      <c r="A180" s="40"/>
      <c r="B180" s="41"/>
      <c r="C180" s="42"/>
      <c r="D180" s="219" t="s">
        <v>134</v>
      </c>
      <c r="E180" s="42"/>
      <c r="F180" s="220" t="s">
        <v>728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134</v>
      </c>
      <c r="AU180" s="19" t="s">
        <v>82</v>
      </c>
    </row>
    <row r="181" s="2" customFormat="1" ht="33" customHeight="1">
      <c r="A181" s="40"/>
      <c r="B181" s="41"/>
      <c r="C181" s="206" t="s">
        <v>284</v>
      </c>
      <c r="D181" s="206" t="s">
        <v>127</v>
      </c>
      <c r="E181" s="207" t="s">
        <v>765</v>
      </c>
      <c r="F181" s="208" t="s">
        <v>766</v>
      </c>
      <c r="G181" s="209" t="s">
        <v>275</v>
      </c>
      <c r="H181" s="210">
        <v>58</v>
      </c>
      <c r="I181" s="211"/>
      <c r="J181" s="212">
        <f>ROUND(I181*H181,2)</f>
        <v>0</v>
      </c>
      <c r="K181" s="208" t="s">
        <v>131</v>
      </c>
      <c r="L181" s="46"/>
      <c r="M181" s="213" t="s">
        <v>19</v>
      </c>
      <c r="N181" s="214" t="s">
        <v>43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255</v>
      </c>
      <c r="AT181" s="217" t="s">
        <v>127</v>
      </c>
      <c r="AU181" s="217" t="s">
        <v>82</v>
      </c>
      <c r="AY181" s="19" t="s">
        <v>124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80</v>
      </c>
      <c r="BK181" s="218">
        <f>ROUND(I181*H181,2)</f>
        <v>0</v>
      </c>
      <c r="BL181" s="19" t="s">
        <v>255</v>
      </c>
      <c r="BM181" s="217" t="s">
        <v>767</v>
      </c>
    </row>
    <row r="182" s="2" customFormat="1">
      <c r="A182" s="40"/>
      <c r="B182" s="41"/>
      <c r="C182" s="42"/>
      <c r="D182" s="219" t="s">
        <v>134</v>
      </c>
      <c r="E182" s="42"/>
      <c r="F182" s="220" t="s">
        <v>768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134</v>
      </c>
      <c r="AU182" s="19" t="s">
        <v>82</v>
      </c>
    </row>
    <row r="183" s="2" customFormat="1">
      <c r="A183" s="40"/>
      <c r="B183" s="41"/>
      <c r="C183" s="42"/>
      <c r="D183" s="224" t="s">
        <v>136</v>
      </c>
      <c r="E183" s="42"/>
      <c r="F183" s="225" t="s">
        <v>769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136</v>
      </c>
      <c r="AU183" s="19" t="s">
        <v>82</v>
      </c>
    </row>
    <row r="184" s="2" customFormat="1" ht="16.5" customHeight="1">
      <c r="A184" s="40"/>
      <c r="B184" s="41"/>
      <c r="C184" s="248" t="s">
        <v>369</v>
      </c>
      <c r="D184" s="248" t="s">
        <v>280</v>
      </c>
      <c r="E184" s="249" t="s">
        <v>770</v>
      </c>
      <c r="F184" s="250" t="s">
        <v>771</v>
      </c>
      <c r="G184" s="251" t="s">
        <v>275</v>
      </c>
      <c r="H184" s="252">
        <v>58</v>
      </c>
      <c r="I184" s="253"/>
      <c r="J184" s="254">
        <f>ROUND(I184*H184,2)</f>
        <v>0</v>
      </c>
      <c r="K184" s="250" t="s">
        <v>131</v>
      </c>
      <c r="L184" s="255"/>
      <c r="M184" s="256" t="s">
        <v>19</v>
      </c>
      <c r="N184" s="257" t="s">
        <v>43</v>
      </c>
      <c r="O184" s="86"/>
      <c r="P184" s="215">
        <f>O184*H184</f>
        <v>0</v>
      </c>
      <c r="Q184" s="215">
        <v>0.00010000000000000001</v>
      </c>
      <c r="R184" s="215">
        <f>Q184*H184</f>
        <v>0.0058000000000000005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284</v>
      </c>
      <c r="AT184" s="217" t="s">
        <v>280</v>
      </c>
      <c r="AU184" s="217" t="s">
        <v>82</v>
      </c>
      <c r="AY184" s="19" t="s">
        <v>124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80</v>
      </c>
      <c r="BK184" s="218">
        <f>ROUND(I184*H184,2)</f>
        <v>0</v>
      </c>
      <c r="BL184" s="19" t="s">
        <v>255</v>
      </c>
      <c r="BM184" s="217" t="s">
        <v>772</v>
      </c>
    </row>
    <row r="185" s="2" customFormat="1">
      <c r="A185" s="40"/>
      <c r="B185" s="41"/>
      <c r="C185" s="42"/>
      <c r="D185" s="219" t="s">
        <v>134</v>
      </c>
      <c r="E185" s="42"/>
      <c r="F185" s="220" t="s">
        <v>771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134</v>
      </c>
      <c r="AU185" s="19" t="s">
        <v>82</v>
      </c>
    </row>
    <row r="186" s="2" customFormat="1" ht="37.8" customHeight="1">
      <c r="A186" s="40"/>
      <c r="B186" s="41"/>
      <c r="C186" s="206" t="s">
        <v>383</v>
      </c>
      <c r="D186" s="206" t="s">
        <v>127</v>
      </c>
      <c r="E186" s="207" t="s">
        <v>773</v>
      </c>
      <c r="F186" s="208" t="s">
        <v>774</v>
      </c>
      <c r="G186" s="209" t="s">
        <v>275</v>
      </c>
      <c r="H186" s="210">
        <v>36</v>
      </c>
      <c r="I186" s="211"/>
      <c r="J186" s="212">
        <f>ROUND(I186*H186,2)</f>
        <v>0</v>
      </c>
      <c r="K186" s="208" t="s">
        <v>131</v>
      </c>
      <c r="L186" s="46"/>
      <c r="M186" s="213" t="s">
        <v>19</v>
      </c>
      <c r="N186" s="214" t="s">
        <v>43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4.8000000000000001E-05</v>
      </c>
      <c r="T186" s="216">
        <f>S186*H186</f>
        <v>0.0017279999999999999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255</v>
      </c>
      <c r="AT186" s="217" t="s">
        <v>127</v>
      </c>
      <c r="AU186" s="217" t="s">
        <v>82</v>
      </c>
      <c r="AY186" s="19" t="s">
        <v>124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80</v>
      </c>
      <c r="BK186" s="218">
        <f>ROUND(I186*H186,2)</f>
        <v>0</v>
      </c>
      <c r="BL186" s="19" t="s">
        <v>255</v>
      </c>
      <c r="BM186" s="217" t="s">
        <v>775</v>
      </c>
    </row>
    <row r="187" s="2" customFormat="1">
      <c r="A187" s="40"/>
      <c r="B187" s="41"/>
      <c r="C187" s="42"/>
      <c r="D187" s="219" t="s">
        <v>134</v>
      </c>
      <c r="E187" s="42"/>
      <c r="F187" s="220" t="s">
        <v>776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134</v>
      </c>
      <c r="AU187" s="19" t="s">
        <v>82</v>
      </c>
    </row>
    <row r="188" s="2" customFormat="1">
      <c r="A188" s="40"/>
      <c r="B188" s="41"/>
      <c r="C188" s="42"/>
      <c r="D188" s="224" t="s">
        <v>136</v>
      </c>
      <c r="E188" s="42"/>
      <c r="F188" s="225" t="s">
        <v>777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136</v>
      </c>
      <c r="AU188" s="19" t="s">
        <v>82</v>
      </c>
    </row>
    <row r="189" s="2" customFormat="1" ht="33" customHeight="1">
      <c r="A189" s="40"/>
      <c r="B189" s="41"/>
      <c r="C189" s="206" t="s">
        <v>389</v>
      </c>
      <c r="D189" s="206" t="s">
        <v>127</v>
      </c>
      <c r="E189" s="207" t="s">
        <v>778</v>
      </c>
      <c r="F189" s="208" t="s">
        <v>779</v>
      </c>
      <c r="G189" s="209" t="s">
        <v>275</v>
      </c>
      <c r="H189" s="210">
        <v>15</v>
      </c>
      <c r="I189" s="211"/>
      <c r="J189" s="212">
        <f>ROUND(I189*H189,2)</f>
        <v>0</v>
      </c>
      <c r="K189" s="208" t="s">
        <v>131</v>
      </c>
      <c r="L189" s="46"/>
      <c r="M189" s="213" t="s">
        <v>19</v>
      </c>
      <c r="N189" s="214" t="s">
        <v>43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255</v>
      </c>
      <c r="AT189" s="217" t="s">
        <v>127</v>
      </c>
      <c r="AU189" s="217" t="s">
        <v>82</v>
      </c>
      <c r="AY189" s="19" t="s">
        <v>124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80</v>
      </c>
      <c r="BK189" s="218">
        <f>ROUND(I189*H189,2)</f>
        <v>0</v>
      </c>
      <c r="BL189" s="19" t="s">
        <v>255</v>
      </c>
      <c r="BM189" s="217" t="s">
        <v>780</v>
      </c>
    </row>
    <row r="190" s="2" customFormat="1">
      <c r="A190" s="40"/>
      <c r="B190" s="41"/>
      <c r="C190" s="42"/>
      <c r="D190" s="219" t="s">
        <v>134</v>
      </c>
      <c r="E190" s="42"/>
      <c r="F190" s="220" t="s">
        <v>781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134</v>
      </c>
      <c r="AU190" s="19" t="s">
        <v>82</v>
      </c>
    </row>
    <row r="191" s="2" customFormat="1">
      <c r="A191" s="40"/>
      <c r="B191" s="41"/>
      <c r="C191" s="42"/>
      <c r="D191" s="224" t="s">
        <v>136</v>
      </c>
      <c r="E191" s="42"/>
      <c r="F191" s="225" t="s">
        <v>782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136</v>
      </c>
      <c r="AU191" s="19" t="s">
        <v>82</v>
      </c>
    </row>
    <row r="192" s="13" customFormat="1">
      <c r="A192" s="13"/>
      <c r="B192" s="226"/>
      <c r="C192" s="227"/>
      <c r="D192" s="219" t="s">
        <v>149</v>
      </c>
      <c r="E192" s="228" t="s">
        <v>19</v>
      </c>
      <c r="F192" s="229" t="s">
        <v>783</v>
      </c>
      <c r="G192" s="227"/>
      <c r="H192" s="230">
        <v>8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149</v>
      </c>
      <c r="AU192" s="236" t="s">
        <v>82</v>
      </c>
      <c r="AV192" s="13" t="s">
        <v>82</v>
      </c>
      <c r="AW192" s="13" t="s">
        <v>33</v>
      </c>
      <c r="AX192" s="13" t="s">
        <v>72</v>
      </c>
      <c r="AY192" s="236" t="s">
        <v>124</v>
      </c>
    </row>
    <row r="193" s="13" customFormat="1">
      <c r="A193" s="13"/>
      <c r="B193" s="226"/>
      <c r="C193" s="227"/>
      <c r="D193" s="219" t="s">
        <v>149</v>
      </c>
      <c r="E193" s="228" t="s">
        <v>19</v>
      </c>
      <c r="F193" s="229" t="s">
        <v>784</v>
      </c>
      <c r="G193" s="227"/>
      <c r="H193" s="230">
        <v>7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149</v>
      </c>
      <c r="AU193" s="236" t="s">
        <v>82</v>
      </c>
      <c r="AV193" s="13" t="s">
        <v>82</v>
      </c>
      <c r="AW193" s="13" t="s">
        <v>33</v>
      </c>
      <c r="AX193" s="13" t="s">
        <v>72</v>
      </c>
      <c r="AY193" s="236" t="s">
        <v>124</v>
      </c>
    </row>
    <row r="194" s="14" customFormat="1">
      <c r="A194" s="14"/>
      <c r="B194" s="237"/>
      <c r="C194" s="238"/>
      <c r="D194" s="219" t="s">
        <v>149</v>
      </c>
      <c r="E194" s="239" t="s">
        <v>19</v>
      </c>
      <c r="F194" s="240" t="s">
        <v>164</v>
      </c>
      <c r="G194" s="238"/>
      <c r="H194" s="241">
        <v>15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149</v>
      </c>
      <c r="AU194" s="247" t="s">
        <v>82</v>
      </c>
      <c r="AV194" s="14" t="s">
        <v>132</v>
      </c>
      <c r="AW194" s="14" t="s">
        <v>33</v>
      </c>
      <c r="AX194" s="14" t="s">
        <v>80</v>
      </c>
      <c r="AY194" s="247" t="s">
        <v>124</v>
      </c>
    </row>
    <row r="195" s="2" customFormat="1" ht="24.15" customHeight="1">
      <c r="A195" s="40"/>
      <c r="B195" s="41"/>
      <c r="C195" s="248" t="s">
        <v>395</v>
      </c>
      <c r="D195" s="248" t="s">
        <v>280</v>
      </c>
      <c r="E195" s="249" t="s">
        <v>785</v>
      </c>
      <c r="F195" s="250" t="s">
        <v>786</v>
      </c>
      <c r="G195" s="251" t="s">
        <v>275</v>
      </c>
      <c r="H195" s="252">
        <v>8</v>
      </c>
      <c r="I195" s="253"/>
      <c r="J195" s="254">
        <f>ROUND(I195*H195,2)</f>
        <v>0</v>
      </c>
      <c r="K195" s="250" t="s">
        <v>131</v>
      </c>
      <c r="L195" s="255"/>
      <c r="M195" s="256" t="s">
        <v>19</v>
      </c>
      <c r="N195" s="257" t="s">
        <v>43</v>
      </c>
      <c r="O195" s="86"/>
      <c r="P195" s="215">
        <f>O195*H195</f>
        <v>0</v>
      </c>
      <c r="Q195" s="215">
        <v>0.00048000000000000001</v>
      </c>
      <c r="R195" s="215">
        <f>Q195*H195</f>
        <v>0.0038400000000000001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284</v>
      </c>
      <c r="AT195" s="217" t="s">
        <v>280</v>
      </c>
      <c r="AU195" s="217" t="s">
        <v>82</v>
      </c>
      <c r="AY195" s="19" t="s">
        <v>124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80</v>
      </c>
      <c r="BK195" s="218">
        <f>ROUND(I195*H195,2)</f>
        <v>0</v>
      </c>
      <c r="BL195" s="19" t="s">
        <v>255</v>
      </c>
      <c r="BM195" s="217" t="s">
        <v>787</v>
      </c>
    </row>
    <row r="196" s="2" customFormat="1">
      <c r="A196" s="40"/>
      <c r="B196" s="41"/>
      <c r="C196" s="42"/>
      <c r="D196" s="219" t="s">
        <v>134</v>
      </c>
      <c r="E196" s="42"/>
      <c r="F196" s="220" t="s">
        <v>786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134</v>
      </c>
      <c r="AU196" s="19" t="s">
        <v>82</v>
      </c>
    </row>
    <row r="197" s="15" customFormat="1">
      <c r="A197" s="15"/>
      <c r="B197" s="258"/>
      <c r="C197" s="259"/>
      <c r="D197" s="219" t="s">
        <v>149</v>
      </c>
      <c r="E197" s="260" t="s">
        <v>19</v>
      </c>
      <c r="F197" s="261" t="s">
        <v>788</v>
      </c>
      <c r="G197" s="259"/>
      <c r="H197" s="260" t="s">
        <v>19</v>
      </c>
      <c r="I197" s="262"/>
      <c r="J197" s="259"/>
      <c r="K197" s="259"/>
      <c r="L197" s="263"/>
      <c r="M197" s="264"/>
      <c r="N197" s="265"/>
      <c r="O197" s="265"/>
      <c r="P197" s="265"/>
      <c r="Q197" s="265"/>
      <c r="R197" s="265"/>
      <c r="S197" s="265"/>
      <c r="T197" s="266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7" t="s">
        <v>149</v>
      </c>
      <c r="AU197" s="267" t="s">
        <v>82</v>
      </c>
      <c r="AV197" s="15" t="s">
        <v>80</v>
      </c>
      <c r="AW197" s="15" t="s">
        <v>33</v>
      </c>
      <c r="AX197" s="15" t="s">
        <v>72</v>
      </c>
      <c r="AY197" s="267" t="s">
        <v>124</v>
      </c>
    </row>
    <row r="198" s="13" customFormat="1">
      <c r="A198" s="13"/>
      <c r="B198" s="226"/>
      <c r="C198" s="227"/>
      <c r="D198" s="219" t="s">
        <v>149</v>
      </c>
      <c r="E198" s="228" t="s">
        <v>19</v>
      </c>
      <c r="F198" s="229" t="s">
        <v>202</v>
      </c>
      <c r="G198" s="227"/>
      <c r="H198" s="230">
        <v>8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149</v>
      </c>
      <c r="AU198" s="236" t="s">
        <v>82</v>
      </c>
      <c r="AV198" s="13" t="s">
        <v>82</v>
      </c>
      <c r="AW198" s="13" t="s">
        <v>33</v>
      </c>
      <c r="AX198" s="13" t="s">
        <v>80</v>
      </c>
      <c r="AY198" s="236" t="s">
        <v>124</v>
      </c>
    </row>
    <row r="199" s="2" customFormat="1" ht="16.5" customHeight="1">
      <c r="A199" s="40"/>
      <c r="B199" s="41"/>
      <c r="C199" s="248" t="s">
        <v>401</v>
      </c>
      <c r="D199" s="248" t="s">
        <v>280</v>
      </c>
      <c r="E199" s="249" t="s">
        <v>789</v>
      </c>
      <c r="F199" s="250" t="s">
        <v>790</v>
      </c>
      <c r="G199" s="251" t="s">
        <v>275</v>
      </c>
      <c r="H199" s="252">
        <v>7</v>
      </c>
      <c r="I199" s="253"/>
      <c r="J199" s="254">
        <f>ROUND(I199*H199,2)</f>
        <v>0</v>
      </c>
      <c r="K199" s="250" t="s">
        <v>131</v>
      </c>
      <c r="L199" s="255"/>
      <c r="M199" s="256" t="s">
        <v>19</v>
      </c>
      <c r="N199" s="257" t="s">
        <v>43</v>
      </c>
      <c r="O199" s="86"/>
      <c r="P199" s="215">
        <f>O199*H199</f>
        <v>0</v>
      </c>
      <c r="Q199" s="215">
        <v>0.00027</v>
      </c>
      <c r="R199" s="215">
        <f>Q199*H199</f>
        <v>0.00189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284</v>
      </c>
      <c r="AT199" s="217" t="s">
        <v>280</v>
      </c>
      <c r="AU199" s="217" t="s">
        <v>82</v>
      </c>
      <c r="AY199" s="19" t="s">
        <v>124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80</v>
      </c>
      <c r="BK199" s="218">
        <f>ROUND(I199*H199,2)</f>
        <v>0</v>
      </c>
      <c r="BL199" s="19" t="s">
        <v>255</v>
      </c>
      <c r="BM199" s="217" t="s">
        <v>791</v>
      </c>
    </row>
    <row r="200" s="2" customFormat="1">
      <c r="A200" s="40"/>
      <c r="B200" s="41"/>
      <c r="C200" s="42"/>
      <c r="D200" s="219" t="s">
        <v>134</v>
      </c>
      <c r="E200" s="42"/>
      <c r="F200" s="220" t="s">
        <v>790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134</v>
      </c>
      <c r="AU200" s="19" t="s">
        <v>82</v>
      </c>
    </row>
    <row r="201" s="15" customFormat="1">
      <c r="A201" s="15"/>
      <c r="B201" s="258"/>
      <c r="C201" s="259"/>
      <c r="D201" s="219" t="s">
        <v>149</v>
      </c>
      <c r="E201" s="260" t="s">
        <v>19</v>
      </c>
      <c r="F201" s="261" t="s">
        <v>792</v>
      </c>
      <c r="G201" s="259"/>
      <c r="H201" s="260" t="s">
        <v>19</v>
      </c>
      <c r="I201" s="262"/>
      <c r="J201" s="259"/>
      <c r="K201" s="259"/>
      <c r="L201" s="263"/>
      <c r="M201" s="264"/>
      <c r="N201" s="265"/>
      <c r="O201" s="265"/>
      <c r="P201" s="265"/>
      <c r="Q201" s="265"/>
      <c r="R201" s="265"/>
      <c r="S201" s="265"/>
      <c r="T201" s="266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7" t="s">
        <v>149</v>
      </c>
      <c r="AU201" s="267" t="s">
        <v>82</v>
      </c>
      <c r="AV201" s="15" t="s">
        <v>80</v>
      </c>
      <c r="AW201" s="15" t="s">
        <v>33</v>
      </c>
      <c r="AX201" s="15" t="s">
        <v>72</v>
      </c>
      <c r="AY201" s="267" t="s">
        <v>124</v>
      </c>
    </row>
    <row r="202" s="13" customFormat="1">
      <c r="A202" s="13"/>
      <c r="B202" s="226"/>
      <c r="C202" s="227"/>
      <c r="D202" s="219" t="s">
        <v>149</v>
      </c>
      <c r="E202" s="228" t="s">
        <v>19</v>
      </c>
      <c r="F202" s="229" t="s">
        <v>187</v>
      </c>
      <c r="G202" s="227"/>
      <c r="H202" s="230">
        <v>7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149</v>
      </c>
      <c r="AU202" s="236" t="s">
        <v>82</v>
      </c>
      <c r="AV202" s="13" t="s">
        <v>82</v>
      </c>
      <c r="AW202" s="13" t="s">
        <v>33</v>
      </c>
      <c r="AX202" s="13" t="s">
        <v>80</v>
      </c>
      <c r="AY202" s="236" t="s">
        <v>124</v>
      </c>
    </row>
    <row r="203" s="2" customFormat="1" ht="33" customHeight="1">
      <c r="A203" s="40"/>
      <c r="B203" s="41"/>
      <c r="C203" s="206" t="s">
        <v>407</v>
      </c>
      <c r="D203" s="206" t="s">
        <v>127</v>
      </c>
      <c r="E203" s="207" t="s">
        <v>793</v>
      </c>
      <c r="F203" s="208" t="s">
        <v>794</v>
      </c>
      <c r="G203" s="209" t="s">
        <v>275</v>
      </c>
      <c r="H203" s="210">
        <v>4</v>
      </c>
      <c r="I203" s="211"/>
      <c r="J203" s="212">
        <f>ROUND(I203*H203,2)</f>
        <v>0</v>
      </c>
      <c r="K203" s="208" t="s">
        <v>131</v>
      </c>
      <c r="L203" s="46"/>
      <c r="M203" s="213" t="s">
        <v>19</v>
      </c>
      <c r="N203" s="214" t="s">
        <v>43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255</v>
      </c>
      <c r="AT203" s="217" t="s">
        <v>127</v>
      </c>
      <c r="AU203" s="217" t="s">
        <v>82</v>
      </c>
      <c r="AY203" s="19" t="s">
        <v>124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80</v>
      </c>
      <c r="BK203" s="218">
        <f>ROUND(I203*H203,2)</f>
        <v>0</v>
      </c>
      <c r="BL203" s="19" t="s">
        <v>255</v>
      </c>
      <c r="BM203" s="217" t="s">
        <v>795</v>
      </c>
    </row>
    <row r="204" s="2" customFormat="1">
      <c r="A204" s="40"/>
      <c r="B204" s="41"/>
      <c r="C204" s="42"/>
      <c r="D204" s="219" t="s">
        <v>134</v>
      </c>
      <c r="E204" s="42"/>
      <c r="F204" s="220" t="s">
        <v>796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134</v>
      </c>
      <c r="AU204" s="19" t="s">
        <v>82</v>
      </c>
    </row>
    <row r="205" s="2" customFormat="1">
      <c r="A205" s="40"/>
      <c r="B205" s="41"/>
      <c r="C205" s="42"/>
      <c r="D205" s="224" t="s">
        <v>136</v>
      </c>
      <c r="E205" s="42"/>
      <c r="F205" s="225" t="s">
        <v>797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136</v>
      </c>
      <c r="AU205" s="19" t="s">
        <v>82</v>
      </c>
    </row>
    <row r="206" s="13" customFormat="1">
      <c r="A206" s="13"/>
      <c r="B206" s="226"/>
      <c r="C206" s="227"/>
      <c r="D206" s="219" t="s">
        <v>149</v>
      </c>
      <c r="E206" s="228" t="s">
        <v>19</v>
      </c>
      <c r="F206" s="229" t="s">
        <v>798</v>
      </c>
      <c r="G206" s="227"/>
      <c r="H206" s="230">
        <v>4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149</v>
      </c>
      <c r="AU206" s="236" t="s">
        <v>82</v>
      </c>
      <c r="AV206" s="13" t="s">
        <v>82</v>
      </c>
      <c r="AW206" s="13" t="s">
        <v>33</v>
      </c>
      <c r="AX206" s="13" t="s">
        <v>80</v>
      </c>
      <c r="AY206" s="236" t="s">
        <v>124</v>
      </c>
    </row>
    <row r="207" s="2" customFormat="1" ht="24.15" customHeight="1">
      <c r="A207" s="40"/>
      <c r="B207" s="41"/>
      <c r="C207" s="248" t="s">
        <v>413</v>
      </c>
      <c r="D207" s="248" t="s">
        <v>280</v>
      </c>
      <c r="E207" s="249" t="s">
        <v>785</v>
      </c>
      <c r="F207" s="250" t="s">
        <v>786</v>
      </c>
      <c r="G207" s="251" t="s">
        <v>275</v>
      </c>
      <c r="H207" s="252">
        <v>4</v>
      </c>
      <c r="I207" s="253"/>
      <c r="J207" s="254">
        <f>ROUND(I207*H207,2)</f>
        <v>0</v>
      </c>
      <c r="K207" s="250" t="s">
        <v>131</v>
      </c>
      <c r="L207" s="255"/>
      <c r="M207" s="256" t="s">
        <v>19</v>
      </c>
      <c r="N207" s="257" t="s">
        <v>43</v>
      </c>
      <c r="O207" s="86"/>
      <c r="P207" s="215">
        <f>O207*H207</f>
        <v>0</v>
      </c>
      <c r="Q207" s="215">
        <v>0.00048000000000000001</v>
      </c>
      <c r="R207" s="215">
        <f>Q207*H207</f>
        <v>0.0019200000000000001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284</v>
      </c>
      <c r="AT207" s="217" t="s">
        <v>280</v>
      </c>
      <c r="AU207" s="217" t="s">
        <v>82</v>
      </c>
      <c r="AY207" s="19" t="s">
        <v>124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ROUND(I207*H207,2)</f>
        <v>0</v>
      </c>
      <c r="BL207" s="19" t="s">
        <v>255</v>
      </c>
      <c r="BM207" s="217" t="s">
        <v>799</v>
      </c>
    </row>
    <row r="208" s="2" customFormat="1">
      <c r="A208" s="40"/>
      <c r="B208" s="41"/>
      <c r="C208" s="42"/>
      <c r="D208" s="219" t="s">
        <v>134</v>
      </c>
      <c r="E208" s="42"/>
      <c r="F208" s="220" t="s">
        <v>786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134</v>
      </c>
      <c r="AU208" s="19" t="s">
        <v>82</v>
      </c>
    </row>
    <row r="209" s="15" customFormat="1">
      <c r="A209" s="15"/>
      <c r="B209" s="258"/>
      <c r="C209" s="259"/>
      <c r="D209" s="219" t="s">
        <v>149</v>
      </c>
      <c r="E209" s="260" t="s">
        <v>19</v>
      </c>
      <c r="F209" s="261" t="s">
        <v>788</v>
      </c>
      <c r="G209" s="259"/>
      <c r="H209" s="260" t="s">
        <v>19</v>
      </c>
      <c r="I209" s="262"/>
      <c r="J209" s="259"/>
      <c r="K209" s="259"/>
      <c r="L209" s="263"/>
      <c r="M209" s="264"/>
      <c r="N209" s="265"/>
      <c r="O209" s="265"/>
      <c r="P209" s="265"/>
      <c r="Q209" s="265"/>
      <c r="R209" s="265"/>
      <c r="S209" s="265"/>
      <c r="T209" s="26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7" t="s">
        <v>149</v>
      </c>
      <c r="AU209" s="267" t="s">
        <v>82</v>
      </c>
      <c r="AV209" s="15" t="s">
        <v>80</v>
      </c>
      <c r="AW209" s="15" t="s">
        <v>33</v>
      </c>
      <c r="AX209" s="15" t="s">
        <v>72</v>
      </c>
      <c r="AY209" s="267" t="s">
        <v>124</v>
      </c>
    </row>
    <row r="210" s="13" customFormat="1">
      <c r="A210" s="13"/>
      <c r="B210" s="226"/>
      <c r="C210" s="227"/>
      <c r="D210" s="219" t="s">
        <v>149</v>
      </c>
      <c r="E210" s="228" t="s">
        <v>19</v>
      </c>
      <c r="F210" s="229" t="s">
        <v>132</v>
      </c>
      <c r="G210" s="227"/>
      <c r="H210" s="230">
        <v>4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149</v>
      </c>
      <c r="AU210" s="236" t="s">
        <v>82</v>
      </c>
      <c r="AV210" s="13" t="s">
        <v>82</v>
      </c>
      <c r="AW210" s="13" t="s">
        <v>33</v>
      </c>
      <c r="AX210" s="13" t="s">
        <v>80</v>
      </c>
      <c r="AY210" s="236" t="s">
        <v>124</v>
      </c>
    </row>
    <row r="211" s="2" customFormat="1" ht="37.8" customHeight="1">
      <c r="A211" s="40"/>
      <c r="B211" s="41"/>
      <c r="C211" s="206" t="s">
        <v>421</v>
      </c>
      <c r="D211" s="206" t="s">
        <v>127</v>
      </c>
      <c r="E211" s="207" t="s">
        <v>800</v>
      </c>
      <c r="F211" s="208" t="s">
        <v>801</v>
      </c>
      <c r="G211" s="209" t="s">
        <v>275</v>
      </c>
      <c r="H211" s="210">
        <v>50</v>
      </c>
      <c r="I211" s="211"/>
      <c r="J211" s="212">
        <f>ROUND(I211*H211,2)</f>
        <v>0</v>
      </c>
      <c r="K211" s="208" t="s">
        <v>131</v>
      </c>
      <c r="L211" s="46"/>
      <c r="M211" s="213" t="s">
        <v>19</v>
      </c>
      <c r="N211" s="214" t="s">
        <v>43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255</v>
      </c>
      <c r="AT211" s="217" t="s">
        <v>127</v>
      </c>
      <c r="AU211" s="217" t="s">
        <v>82</v>
      </c>
      <c r="AY211" s="19" t="s">
        <v>124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80</v>
      </c>
      <c r="BK211" s="218">
        <f>ROUND(I211*H211,2)</f>
        <v>0</v>
      </c>
      <c r="BL211" s="19" t="s">
        <v>255</v>
      </c>
      <c r="BM211" s="217" t="s">
        <v>802</v>
      </c>
    </row>
    <row r="212" s="2" customFormat="1">
      <c r="A212" s="40"/>
      <c r="B212" s="41"/>
      <c r="C212" s="42"/>
      <c r="D212" s="219" t="s">
        <v>134</v>
      </c>
      <c r="E212" s="42"/>
      <c r="F212" s="220" t="s">
        <v>803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134</v>
      </c>
      <c r="AU212" s="19" t="s">
        <v>82</v>
      </c>
    </row>
    <row r="213" s="2" customFormat="1">
      <c r="A213" s="40"/>
      <c r="B213" s="41"/>
      <c r="C213" s="42"/>
      <c r="D213" s="224" t="s">
        <v>136</v>
      </c>
      <c r="E213" s="42"/>
      <c r="F213" s="225" t="s">
        <v>804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136</v>
      </c>
      <c r="AU213" s="19" t="s">
        <v>82</v>
      </c>
    </row>
    <row r="214" s="13" customFormat="1">
      <c r="A214" s="13"/>
      <c r="B214" s="226"/>
      <c r="C214" s="227"/>
      <c r="D214" s="219" t="s">
        <v>149</v>
      </c>
      <c r="E214" s="228" t="s">
        <v>19</v>
      </c>
      <c r="F214" s="229" t="s">
        <v>805</v>
      </c>
      <c r="G214" s="227"/>
      <c r="H214" s="230">
        <v>41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149</v>
      </c>
      <c r="AU214" s="236" t="s">
        <v>82</v>
      </c>
      <c r="AV214" s="13" t="s">
        <v>82</v>
      </c>
      <c r="AW214" s="13" t="s">
        <v>33</v>
      </c>
      <c r="AX214" s="13" t="s">
        <v>72</v>
      </c>
      <c r="AY214" s="236" t="s">
        <v>124</v>
      </c>
    </row>
    <row r="215" s="13" customFormat="1">
      <c r="A215" s="13"/>
      <c r="B215" s="226"/>
      <c r="C215" s="227"/>
      <c r="D215" s="219" t="s">
        <v>149</v>
      </c>
      <c r="E215" s="228" t="s">
        <v>19</v>
      </c>
      <c r="F215" s="229" t="s">
        <v>806</v>
      </c>
      <c r="G215" s="227"/>
      <c r="H215" s="230">
        <v>9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149</v>
      </c>
      <c r="AU215" s="236" t="s">
        <v>82</v>
      </c>
      <c r="AV215" s="13" t="s">
        <v>82</v>
      </c>
      <c r="AW215" s="13" t="s">
        <v>33</v>
      </c>
      <c r="AX215" s="13" t="s">
        <v>72</v>
      </c>
      <c r="AY215" s="236" t="s">
        <v>124</v>
      </c>
    </row>
    <row r="216" s="14" customFormat="1">
      <c r="A216" s="14"/>
      <c r="B216" s="237"/>
      <c r="C216" s="238"/>
      <c r="D216" s="219" t="s">
        <v>149</v>
      </c>
      <c r="E216" s="239" t="s">
        <v>19</v>
      </c>
      <c r="F216" s="240" t="s">
        <v>164</v>
      </c>
      <c r="G216" s="238"/>
      <c r="H216" s="241">
        <v>50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7" t="s">
        <v>149</v>
      </c>
      <c r="AU216" s="247" t="s">
        <v>82</v>
      </c>
      <c r="AV216" s="14" t="s">
        <v>132</v>
      </c>
      <c r="AW216" s="14" t="s">
        <v>33</v>
      </c>
      <c r="AX216" s="14" t="s">
        <v>80</v>
      </c>
      <c r="AY216" s="247" t="s">
        <v>124</v>
      </c>
    </row>
    <row r="217" s="2" customFormat="1" ht="24.15" customHeight="1">
      <c r="A217" s="40"/>
      <c r="B217" s="41"/>
      <c r="C217" s="248" t="s">
        <v>430</v>
      </c>
      <c r="D217" s="248" t="s">
        <v>280</v>
      </c>
      <c r="E217" s="249" t="s">
        <v>807</v>
      </c>
      <c r="F217" s="250" t="s">
        <v>808</v>
      </c>
      <c r="G217" s="251" t="s">
        <v>275</v>
      </c>
      <c r="H217" s="252">
        <v>41</v>
      </c>
      <c r="I217" s="253"/>
      <c r="J217" s="254">
        <f>ROUND(I217*H217,2)</f>
        <v>0</v>
      </c>
      <c r="K217" s="250" t="s">
        <v>131</v>
      </c>
      <c r="L217" s="255"/>
      <c r="M217" s="256" t="s">
        <v>19</v>
      </c>
      <c r="N217" s="257" t="s">
        <v>43</v>
      </c>
      <c r="O217" s="86"/>
      <c r="P217" s="215">
        <f>O217*H217</f>
        <v>0</v>
      </c>
      <c r="Q217" s="215">
        <v>0.0011800000000000001</v>
      </c>
      <c r="R217" s="215">
        <f>Q217*H217</f>
        <v>0.048379999999999999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284</v>
      </c>
      <c r="AT217" s="217" t="s">
        <v>280</v>
      </c>
      <c r="AU217" s="217" t="s">
        <v>82</v>
      </c>
      <c r="AY217" s="19" t="s">
        <v>124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80</v>
      </c>
      <c r="BK217" s="218">
        <f>ROUND(I217*H217,2)</f>
        <v>0</v>
      </c>
      <c r="BL217" s="19" t="s">
        <v>255</v>
      </c>
      <c r="BM217" s="217" t="s">
        <v>809</v>
      </c>
    </row>
    <row r="218" s="2" customFormat="1">
      <c r="A218" s="40"/>
      <c r="B218" s="41"/>
      <c r="C218" s="42"/>
      <c r="D218" s="219" t="s">
        <v>134</v>
      </c>
      <c r="E218" s="42"/>
      <c r="F218" s="220" t="s">
        <v>808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134</v>
      </c>
      <c r="AU218" s="19" t="s">
        <v>82</v>
      </c>
    </row>
    <row r="219" s="15" customFormat="1">
      <c r="A219" s="15"/>
      <c r="B219" s="258"/>
      <c r="C219" s="259"/>
      <c r="D219" s="219" t="s">
        <v>149</v>
      </c>
      <c r="E219" s="260" t="s">
        <v>19</v>
      </c>
      <c r="F219" s="261" t="s">
        <v>810</v>
      </c>
      <c r="G219" s="259"/>
      <c r="H219" s="260" t="s">
        <v>19</v>
      </c>
      <c r="I219" s="262"/>
      <c r="J219" s="259"/>
      <c r="K219" s="259"/>
      <c r="L219" s="263"/>
      <c r="M219" s="264"/>
      <c r="N219" s="265"/>
      <c r="O219" s="265"/>
      <c r="P219" s="265"/>
      <c r="Q219" s="265"/>
      <c r="R219" s="265"/>
      <c r="S219" s="265"/>
      <c r="T219" s="266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7" t="s">
        <v>149</v>
      </c>
      <c r="AU219" s="267" t="s">
        <v>82</v>
      </c>
      <c r="AV219" s="15" t="s">
        <v>80</v>
      </c>
      <c r="AW219" s="15" t="s">
        <v>33</v>
      </c>
      <c r="AX219" s="15" t="s">
        <v>72</v>
      </c>
      <c r="AY219" s="267" t="s">
        <v>124</v>
      </c>
    </row>
    <row r="220" s="13" customFormat="1">
      <c r="A220" s="13"/>
      <c r="B220" s="226"/>
      <c r="C220" s="227"/>
      <c r="D220" s="219" t="s">
        <v>149</v>
      </c>
      <c r="E220" s="228" t="s">
        <v>19</v>
      </c>
      <c r="F220" s="229" t="s">
        <v>430</v>
      </c>
      <c r="G220" s="227"/>
      <c r="H220" s="230">
        <v>41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149</v>
      </c>
      <c r="AU220" s="236" t="s">
        <v>82</v>
      </c>
      <c r="AV220" s="13" t="s">
        <v>82</v>
      </c>
      <c r="AW220" s="13" t="s">
        <v>33</v>
      </c>
      <c r="AX220" s="13" t="s">
        <v>80</v>
      </c>
      <c r="AY220" s="236" t="s">
        <v>124</v>
      </c>
    </row>
    <row r="221" s="2" customFormat="1" ht="24.15" customHeight="1">
      <c r="A221" s="40"/>
      <c r="B221" s="41"/>
      <c r="C221" s="248" t="s">
        <v>436</v>
      </c>
      <c r="D221" s="248" t="s">
        <v>280</v>
      </c>
      <c r="E221" s="249" t="s">
        <v>811</v>
      </c>
      <c r="F221" s="250" t="s">
        <v>812</v>
      </c>
      <c r="G221" s="251" t="s">
        <v>275</v>
      </c>
      <c r="H221" s="252">
        <v>9</v>
      </c>
      <c r="I221" s="253"/>
      <c r="J221" s="254">
        <f>ROUND(I221*H221,2)</f>
        <v>0</v>
      </c>
      <c r="K221" s="250" t="s">
        <v>131</v>
      </c>
      <c r="L221" s="255"/>
      <c r="M221" s="256" t="s">
        <v>19</v>
      </c>
      <c r="N221" s="257" t="s">
        <v>43</v>
      </c>
      <c r="O221" s="86"/>
      <c r="P221" s="215">
        <f>O221*H221</f>
        <v>0</v>
      </c>
      <c r="Q221" s="215">
        <v>0.0012999999999999999</v>
      </c>
      <c r="R221" s="215">
        <f>Q221*H221</f>
        <v>0.011699999999999999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284</v>
      </c>
      <c r="AT221" s="217" t="s">
        <v>280</v>
      </c>
      <c r="AU221" s="217" t="s">
        <v>82</v>
      </c>
      <c r="AY221" s="19" t="s">
        <v>124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80</v>
      </c>
      <c r="BK221" s="218">
        <f>ROUND(I221*H221,2)</f>
        <v>0</v>
      </c>
      <c r="BL221" s="19" t="s">
        <v>255</v>
      </c>
      <c r="BM221" s="217" t="s">
        <v>813</v>
      </c>
    </row>
    <row r="222" s="2" customFormat="1">
      <c r="A222" s="40"/>
      <c r="B222" s="41"/>
      <c r="C222" s="42"/>
      <c r="D222" s="219" t="s">
        <v>134</v>
      </c>
      <c r="E222" s="42"/>
      <c r="F222" s="220" t="s">
        <v>812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134</v>
      </c>
      <c r="AU222" s="19" t="s">
        <v>82</v>
      </c>
    </row>
    <row r="223" s="15" customFormat="1">
      <c r="A223" s="15"/>
      <c r="B223" s="258"/>
      <c r="C223" s="259"/>
      <c r="D223" s="219" t="s">
        <v>149</v>
      </c>
      <c r="E223" s="260" t="s">
        <v>19</v>
      </c>
      <c r="F223" s="261" t="s">
        <v>814</v>
      </c>
      <c r="G223" s="259"/>
      <c r="H223" s="260" t="s">
        <v>19</v>
      </c>
      <c r="I223" s="262"/>
      <c r="J223" s="259"/>
      <c r="K223" s="259"/>
      <c r="L223" s="263"/>
      <c r="M223" s="264"/>
      <c r="N223" s="265"/>
      <c r="O223" s="265"/>
      <c r="P223" s="265"/>
      <c r="Q223" s="265"/>
      <c r="R223" s="265"/>
      <c r="S223" s="265"/>
      <c r="T223" s="266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7" t="s">
        <v>149</v>
      </c>
      <c r="AU223" s="267" t="s">
        <v>82</v>
      </c>
      <c r="AV223" s="15" t="s">
        <v>80</v>
      </c>
      <c r="AW223" s="15" t="s">
        <v>33</v>
      </c>
      <c r="AX223" s="15" t="s">
        <v>72</v>
      </c>
      <c r="AY223" s="267" t="s">
        <v>124</v>
      </c>
    </row>
    <row r="224" s="13" customFormat="1">
      <c r="A224" s="13"/>
      <c r="B224" s="226"/>
      <c r="C224" s="227"/>
      <c r="D224" s="219" t="s">
        <v>149</v>
      </c>
      <c r="E224" s="228" t="s">
        <v>19</v>
      </c>
      <c r="F224" s="229" t="s">
        <v>200</v>
      </c>
      <c r="G224" s="227"/>
      <c r="H224" s="230">
        <v>9</v>
      </c>
      <c r="I224" s="231"/>
      <c r="J224" s="227"/>
      <c r="K224" s="227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149</v>
      </c>
      <c r="AU224" s="236" t="s">
        <v>82</v>
      </c>
      <c r="AV224" s="13" t="s">
        <v>82</v>
      </c>
      <c r="AW224" s="13" t="s">
        <v>33</v>
      </c>
      <c r="AX224" s="13" t="s">
        <v>80</v>
      </c>
      <c r="AY224" s="236" t="s">
        <v>124</v>
      </c>
    </row>
    <row r="225" s="2" customFormat="1" ht="33" customHeight="1">
      <c r="A225" s="40"/>
      <c r="B225" s="41"/>
      <c r="C225" s="206" t="s">
        <v>442</v>
      </c>
      <c r="D225" s="206" t="s">
        <v>127</v>
      </c>
      <c r="E225" s="207" t="s">
        <v>815</v>
      </c>
      <c r="F225" s="208" t="s">
        <v>816</v>
      </c>
      <c r="G225" s="209" t="s">
        <v>275</v>
      </c>
      <c r="H225" s="210">
        <v>48</v>
      </c>
      <c r="I225" s="211"/>
      <c r="J225" s="212">
        <f>ROUND(I225*H225,2)</f>
        <v>0</v>
      </c>
      <c r="K225" s="208" t="s">
        <v>131</v>
      </c>
      <c r="L225" s="46"/>
      <c r="M225" s="213" t="s">
        <v>19</v>
      </c>
      <c r="N225" s="214" t="s">
        <v>43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0.001</v>
      </c>
      <c r="T225" s="216">
        <f>S225*H225</f>
        <v>0.048000000000000001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255</v>
      </c>
      <c r="AT225" s="217" t="s">
        <v>127</v>
      </c>
      <c r="AU225" s="217" t="s">
        <v>82</v>
      </c>
      <c r="AY225" s="19" t="s">
        <v>124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80</v>
      </c>
      <c r="BK225" s="218">
        <f>ROUND(I225*H225,2)</f>
        <v>0</v>
      </c>
      <c r="BL225" s="19" t="s">
        <v>255</v>
      </c>
      <c r="BM225" s="217" t="s">
        <v>817</v>
      </c>
    </row>
    <row r="226" s="2" customFormat="1">
      <c r="A226" s="40"/>
      <c r="B226" s="41"/>
      <c r="C226" s="42"/>
      <c r="D226" s="219" t="s">
        <v>134</v>
      </c>
      <c r="E226" s="42"/>
      <c r="F226" s="220" t="s">
        <v>818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134</v>
      </c>
      <c r="AU226" s="19" t="s">
        <v>82</v>
      </c>
    </row>
    <row r="227" s="2" customFormat="1">
      <c r="A227" s="40"/>
      <c r="B227" s="41"/>
      <c r="C227" s="42"/>
      <c r="D227" s="224" t="s">
        <v>136</v>
      </c>
      <c r="E227" s="42"/>
      <c r="F227" s="225" t="s">
        <v>819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136</v>
      </c>
      <c r="AU227" s="19" t="s">
        <v>82</v>
      </c>
    </row>
    <row r="228" s="15" customFormat="1">
      <c r="A228" s="15"/>
      <c r="B228" s="258"/>
      <c r="C228" s="259"/>
      <c r="D228" s="219" t="s">
        <v>149</v>
      </c>
      <c r="E228" s="260" t="s">
        <v>19</v>
      </c>
      <c r="F228" s="261" t="s">
        <v>820</v>
      </c>
      <c r="G228" s="259"/>
      <c r="H228" s="260" t="s">
        <v>19</v>
      </c>
      <c r="I228" s="262"/>
      <c r="J228" s="259"/>
      <c r="K228" s="259"/>
      <c r="L228" s="263"/>
      <c r="M228" s="264"/>
      <c r="N228" s="265"/>
      <c r="O228" s="265"/>
      <c r="P228" s="265"/>
      <c r="Q228" s="265"/>
      <c r="R228" s="265"/>
      <c r="S228" s="265"/>
      <c r="T228" s="266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7" t="s">
        <v>149</v>
      </c>
      <c r="AU228" s="267" t="s">
        <v>82</v>
      </c>
      <c r="AV228" s="15" t="s">
        <v>80</v>
      </c>
      <c r="AW228" s="15" t="s">
        <v>33</v>
      </c>
      <c r="AX228" s="15" t="s">
        <v>72</v>
      </c>
      <c r="AY228" s="267" t="s">
        <v>124</v>
      </c>
    </row>
    <row r="229" s="13" customFormat="1">
      <c r="A229" s="13"/>
      <c r="B229" s="226"/>
      <c r="C229" s="227"/>
      <c r="D229" s="219" t="s">
        <v>149</v>
      </c>
      <c r="E229" s="228" t="s">
        <v>19</v>
      </c>
      <c r="F229" s="229" t="s">
        <v>477</v>
      </c>
      <c r="G229" s="227"/>
      <c r="H229" s="230">
        <v>48</v>
      </c>
      <c r="I229" s="231"/>
      <c r="J229" s="227"/>
      <c r="K229" s="227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149</v>
      </c>
      <c r="AU229" s="236" t="s">
        <v>82</v>
      </c>
      <c r="AV229" s="13" t="s">
        <v>82</v>
      </c>
      <c r="AW229" s="13" t="s">
        <v>33</v>
      </c>
      <c r="AX229" s="13" t="s">
        <v>80</v>
      </c>
      <c r="AY229" s="236" t="s">
        <v>124</v>
      </c>
    </row>
    <row r="230" s="2" customFormat="1" ht="37.8" customHeight="1">
      <c r="A230" s="40"/>
      <c r="B230" s="41"/>
      <c r="C230" s="206" t="s">
        <v>448</v>
      </c>
      <c r="D230" s="206" t="s">
        <v>127</v>
      </c>
      <c r="E230" s="207" t="s">
        <v>821</v>
      </c>
      <c r="F230" s="208" t="s">
        <v>822</v>
      </c>
      <c r="G230" s="209" t="s">
        <v>275</v>
      </c>
      <c r="H230" s="210">
        <v>4</v>
      </c>
      <c r="I230" s="211"/>
      <c r="J230" s="212">
        <f>ROUND(I230*H230,2)</f>
        <v>0</v>
      </c>
      <c r="K230" s="208" t="s">
        <v>131</v>
      </c>
      <c r="L230" s="46"/>
      <c r="M230" s="213" t="s">
        <v>19</v>
      </c>
      <c r="N230" s="214" t="s">
        <v>43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0.00080000000000000004</v>
      </c>
      <c r="T230" s="216">
        <f>S230*H230</f>
        <v>0.0032000000000000002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255</v>
      </c>
      <c r="AT230" s="217" t="s">
        <v>127</v>
      </c>
      <c r="AU230" s="217" t="s">
        <v>82</v>
      </c>
      <c r="AY230" s="19" t="s">
        <v>124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80</v>
      </c>
      <c r="BK230" s="218">
        <f>ROUND(I230*H230,2)</f>
        <v>0</v>
      </c>
      <c r="BL230" s="19" t="s">
        <v>255</v>
      </c>
      <c r="BM230" s="217" t="s">
        <v>823</v>
      </c>
    </row>
    <row r="231" s="2" customFormat="1">
      <c r="A231" s="40"/>
      <c r="B231" s="41"/>
      <c r="C231" s="42"/>
      <c r="D231" s="219" t="s">
        <v>134</v>
      </c>
      <c r="E231" s="42"/>
      <c r="F231" s="220" t="s">
        <v>824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134</v>
      </c>
      <c r="AU231" s="19" t="s">
        <v>82</v>
      </c>
    </row>
    <row r="232" s="2" customFormat="1">
      <c r="A232" s="40"/>
      <c r="B232" s="41"/>
      <c r="C232" s="42"/>
      <c r="D232" s="224" t="s">
        <v>136</v>
      </c>
      <c r="E232" s="42"/>
      <c r="F232" s="225" t="s">
        <v>825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136</v>
      </c>
      <c r="AU232" s="19" t="s">
        <v>82</v>
      </c>
    </row>
    <row r="233" s="15" customFormat="1">
      <c r="A233" s="15"/>
      <c r="B233" s="258"/>
      <c r="C233" s="259"/>
      <c r="D233" s="219" t="s">
        <v>149</v>
      </c>
      <c r="E233" s="260" t="s">
        <v>19</v>
      </c>
      <c r="F233" s="261" t="s">
        <v>826</v>
      </c>
      <c r="G233" s="259"/>
      <c r="H233" s="260" t="s">
        <v>19</v>
      </c>
      <c r="I233" s="262"/>
      <c r="J233" s="259"/>
      <c r="K233" s="259"/>
      <c r="L233" s="263"/>
      <c r="M233" s="264"/>
      <c r="N233" s="265"/>
      <c r="O233" s="265"/>
      <c r="P233" s="265"/>
      <c r="Q233" s="265"/>
      <c r="R233" s="265"/>
      <c r="S233" s="265"/>
      <c r="T233" s="26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7" t="s">
        <v>149</v>
      </c>
      <c r="AU233" s="267" t="s">
        <v>82</v>
      </c>
      <c r="AV233" s="15" t="s">
        <v>80</v>
      </c>
      <c r="AW233" s="15" t="s">
        <v>33</v>
      </c>
      <c r="AX233" s="15" t="s">
        <v>72</v>
      </c>
      <c r="AY233" s="267" t="s">
        <v>124</v>
      </c>
    </row>
    <row r="234" s="13" customFormat="1">
      <c r="A234" s="13"/>
      <c r="B234" s="226"/>
      <c r="C234" s="227"/>
      <c r="D234" s="219" t="s">
        <v>149</v>
      </c>
      <c r="E234" s="228" t="s">
        <v>19</v>
      </c>
      <c r="F234" s="229" t="s">
        <v>132</v>
      </c>
      <c r="G234" s="227"/>
      <c r="H234" s="230">
        <v>4</v>
      </c>
      <c r="I234" s="231"/>
      <c r="J234" s="227"/>
      <c r="K234" s="227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149</v>
      </c>
      <c r="AU234" s="236" t="s">
        <v>82</v>
      </c>
      <c r="AV234" s="13" t="s">
        <v>82</v>
      </c>
      <c r="AW234" s="13" t="s">
        <v>33</v>
      </c>
      <c r="AX234" s="13" t="s">
        <v>80</v>
      </c>
      <c r="AY234" s="236" t="s">
        <v>124</v>
      </c>
    </row>
    <row r="235" s="2" customFormat="1" ht="44.25" customHeight="1">
      <c r="A235" s="40"/>
      <c r="B235" s="41"/>
      <c r="C235" s="206" t="s">
        <v>456</v>
      </c>
      <c r="D235" s="206" t="s">
        <v>127</v>
      </c>
      <c r="E235" s="207" t="s">
        <v>827</v>
      </c>
      <c r="F235" s="208" t="s">
        <v>828</v>
      </c>
      <c r="G235" s="209" t="s">
        <v>275</v>
      </c>
      <c r="H235" s="210">
        <v>7</v>
      </c>
      <c r="I235" s="211"/>
      <c r="J235" s="212">
        <f>ROUND(I235*H235,2)</f>
        <v>0</v>
      </c>
      <c r="K235" s="208" t="s">
        <v>131</v>
      </c>
      <c r="L235" s="46"/>
      <c r="M235" s="213" t="s">
        <v>19</v>
      </c>
      <c r="N235" s="214" t="s">
        <v>43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0.00080000000000000004</v>
      </c>
      <c r="T235" s="216">
        <f>S235*H235</f>
        <v>0.0055999999999999999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255</v>
      </c>
      <c r="AT235" s="217" t="s">
        <v>127</v>
      </c>
      <c r="AU235" s="217" t="s">
        <v>82</v>
      </c>
      <c r="AY235" s="19" t="s">
        <v>124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80</v>
      </c>
      <c r="BK235" s="218">
        <f>ROUND(I235*H235,2)</f>
        <v>0</v>
      </c>
      <c r="BL235" s="19" t="s">
        <v>255</v>
      </c>
      <c r="BM235" s="217" t="s">
        <v>829</v>
      </c>
    </row>
    <row r="236" s="2" customFormat="1">
      <c r="A236" s="40"/>
      <c r="B236" s="41"/>
      <c r="C236" s="42"/>
      <c r="D236" s="219" t="s">
        <v>134</v>
      </c>
      <c r="E236" s="42"/>
      <c r="F236" s="220" t="s">
        <v>830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134</v>
      </c>
      <c r="AU236" s="19" t="s">
        <v>82</v>
      </c>
    </row>
    <row r="237" s="2" customFormat="1">
      <c r="A237" s="40"/>
      <c r="B237" s="41"/>
      <c r="C237" s="42"/>
      <c r="D237" s="224" t="s">
        <v>136</v>
      </c>
      <c r="E237" s="42"/>
      <c r="F237" s="225" t="s">
        <v>831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136</v>
      </c>
      <c r="AU237" s="19" t="s">
        <v>82</v>
      </c>
    </row>
    <row r="238" s="15" customFormat="1">
      <c r="A238" s="15"/>
      <c r="B238" s="258"/>
      <c r="C238" s="259"/>
      <c r="D238" s="219" t="s">
        <v>149</v>
      </c>
      <c r="E238" s="260" t="s">
        <v>19</v>
      </c>
      <c r="F238" s="261" t="s">
        <v>832</v>
      </c>
      <c r="G238" s="259"/>
      <c r="H238" s="260" t="s">
        <v>19</v>
      </c>
      <c r="I238" s="262"/>
      <c r="J238" s="259"/>
      <c r="K238" s="259"/>
      <c r="L238" s="263"/>
      <c r="M238" s="264"/>
      <c r="N238" s="265"/>
      <c r="O238" s="265"/>
      <c r="P238" s="265"/>
      <c r="Q238" s="265"/>
      <c r="R238" s="265"/>
      <c r="S238" s="265"/>
      <c r="T238" s="266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7" t="s">
        <v>149</v>
      </c>
      <c r="AU238" s="267" t="s">
        <v>82</v>
      </c>
      <c r="AV238" s="15" t="s">
        <v>80</v>
      </c>
      <c r="AW238" s="15" t="s">
        <v>33</v>
      </c>
      <c r="AX238" s="15" t="s">
        <v>72</v>
      </c>
      <c r="AY238" s="267" t="s">
        <v>124</v>
      </c>
    </row>
    <row r="239" s="13" customFormat="1">
      <c r="A239" s="13"/>
      <c r="B239" s="226"/>
      <c r="C239" s="227"/>
      <c r="D239" s="219" t="s">
        <v>149</v>
      </c>
      <c r="E239" s="228" t="s">
        <v>19</v>
      </c>
      <c r="F239" s="229" t="s">
        <v>187</v>
      </c>
      <c r="G239" s="227"/>
      <c r="H239" s="230">
        <v>7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149</v>
      </c>
      <c r="AU239" s="236" t="s">
        <v>82</v>
      </c>
      <c r="AV239" s="13" t="s">
        <v>82</v>
      </c>
      <c r="AW239" s="13" t="s">
        <v>33</v>
      </c>
      <c r="AX239" s="13" t="s">
        <v>80</v>
      </c>
      <c r="AY239" s="236" t="s">
        <v>124</v>
      </c>
    </row>
    <row r="240" s="2" customFormat="1" ht="24.15" customHeight="1">
      <c r="A240" s="40"/>
      <c r="B240" s="41"/>
      <c r="C240" s="206" t="s">
        <v>463</v>
      </c>
      <c r="D240" s="206" t="s">
        <v>127</v>
      </c>
      <c r="E240" s="207" t="s">
        <v>833</v>
      </c>
      <c r="F240" s="208" t="s">
        <v>834</v>
      </c>
      <c r="G240" s="209" t="s">
        <v>275</v>
      </c>
      <c r="H240" s="210">
        <v>1</v>
      </c>
      <c r="I240" s="211"/>
      <c r="J240" s="212">
        <f>ROUND(I240*H240,2)</f>
        <v>0</v>
      </c>
      <c r="K240" s="208" t="s">
        <v>131</v>
      </c>
      <c r="L240" s="46"/>
      <c r="M240" s="213" t="s">
        <v>19</v>
      </c>
      <c r="N240" s="214" t="s">
        <v>43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255</v>
      </c>
      <c r="AT240" s="217" t="s">
        <v>127</v>
      </c>
      <c r="AU240" s="217" t="s">
        <v>82</v>
      </c>
      <c r="AY240" s="19" t="s">
        <v>124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80</v>
      </c>
      <c r="BK240" s="218">
        <f>ROUND(I240*H240,2)</f>
        <v>0</v>
      </c>
      <c r="BL240" s="19" t="s">
        <v>255</v>
      </c>
      <c r="BM240" s="217" t="s">
        <v>835</v>
      </c>
    </row>
    <row r="241" s="2" customFormat="1">
      <c r="A241" s="40"/>
      <c r="B241" s="41"/>
      <c r="C241" s="42"/>
      <c r="D241" s="219" t="s">
        <v>134</v>
      </c>
      <c r="E241" s="42"/>
      <c r="F241" s="220" t="s">
        <v>836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134</v>
      </c>
      <c r="AU241" s="19" t="s">
        <v>82</v>
      </c>
    </row>
    <row r="242" s="2" customFormat="1">
      <c r="A242" s="40"/>
      <c r="B242" s="41"/>
      <c r="C242" s="42"/>
      <c r="D242" s="224" t="s">
        <v>136</v>
      </c>
      <c r="E242" s="42"/>
      <c r="F242" s="225" t="s">
        <v>837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136</v>
      </c>
      <c r="AU242" s="19" t="s">
        <v>82</v>
      </c>
    </row>
    <row r="243" s="2" customFormat="1" ht="24.15" customHeight="1">
      <c r="A243" s="40"/>
      <c r="B243" s="41"/>
      <c r="C243" s="206" t="s">
        <v>469</v>
      </c>
      <c r="D243" s="206" t="s">
        <v>127</v>
      </c>
      <c r="E243" s="207" t="s">
        <v>838</v>
      </c>
      <c r="F243" s="208" t="s">
        <v>839</v>
      </c>
      <c r="G243" s="209" t="s">
        <v>218</v>
      </c>
      <c r="H243" s="210">
        <v>0.16300000000000001</v>
      </c>
      <c r="I243" s="211"/>
      <c r="J243" s="212">
        <f>ROUND(I243*H243,2)</f>
        <v>0</v>
      </c>
      <c r="K243" s="208" t="s">
        <v>131</v>
      </c>
      <c r="L243" s="46"/>
      <c r="M243" s="213" t="s">
        <v>19</v>
      </c>
      <c r="N243" s="214" t="s">
        <v>43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255</v>
      </c>
      <c r="AT243" s="217" t="s">
        <v>127</v>
      </c>
      <c r="AU243" s="217" t="s">
        <v>82</v>
      </c>
      <c r="AY243" s="19" t="s">
        <v>124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80</v>
      </c>
      <c r="BK243" s="218">
        <f>ROUND(I243*H243,2)</f>
        <v>0</v>
      </c>
      <c r="BL243" s="19" t="s">
        <v>255</v>
      </c>
      <c r="BM243" s="217" t="s">
        <v>840</v>
      </c>
    </row>
    <row r="244" s="2" customFormat="1">
      <c r="A244" s="40"/>
      <c r="B244" s="41"/>
      <c r="C244" s="42"/>
      <c r="D244" s="219" t="s">
        <v>134</v>
      </c>
      <c r="E244" s="42"/>
      <c r="F244" s="220" t="s">
        <v>841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134</v>
      </c>
      <c r="AU244" s="19" t="s">
        <v>82</v>
      </c>
    </row>
    <row r="245" s="2" customFormat="1">
      <c r="A245" s="40"/>
      <c r="B245" s="41"/>
      <c r="C245" s="42"/>
      <c r="D245" s="224" t="s">
        <v>136</v>
      </c>
      <c r="E245" s="42"/>
      <c r="F245" s="225" t="s">
        <v>842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136</v>
      </c>
      <c r="AU245" s="19" t="s">
        <v>82</v>
      </c>
    </row>
    <row r="246" s="12" customFormat="1" ht="25.92" customHeight="1">
      <c r="A246" s="12"/>
      <c r="B246" s="190"/>
      <c r="C246" s="191"/>
      <c r="D246" s="192" t="s">
        <v>71</v>
      </c>
      <c r="E246" s="193" t="s">
        <v>280</v>
      </c>
      <c r="F246" s="193" t="s">
        <v>843</v>
      </c>
      <c r="G246" s="191"/>
      <c r="H246" s="191"/>
      <c r="I246" s="194"/>
      <c r="J246" s="195">
        <f>BK246</f>
        <v>0</v>
      </c>
      <c r="K246" s="191"/>
      <c r="L246" s="196"/>
      <c r="M246" s="197"/>
      <c r="N246" s="198"/>
      <c r="O246" s="198"/>
      <c r="P246" s="199">
        <f>P247</f>
        <v>0</v>
      </c>
      <c r="Q246" s="198"/>
      <c r="R246" s="199">
        <f>R247</f>
        <v>0.11969999999999999</v>
      </c>
      <c r="S246" s="198"/>
      <c r="T246" s="200">
        <f>T247</f>
        <v>1.40934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1" t="s">
        <v>143</v>
      </c>
      <c r="AT246" s="202" t="s">
        <v>71</v>
      </c>
      <c r="AU246" s="202" t="s">
        <v>72</v>
      </c>
      <c r="AY246" s="201" t="s">
        <v>124</v>
      </c>
      <c r="BK246" s="203">
        <f>BK247</f>
        <v>0</v>
      </c>
    </row>
    <row r="247" s="12" customFormat="1" ht="22.8" customHeight="1">
      <c r="A247" s="12"/>
      <c r="B247" s="190"/>
      <c r="C247" s="191"/>
      <c r="D247" s="192" t="s">
        <v>71</v>
      </c>
      <c r="E247" s="204" t="s">
        <v>844</v>
      </c>
      <c r="F247" s="204" t="s">
        <v>845</v>
      </c>
      <c r="G247" s="191"/>
      <c r="H247" s="191"/>
      <c r="I247" s="194"/>
      <c r="J247" s="205">
        <f>BK247</f>
        <v>0</v>
      </c>
      <c r="K247" s="191"/>
      <c r="L247" s="196"/>
      <c r="M247" s="197"/>
      <c r="N247" s="198"/>
      <c r="O247" s="198"/>
      <c r="P247" s="199">
        <f>SUM(P248:P280)</f>
        <v>0</v>
      </c>
      <c r="Q247" s="198"/>
      <c r="R247" s="199">
        <f>SUM(R248:R280)</f>
        <v>0.11969999999999999</v>
      </c>
      <c r="S247" s="198"/>
      <c r="T247" s="200">
        <f>SUM(T248:T280)</f>
        <v>1.40934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1" t="s">
        <v>143</v>
      </c>
      <c r="AT247" s="202" t="s">
        <v>71</v>
      </c>
      <c r="AU247" s="202" t="s">
        <v>80</v>
      </c>
      <c r="AY247" s="201" t="s">
        <v>124</v>
      </c>
      <c r="BK247" s="203">
        <f>SUM(BK248:BK280)</f>
        <v>0</v>
      </c>
    </row>
    <row r="248" s="2" customFormat="1" ht="24.15" customHeight="1">
      <c r="A248" s="40"/>
      <c r="B248" s="41"/>
      <c r="C248" s="206" t="s">
        <v>477</v>
      </c>
      <c r="D248" s="206" t="s">
        <v>127</v>
      </c>
      <c r="E248" s="207" t="s">
        <v>846</v>
      </c>
      <c r="F248" s="208" t="s">
        <v>847</v>
      </c>
      <c r="G248" s="209" t="s">
        <v>190</v>
      </c>
      <c r="H248" s="210">
        <v>120</v>
      </c>
      <c r="I248" s="211"/>
      <c r="J248" s="212">
        <f>ROUND(I248*H248,2)</f>
        <v>0</v>
      </c>
      <c r="K248" s="208" t="s">
        <v>131</v>
      </c>
      <c r="L248" s="46"/>
      <c r="M248" s="213" t="s">
        <v>19</v>
      </c>
      <c r="N248" s="214" t="s">
        <v>43</v>
      </c>
      <c r="O248" s="86"/>
      <c r="P248" s="215">
        <f>O248*H248</f>
        <v>0</v>
      </c>
      <c r="Q248" s="215">
        <v>0.00014999999999999999</v>
      </c>
      <c r="R248" s="215">
        <f>Q248*H248</f>
        <v>0.017999999999999999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848</v>
      </c>
      <c r="AT248" s="217" t="s">
        <v>127</v>
      </c>
      <c r="AU248" s="217" t="s">
        <v>82</v>
      </c>
      <c r="AY248" s="19" t="s">
        <v>124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80</v>
      </c>
      <c r="BK248" s="218">
        <f>ROUND(I248*H248,2)</f>
        <v>0</v>
      </c>
      <c r="BL248" s="19" t="s">
        <v>848</v>
      </c>
      <c r="BM248" s="217" t="s">
        <v>849</v>
      </c>
    </row>
    <row r="249" s="2" customFormat="1">
      <c r="A249" s="40"/>
      <c r="B249" s="41"/>
      <c r="C249" s="42"/>
      <c r="D249" s="219" t="s">
        <v>134</v>
      </c>
      <c r="E249" s="42"/>
      <c r="F249" s="220" t="s">
        <v>850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134</v>
      </c>
      <c r="AU249" s="19" t="s">
        <v>82</v>
      </c>
    </row>
    <row r="250" s="2" customFormat="1">
      <c r="A250" s="40"/>
      <c r="B250" s="41"/>
      <c r="C250" s="42"/>
      <c r="D250" s="224" t="s">
        <v>136</v>
      </c>
      <c r="E250" s="42"/>
      <c r="F250" s="225" t="s">
        <v>851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136</v>
      </c>
      <c r="AU250" s="19" t="s">
        <v>82</v>
      </c>
    </row>
    <row r="251" s="2" customFormat="1" ht="24.15" customHeight="1">
      <c r="A251" s="40"/>
      <c r="B251" s="41"/>
      <c r="C251" s="206" t="s">
        <v>484</v>
      </c>
      <c r="D251" s="206" t="s">
        <v>127</v>
      </c>
      <c r="E251" s="207" t="s">
        <v>852</v>
      </c>
      <c r="F251" s="208" t="s">
        <v>853</v>
      </c>
      <c r="G251" s="209" t="s">
        <v>190</v>
      </c>
      <c r="H251" s="210">
        <v>330</v>
      </c>
      <c r="I251" s="211"/>
      <c r="J251" s="212">
        <f>ROUND(I251*H251,2)</f>
        <v>0</v>
      </c>
      <c r="K251" s="208" t="s">
        <v>131</v>
      </c>
      <c r="L251" s="46"/>
      <c r="M251" s="213" t="s">
        <v>19</v>
      </c>
      <c r="N251" s="214" t="s">
        <v>43</v>
      </c>
      <c r="O251" s="86"/>
      <c r="P251" s="215">
        <f>O251*H251</f>
        <v>0</v>
      </c>
      <c r="Q251" s="215">
        <v>0.00025999999999999998</v>
      </c>
      <c r="R251" s="215">
        <f>Q251*H251</f>
        <v>0.085799999999999987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848</v>
      </c>
      <c r="AT251" s="217" t="s">
        <v>127</v>
      </c>
      <c r="AU251" s="217" t="s">
        <v>82</v>
      </c>
      <c r="AY251" s="19" t="s">
        <v>124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80</v>
      </c>
      <c r="BK251" s="218">
        <f>ROUND(I251*H251,2)</f>
        <v>0</v>
      </c>
      <c r="BL251" s="19" t="s">
        <v>848</v>
      </c>
      <c r="BM251" s="217" t="s">
        <v>854</v>
      </c>
    </row>
    <row r="252" s="2" customFormat="1">
      <c r="A252" s="40"/>
      <c r="B252" s="41"/>
      <c r="C252" s="42"/>
      <c r="D252" s="219" t="s">
        <v>134</v>
      </c>
      <c r="E252" s="42"/>
      <c r="F252" s="220" t="s">
        <v>855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134</v>
      </c>
      <c r="AU252" s="19" t="s">
        <v>82</v>
      </c>
    </row>
    <row r="253" s="2" customFormat="1">
      <c r="A253" s="40"/>
      <c r="B253" s="41"/>
      <c r="C253" s="42"/>
      <c r="D253" s="224" t="s">
        <v>136</v>
      </c>
      <c r="E253" s="42"/>
      <c r="F253" s="225" t="s">
        <v>856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136</v>
      </c>
      <c r="AU253" s="19" t="s">
        <v>82</v>
      </c>
    </row>
    <row r="254" s="2" customFormat="1" ht="24.15" customHeight="1">
      <c r="A254" s="40"/>
      <c r="B254" s="41"/>
      <c r="C254" s="206" t="s">
        <v>490</v>
      </c>
      <c r="D254" s="206" t="s">
        <v>127</v>
      </c>
      <c r="E254" s="207" t="s">
        <v>857</v>
      </c>
      <c r="F254" s="208" t="s">
        <v>858</v>
      </c>
      <c r="G254" s="209" t="s">
        <v>275</v>
      </c>
      <c r="H254" s="210">
        <v>69</v>
      </c>
      <c r="I254" s="211"/>
      <c r="J254" s="212">
        <f>ROUND(I254*H254,2)</f>
        <v>0</v>
      </c>
      <c r="K254" s="208" t="s">
        <v>131</v>
      </c>
      <c r="L254" s="46"/>
      <c r="M254" s="213" t="s">
        <v>19</v>
      </c>
      <c r="N254" s="214" t="s">
        <v>43</v>
      </c>
      <c r="O254" s="86"/>
      <c r="P254" s="215">
        <f>O254*H254</f>
        <v>0</v>
      </c>
      <c r="Q254" s="215">
        <v>0</v>
      </c>
      <c r="R254" s="215">
        <f>Q254*H254</f>
        <v>0</v>
      </c>
      <c r="S254" s="215">
        <v>0.00085999999999999998</v>
      </c>
      <c r="T254" s="216">
        <f>S254*H254</f>
        <v>0.059339999999999997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848</v>
      </c>
      <c r="AT254" s="217" t="s">
        <v>127</v>
      </c>
      <c r="AU254" s="217" t="s">
        <v>82</v>
      </c>
      <c r="AY254" s="19" t="s">
        <v>124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80</v>
      </c>
      <c r="BK254" s="218">
        <f>ROUND(I254*H254,2)</f>
        <v>0</v>
      </c>
      <c r="BL254" s="19" t="s">
        <v>848</v>
      </c>
      <c r="BM254" s="217" t="s">
        <v>859</v>
      </c>
    </row>
    <row r="255" s="2" customFormat="1">
      <c r="A255" s="40"/>
      <c r="B255" s="41"/>
      <c r="C255" s="42"/>
      <c r="D255" s="219" t="s">
        <v>134</v>
      </c>
      <c r="E255" s="42"/>
      <c r="F255" s="220" t="s">
        <v>860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134</v>
      </c>
      <c r="AU255" s="19" t="s">
        <v>82</v>
      </c>
    </row>
    <row r="256" s="2" customFormat="1">
      <c r="A256" s="40"/>
      <c r="B256" s="41"/>
      <c r="C256" s="42"/>
      <c r="D256" s="224" t="s">
        <v>136</v>
      </c>
      <c r="E256" s="42"/>
      <c r="F256" s="225" t="s">
        <v>861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136</v>
      </c>
      <c r="AU256" s="19" t="s">
        <v>82</v>
      </c>
    </row>
    <row r="257" s="13" customFormat="1">
      <c r="A257" s="13"/>
      <c r="B257" s="226"/>
      <c r="C257" s="227"/>
      <c r="D257" s="219" t="s">
        <v>149</v>
      </c>
      <c r="E257" s="228" t="s">
        <v>19</v>
      </c>
      <c r="F257" s="229" t="s">
        <v>862</v>
      </c>
      <c r="G257" s="227"/>
      <c r="H257" s="230">
        <v>69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149</v>
      </c>
      <c r="AU257" s="236" t="s">
        <v>82</v>
      </c>
      <c r="AV257" s="13" t="s">
        <v>82</v>
      </c>
      <c r="AW257" s="13" t="s">
        <v>33</v>
      </c>
      <c r="AX257" s="13" t="s">
        <v>72</v>
      </c>
      <c r="AY257" s="236" t="s">
        <v>124</v>
      </c>
    </row>
    <row r="258" s="14" customFormat="1">
      <c r="A258" s="14"/>
      <c r="B258" s="237"/>
      <c r="C258" s="238"/>
      <c r="D258" s="219" t="s">
        <v>149</v>
      </c>
      <c r="E258" s="239" t="s">
        <v>19</v>
      </c>
      <c r="F258" s="240" t="s">
        <v>164</v>
      </c>
      <c r="G258" s="238"/>
      <c r="H258" s="241">
        <v>69</v>
      </c>
      <c r="I258" s="242"/>
      <c r="J258" s="238"/>
      <c r="K258" s="238"/>
      <c r="L258" s="243"/>
      <c r="M258" s="244"/>
      <c r="N258" s="245"/>
      <c r="O258" s="245"/>
      <c r="P258" s="245"/>
      <c r="Q258" s="245"/>
      <c r="R258" s="245"/>
      <c r="S258" s="245"/>
      <c r="T258" s="24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7" t="s">
        <v>149</v>
      </c>
      <c r="AU258" s="247" t="s">
        <v>82</v>
      </c>
      <c r="AV258" s="14" t="s">
        <v>132</v>
      </c>
      <c r="AW258" s="14" t="s">
        <v>33</v>
      </c>
      <c r="AX258" s="14" t="s">
        <v>80</v>
      </c>
      <c r="AY258" s="247" t="s">
        <v>124</v>
      </c>
    </row>
    <row r="259" s="2" customFormat="1" ht="24.15" customHeight="1">
      <c r="A259" s="40"/>
      <c r="B259" s="41"/>
      <c r="C259" s="206" t="s">
        <v>496</v>
      </c>
      <c r="D259" s="206" t="s">
        <v>127</v>
      </c>
      <c r="E259" s="207" t="s">
        <v>863</v>
      </c>
      <c r="F259" s="208" t="s">
        <v>864</v>
      </c>
      <c r="G259" s="209" t="s">
        <v>190</v>
      </c>
      <c r="H259" s="210">
        <v>330</v>
      </c>
      <c r="I259" s="211"/>
      <c r="J259" s="212">
        <f>ROUND(I259*H259,2)</f>
        <v>0</v>
      </c>
      <c r="K259" s="208" t="s">
        <v>131</v>
      </c>
      <c r="L259" s="46"/>
      <c r="M259" s="213" t="s">
        <v>19</v>
      </c>
      <c r="N259" s="214" t="s">
        <v>43</v>
      </c>
      <c r="O259" s="86"/>
      <c r="P259" s="215">
        <f>O259*H259</f>
        <v>0</v>
      </c>
      <c r="Q259" s="215">
        <v>3.0000000000000001E-05</v>
      </c>
      <c r="R259" s="215">
        <f>Q259*H259</f>
        <v>0.0099000000000000008</v>
      </c>
      <c r="S259" s="215">
        <v>0.0030000000000000001</v>
      </c>
      <c r="T259" s="216">
        <f>S259*H259</f>
        <v>0.98999999999999999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848</v>
      </c>
      <c r="AT259" s="217" t="s">
        <v>127</v>
      </c>
      <c r="AU259" s="217" t="s">
        <v>82</v>
      </c>
      <c r="AY259" s="19" t="s">
        <v>124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80</v>
      </c>
      <c r="BK259" s="218">
        <f>ROUND(I259*H259,2)</f>
        <v>0</v>
      </c>
      <c r="BL259" s="19" t="s">
        <v>848</v>
      </c>
      <c r="BM259" s="217" t="s">
        <v>865</v>
      </c>
    </row>
    <row r="260" s="2" customFormat="1">
      <c r="A260" s="40"/>
      <c r="B260" s="41"/>
      <c r="C260" s="42"/>
      <c r="D260" s="219" t="s">
        <v>134</v>
      </c>
      <c r="E260" s="42"/>
      <c r="F260" s="220" t="s">
        <v>866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134</v>
      </c>
      <c r="AU260" s="19" t="s">
        <v>82</v>
      </c>
    </row>
    <row r="261" s="2" customFormat="1">
      <c r="A261" s="40"/>
      <c r="B261" s="41"/>
      <c r="C261" s="42"/>
      <c r="D261" s="224" t="s">
        <v>136</v>
      </c>
      <c r="E261" s="42"/>
      <c r="F261" s="225" t="s">
        <v>867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136</v>
      </c>
      <c r="AU261" s="19" t="s">
        <v>82</v>
      </c>
    </row>
    <row r="262" s="2" customFormat="1" ht="24.15" customHeight="1">
      <c r="A262" s="40"/>
      <c r="B262" s="41"/>
      <c r="C262" s="206" t="s">
        <v>502</v>
      </c>
      <c r="D262" s="206" t="s">
        <v>127</v>
      </c>
      <c r="E262" s="207" t="s">
        <v>868</v>
      </c>
      <c r="F262" s="208" t="s">
        <v>869</v>
      </c>
      <c r="G262" s="209" t="s">
        <v>190</v>
      </c>
      <c r="H262" s="210">
        <v>120</v>
      </c>
      <c r="I262" s="211"/>
      <c r="J262" s="212">
        <f>ROUND(I262*H262,2)</f>
        <v>0</v>
      </c>
      <c r="K262" s="208" t="s">
        <v>131</v>
      </c>
      <c r="L262" s="46"/>
      <c r="M262" s="213" t="s">
        <v>19</v>
      </c>
      <c r="N262" s="214" t="s">
        <v>43</v>
      </c>
      <c r="O262" s="86"/>
      <c r="P262" s="215">
        <f>O262*H262</f>
        <v>0</v>
      </c>
      <c r="Q262" s="215">
        <v>5.0000000000000002E-05</v>
      </c>
      <c r="R262" s="215">
        <f>Q262*H262</f>
        <v>0.0060000000000000001</v>
      </c>
      <c r="S262" s="215">
        <v>0.0030000000000000001</v>
      </c>
      <c r="T262" s="216">
        <f>S262*H262</f>
        <v>0.35999999999999999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848</v>
      </c>
      <c r="AT262" s="217" t="s">
        <v>127</v>
      </c>
      <c r="AU262" s="217" t="s">
        <v>82</v>
      </c>
      <c r="AY262" s="19" t="s">
        <v>124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80</v>
      </c>
      <c r="BK262" s="218">
        <f>ROUND(I262*H262,2)</f>
        <v>0</v>
      </c>
      <c r="BL262" s="19" t="s">
        <v>848</v>
      </c>
      <c r="BM262" s="217" t="s">
        <v>870</v>
      </c>
    </row>
    <row r="263" s="2" customFormat="1">
      <c r="A263" s="40"/>
      <c r="B263" s="41"/>
      <c r="C263" s="42"/>
      <c r="D263" s="219" t="s">
        <v>134</v>
      </c>
      <c r="E263" s="42"/>
      <c r="F263" s="220" t="s">
        <v>871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134</v>
      </c>
      <c r="AU263" s="19" t="s">
        <v>82</v>
      </c>
    </row>
    <row r="264" s="2" customFormat="1">
      <c r="A264" s="40"/>
      <c r="B264" s="41"/>
      <c r="C264" s="42"/>
      <c r="D264" s="224" t="s">
        <v>136</v>
      </c>
      <c r="E264" s="42"/>
      <c r="F264" s="225" t="s">
        <v>872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136</v>
      </c>
      <c r="AU264" s="19" t="s">
        <v>82</v>
      </c>
    </row>
    <row r="265" s="2" customFormat="1" ht="24.15" customHeight="1">
      <c r="A265" s="40"/>
      <c r="B265" s="41"/>
      <c r="C265" s="206" t="s">
        <v>508</v>
      </c>
      <c r="D265" s="206" t="s">
        <v>127</v>
      </c>
      <c r="E265" s="207" t="s">
        <v>873</v>
      </c>
      <c r="F265" s="208" t="s">
        <v>874</v>
      </c>
      <c r="G265" s="209" t="s">
        <v>218</v>
      </c>
      <c r="H265" s="210">
        <v>1.409</v>
      </c>
      <c r="I265" s="211"/>
      <c r="J265" s="212">
        <f>ROUND(I265*H265,2)</f>
        <v>0</v>
      </c>
      <c r="K265" s="208" t="s">
        <v>131</v>
      </c>
      <c r="L265" s="46"/>
      <c r="M265" s="213" t="s">
        <v>19</v>
      </c>
      <c r="N265" s="214" t="s">
        <v>43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848</v>
      </c>
      <c r="AT265" s="217" t="s">
        <v>127</v>
      </c>
      <c r="AU265" s="217" t="s">
        <v>82</v>
      </c>
      <c r="AY265" s="19" t="s">
        <v>124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80</v>
      </c>
      <c r="BK265" s="218">
        <f>ROUND(I265*H265,2)</f>
        <v>0</v>
      </c>
      <c r="BL265" s="19" t="s">
        <v>848</v>
      </c>
      <c r="BM265" s="217" t="s">
        <v>875</v>
      </c>
    </row>
    <row r="266" s="2" customFormat="1">
      <c r="A266" s="40"/>
      <c r="B266" s="41"/>
      <c r="C266" s="42"/>
      <c r="D266" s="219" t="s">
        <v>134</v>
      </c>
      <c r="E266" s="42"/>
      <c r="F266" s="220" t="s">
        <v>876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134</v>
      </c>
      <c r="AU266" s="19" t="s">
        <v>82</v>
      </c>
    </row>
    <row r="267" s="2" customFormat="1">
      <c r="A267" s="40"/>
      <c r="B267" s="41"/>
      <c r="C267" s="42"/>
      <c r="D267" s="224" t="s">
        <v>136</v>
      </c>
      <c r="E267" s="42"/>
      <c r="F267" s="225" t="s">
        <v>877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136</v>
      </c>
      <c r="AU267" s="19" t="s">
        <v>82</v>
      </c>
    </row>
    <row r="268" s="2" customFormat="1" ht="24.15" customHeight="1">
      <c r="A268" s="40"/>
      <c r="B268" s="41"/>
      <c r="C268" s="206" t="s">
        <v>514</v>
      </c>
      <c r="D268" s="206" t="s">
        <v>127</v>
      </c>
      <c r="E268" s="207" t="s">
        <v>878</v>
      </c>
      <c r="F268" s="208" t="s">
        <v>879</v>
      </c>
      <c r="G268" s="209" t="s">
        <v>218</v>
      </c>
      <c r="H268" s="210">
        <v>1.409</v>
      </c>
      <c r="I268" s="211"/>
      <c r="J268" s="212">
        <f>ROUND(I268*H268,2)</f>
        <v>0</v>
      </c>
      <c r="K268" s="208" t="s">
        <v>131</v>
      </c>
      <c r="L268" s="46"/>
      <c r="M268" s="213" t="s">
        <v>19</v>
      </c>
      <c r="N268" s="214" t="s">
        <v>43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848</v>
      </c>
      <c r="AT268" s="217" t="s">
        <v>127</v>
      </c>
      <c r="AU268" s="217" t="s">
        <v>82</v>
      </c>
      <c r="AY268" s="19" t="s">
        <v>124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80</v>
      </c>
      <c r="BK268" s="218">
        <f>ROUND(I268*H268,2)</f>
        <v>0</v>
      </c>
      <c r="BL268" s="19" t="s">
        <v>848</v>
      </c>
      <c r="BM268" s="217" t="s">
        <v>880</v>
      </c>
    </row>
    <row r="269" s="2" customFormat="1">
      <c r="A269" s="40"/>
      <c r="B269" s="41"/>
      <c r="C269" s="42"/>
      <c r="D269" s="219" t="s">
        <v>134</v>
      </c>
      <c r="E269" s="42"/>
      <c r="F269" s="220" t="s">
        <v>881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134</v>
      </c>
      <c r="AU269" s="19" t="s">
        <v>82</v>
      </c>
    </row>
    <row r="270" s="2" customFormat="1">
      <c r="A270" s="40"/>
      <c r="B270" s="41"/>
      <c r="C270" s="42"/>
      <c r="D270" s="224" t="s">
        <v>136</v>
      </c>
      <c r="E270" s="42"/>
      <c r="F270" s="225" t="s">
        <v>882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136</v>
      </c>
      <c r="AU270" s="19" t="s">
        <v>82</v>
      </c>
    </row>
    <row r="271" s="2" customFormat="1" ht="24.15" customHeight="1">
      <c r="A271" s="40"/>
      <c r="B271" s="41"/>
      <c r="C271" s="206" t="s">
        <v>520</v>
      </c>
      <c r="D271" s="206" t="s">
        <v>127</v>
      </c>
      <c r="E271" s="207" t="s">
        <v>883</v>
      </c>
      <c r="F271" s="208" t="s">
        <v>884</v>
      </c>
      <c r="G271" s="209" t="s">
        <v>218</v>
      </c>
      <c r="H271" s="210">
        <v>7.0449999999999999</v>
      </c>
      <c r="I271" s="211"/>
      <c r="J271" s="212">
        <f>ROUND(I271*H271,2)</f>
        <v>0</v>
      </c>
      <c r="K271" s="208" t="s">
        <v>131</v>
      </c>
      <c r="L271" s="46"/>
      <c r="M271" s="213" t="s">
        <v>19</v>
      </c>
      <c r="N271" s="214" t="s">
        <v>43</v>
      </c>
      <c r="O271" s="86"/>
      <c r="P271" s="215">
        <f>O271*H271</f>
        <v>0</v>
      </c>
      <c r="Q271" s="215">
        <v>0</v>
      </c>
      <c r="R271" s="215">
        <f>Q271*H271</f>
        <v>0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848</v>
      </c>
      <c r="AT271" s="217" t="s">
        <v>127</v>
      </c>
      <c r="AU271" s="217" t="s">
        <v>82</v>
      </c>
      <c r="AY271" s="19" t="s">
        <v>124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80</v>
      </c>
      <c r="BK271" s="218">
        <f>ROUND(I271*H271,2)</f>
        <v>0</v>
      </c>
      <c r="BL271" s="19" t="s">
        <v>848</v>
      </c>
      <c r="BM271" s="217" t="s">
        <v>885</v>
      </c>
    </row>
    <row r="272" s="2" customFormat="1">
      <c r="A272" s="40"/>
      <c r="B272" s="41"/>
      <c r="C272" s="42"/>
      <c r="D272" s="219" t="s">
        <v>134</v>
      </c>
      <c r="E272" s="42"/>
      <c r="F272" s="220" t="s">
        <v>886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134</v>
      </c>
      <c r="AU272" s="19" t="s">
        <v>82</v>
      </c>
    </row>
    <row r="273" s="2" customFormat="1">
      <c r="A273" s="40"/>
      <c r="B273" s="41"/>
      <c r="C273" s="42"/>
      <c r="D273" s="224" t="s">
        <v>136</v>
      </c>
      <c r="E273" s="42"/>
      <c r="F273" s="225" t="s">
        <v>887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136</v>
      </c>
      <c r="AU273" s="19" t="s">
        <v>82</v>
      </c>
    </row>
    <row r="274" s="13" customFormat="1">
      <c r="A274" s="13"/>
      <c r="B274" s="226"/>
      <c r="C274" s="227"/>
      <c r="D274" s="219" t="s">
        <v>149</v>
      </c>
      <c r="E274" s="228" t="s">
        <v>19</v>
      </c>
      <c r="F274" s="229" t="s">
        <v>888</v>
      </c>
      <c r="G274" s="227"/>
      <c r="H274" s="230">
        <v>7.0449999999999999</v>
      </c>
      <c r="I274" s="231"/>
      <c r="J274" s="227"/>
      <c r="K274" s="227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149</v>
      </c>
      <c r="AU274" s="236" t="s">
        <v>82</v>
      </c>
      <c r="AV274" s="13" t="s">
        <v>82</v>
      </c>
      <c r="AW274" s="13" t="s">
        <v>33</v>
      </c>
      <c r="AX274" s="13" t="s">
        <v>80</v>
      </c>
      <c r="AY274" s="236" t="s">
        <v>124</v>
      </c>
    </row>
    <row r="275" s="2" customFormat="1" ht="33" customHeight="1">
      <c r="A275" s="40"/>
      <c r="B275" s="41"/>
      <c r="C275" s="206" t="s">
        <v>526</v>
      </c>
      <c r="D275" s="206" t="s">
        <v>127</v>
      </c>
      <c r="E275" s="207" t="s">
        <v>889</v>
      </c>
      <c r="F275" s="208" t="s">
        <v>236</v>
      </c>
      <c r="G275" s="209" t="s">
        <v>218</v>
      </c>
      <c r="H275" s="210">
        <v>1.409</v>
      </c>
      <c r="I275" s="211"/>
      <c r="J275" s="212">
        <f>ROUND(I275*H275,2)</f>
        <v>0</v>
      </c>
      <c r="K275" s="208" t="s">
        <v>131</v>
      </c>
      <c r="L275" s="46"/>
      <c r="M275" s="213" t="s">
        <v>19</v>
      </c>
      <c r="N275" s="214" t="s">
        <v>43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848</v>
      </c>
      <c r="AT275" s="217" t="s">
        <v>127</v>
      </c>
      <c r="AU275" s="217" t="s">
        <v>82</v>
      </c>
      <c r="AY275" s="19" t="s">
        <v>124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80</v>
      </c>
      <c r="BK275" s="218">
        <f>ROUND(I275*H275,2)</f>
        <v>0</v>
      </c>
      <c r="BL275" s="19" t="s">
        <v>848</v>
      </c>
      <c r="BM275" s="217" t="s">
        <v>890</v>
      </c>
    </row>
    <row r="276" s="2" customFormat="1">
      <c r="A276" s="40"/>
      <c r="B276" s="41"/>
      <c r="C276" s="42"/>
      <c r="D276" s="219" t="s">
        <v>134</v>
      </c>
      <c r="E276" s="42"/>
      <c r="F276" s="220" t="s">
        <v>891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134</v>
      </c>
      <c r="AU276" s="19" t="s">
        <v>82</v>
      </c>
    </row>
    <row r="277" s="2" customFormat="1">
      <c r="A277" s="40"/>
      <c r="B277" s="41"/>
      <c r="C277" s="42"/>
      <c r="D277" s="224" t="s">
        <v>136</v>
      </c>
      <c r="E277" s="42"/>
      <c r="F277" s="225" t="s">
        <v>892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136</v>
      </c>
      <c r="AU277" s="19" t="s">
        <v>82</v>
      </c>
    </row>
    <row r="278" s="2" customFormat="1" ht="24.15" customHeight="1">
      <c r="A278" s="40"/>
      <c r="B278" s="41"/>
      <c r="C278" s="206" t="s">
        <v>532</v>
      </c>
      <c r="D278" s="206" t="s">
        <v>127</v>
      </c>
      <c r="E278" s="207" t="s">
        <v>893</v>
      </c>
      <c r="F278" s="208" t="s">
        <v>894</v>
      </c>
      <c r="G278" s="209" t="s">
        <v>218</v>
      </c>
      <c r="H278" s="210">
        <v>0.12</v>
      </c>
      <c r="I278" s="211"/>
      <c r="J278" s="212">
        <f>ROUND(I278*H278,2)</f>
        <v>0</v>
      </c>
      <c r="K278" s="208" t="s">
        <v>131</v>
      </c>
      <c r="L278" s="46"/>
      <c r="M278" s="213" t="s">
        <v>19</v>
      </c>
      <c r="N278" s="214" t="s">
        <v>43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848</v>
      </c>
      <c r="AT278" s="217" t="s">
        <v>127</v>
      </c>
      <c r="AU278" s="217" t="s">
        <v>82</v>
      </c>
      <c r="AY278" s="19" t="s">
        <v>124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80</v>
      </c>
      <c r="BK278" s="218">
        <f>ROUND(I278*H278,2)</f>
        <v>0</v>
      </c>
      <c r="BL278" s="19" t="s">
        <v>848</v>
      </c>
      <c r="BM278" s="217" t="s">
        <v>895</v>
      </c>
    </row>
    <row r="279" s="2" customFormat="1">
      <c r="A279" s="40"/>
      <c r="B279" s="41"/>
      <c r="C279" s="42"/>
      <c r="D279" s="219" t="s">
        <v>134</v>
      </c>
      <c r="E279" s="42"/>
      <c r="F279" s="220" t="s">
        <v>896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134</v>
      </c>
      <c r="AU279" s="19" t="s">
        <v>82</v>
      </c>
    </row>
    <row r="280" s="2" customFormat="1">
      <c r="A280" s="40"/>
      <c r="B280" s="41"/>
      <c r="C280" s="42"/>
      <c r="D280" s="224" t="s">
        <v>136</v>
      </c>
      <c r="E280" s="42"/>
      <c r="F280" s="225" t="s">
        <v>897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136</v>
      </c>
      <c r="AU280" s="19" t="s">
        <v>82</v>
      </c>
    </row>
    <row r="281" s="12" customFormat="1" ht="25.92" customHeight="1">
      <c r="A281" s="12"/>
      <c r="B281" s="190"/>
      <c r="C281" s="191"/>
      <c r="D281" s="192" t="s">
        <v>71</v>
      </c>
      <c r="E281" s="193" t="s">
        <v>898</v>
      </c>
      <c r="F281" s="193" t="s">
        <v>899</v>
      </c>
      <c r="G281" s="191"/>
      <c r="H281" s="191"/>
      <c r="I281" s="194"/>
      <c r="J281" s="195">
        <f>BK281</f>
        <v>0</v>
      </c>
      <c r="K281" s="191"/>
      <c r="L281" s="196"/>
      <c r="M281" s="197"/>
      <c r="N281" s="198"/>
      <c r="O281" s="198"/>
      <c r="P281" s="199">
        <f>SUM(P282:P286)</f>
        <v>0</v>
      </c>
      <c r="Q281" s="198"/>
      <c r="R281" s="199">
        <f>SUM(R282:R286)</f>
        <v>0</v>
      </c>
      <c r="S281" s="198"/>
      <c r="T281" s="200">
        <f>SUM(T282:T286)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1" t="s">
        <v>132</v>
      </c>
      <c r="AT281" s="202" t="s">
        <v>71</v>
      </c>
      <c r="AU281" s="202" t="s">
        <v>72</v>
      </c>
      <c r="AY281" s="201" t="s">
        <v>124</v>
      </c>
      <c r="BK281" s="203">
        <f>SUM(BK282:BK286)</f>
        <v>0</v>
      </c>
    </row>
    <row r="282" s="2" customFormat="1" ht="21.75" customHeight="1">
      <c r="A282" s="40"/>
      <c r="B282" s="41"/>
      <c r="C282" s="206" t="s">
        <v>538</v>
      </c>
      <c r="D282" s="206" t="s">
        <v>127</v>
      </c>
      <c r="E282" s="207" t="s">
        <v>900</v>
      </c>
      <c r="F282" s="208" t="s">
        <v>901</v>
      </c>
      <c r="G282" s="209" t="s">
        <v>902</v>
      </c>
      <c r="H282" s="210">
        <v>20</v>
      </c>
      <c r="I282" s="211"/>
      <c r="J282" s="212">
        <f>ROUND(I282*H282,2)</f>
        <v>0</v>
      </c>
      <c r="K282" s="208" t="s">
        <v>131</v>
      </c>
      <c r="L282" s="46"/>
      <c r="M282" s="213" t="s">
        <v>19</v>
      </c>
      <c r="N282" s="214" t="s">
        <v>43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903</v>
      </c>
      <c r="AT282" s="217" t="s">
        <v>127</v>
      </c>
      <c r="AU282" s="217" t="s">
        <v>80</v>
      </c>
      <c r="AY282" s="19" t="s">
        <v>124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80</v>
      </c>
      <c r="BK282" s="218">
        <f>ROUND(I282*H282,2)</f>
        <v>0</v>
      </c>
      <c r="BL282" s="19" t="s">
        <v>903</v>
      </c>
      <c r="BM282" s="217" t="s">
        <v>904</v>
      </c>
    </row>
    <row r="283" s="2" customFormat="1">
      <c r="A283" s="40"/>
      <c r="B283" s="41"/>
      <c r="C283" s="42"/>
      <c r="D283" s="219" t="s">
        <v>134</v>
      </c>
      <c r="E283" s="42"/>
      <c r="F283" s="220" t="s">
        <v>905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134</v>
      </c>
      <c r="AU283" s="19" t="s">
        <v>80</v>
      </c>
    </row>
    <row r="284" s="2" customFormat="1">
      <c r="A284" s="40"/>
      <c r="B284" s="41"/>
      <c r="C284" s="42"/>
      <c r="D284" s="224" t="s">
        <v>136</v>
      </c>
      <c r="E284" s="42"/>
      <c r="F284" s="225" t="s">
        <v>906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136</v>
      </c>
      <c r="AU284" s="19" t="s">
        <v>80</v>
      </c>
    </row>
    <row r="285" s="15" customFormat="1">
      <c r="A285" s="15"/>
      <c r="B285" s="258"/>
      <c r="C285" s="259"/>
      <c r="D285" s="219" t="s">
        <v>149</v>
      </c>
      <c r="E285" s="260" t="s">
        <v>19</v>
      </c>
      <c r="F285" s="261" t="s">
        <v>907</v>
      </c>
      <c r="G285" s="259"/>
      <c r="H285" s="260" t="s">
        <v>19</v>
      </c>
      <c r="I285" s="262"/>
      <c r="J285" s="259"/>
      <c r="K285" s="259"/>
      <c r="L285" s="263"/>
      <c r="M285" s="264"/>
      <c r="N285" s="265"/>
      <c r="O285" s="265"/>
      <c r="P285" s="265"/>
      <c r="Q285" s="265"/>
      <c r="R285" s="265"/>
      <c r="S285" s="265"/>
      <c r="T285" s="266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7" t="s">
        <v>149</v>
      </c>
      <c r="AU285" s="267" t="s">
        <v>80</v>
      </c>
      <c r="AV285" s="15" t="s">
        <v>80</v>
      </c>
      <c r="AW285" s="15" t="s">
        <v>33</v>
      </c>
      <c r="AX285" s="15" t="s">
        <v>72</v>
      </c>
      <c r="AY285" s="267" t="s">
        <v>124</v>
      </c>
    </row>
    <row r="286" s="13" customFormat="1">
      <c r="A286" s="13"/>
      <c r="B286" s="226"/>
      <c r="C286" s="227"/>
      <c r="D286" s="219" t="s">
        <v>149</v>
      </c>
      <c r="E286" s="228" t="s">
        <v>19</v>
      </c>
      <c r="F286" s="229" t="s">
        <v>292</v>
      </c>
      <c r="G286" s="227"/>
      <c r="H286" s="230">
        <v>20</v>
      </c>
      <c r="I286" s="231"/>
      <c r="J286" s="227"/>
      <c r="K286" s="227"/>
      <c r="L286" s="232"/>
      <c r="M286" s="276"/>
      <c r="N286" s="277"/>
      <c r="O286" s="277"/>
      <c r="P286" s="277"/>
      <c r="Q286" s="277"/>
      <c r="R286" s="277"/>
      <c r="S286" s="277"/>
      <c r="T286" s="27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149</v>
      </c>
      <c r="AU286" s="236" t="s">
        <v>80</v>
      </c>
      <c r="AV286" s="13" t="s">
        <v>82</v>
      </c>
      <c r="AW286" s="13" t="s">
        <v>33</v>
      </c>
      <c r="AX286" s="13" t="s">
        <v>80</v>
      </c>
      <c r="AY286" s="236" t="s">
        <v>124</v>
      </c>
    </row>
    <row r="287" s="2" customFormat="1" ht="6.96" customHeight="1">
      <c r="A287" s="40"/>
      <c r="B287" s="61"/>
      <c r="C287" s="62"/>
      <c r="D287" s="62"/>
      <c r="E287" s="62"/>
      <c r="F287" s="62"/>
      <c r="G287" s="62"/>
      <c r="H287" s="62"/>
      <c r="I287" s="62"/>
      <c r="J287" s="62"/>
      <c r="K287" s="62"/>
      <c r="L287" s="46"/>
      <c r="M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</row>
  </sheetData>
  <sheetProtection sheet="1" autoFilter="0" formatColumns="0" formatRows="0" objects="1" scenarios="1" spinCount="100000" saltValue="5CAThmj/tTOJ3wRJuKm8YybZvzT1Afl7ReYymfMhEGPN35sQG8ewyiR9v3mCYptic+lWLegWYl17lFoGTFNB0A==" hashValue="ejUA/oC0zWMPcmYzZjkeAR0D/tPMP7d0MaRx8+U913quhALHqWc6hp38yGepn9ykqCpIlO5Bpq601bVXp6eXQw==" algorithmName="SHA-512" password="CC35"/>
  <autoFilter ref="C85:K28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4_02/997013211"/>
    <hyperlink ref="F94" r:id="rId2" display="https://podminky.urs.cz/item/CS_URS_2024_02/997013501"/>
    <hyperlink ref="F97" r:id="rId3" display="https://podminky.urs.cz/item/CS_URS_2024_02/997013509"/>
    <hyperlink ref="F101" r:id="rId4" display="https://podminky.urs.cz/item/CS_URS_2024_02/997013635"/>
    <hyperlink ref="F106" r:id="rId5" display="https://podminky.urs.cz/item/CS_URS_2024_02/741112001"/>
    <hyperlink ref="F111" r:id="rId6" display="https://podminky.urs.cz/item/CS_URS_2024_02/741112061"/>
    <hyperlink ref="F116" r:id="rId7" display="https://podminky.urs.cz/item/CS_URS_2024_02/741122015"/>
    <hyperlink ref="F123" r:id="rId8" display="https://podminky.urs.cz/item/CS_URS_2024_02/741122016"/>
    <hyperlink ref="F130" r:id="rId9" display="https://podminky.urs.cz/item/CS_URS_2024_02/741130001"/>
    <hyperlink ref="F145" r:id="rId10" display="https://podminky.urs.cz/item/CS_URS_2024_02/741213811"/>
    <hyperlink ref="F148" r:id="rId11" display="https://podminky.urs.cz/item/CS_URS_2024_02/741310201"/>
    <hyperlink ref="F157" r:id="rId12" display="https://podminky.urs.cz/item/CS_URS_2024_02/741310231"/>
    <hyperlink ref="F166" r:id="rId13" display="https://podminky.urs.cz/item/CS_URS_2024_02/741311004"/>
    <hyperlink ref="F173" r:id="rId14" display="https://podminky.urs.cz/item/CS_URS_2024_02/741311875"/>
    <hyperlink ref="F176" r:id="rId15" display="https://podminky.urs.cz/item/CS_URS_2024_02/741313041"/>
    <hyperlink ref="F183" r:id="rId16" display="https://podminky.urs.cz/item/CS_URS_2024_02/741313043"/>
    <hyperlink ref="F188" r:id="rId17" display="https://podminky.urs.cz/item/CS_URS_2024_02/741315823"/>
    <hyperlink ref="F191" r:id="rId18" display="https://podminky.urs.cz/item/CS_URS_2024_02/741372021"/>
    <hyperlink ref="F205" r:id="rId19" display="https://podminky.urs.cz/item/CS_URS_2024_02/741372061"/>
    <hyperlink ref="F213" r:id="rId20" display="https://podminky.urs.cz/item/CS_URS_2024_02/741372062"/>
    <hyperlink ref="F227" r:id="rId21" display="https://podminky.urs.cz/item/CS_URS_2024_02/741371821"/>
    <hyperlink ref="F232" r:id="rId22" display="https://podminky.urs.cz/item/CS_URS_2024_02/741371841"/>
    <hyperlink ref="F237" r:id="rId23" display="https://podminky.urs.cz/item/CS_URS_2024_02/741371844"/>
    <hyperlink ref="F242" r:id="rId24" display="https://podminky.urs.cz/item/CS_URS_2024_02/741810002"/>
    <hyperlink ref="F245" r:id="rId25" display="https://podminky.urs.cz/item/CS_URS_2024_02/998741121"/>
    <hyperlink ref="F250" r:id="rId26" display="https://podminky.urs.cz/item/CS_URS_2024_02/460941111"/>
    <hyperlink ref="F253" r:id="rId27" display="https://podminky.urs.cz/item/CS_URS_2024_02/460941212"/>
    <hyperlink ref="F256" r:id="rId28" display="https://podminky.urs.cz/item/CS_URS_2024_02/468094112"/>
    <hyperlink ref="F261" r:id="rId29" display="https://podminky.urs.cz/item/CS_URS_2024_02/468111112"/>
    <hyperlink ref="F264" r:id="rId30" display="https://podminky.urs.cz/item/CS_URS_2024_02/468112311"/>
    <hyperlink ref="F267" r:id="rId31" display="https://podminky.urs.cz/item/CS_URS_2024_02/469971111"/>
    <hyperlink ref="F270" r:id="rId32" display="https://podminky.urs.cz/item/CS_URS_2024_02/469972111"/>
    <hyperlink ref="F273" r:id="rId33" display="https://podminky.urs.cz/item/CS_URS_2024_02/469972121"/>
    <hyperlink ref="F277" r:id="rId34" display="https://podminky.urs.cz/item/CS_URS_2024_02/469973116"/>
    <hyperlink ref="F280" r:id="rId35" display="https://podminky.urs.cz/item/CS_URS_2024_02/469981111"/>
    <hyperlink ref="F284" r:id="rId36" display="https://podminky.urs.cz/item/CS_URS_2024_02/HZS24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Kompletní rekonstrukce vnitř. prostor vč. likvidace dřevěných obložení v budově K.H.Máchy 1276, Sokolov - 1.etapa - 1.NP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908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17. 12. 2024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ROUND((SUM(BE86:BE135)),  2)</f>
        <v>0</v>
      </c>
      <c r="G33" s="40"/>
      <c r="H33" s="40"/>
      <c r="I33" s="150">
        <v>0.20999999999999999</v>
      </c>
      <c r="J33" s="149">
        <f>ROUND(((SUM(BE86:BE135))*I33),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ROUND((SUM(BF86:BF135)),  2)</f>
        <v>0</v>
      </c>
      <c r="G34" s="40"/>
      <c r="H34" s="40"/>
      <c r="I34" s="150">
        <v>0.12</v>
      </c>
      <c r="J34" s="149">
        <f>ROUND(((SUM(BF86:BF135))*I34),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ROUND((SUM(BG86:BG135)),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ROUND((SUM(BH86:BH135)),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ROUND((SUM(BI86:BI135)),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Kompletní rekonstrukce vnitř. prostor vč. likvidace dřevěných obložení v budově K.H.Máchy 1276, Sokolov - 1.etapa - 1.NP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04 -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K.H.Máchy 1276, Sokolov</v>
      </c>
      <c r="G52" s="42"/>
      <c r="H52" s="42"/>
      <c r="I52" s="34" t="s">
        <v>23</v>
      </c>
      <c r="J52" s="74" t="str">
        <f>IF(J12="","",J12)</f>
        <v>17. 12. 2024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Pedagogicko-psycholog. poradna Karlovy Vary, p.o.</v>
      </c>
      <c r="G54" s="42"/>
      <c r="H54" s="42"/>
      <c r="I54" s="34" t="s">
        <v>31</v>
      </c>
      <c r="J54" s="38" t="str">
        <f>E21</f>
        <v>Ing. Roman Gajdoš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909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910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911</v>
      </c>
      <c r="E62" s="176"/>
      <c r="F62" s="176"/>
      <c r="G62" s="176"/>
      <c r="H62" s="176"/>
      <c r="I62" s="176"/>
      <c r="J62" s="177">
        <f>J92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912</v>
      </c>
      <c r="E63" s="176"/>
      <c r="F63" s="176"/>
      <c r="G63" s="176"/>
      <c r="H63" s="176"/>
      <c r="I63" s="176"/>
      <c r="J63" s="177">
        <f>J113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913</v>
      </c>
      <c r="E64" s="176"/>
      <c r="F64" s="176"/>
      <c r="G64" s="176"/>
      <c r="H64" s="176"/>
      <c r="I64" s="176"/>
      <c r="J64" s="177">
        <f>J120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914</v>
      </c>
      <c r="E65" s="176"/>
      <c r="F65" s="176"/>
      <c r="G65" s="176"/>
      <c r="H65" s="176"/>
      <c r="I65" s="176"/>
      <c r="J65" s="177">
        <f>J124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915</v>
      </c>
      <c r="E66" s="176"/>
      <c r="F66" s="176"/>
      <c r="G66" s="176"/>
      <c r="H66" s="176"/>
      <c r="I66" s="176"/>
      <c r="J66" s="177">
        <f>J130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109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6.25" customHeight="1">
      <c r="A76" s="40"/>
      <c r="B76" s="41"/>
      <c r="C76" s="42"/>
      <c r="D76" s="42"/>
      <c r="E76" s="162" t="str">
        <f>E7</f>
        <v>Kompletní rekonstrukce vnitř. prostor vč. likvidace dřevěných obložení v budově K.H.Máchy 1276, Sokolov - 1.etapa - 1.NP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93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04 - Vedlejší a ostatní náklady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K.H.Máchy 1276, Sokolov</v>
      </c>
      <c r="G80" s="42"/>
      <c r="H80" s="42"/>
      <c r="I80" s="34" t="s">
        <v>23</v>
      </c>
      <c r="J80" s="74" t="str">
        <f>IF(J12="","",J12)</f>
        <v>17. 12. 2024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Pedagogicko-psycholog. poradna Karlovy Vary, p.o.</v>
      </c>
      <c r="G82" s="42"/>
      <c r="H82" s="42"/>
      <c r="I82" s="34" t="s">
        <v>31</v>
      </c>
      <c r="J82" s="38" t="str">
        <f>E21</f>
        <v>Ing. Roman Gajdoš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>Bc. Martin Frous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110</v>
      </c>
      <c r="D85" s="182" t="s">
        <v>57</v>
      </c>
      <c r="E85" s="182" t="s">
        <v>53</v>
      </c>
      <c r="F85" s="182" t="s">
        <v>54</v>
      </c>
      <c r="G85" s="182" t="s">
        <v>111</v>
      </c>
      <c r="H85" s="182" t="s">
        <v>112</v>
      </c>
      <c r="I85" s="182" t="s">
        <v>113</v>
      </c>
      <c r="J85" s="182" t="s">
        <v>97</v>
      </c>
      <c r="K85" s="183" t="s">
        <v>114</v>
      </c>
      <c r="L85" s="184"/>
      <c r="M85" s="94" t="s">
        <v>19</v>
      </c>
      <c r="N85" s="95" t="s">
        <v>42</v>
      </c>
      <c r="O85" s="95" t="s">
        <v>115</v>
      </c>
      <c r="P85" s="95" t="s">
        <v>116</v>
      </c>
      <c r="Q85" s="95" t="s">
        <v>117</v>
      </c>
      <c r="R85" s="95" t="s">
        <v>118</v>
      </c>
      <c r="S85" s="95" t="s">
        <v>119</v>
      </c>
      <c r="T85" s="96" t="s">
        <v>120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121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</f>
        <v>0</v>
      </c>
      <c r="Q86" s="98"/>
      <c r="R86" s="187">
        <f>R87</f>
        <v>0</v>
      </c>
      <c r="S86" s="98"/>
      <c r="T86" s="188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98</v>
      </c>
      <c r="BK86" s="189">
        <f>BK87</f>
        <v>0</v>
      </c>
    </row>
    <row r="87" s="12" customFormat="1" ht="25.92" customHeight="1">
      <c r="A87" s="12"/>
      <c r="B87" s="190"/>
      <c r="C87" s="191"/>
      <c r="D87" s="192" t="s">
        <v>71</v>
      </c>
      <c r="E87" s="193" t="s">
        <v>916</v>
      </c>
      <c r="F87" s="193" t="s">
        <v>917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P88+P92+P113+P120+P124+P130</f>
        <v>0</v>
      </c>
      <c r="Q87" s="198"/>
      <c r="R87" s="199">
        <f>R88+R92+R113+R120+R124+R130</f>
        <v>0</v>
      </c>
      <c r="S87" s="198"/>
      <c r="T87" s="200">
        <f>T88+T92+T113+T120+T124+T130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170</v>
      </c>
      <c r="AT87" s="202" t="s">
        <v>71</v>
      </c>
      <c r="AU87" s="202" t="s">
        <v>72</v>
      </c>
      <c r="AY87" s="201" t="s">
        <v>124</v>
      </c>
      <c r="BK87" s="203">
        <f>BK88+BK92+BK113+BK120+BK124+BK130</f>
        <v>0</v>
      </c>
    </row>
    <row r="88" s="12" customFormat="1" ht="22.8" customHeight="1">
      <c r="A88" s="12"/>
      <c r="B88" s="190"/>
      <c r="C88" s="191"/>
      <c r="D88" s="192" t="s">
        <v>71</v>
      </c>
      <c r="E88" s="204" t="s">
        <v>918</v>
      </c>
      <c r="F88" s="204" t="s">
        <v>919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SUM(P89:P91)</f>
        <v>0</v>
      </c>
      <c r="Q88" s="198"/>
      <c r="R88" s="199">
        <f>SUM(R89:R91)</f>
        <v>0</v>
      </c>
      <c r="S88" s="198"/>
      <c r="T88" s="200">
        <f>SUM(T89:T91)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170</v>
      </c>
      <c r="AT88" s="202" t="s">
        <v>71</v>
      </c>
      <c r="AU88" s="202" t="s">
        <v>80</v>
      </c>
      <c r="AY88" s="201" t="s">
        <v>124</v>
      </c>
      <c r="BK88" s="203">
        <f>SUM(BK89:BK91)</f>
        <v>0</v>
      </c>
    </row>
    <row r="89" s="2" customFormat="1" ht="16.5" customHeight="1">
      <c r="A89" s="40"/>
      <c r="B89" s="41"/>
      <c r="C89" s="206" t="s">
        <v>80</v>
      </c>
      <c r="D89" s="206" t="s">
        <v>127</v>
      </c>
      <c r="E89" s="207" t="s">
        <v>920</v>
      </c>
      <c r="F89" s="208" t="s">
        <v>921</v>
      </c>
      <c r="G89" s="209" t="s">
        <v>922</v>
      </c>
      <c r="H89" s="210">
        <v>1</v>
      </c>
      <c r="I89" s="211"/>
      <c r="J89" s="212">
        <f>ROUND(I89*H89,2)</f>
        <v>0</v>
      </c>
      <c r="K89" s="208" t="s">
        <v>131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923</v>
      </c>
      <c r="AT89" s="217" t="s">
        <v>127</v>
      </c>
      <c r="AU89" s="217" t="s">
        <v>82</v>
      </c>
      <c r="AY89" s="19" t="s">
        <v>124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923</v>
      </c>
      <c r="BM89" s="217" t="s">
        <v>924</v>
      </c>
    </row>
    <row r="90" s="2" customFormat="1">
      <c r="A90" s="40"/>
      <c r="B90" s="41"/>
      <c r="C90" s="42"/>
      <c r="D90" s="219" t="s">
        <v>134</v>
      </c>
      <c r="E90" s="42"/>
      <c r="F90" s="220" t="s">
        <v>921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134</v>
      </c>
      <c r="AU90" s="19" t="s">
        <v>82</v>
      </c>
    </row>
    <row r="91" s="2" customFormat="1">
      <c r="A91" s="40"/>
      <c r="B91" s="41"/>
      <c r="C91" s="42"/>
      <c r="D91" s="224" t="s">
        <v>136</v>
      </c>
      <c r="E91" s="42"/>
      <c r="F91" s="225" t="s">
        <v>925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136</v>
      </c>
      <c r="AU91" s="19" t="s">
        <v>82</v>
      </c>
    </row>
    <row r="92" s="12" customFormat="1" ht="22.8" customHeight="1">
      <c r="A92" s="12"/>
      <c r="B92" s="190"/>
      <c r="C92" s="191"/>
      <c r="D92" s="192" t="s">
        <v>71</v>
      </c>
      <c r="E92" s="204" t="s">
        <v>926</v>
      </c>
      <c r="F92" s="204" t="s">
        <v>927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SUM(P93:P112)</f>
        <v>0</v>
      </c>
      <c r="Q92" s="198"/>
      <c r="R92" s="199">
        <f>SUM(R93:R112)</f>
        <v>0</v>
      </c>
      <c r="S92" s="198"/>
      <c r="T92" s="200">
        <f>SUM(T93:T112)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170</v>
      </c>
      <c r="AT92" s="202" t="s">
        <v>71</v>
      </c>
      <c r="AU92" s="202" t="s">
        <v>80</v>
      </c>
      <c r="AY92" s="201" t="s">
        <v>124</v>
      </c>
      <c r="BK92" s="203">
        <f>SUM(BK93:BK112)</f>
        <v>0</v>
      </c>
    </row>
    <row r="93" s="2" customFormat="1" ht="21.75" customHeight="1">
      <c r="A93" s="40"/>
      <c r="B93" s="41"/>
      <c r="C93" s="206" t="s">
        <v>82</v>
      </c>
      <c r="D93" s="206" t="s">
        <v>127</v>
      </c>
      <c r="E93" s="207" t="s">
        <v>928</v>
      </c>
      <c r="F93" s="208" t="s">
        <v>929</v>
      </c>
      <c r="G93" s="209" t="s">
        <v>922</v>
      </c>
      <c r="H93" s="210">
        <v>1</v>
      </c>
      <c r="I93" s="211"/>
      <c r="J93" s="212">
        <f>ROUND(I93*H93,2)</f>
        <v>0</v>
      </c>
      <c r="K93" s="208" t="s">
        <v>131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923</v>
      </c>
      <c r="AT93" s="217" t="s">
        <v>127</v>
      </c>
      <c r="AU93" s="217" t="s">
        <v>82</v>
      </c>
      <c r="AY93" s="19" t="s">
        <v>124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923</v>
      </c>
      <c r="BM93" s="217" t="s">
        <v>930</v>
      </c>
    </row>
    <row r="94" s="2" customFormat="1">
      <c r="A94" s="40"/>
      <c r="B94" s="41"/>
      <c r="C94" s="42"/>
      <c r="D94" s="219" t="s">
        <v>134</v>
      </c>
      <c r="E94" s="42"/>
      <c r="F94" s="220" t="s">
        <v>929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134</v>
      </c>
      <c r="AU94" s="19" t="s">
        <v>82</v>
      </c>
    </row>
    <row r="95" s="2" customFormat="1">
      <c r="A95" s="40"/>
      <c r="B95" s="41"/>
      <c r="C95" s="42"/>
      <c r="D95" s="224" t="s">
        <v>136</v>
      </c>
      <c r="E95" s="42"/>
      <c r="F95" s="225" t="s">
        <v>931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136</v>
      </c>
      <c r="AU95" s="19" t="s">
        <v>82</v>
      </c>
    </row>
    <row r="96" s="2" customFormat="1" ht="16.5" customHeight="1">
      <c r="A96" s="40"/>
      <c r="B96" s="41"/>
      <c r="C96" s="206" t="s">
        <v>143</v>
      </c>
      <c r="D96" s="206" t="s">
        <v>127</v>
      </c>
      <c r="E96" s="207" t="s">
        <v>932</v>
      </c>
      <c r="F96" s="208" t="s">
        <v>933</v>
      </c>
      <c r="G96" s="209" t="s">
        <v>922</v>
      </c>
      <c r="H96" s="210">
        <v>1</v>
      </c>
      <c r="I96" s="211"/>
      <c r="J96" s="212">
        <f>ROUND(I96*H96,2)</f>
        <v>0</v>
      </c>
      <c r="K96" s="208" t="s">
        <v>131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923</v>
      </c>
      <c r="AT96" s="217" t="s">
        <v>127</v>
      </c>
      <c r="AU96" s="217" t="s">
        <v>82</v>
      </c>
      <c r="AY96" s="19" t="s">
        <v>124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923</v>
      </c>
      <c r="BM96" s="217" t="s">
        <v>934</v>
      </c>
    </row>
    <row r="97" s="2" customFormat="1">
      <c r="A97" s="40"/>
      <c r="B97" s="41"/>
      <c r="C97" s="42"/>
      <c r="D97" s="219" t="s">
        <v>134</v>
      </c>
      <c r="E97" s="42"/>
      <c r="F97" s="220" t="s">
        <v>933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134</v>
      </c>
      <c r="AU97" s="19" t="s">
        <v>82</v>
      </c>
    </row>
    <row r="98" s="2" customFormat="1">
      <c r="A98" s="40"/>
      <c r="B98" s="41"/>
      <c r="C98" s="42"/>
      <c r="D98" s="224" t="s">
        <v>136</v>
      </c>
      <c r="E98" s="42"/>
      <c r="F98" s="225" t="s">
        <v>935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136</v>
      </c>
      <c r="AU98" s="19" t="s">
        <v>82</v>
      </c>
    </row>
    <row r="99" s="15" customFormat="1">
      <c r="A99" s="15"/>
      <c r="B99" s="258"/>
      <c r="C99" s="259"/>
      <c r="D99" s="219" t="s">
        <v>149</v>
      </c>
      <c r="E99" s="260" t="s">
        <v>19</v>
      </c>
      <c r="F99" s="261" t="s">
        <v>936</v>
      </c>
      <c r="G99" s="259"/>
      <c r="H99" s="260" t="s">
        <v>19</v>
      </c>
      <c r="I99" s="262"/>
      <c r="J99" s="259"/>
      <c r="K99" s="259"/>
      <c r="L99" s="263"/>
      <c r="M99" s="264"/>
      <c r="N99" s="265"/>
      <c r="O99" s="265"/>
      <c r="P99" s="265"/>
      <c r="Q99" s="265"/>
      <c r="R99" s="265"/>
      <c r="S99" s="265"/>
      <c r="T99" s="26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67" t="s">
        <v>149</v>
      </c>
      <c r="AU99" s="267" t="s">
        <v>82</v>
      </c>
      <c r="AV99" s="15" t="s">
        <v>80</v>
      </c>
      <c r="AW99" s="15" t="s">
        <v>33</v>
      </c>
      <c r="AX99" s="15" t="s">
        <v>72</v>
      </c>
      <c r="AY99" s="267" t="s">
        <v>124</v>
      </c>
    </row>
    <row r="100" s="13" customFormat="1">
      <c r="A100" s="13"/>
      <c r="B100" s="226"/>
      <c r="C100" s="227"/>
      <c r="D100" s="219" t="s">
        <v>149</v>
      </c>
      <c r="E100" s="228" t="s">
        <v>19</v>
      </c>
      <c r="F100" s="229" t="s">
        <v>80</v>
      </c>
      <c r="G100" s="227"/>
      <c r="H100" s="230">
        <v>1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149</v>
      </c>
      <c r="AU100" s="236" t="s">
        <v>82</v>
      </c>
      <c r="AV100" s="13" t="s">
        <v>82</v>
      </c>
      <c r="AW100" s="13" t="s">
        <v>33</v>
      </c>
      <c r="AX100" s="13" t="s">
        <v>80</v>
      </c>
      <c r="AY100" s="236" t="s">
        <v>124</v>
      </c>
    </row>
    <row r="101" s="2" customFormat="1" ht="16.5" customHeight="1">
      <c r="A101" s="40"/>
      <c r="B101" s="41"/>
      <c r="C101" s="206" t="s">
        <v>132</v>
      </c>
      <c r="D101" s="206" t="s">
        <v>127</v>
      </c>
      <c r="E101" s="207" t="s">
        <v>937</v>
      </c>
      <c r="F101" s="208" t="s">
        <v>938</v>
      </c>
      <c r="G101" s="209" t="s">
        <v>922</v>
      </c>
      <c r="H101" s="210">
        <v>1</v>
      </c>
      <c r="I101" s="211"/>
      <c r="J101" s="212">
        <f>ROUND(I101*H101,2)</f>
        <v>0</v>
      </c>
      <c r="K101" s="208" t="s">
        <v>131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923</v>
      </c>
      <c r="AT101" s="217" t="s">
        <v>127</v>
      </c>
      <c r="AU101" s="217" t="s">
        <v>82</v>
      </c>
      <c r="AY101" s="19" t="s">
        <v>124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923</v>
      </c>
      <c r="BM101" s="217" t="s">
        <v>939</v>
      </c>
    </row>
    <row r="102" s="2" customFormat="1">
      <c r="A102" s="40"/>
      <c r="B102" s="41"/>
      <c r="C102" s="42"/>
      <c r="D102" s="219" t="s">
        <v>134</v>
      </c>
      <c r="E102" s="42"/>
      <c r="F102" s="220" t="s">
        <v>938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134</v>
      </c>
      <c r="AU102" s="19" t="s">
        <v>82</v>
      </c>
    </row>
    <row r="103" s="2" customFormat="1">
      <c r="A103" s="40"/>
      <c r="B103" s="41"/>
      <c r="C103" s="42"/>
      <c r="D103" s="224" t="s">
        <v>136</v>
      </c>
      <c r="E103" s="42"/>
      <c r="F103" s="225" t="s">
        <v>940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136</v>
      </c>
      <c r="AU103" s="19" t="s">
        <v>82</v>
      </c>
    </row>
    <row r="104" s="2" customFormat="1" ht="16.5" customHeight="1">
      <c r="A104" s="40"/>
      <c r="B104" s="41"/>
      <c r="C104" s="206" t="s">
        <v>170</v>
      </c>
      <c r="D104" s="206" t="s">
        <v>127</v>
      </c>
      <c r="E104" s="207" t="s">
        <v>941</v>
      </c>
      <c r="F104" s="208" t="s">
        <v>942</v>
      </c>
      <c r="G104" s="209" t="s">
        <v>922</v>
      </c>
      <c r="H104" s="210">
        <v>1</v>
      </c>
      <c r="I104" s="211"/>
      <c r="J104" s="212">
        <f>ROUND(I104*H104,2)</f>
        <v>0</v>
      </c>
      <c r="K104" s="208" t="s">
        <v>131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923</v>
      </c>
      <c r="AT104" s="217" t="s">
        <v>127</v>
      </c>
      <c r="AU104" s="217" t="s">
        <v>82</v>
      </c>
      <c r="AY104" s="19" t="s">
        <v>124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923</v>
      </c>
      <c r="BM104" s="217" t="s">
        <v>943</v>
      </c>
    </row>
    <row r="105" s="2" customFormat="1">
      <c r="A105" s="40"/>
      <c r="B105" s="41"/>
      <c r="C105" s="42"/>
      <c r="D105" s="219" t="s">
        <v>134</v>
      </c>
      <c r="E105" s="42"/>
      <c r="F105" s="220" t="s">
        <v>942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134</v>
      </c>
      <c r="AU105" s="19" t="s">
        <v>82</v>
      </c>
    </row>
    <row r="106" s="2" customFormat="1">
      <c r="A106" s="40"/>
      <c r="B106" s="41"/>
      <c r="C106" s="42"/>
      <c r="D106" s="224" t="s">
        <v>136</v>
      </c>
      <c r="E106" s="42"/>
      <c r="F106" s="225" t="s">
        <v>944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136</v>
      </c>
      <c r="AU106" s="19" t="s">
        <v>82</v>
      </c>
    </row>
    <row r="107" s="2" customFormat="1" ht="16.5" customHeight="1">
      <c r="A107" s="40"/>
      <c r="B107" s="41"/>
      <c r="C107" s="206" t="s">
        <v>125</v>
      </c>
      <c r="D107" s="206" t="s">
        <v>127</v>
      </c>
      <c r="E107" s="207" t="s">
        <v>945</v>
      </c>
      <c r="F107" s="208" t="s">
        <v>946</v>
      </c>
      <c r="G107" s="209" t="s">
        <v>922</v>
      </c>
      <c r="H107" s="210">
        <v>1</v>
      </c>
      <c r="I107" s="211"/>
      <c r="J107" s="212">
        <f>ROUND(I107*H107,2)</f>
        <v>0</v>
      </c>
      <c r="K107" s="208" t="s">
        <v>131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923</v>
      </c>
      <c r="AT107" s="217" t="s">
        <v>127</v>
      </c>
      <c r="AU107" s="217" t="s">
        <v>82</v>
      </c>
      <c r="AY107" s="19" t="s">
        <v>124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923</v>
      </c>
      <c r="BM107" s="217" t="s">
        <v>947</v>
      </c>
    </row>
    <row r="108" s="2" customFormat="1">
      <c r="A108" s="40"/>
      <c r="B108" s="41"/>
      <c r="C108" s="42"/>
      <c r="D108" s="219" t="s">
        <v>134</v>
      </c>
      <c r="E108" s="42"/>
      <c r="F108" s="220" t="s">
        <v>946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134</v>
      </c>
      <c r="AU108" s="19" t="s">
        <v>82</v>
      </c>
    </row>
    <row r="109" s="2" customFormat="1">
      <c r="A109" s="40"/>
      <c r="B109" s="41"/>
      <c r="C109" s="42"/>
      <c r="D109" s="224" t="s">
        <v>136</v>
      </c>
      <c r="E109" s="42"/>
      <c r="F109" s="225" t="s">
        <v>948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136</v>
      </c>
      <c r="AU109" s="19" t="s">
        <v>82</v>
      </c>
    </row>
    <row r="110" s="2" customFormat="1" ht="16.5" customHeight="1">
      <c r="A110" s="40"/>
      <c r="B110" s="41"/>
      <c r="C110" s="206" t="s">
        <v>187</v>
      </c>
      <c r="D110" s="206" t="s">
        <v>127</v>
      </c>
      <c r="E110" s="207" t="s">
        <v>949</v>
      </c>
      <c r="F110" s="208" t="s">
        <v>950</v>
      </c>
      <c r="G110" s="209" t="s">
        <v>922</v>
      </c>
      <c r="H110" s="210">
        <v>1</v>
      </c>
      <c r="I110" s="211"/>
      <c r="J110" s="212">
        <f>ROUND(I110*H110,2)</f>
        <v>0</v>
      </c>
      <c r="K110" s="208" t="s">
        <v>131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923</v>
      </c>
      <c r="AT110" s="217" t="s">
        <v>127</v>
      </c>
      <c r="AU110" s="217" t="s">
        <v>82</v>
      </c>
      <c r="AY110" s="19" t="s">
        <v>124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923</v>
      </c>
      <c r="BM110" s="217" t="s">
        <v>951</v>
      </c>
    </row>
    <row r="111" s="2" customFormat="1">
      <c r="A111" s="40"/>
      <c r="B111" s="41"/>
      <c r="C111" s="42"/>
      <c r="D111" s="219" t="s">
        <v>134</v>
      </c>
      <c r="E111" s="42"/>
      <c r="F111" s="220" t="s">
        <v>950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134</v>
      </c>
      <c r="AU111" s="19" t="s">
        <v>82</v>
      </c>
    </row>
    <row r="112" s="2" customFormat="1">
      <c r="A112" s="40"/>
      <c r="B112" s="41"/>
      <c r="C112" s="42"/>
      <c r="D112" s="224" t="s">
        <v>136</v>
      </c>
      <c r="E112" s="42"/>
      <c r="F112" s="225" t="s">
        <v>952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136</v>
      </c>
      <c r="AU112" s="19" t="s">
        <v>82</v>
      </c>
    </row>
    <row r="113" s="12" customFormat="1" ht="22.8" customHeight="1">
      <c r="A113" s="12"/>
      <c r="B113" s="190"/>
      <c r="C113" s="191"/>
      <c r="D113" s="192" t="s">
        <v>71</v>
      </c>
      <c r="E113" s="204" t="s">
        <v>953</v>
      </c>
      <c r="F113" s="204" t="s">
        <v>954</v>
      </c>
      <c r="G113" s="191"/>
      <c r="H113" s="191"/>
      <c r="I113" s="194"/>
      <c r="J113" s="205">
        <f>BK113</f>
        <v>0</v>
      </c>
      <c r="K113" s="191"/>
      <c r="L113" s="196"/>
      <c r="M113" s="197"/>
      <c r="N113" s="198"/>
      <c r="O113" s="198"/>
      <c r="P113" s="199">
        <f>SUM(P114:P119)</f>
        <v>0</v>
      </c>
      <c r="Q113" s="198"/>
      <c r="R113" s="199">
        <f>SUM(R114:R119)</f>
        <v>0</v>
      </c>
      <c r="S113" s="198"/>
      <c r="T113" s="200">
        <f>SUM(T114:T119)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1" t="s">
        <v>170</v>
      </c>
      <c r="AT113" s="202" t="s">
        <v>71</v>
      </c>
      <c r="AU113" s="202" t="s">
        <v>80</v>
      </c>
      <c r="AY113" s="201" t="s">
        <v>124</v>
      </c>
      <c r="BK113" s="203">
        <f>SUM(BK114:BK119)</f>
        <v>0</v>
      </c>
    </row>
    <row r="114" s="2" customFormat="1" ht="16.5" customHeight="1">
      <c r="A114" s="40"/>
      <c r="B114" s="41"/>
      <c r="C114" s="206" t="s">
        <v>202</v>
      </c>
      <c r="D114" s="206" t="s">
        <v>127</v>
      </c>
      <c r="E114" s="207" t="s">
        <v>955</v>
      </c>
      <c r="F114" s="208" t="s">
        <v>956</v>
      </c>
      <c r="G114" s="209" t="s">
        <v>922</v>
      </c>
      <c r="H114" s="210">
        <v>1</v>
      </c>
      <c r="I114" s="211"/>
      <c r="J114" s="212">
        <f>ROUND(I114*H114,2)</f>
        <v>0</v>
      </c>
      <c r="K114" s="208" t="s">
        <v>131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923</v>
      </c>
      <c r="AT114" s="217" t="s">
        <v>127</v>
      </c>
      <c r="AU114" s="217" t="s">
        <v>82</v>
      </c>
      <c r="AY114" s="19" t="s">
        <v>124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923</v>
      </c>
      <c r="BM114" s="217" t="s">
        <v>957</v>
      </c>
    </row>
    <row r="115" s="2" customFormat="1">
      <c r="A115" s="40"/>
      <c r="B115" s="41"/>
      <c r="C115" s="42"/>
      <c r="D115" s="219" t="s">
        <v>134</v>
      </c>
      <c r="E115" s="42"/>
      <c r="F115" s="220" t="s">
        <v>956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134</v>
      </c>
      <c r="AU115" s="19" t="s">
        <v>82</v>
      </c>
    </row>
    <row r="116" s="2" customFormat="1">
      <c r="A116" s="40"/>
      <c r="B116" s="41"/>
      <c r="C116" s="42"/>
      <c r="D116" s="224" t="s">
        <v>136</v>
      </c>
      <c r="E116" s="42"/>
      <c r="F116" s="225" t="s">
        <v>958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136</v>
      </c>
      <c r="AU116" s="19" t="s">
        <v>82</v>
      </c>
    </row>
    <row r="117" s="2" customFormat="1" ht="16.5" customHeight="1">
      <c r="A117" s="40"/>
      <c r="B117" s="41"/>
      <c r="C117" s="206" t="s">
        <v>200</v>
      </c>
      <c r="D117" s="206" t="s">
        <v>127</v>
      </c>
      <c r="E117" s="207" t="s">
        <v>959</v>
      </c>
      <c r="F117" s="208" t="s">
        <v>960</v>
      </c>
      <c r="G117" s="209" t="s">
        <v>922</v>
      </c>
      <c r="H117" s="210">
        <v>1</v>
      </c>
      <c r="I117" s="211"/>
      <c r="J117" s="212">
        <f>ROUND(I117*H117,2)</f>
        <v>0</v>
      </c>
      <c r="K117" s="208" t="s">
        <v>131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923</v>
      </c>
      <c r="AT117" s="217" t="s">
        <v>127</v>
      </c>
      <c r="AU117" s="217" t="s">
        <v>82</v>
      </c>
      <c r="AY117" s="19" t="s">
        <v>124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923</v>
      </c>
      <c r="BM117" s="217" t="s">
        <v>961</v>
      </c>
    </row>
    <row r="118" s="2" customFormat="1">
      <c r="A118" s="40"/>
      <c r="B118" s="41"/>
      <c r="C118" s="42"/>
      <c r="D118" s="219" t="s">
        <v>134</v>
      </c>
      <c r="E118" s="42"/>
      <c r="F118" s="220" t="s">
        <v>960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134</v>
      </c>
      <c r="AU118" s="19" t="s">
        <v>82</v>
      </c>
    </row>
    <row r="119" s="2" customFormat="1">
      <c r="A119" s="40"/>
      <c r="B119" s="41"/>
      <c r="C119" s="42"/>
      <c r="D119" s="224" t="s">
        <v>136</v>
      </c>
      <c r="E119" s="42"/>
      <c r="F119" s="225" t="s">
        <v>962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136</v>
      </c>
      <c r="AU119" s="19" t="s">
        <v>82</v>
      </c>
    </row>
    <row r="120" s="12" customFormat="1" ht="22.8" customHeight="1">
      <c r="A120" s="12"/>
      <c r="B120" s="190"/>
      <c r="C120" s="191"/>
      <c r="D120" s="192" t="s">
        <v>71</v>
      </c>
      <c r="E120" s="204" t="s">
        <v>963</v>
      </c>
      <c r="F120" s="204" t="s">
        <v>964</v>
      </c>
      <c r="G120" s="191"/>
      <c r="H120" s="191"/>
      <c r="I120" s="194"/>
      <c r="J120" s="205">
        <f>BK120</f>
        <v>0</v>
      </c>
      <c r="K120" s="191"/>
      <c r="L120" s="196"/>
      <c r="M120" s="197"/>
      <c r="N120" s="198"/>
      <c r="O120" s="198"/>
      <c r="P120" s="199">
        <f>SUM(P121:P123)</f>
        <v>0</v>
      </c>
      <c r="Q120" s="198"/>
      <c r="R120" s="199">
        <f>SUM(R121:R123)</f>
        <v>0</v>
      </c>
      <c r="S120" s="198"/>
      <c r="T120" s="200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1" t="s">
        <v>170</v>
      </c>
      <c r="AT120" s="202" t="s">
        <v>71</v>
      </c>
      <c r="AU120" s="202" t="s">
        <v>80</v>
      </c>
      <c r="AY120" s="201" t="s">
        <v>124</v>
      </c>
      <c r="BK120" s="203">
        <f>SUM(BK121:BK123)</f>
        <v>0</v>
      </c>
    </row>
    <row r="121" s="2" customFormat="1" ht="16.5" customHeight="1">
      <c r="A121" s="40"/>
      <c r="B121" s="41"/>
      <c r="C121" s="206" t="s">
        <v>215</v>
      </c>
      <c r="D121" s="206" t="s">
        <v>127</v>
      </c>
      <c r="E121" s="207" t="s">
        <v>965</v>
      </c>
      <c r="F121" s="208" t="s">
        <v>966</v>
      </c>
      <c r="G121" s="209" t="s">
        <v>922</v>
      </c>
      <c r="H121" s="210">
        <v>1</v>
      </c>
      <c r="I121" s="211"/>
      <c r="J121" s="212">
        <f>ROUND(I121*H121,2)</f>
        <v>0</v>
      </c>
      <c r="K121" s="208" t="s">
        <v>131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923</v>
      </c>
      <c r="AT121" s="217" t="s">
        <v>127</v>
      </c>
      <c r="AU121" s="217" t="s">
        <v>82</v>
      </c>
      <c r="AY121" s="19" t="s">
        <v>124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923</v>
      </c>
      <c r="BM121" s="217" t="s">
        <v>967</v>
      </c>
    </row>
    <row r="122" s="2" customFormat="1">
      <c r="A122" s="40"/>
      <c r="B122" s="41"/>
      <c r="C122" s="42"/>
      <c r="D122" s="219" t="s">
        <v>134</v>
      </c>
      <c r="E122" s="42"/>
      <c r="F122" s="220" t="s">
        <v>966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134</v>
      </c>
      <c r="AU122" s="19" t="s">
        <v>82</v>
      </c>
    </row>
    <row r="123" s="2" customFormat="1">
      <c r="A123" s="40"/>
      <c r="B123" s="41"/>
      <c r="C123" s="42"/>
      <c r="D123" s="224" t="s">
        <v>136</v>
      </c>
      <c r="E123" s="42"/>
      <c r="F123" s="225" t="s">
        <v>968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136</v>
      </c>
      <c r="AU123" s="19" t="s">
        <v>82</v>
      </c>
    </row>
    <row r="124" s="12" customFormat="1" ht="22.8" customHeight="1">
      <c r="A124" s="12"/>
      <c r="B124" s="190"/>
      <c r="C124" s="191"/>
      <c r="D124" s="192" t="s">
        <v>71</v>
      </c>
      <c r="E124" s="204" t="s">
        <v>969</v>
      </c>
      <c r="F124" s="204" t="s">
        <v>970</v>
      </c>
      <c r="G124" s="191"/>
      <c r="H124" s="191"/>
      <c r="I124" s="194"/>
      <c r="J124" s="205">
        <f>BK124</f>
        <v>0</v>
      </c>
      <c r="K124" s="191"/>
      <c r="L124" s="196"/>
      <c r="M124" s="197"/>
      <c r="N124" s="198"/>
      <c r="O124" s="198"/>
      <c r="P124" s="199">
        <f>SUM(P125:P129)</f>
        <v>0</v>
      </c>
      <c r="Q124" s="198"/>
      <c r="R124" s="199">
        <f>SUM(R125:R129)</f>
        <v>0</v>
      </c>
      <c r="S124" s="198"/>
      <c r="T124" s="200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1" t="s">
        <v>170</v>
      </c>
      <c r="AT124" s="202" t="s">
        <v>71</v>
      </c>
      <c r="AU124" s="202" t="s">
        <v>80</v>
      </c>
      <c r="AY124" s="201" t="s">
        <v>124</v>
      </c>
      <c r="BK124" s="203">
        <f>SUM(BK125:BK129)</f>
        <v>0</v>
      </c>
    </row>
    <row r="125" s="2" customFormat="1" ht="16.5" customHeight="1">
      <c r="A125" s="40"/>
      <c r="B125" s="41"/>
      <c r="C125" s="206" t="s">
        <v>222</v>
      </c>
      <c r="D125" s="206" t="s">
        <v>127</v>
      </c>
      <c r="E125" s="207" t="s">
        <v>971</v>
      </c>
      <c r="F125" s="208" t="s">
        <v>972</v>
      </c>
      <c r="G125" s="209" t="s">
        <v>922</v>
      </c>
      <c r="H125" s="210">
        <v>1</v>
      </c>
      <c r="I125" s="211"/>
      <c r="J125" s="212">
        <f>ROUND(I125*H125,2)</f>
        <v>0</v>
      </c>
      <c r="K125" s="208" t="s">
        <v>131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923</v>
      </c>
      <c r="AT125" s="217" t="s">
        <v>127</v>
      </c>
      <c r="AU125" s="217" t="s">
        <v>82</v>
      </c>
      <c r="AY125" s="19" t="s">
        <v>124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923</v>
      </c>
      <c r="BM125" s="217" t="s">
        <v>973</v>
      </c>
    </row>
    <row r="126" s="2" customFormat="1">
      <c r="A126" s="40"/>
      <c r="B126" s="41"/>
      <c r="C126" s="42"/>
      <c r="D126" s="219" t="s">
        <v>134</v>
      </c>
      <c r="E126" s="42"/>
      <c r="F126" s="220" t="s">
        <v>972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134</v>
      </c>
      <c r="AU126" s="19" t="s">
        <v>82</v>
      </c>
    </row>
    <row r="127" s="2" customFormat="1">
      <c r="A127" s="40"/>
      <c r="B127" s="41"/>
      <c r="C127" s="42"/>
      <c r="D127" s="224" t="s">
        <v>136</v>
      </c>
      <c r="E127" s="42"/>
      <c r="F127" s="225" t="s">
        <v>974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136</v>
      </c>
      <c r="AU127" s="19" t="s">
        <v>82</v>
      </c>
    </row>
    <row r="128" s="15" customFormat="1">
      <c r="A128" s="15"/>
      <c r="B128" s="258"/>
      <c r="C128" s="259"/>
      <c r="D128" s="219" t="s">
        <v>149</v>
      </c>
      <c r="E128" s="260" t="s">
        <v>19</v>
      </c>
      <c r="F128" s="261" t="s">
        <v>975</v>
      </c>
      <c r="G128" s="259"/>
      <c r="H128" s="260" t="s">
        <v>19</v>
      </c>
      <c r="I128" s="262"/>
      <c r="J128" s="259"/>
      <c r="K128" s="259"/>
      <c r="L128" s="263"/>
      <c r="M128" s="264"/>
      <c r="N128" s="265"/>
      <c r="O128" s="265"/>
      <c r="P128" s="265"/>
      <c r="Q128" s="265"/>
      <c r="R128" s="265"/>
      <c r="S128" s="265"/>
      <c r="T128" s="26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7" t="s">
        <v>149</v>
      </c>
      <c r="AU128" s="267" t="s">
        <v>82</v>
      </c>
      <c r="AV128" s="15" t="s">
        <v>80</v>
      </c>
      <c r="AW128" s="15" t="s">
        <v>33</v>
      </c>
      <c r="AX128" s="15" t="s">
        <v>72</v>
      </c>
      <c r="AY128" s="267" t="s">
        <v>124</v>
      </c>
    </row>
    <row r="129" s="13" customFormat="1">
      <c r="A129" s="13"/>
      <c r="B129" s="226"/>
      <c r="C129" s="227"/>
      <c r="D129" s="219" t="s">
        <v>149</v>
      </c>
      <c r="E129" s="228" t="s">
        <v>19</v>
      </c>
      <c r="F129" s="229" t="s">
        <v>80</v>
      </c>
      <c r="G129" s="227"/>
      <c r="H129" s="230">
        <v>1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149</v>
      </c>
      <c r="AU129" s="236" t="s">
        <v>82</v>
      </c>
      <c r="AV129" s="13" t="s">
        <v>82</v>
      </c>
      <c r="AW129" s="13" t="s">
        <v>33</v>
      </c>
      <c r="AX129" s="13" t="s">
        <v>80</v>
      </c>
      <c r="AY129" s="236" t="s">
        <v>124</v>
      </c>
    </row>
    <row r="130" s="12" customFormat="1" ht="22.8" customHeight="1">
      <c r="A130" s="12"/>
      <c r="B130" s="190"/>
      <c r="C130" s="191"/>
      <c r="D130" s="192" t="s">
        <v>71</v>
      </c>
      <c r="E130" s="204" t="s">
        <v>976</v>
      </c>
      <c r="F130" s="204" t="s">
        <v>977</v>
      </c>
      <c r="G130" s="191"/>
      <c r="H130" s="191"/>
      <c r="I130" s="194"/>
      <c r="J130" s="205">
        <f>BK130</f>
        <v>0</v>
      </c>
      <c r="K130" s="191"/>
      <c r="L130" s="196"/>
      <c r="M130" s="197"/>
      <c r="N130" s="198"/>
      <c r="O130" s="198"/>
      <c r="P130" s="199">
        <f>SUM(P131:P135)</f>
        <v>0</v>
      </c>
      <c r="Q130" s="198"/>
      <c r="R130" s="199">
        <f>SUM(R131:R135)</f>
        <v>0</v>
      </c>
      <c r="S130" s="198"/>
      <c r="T130" s="200">
        <f>SUM(T131:T135)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1" t="s">
        <v>170</v>
      </c>
      <c r="AT130" s="202" t="s">
        <v>71</v>
      </c>
      <c r="AU130" s="202" t="s">
        <v>80</v>
      </c>
      <c r="AY130" s="201" t="s">
        <v>124</v>
      </c>
      <c r="BK130" s="203">
        <f>SUM(BK131:BK135)</f>
        <v>0</v>
      </c>
    </row>
    <row r="131" s="2" customFormat="1" ht="16.5" customHeight="1">
      <c r="A131" s="40"/>
      <c r="B131" s="41"/>
      <c r="C131" s="206" t="s">
        <v>8</v>
      </c>
      <c r="D131" s="206" t="s">
        <v>127</v>
      </c>
      <c r="E131" s="207" t="s">
        <v>978</v>
      </c>
      <c r="F131" s="208" t="s">
        <v>979</v>
      </c>
      <c r="G131" s="209" t="s">
        <v>902</v>
      </c>
      <c r="H131" s="210">
        <v>32</v>
      </c>
      <c r="I131" s="211"/>
      <c r="J131" s="212">
        <f>ROUND(I131*H131,2)</f>
        <v>0</v>
      </c>
      <c r="K131" s="208" t="s">
        <v>131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923</v>
      </c>
      <c r="AT131" s="217" t="s">
        <v>127</v>
      </c>
      <c r="AU131" s="217" t="s">
        <v>82</v>
      </c>
      <c r="AY131" s="19" t="s">
        <v>124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923</v>
      </c>
      <c r="BM131" s="217" t="s">
        <v>980</v>
      </c>
    </row>
    <row r="132" s="2" customFormat="1">
      <c r="A132" s="40"/>
      <c r="B132" s="41"/>
      <c r="C132" s="42"/>
      <c r="D132" s="219" t="s">
        <v>134</v>
      </c>
      <c r="E132" s="42"/>
      <c r="F132" s="220" t="s">
        <v>979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134</v>
      </c>
      <c r="AU132" s="19" t="s">
        <v>82</v>
      </c>
    </row>
    <row r="133" s="2" customFormat="1">
      <c r="A133" s="40"/>
      <c r="B133" s="41"/>
      <c r="C133" s="42"/>
      <c r="D133" s="224" t="s">
        <v>136</v>
      </c>
      <c r="E133" s="42"/>
      <c r="F133" s="225" t="s">
        <v>981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136</v>
      </c>
      <c r="AU133" s="19" t="s">
        <v>82</v>
      </c>
    </row>
    <row r="134" s="15" customFormat="1">
      <c r="A134" s="15"/>
      <c r="B134" s="258"/>
      <c r="C134" s="259"/>
      <c r="D134" s="219" t="s">
        <v>149</v>
      </c>
      <c r="E134" s="260" t="s">
        <v>19</v>
      </c>
      <c r="F134" s="261" t="s">
        <v>982</v>
      </c>
      <c r="G134" s="259"/>
      <c r="H134" s="260" t="s">
        <v>19</v>
      </c>
      <c r="I134" s="262"/>
      <c r="J134" s="259"/>
      <c r="K134" s="259"/>
      <c r="L134" s="263"/>
      <c r="M134" s="264"/>
      <c r="N134" s="265"/>
      <c r="O134" s="265"/>
      <c r="P134" s="265"/>
      <c r="Q134" s="265"/>
      <c r="R134" s="265"/>
      <c r="S134" s="265"/>
      <c r="T134" s="26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7" t="s">
        <v>149</v>
      </c>
      <c r="AU134" s="267" t="s">
        <v>82</v>
      </c>
      <c r="AV134" s="15" t="s">
        <v>80</v>
      </c>
      <c r="AW134" s="15" t="s">
        <v>33</v>
      </c>
      <c r="AX134" s="15" t="s">
        <v>72</v>
      </c>
      <c r="AY134" s="267" t="s">
        <v>124</v>
      </c>
    </row>
    <row r="135" s="13" customFormat="1">
      <c r="A135" s="13"/>
      <c r="B135" s="226"/>
      <c r="C135" s="227"/>
      <c r="D135" s="219" t="s">
        <v>149</v>
      </c>
      <c r="E135" s="228" t="s">
        <v>19</v>
      </c>
      <c r="F135" s="229" t="s">
        <v>284</v>
      </c>
      <c r="G135" s="227"/>
      <c r="H135" s="230">
        <v>32</v>
      </c>
      <c r="I135" s="231"/>
      <c r="J135" s="227"/>
      <c r="K135" s="227"/>
      <c r="L135" s="232"/>
      <c r="M135" s="276"/>
      <c r="N135" s="277"/>
      <c r="O135" s="277"/>
      <c r="P135" s="277"/>
      <c r="Q135" s="277"/>
      <c r="R135" s="277"/>
      <c r="S135" s="277"/>
      <c r="T135" s="27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149</v>
      </c>
      <c r="AU135" s="236" t="s">
        <v>82</v>
      </c>
      <c r="AV135" s="13" t="s">
        <v>82</v>
      </c>
      <c r="AW135" s="13" t="s">
        <v>33</v>
      </c>
      <c r="AX135" s="13" t="s">
        <v>80</v>
      </c>
      <c r="AY135" s="236" t="s">
        <v>124</v>
      </c>
    </row>
    <row r="136" s="2" customFormat="1" ht="6.96" customHeight="1">
      <c r="A136" s="40"/>
      <c r="B136" s="61"/>
      <c r="C136" s="62"/>
      <c r="D136" s="62"/>
      <c r="E136" s="62"/>
      <c r="F136" s="62"/>
      <c r="G136" s="62"/>
      <c r="H136" s="62"/>
      <c r="I136" s="62"/>
      <c r="J136" s="62"/>
      <c r="K136" s="62"/>
      <c r="L136" s="46"/>
      <c r="M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</row>
  </sheetData>
  <sheetProtection sheet="1" autoFilter="0" formatColumns="0" formatRows="0" objects="1" scenarios="1" spinCount="100000" saltValue="hwKGjNTHQfM5TR6FcN5DtfGuhSmJZxDaR6bsiex80id/viWkL51Q3aiyQYkw+oNUi3L93hk185ykpR7ZU7FQaQ==" hashValue="7zbF/Xkbf1gDg0YZQElCY0WtfYxATZx431caTP4WS0u7o/u7wIDdtXEstFMbzUJt65xAWe7nEppObyzN/LXSLg==" algorithmName="SHA-512" password="CC35"/>
  <autoFilter ref="C85:K135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4_02/013254000"/>
    <hyperlink ref="F95" r:id="rId2" display="https://podminky.urs.cz/item/CS_URS_2024_02/032103000"/>
    <hyperlink ref="F98" r:id="rId3" display="https://podminky.urs.cz/item/CS_URS_2024_02/032803000"/>
    <hyperlink ref="F103" r:id="rId4" display="https://podminky.urs.cz/item/CS_URS_2024_02/033103000"/>
    <hyperlink ref="F106" r:id="rId5" display="https://podminky.urs.cz/item/CS_URS_2024_02/033203000"/>
    <hyperlink ref="F109" r:id="rId6" display="https://podminky.urs.cz/item/CS_URS_2024_02/034103000"/>
    <hyperlink ref="F112" r:id="rId7" display="https://podminky.urs.cz/item/CS_URS_2024_02/039103000"/>
    <hyperlink ref="F116" r:id="rId8" display="https://podminky.urs.cz/item/CS_URS_2024_02/045203000"/>
    <hyperlink ref="F119" r:id="rId9" display="https://podminky.urs.cz/item/CS_URS_2024_02/045303000"/>
    <hyperlink ref="F123" r:id="rId10" display="https://podminky.urs.cz/item/CS_URS_2024_02/065002000"/>
    <hyperlink ref="F127" r:id="rId11" display="https://podminky.urs.cz/item/CS_URS_2024_02/071103000"/>
    <hyperlink ref="F133" r:id="rId12" display="https://podminky.urs.cz/item/CS_URS_2024_02/094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79" customWidth="1"/>
    <col min="2" max="2" width="1.667969" style="279" customWidth="1"/>
    <col min="3" max="4" width="5" style="279" customWidth="1"/>
    <col min="5" max="5" width="11.66016" style="279" customWidth="1"/>
    <col min="6" max="6" width="9.160156" style="279" customWidth="1"/>
    <col min="7" max="7" width="5" style="279" customWidth="1"/>
    <col min="8" max="8" width="77.83203" style="279" customWidth="1"/>
    <col min="9" max="10" width="20" style="279" customWidth="1"/>
    <col min="11" max="11" width="1.667969" style="279" customWidth="1"/>
  </cols>
  <sheetData>
    <row r="1" s="1" customFormat="1" ht="37.5" customHeight="1"/>
    <row r="2" s="1" customFormat="1" ht="7.5" customHeight="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r="3" s="16" customFormat="1" ht="45" customHeight="1">
      <c r="B3" s="283"/>
      <c r="C3" s="284" t="s">
        <v>983</v>
      </c>
      <c r="D3" s="284"/>
      <c r="E3" s="284"/>
      <c r="F3" s="284"/>
      <c r="G3" s="284"/>
      <c r="H3" s="284"/>
      <c r="I3" s="284"/>
      <c r="J3" s="284"/>
      <c r="K3" s="285"/>
    </row>
    <row r="4" s="1" customFormat="1" ht="25.5" customHeight="1">
      <c r="B4" s="286"/>
      <c r="C4" s="287" t="s">
        <v>984</v>
      </c>
      <c r="D4" s="287"/>
      <c r="E4" s="287"/>
      <c r="F4" s="287"/>
      <c r="G4" s="287"/>
      <c r="H4" s="287"/>
      <c r="I4" s="287"/>
      <c r="J4" s="287"/>
      <c r="K4" s="288"/>
    </row>
    <row r="5" s="1" customFormat="1" ht="5.25" customHeight="1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r="6" s="1" customFormat="1" ht="15" customHeight="1">
      <c r="B6" s="286"/>
      <c r="C6" s="290" t="s">
        <v>985</v>
      </c>
      <c r="D6" s="290"/>
      <c r="E6" s="290"/>
      <c r="F6" s="290"/>
      <c r="G6" s="290"/>
      <c r="H6" s="290"/>
      <c r="I6" s="290"/>
      <c r="J6" s="290"/>
      <c r="K6" s="288"/>
    </row>
    <row r="7" s="1" customFormat="1" ht="15" customHeight="1">
      <c r="B7" s="291"/>
      <c r="C7" s="290" t="s">
        <v>986</v>
      </c>
      <c r="D7" s="290"/>
      <c r="E7" s="290"/>
      <c r="F7" s="290"/>
      <c r="G7" s="290"/>
      <c r="H7" s="290"/>
      <c r="I7" s="290"/>
      <c r="J7" s="290"/>
      <c r="K7" s="288"/>
    </row>
    <row r="8" s="1" customFormat="1" ht="12.75" customHeight="1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r="9" s="1" customFormat="1" ht="15" customHeight="1">
      <c r="B9" s="291"/>
      <c r="C9" s="290" t="s">
        <v>987</v>
      </c>
      <c r="D9" s="290"/>
      <c r="E9" s="290"/>
      <c r="F9" s="290"/>
      <c r="G9" s="290"/>
      <c r="H9" s="290"/>
      <c r="I9" s="290"/>
      <c r="J9" s="290"/>
      <c r="K9" s="288"/>
    </row>
    <row r="10" s="1" customFormat="1" ht="15" customHeight="1">
      <c r="B10" s="291"/>
      <c r="C10" s="290"/>
      <c r="D10" s="290" t="s">
        <v>988</v>
      </c>
      <c r="E10" s="290"/>
      <c r="F10" s="290"/>
      <c r="G10" s="290"/>
      <c r="H10" s="290"/>
      <c r="I10" s="290"/>
      <c r="J10" s="290"/>
      <c r="K10" s="288"/>
    </row>
    <row r="11" s="1" customFormat="1" ht="15" customHeight="1">
      <c r="B11" s="291"/>
      <c r="C11" s="292"/>
      <c r="D11" s="290" t="s">
        <v>989</v>
      </c>
      <c r="E11" s="290"/>
      <c r="F11" s="290"/>
      <c r="G11" s="290"/>
      <c r="H11" s="290"/>
      <c r="I11" s="290"/>
      <c r="J11" s="290"/>
      <c r="K11" s="288"/>
    </row>
    <row r="12" s="1" customFormat="1" ht="15" customHeight="1">
      <c r="B12" s="291"/>
      <c r="C12" s="292"/>
      <c r="D12" s="290"/>
      <c r="E12" s="290"/>
      <c r="F12" s="290"/>
      <c r="G12" s="290"/>
      <c r="H12" s="290"/>
      <c r="I12" s="290"/>
      <c r="J12" s="290"/>
      <c r="K12" s="288"/>
    </row>
    <row r="13" s="1" customFormat="1" ht="15" customHeight="1">
      <c r="B13" s="291"/>
      <c r="C13" s="292"/>
      <c r="D13" s="293" t="s">
        <v>990</v>
      </c>
      <c r="E13" s="290"/>
      <c r="F13" s="290"/>
      <c r="G13" s="290"/>
      <c r="H13" s="290"/>
      <c r="I13" s="290"/>
      <c r="J13" s="290"/>
      <c r="K13" s="288"/>
    </row>
    <row r="14" s="1" customFormat="1" ht="12.7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88"/>
    </row>
    <row r="15" s="1" customFormat="1" ht="15" customHeight="1">
      <c r="B15" s="291"/>
      <c r="C15" s="292"/>
      <c r="D15" s="290" t="s">
        <v>991</v>
      </c>
      <c r="E15" s="290"/>
      <c r="F15" s="290"/>
      <c r="G15" s="290"/>
      <c r="H15" s="290"/>
      <c r="I15" s="290"/>
      <c r="J15" s="290"/>
      <c r="K15" s="288"/>
    </row>
    <row r="16" s="1" customFormat="1" ht="15" customHeight="1">
      <c r="B16" s="291"/>
      <c r="C16" s="292"/>
      <c r="D16" s="290" t="s">
        <v>992</v>
      </c>
      <c r="E16" s="290"/>
      <c r="F16" s="290"/>
      <c r="G16" s="290"/>
      <c r="H16" s="290"/>
      <c r="I16" s="290"/>
      <c r="J16" s="290"/>
      <c r="K16" s="288"/>
    </row>
    <row r="17" s="1" customFormat="1" ht="15" customHeight="1">
      <c r="B17" s="291"/>
      <c r="C17" s="292"/>
      <c r="D17" s="290" t="s">
        <v>993</v>
      </c>
      <c r="E17" s="290"/>
      <c r="F17" s="290"/>
      <c r="G17" s="290"/>
      <c r="H17" s="290"/>
      <c r="I17" s="290"/>
      <c r="J17" s="290"/>
      <c r="K17" s="288"/>
    </row>
    <row r="18" s="1" customFormat="1" ht="15" customHeight="1">
      <c r="B18" s="291"/>
      <c r="C18" s="292"/>
      <c r="D18" s="292"/>
      <c r="E18" s="294" t="s">
        <v>79</v>
      </c>
      <c r="F18" s="290" t="s">
        <v>994</v>
      </c>
      <c r="G18" s="290"/>
      <c r="H18" s="290"/>
      <c r="I18" s="290"/>
      <c r="J18" s="290"/>
      <c r="K18" s="288"/>
    </row>
    <row r="19" s="1" customFormat="1" ht="15" customHeight="1">
      <c r="B19" s="291"/>
      <c r="C19" s="292"/>
      <c r="D19" s="292"/>
      <c r="E19" s="294" t="s">
        <v>995</v>
      </c>
      <c r="F19" s="290" t="s">
        <v>996</v>
      </c>
      <c r="G19" s="290"/>
      <c r="H19" s="290"/>
      <c r="I19" s="290"/>
      <c r="J19" s="290"/>
      <c r="K19" s="288"/>
    </row>
    <row r="20" s="1" customFormat="1" ht="15" customHeight="1">
      <c r="B20" s="291"/>
      <c r="C20" s="292"/>
      <c r="D20" s="292"/>
      <c r="E20" s="294" t="s">
        <v>997</v>
      </c>
      <c r="F20" s="290" t="s">
        <v>998</v>
      </c>
      <c r="G20" s="290"/>
      <c r="H20" s="290"/>
      <c r="I20" s="290"/>
      <c r="J20" s="290"/>
      <c r="K20" s="288"/>
    </row>
    <row r="21" s="1" customFormat="1" ht="15" customHeight="1">
      <c r="B21" s="291"/>
      <c r="C21" s="292"/>
      <c r="D21" s="292"/>
      <c r="E21" s="294" t="s">
        <v>999</v>
      </c>
      <c r="F21" s="290" t="s">
        <v>90</v>
      </c>
      <c r="G21" s="290"/>
      <c r="H21" s="290"/>
      <c r="I21" s="290"/>
      <c r="J21" s="290"/>
      <c r="K21" s="288"/>
    </row>
    <row r="22" s="1" customFormat="1" ht="15" customHeight="1">
      <c r="B22" s="291"/>
      <c r="C22" s="292"/>
      <c r="D22" s="292"/>
      <c r="E22" s="294" t="s">
        <v>1000</v>
      </c>
      <c r="F22" s="290" t="s">
        <v>1001</v>
      </c>
      <c r="G22" s="290"/>
      <c r="H22" s="290"/>
      <c r="I22" s="290"/>
      <c r="J22" s="290"/>
      <c r="K22" s="288"/>
    </row>
    <row r="23" s="1" customFormat="1" ht="15" customHeight="1">
      <c r="B23" s="291"/>
      <c r="C23" s="292"/>
      <c r="D23" s="292"/>
      <c r="E23" s="294" t="s">
        <v>1002</v>
      </c>
      <c r="F23" s="290" t="s">
        <v>1003</v>
      </c>
      <c r="G23" s="290"/>
      <c r="H23" s="290"/>
      <c r="I23" s="290"/>
      <c r="J23" s="290"/>
      <c r="K23" s="288"/>
    </row>
    <row r="24" s="1" customFormat="1" ht="12.75" customHeight="1">
      <c r="B24" s="291"/>
      <c r="C24" s="292"/>
      <c r="D24" s="292"/>
      <c r="E24" s="292"/>
      <c r="F24" s="292"/>
      <c r="G24" s="292"/>
      <c r="H24" s="292"/>
      <c r="I24" s="292"/>
      <c r="J24" s="292"/>
      <c r="K24" s="288"/>
    </row>
    <row r="25" s="1" customFormat="1" ht="15" customHeight="1">
      <c r="B25" s="291"/>
      <c r="C25" s="290" t="s">
        <v>1004</v>
      </c>
      <c r="D25" s="290"/>
      <c r="E25" s="290"/>
      <c r="F25" s="290"/>
      <c r="G25" s="290"/>
      <c r="H25" s="290"/>
      <c r="I25" s="290"/>
      <c r="J25" s="290"/>
      <c r="K25" s="288"/>
    </row>
    <row r="26" s="1" customFormat="1" ht="15" customHeight="1">
      <c r="B26" s="291"/>
      <c r="C26" s="290" t="s">
        <v>1005</v>
      </c>
      <c r="D26" s="290"/>
      <c r="E26" s="290"/>
      <c r="F26" s="290"/>
      <c r="G26" s="290"/>
      <c r="H26" s="290"/>
      <c r="I26" s="290"/>
      <c r="J26" s="290"/>
      <c r="K26" s="288"/>
    </row>
    <row r="27" s="1" customFormat="1" ht="15" customHeight="1">
      <c r="B27" s="291"/>
      <c r="C27" s="290"/>
      <c r="D27" s="290" t="s">
        <v>1006</v>
      </c>
      <c r="E27" s="290"/>
      <c r="F27" s="290"/>
      <c r="G27" s="290"/>
      <c r="H27" s="290"/>
      <c r="I27" s="290"/>
      <c r="J27" s="290"/>
      <c r="K27" s="288"/>
    </row>
    <row r="28" s="1" customFormat="1" ht="15" customHeight="1">
      <c r="B28" s="291"/>
      <c r="C28" s="292"/>
      <c r="D28" s="290" t="s">
        <v>1007</v>
      </c>
      <c r="E28" s="290"/>
      <c r="F28" s="290"/>
      <c r="G28" s="290"/>
      <c r="H28" s="290"/>
      <c r="I28" s="290"/>
      <c r="J28" s="290"/>
      <c r="K28" s="288"/>
    </row>
    <row r="29" s="1" customFormat="1" ht="12.7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88"/>
    </row>
    <row r="30" s="1" customFormat="1" ht="15" customHeight="1">
      <c r="B30" s="291"/>
      <c r="C30" s="292"/>
      <c r="D30" s="290" t="s">
        <v>1008</v>
      </c>
      <c r="E30" s="290"/>
      <c r="F30" s="290"/>
      <c r="G30" s="290"/>
      <c r="H30" s="290"/>
      <c r="I30" s="290"/>
      <c r="J30" s="290"/>
      <c r="K30" s="288"/>
    </row>
    <row r="31" s="1" customFormat="1" ht="15" customHeight="1">
      <c r="B31" s="291"/>
      <c r="C31" s="292"/>
      <c r="D31" s="290" t="s">
        <v>1009</v>
      </c>
      <c r="E31" s="290"/>
      <c r="F31" s="290"/>
      <c r="G31" s="290"/>
      <c r="H31" s="290"/>
      <c r="I31" s="290"/>
      <c r="J31" s="290"/>
      <c r="K31" s="288"/>
    </row>
    <row r="32" s="1" customFormat="1" ht="12.75" customHeight="1">
      <c r="B32" s="291"/>
      <c r="C32" s="292"/>
      <c r="D32" s="292"/>
      <c r="E32" s="292"/>
      <c r="F32" s="292"/>
      <c r="G32" s="292"/>
      <c r="H32" s="292"/>
      <c r="I32" s="292"/>
      <c r="J32" s="292"/>
      <c r="K32" s="288"/>
    </row>
    <row r="33" s="1" customFormat="1" ht="15" customHeight="1">
      <c r="B33" s="291"/>
      <c r="C33" s="292"/>
      <c r="D33" s="290" t="s">
        <v>1010</v>
      </c>
      <c r="E33" s="290"/>
      <c r="F33" s="290"/>
      <c r="G33" s="290"/>
      <c r="H33" s="290"/>
      <c r="I33" s="290"/>
      <c r="J33" s="290"/>
      <c r="K33" s="288"/>
    </row>
    <row r="34" s="1" customFormat="1" ht="15" customHeight="1">
      <c r="B34" s="291"/>
      <c r="C34" s="292"/>
      <c r="D34" s="290" t="s">
        <v>1011</v>
      </c>
      <c r="E34" s="290"/>
      <c r="F34" s="290"/>
      <c r="G34" s="290"/>
      <c r="H34" s="290"/>
      <c r="I34" s="290"/>
      <c r="J34" s="290"/>
      <c r="K34" s="288"/>
    </row>
    <row r="35" s="1" customFormat="1" ht="15" customHeight="1">
      <c r="B35" s="291"/>
      <c r="C35" s="292"/>
      <c r="D35" s="290" t="s">
        <v>1012</v>
      </c>
      <c r="E35" s="290"/>
      <c r="F35" s="290"/>
      <c r="G35" s="290"/>
      <c r="H35" s="290"/>
      <c r="I35" s="290"/>
      <c r="J35" s="290"/>
      <c r="K35" s="288"/>
    </row>
    <row r="36" s="1" customFormat="1" ht="15" customHeight="1">
      <c r="B36" s="291"/>
      <c r="C36" s="292"/>
      <c r="D36" s="290"/>
      <c r="E36" s="293" t="s">
        <v>110</v>
      </c>
      <c r="F36" s="290"/>
      <c r="G36" s="290" t="s">
        <v>1013</v>
      </c>
      <c r="H36" s="290"/>
      <c r="I36" s="290"/>
      <c r="J36" s="290"/>
      <c r="K36" s="288"/>
    </row>
    <row r="37" s="1" customFormat="1" ht="30.75" customHeight="1">
      <c r="B37" s="291"/>
      <c r="C37" s="292"/>
      <c r="D37" s="290"/>
      <c r="E37" s="293" t="s">
        <v>1014</v>
      </c>
      <c r="F37" s="290"/>
      <c r="G37" s="290" t="s">
        <v>1015</v>
      </c>
      <c r="H37" s="290"/>
      <c r="I37" s="290"/>
      <c r="J37" s="290"/>
      <c r="K37" s="288"/>
    </row>
    <row r="38" s="1" customFormat="1" ht="15" customHeight="1">
      <c r="B38" s="291"/>
      <c r="C38" s="292"/>
      <c r="D38" s="290"/>
      <c r="E38" s="293" t="s">
        <v>53</v>
      </c>
      <c r="F38" s="290"/>
      <c r="G38" s="290" t="s">
        <v>1016</v>
      </c>
      <c r="H38" s="290"/>
      <c r="I38" s="290"/>
      <c r="J38" s="290"/>
      <c r="K38" s="288"/>
    </row>
    <row r="39" s="1" customFormat="1" ht="15" customHeight="1">
      <c r="B39" s="291"/>
      <c r="C39" s="292"/>
      <c r="D39" s="290"/>
      <c r="E39" s="293" t="s">
        <v>54</v>
      </c>
      <c r="F39" s="290"/>
      <c r="G39" s="290" t="s">
        <v>1017</v>
      </c>
      <c r="H39" s="290"/>
      <c r="I39" s="290"/>
      <c r="J39" s="290"/>
      <c r="K39" s="288"/>
    </row>
    <row r="40" s="1" customFormat="1" ht="15" customHeight="1">
      <c r="B40" s="291"/>
      <c r="C40" s="292"/>
      <c r="D40" s="290"/>
      <c r="E40" s="293" t="s">
        <v>111</v>
      </c>
      <c r="F40" s="290"/>
      <c r="G40" s="290" t="s">
        <v>1018</v>
      </c>
      <c r="H40" s="290"/>
      <c r="I40" s="290"/>
      <c r="J40" s="290"/>
      <c r="K40" s="288"/>
    </row>
    <row r="41" s="1" customFormat="1" ht="15" customHeight="1">
      <c r="B41" s="291"/>
      <c r="C41" s="292"/>
      <c r="D41" s="290"/>
      <c r="E41" s="293" t="s">
        <v>112</v>
      </c>
      <c r="F41" s="290"/>
      <c r="G41" s="290" t="s">
        <v>1019</v>
      </c>
      <c r="H41" s="290"/>
      <c r="I41" s="290"/>
      <c r="J41" s="290"/>
      <c r="K41" s="288"/>
    </row>
    <row r="42" s="1" customFormat="1" ht="15" customHeight="1">
      <c r="B42" s="291"/>
      <c r="C42" s="292"/>
      <c r="D42" s="290"/>
      <c r="E42" s="293" t="s">
        <v>1020</v>
      </c>
      <c r="F42" s="290"/>
      <c r="G42" s="290" t="s">
        <v>1021</v>
      </c>
      <c r="H42" s="290"/>
      <c r="I42" s="290"/>
      <c r="J42" s="290"/>
      <c r="K42" s="288"/>
    </row>
    <row r="43" s="1" customFormat="1" ht="15" customHeight="1">
      <c r="B43" s="291"/>
      <c r="C43" s="292"/>
      <c r="D43" s="290"/>
      <c r="E43" s="293"/>
      <c r="F43" s="290"/>
      <c r="G43" s="290" t="s">
        <v>1022</v>
      </c>
      <c r="H43" s="290"/>
      <c r="I43" s="290"/>
      <c r="J43" s="290"/>
      <c r="K43" s="288"/>
    </row>
    <row r="44" s="1" customFormat="1" ht="15" customHeight="1">
      <c r="B44" s="291"/>
      <c r="C44" s="292"/>
      <c r="D44" s="290"/>
      <c r="E44" s="293" t="s">
        <v>1023</v>
      </c>
      <c r="F44" s="290"/>
      <c r="G44" s="290" t="s">
        <v>1024</v>
      </c>
      <c r="H44" s="290"/>
      <c r="I44" s="290"/>
      <c r="J44" s="290"/>
      <c r="K44" s="288"/>
    </row>
    <row r="45" s="1" customFormat="1" ht="15" customHeight="1">
      <c r="B45" s="291"/>
      <c r="C45" s="292"/>
      <c r="D45" s="290"/>
      <c r="E45" s="293" t="s">
        <v>114</v>
      </c>
      <c r="F45" s="290"/>
      <c r="G45" s="290" t="s">
        <v>1025</v>
      </c>
      <c r="H45" s="290"/>
      <c r="I45" s="290"/>
      <c r="J45" s="290"/>
      <c r="K45" s="288"/>
    </row>
    <row r="46" s="1" customFormat="1" ht="12.75" customHeight="1">
      <c r="B46" s="291"/>
      <c r="C46" s="292"/>
      <c r="D46" s="290"/>
      <c r="E46" s="290"/>
      <c r="F46" s="290"/>
      <c r="G46" s="290"/>
      <c r="H46" s="290"/>
      <c r="I46" s="290"/>
      <c r="J46" s="290"/>
      <c r="K46" s="288"/>
    </row>
    <row r="47" s="1" customFormat="1" ht="15" customHeight="1">
      <c r="B47" s="291"/>
      <c r="C47" s="292"/>
      <c r="D47" s="290" t="s">
        <v>1026</v>
      </c>
      <c r="E47" s="290"/>
      <c r="F47" s="290"/>
      <c r="G47" s="290"/>
      <c r="H47" s="290"/>
      <c r="I47" s="290"/>
      <c r="J47" s="290"/>
      <c r="K47" s="288"/>
    </row>
    <row r="48" s="1" customFormat="1" ht="15" customHeight="1">
      <c r="B48" s="291"/>
      <c r="C48" s="292"/>
      <c r="D48" s="292"/>
      <c r="E48" s="290" t="s">
        <v>1027</v>
      </c>
      <c r="F48" s="290"/>
      <c r="G48" s="290"/>
      <c r="H48" s="290"/>
      <c r="I48" s="290"/>
      <c r="J48" s="290"/>
      <c r="K48" s="288"/>
    </row>
    <row r="49" s="1" customFormat="1" ht="15" customHeight="1">
      <c r="B49" s="291"/>
      <c r="C49" s="292"/>
      <c r="D49" s="292"/>
      <c r="E49" s="290" t="s">
        <v>1028</v>
      </c>
      <c r="F49" s="290"/>
      <c r="G49" s="290"/>
      <c r="H49" s="290"/>
      <c r="I49" s="290"/>
      <c r="J49" s="290"/>
      <c r="K49" s="288"/>
    </row>
    <row r="50" s="1" customFormat="1" ht="15" customHeight="1">
      <c r="B50" s="291"/>
      <c r="C50" s="292"/>
      <c r="D50" s="292"/>
      <c r="E50" s="290" t="s">
        <v>1029</v>
      </c>
      <c r="F50" s="290"/>
      <c r="G50" s="290"/>
      <c r="H50" s="290"/>
      <c r="I50" s="290"/>
      <c r="J50" s="290"/>
      <c r="K50" s="288"/>
    </row>
    <row r="51" s="1" customFormat="1" ht="15" customHeight="1">
      <c r="B51" s="291"/>
      <c r="C51" s="292"/>
      <c r="D51" s="290" t="s">
        <v>1030</v>
      </c>
      <c r="E51" s="290"/>
      <c r="F51" s="290"/>
      <c r="G51" s="290"/>
      <c r="H51" s="290"/>
      <c r="I51" s="290"/>
      <c r="J51" s="290"/>
      <c r="K51" s="288"/>
    </row>
    <row r="52" s="1" customFormat="1" ht="25.5" customHeight="1">
      <c r="B52" s="286"/>
      <c r="C52" s="287" t="s">
        <v>1031</v>
      </c>
      <c r="D52" s="287"/>
      <c r="E52" s="287"/>
      <c r="F52" s="287"/>
      <c r="G52" s="287"/>
      <c r="H52" s="287"/>
      <c r="I52" s="287"/>
      <c r="J52" s="287"/>
      <c r="K52" s="288"/>
    </row>
    <row r="53" s="1" customFormat="1" ht="5.25" customHeight="1">
      <c r="B53" s="286"/>
      <c r="C53" s="289"/>
      <c r="D53" s="289"/>
      <c r="E53" s="289"/>
      <c r="F53" s="289"/>
      <c r="G53" s="289"/>
      <c r="H53" s="289"/>
      <c r="I53" s="289"/>
      <c r="J53" s="289"/>
      <c r="K53" s="288"/>
    </row>
    <row r="54" s="1" customFormat="1" ht="15" customHeight="1">
      <c r="B54" s="286"/>
      <c r="C54" s="290" t="s">
        <v>1032</v>
      </c>
      <c r="D54" s="290"/>
      <c r="E54" s="290"/>
      <c r="F54" s="290"/>
      <c r="G54" s="290"/>
      <c r="H54" s="290"/>
      <c r="I54" s="290"/>
      <c r="J54" s="290"/>
      <c r="K54" s="288"/>
    </row>
    <row r="55" s="1" customFormat="1" ht="15" customHeight="1">
      <c r="B55" s="286"/>
      <c r="C55" s="290" t="s">
        <v>1033</v>
      </c>
      <c r="D55" s="290"/>
      <c r="E55" s="290"/>
      <c r="F55" s="290"/>
      <c r="G55" s="290"/>
      <c r="H55" s="290"/>
      <c r="I55" s="290"/>
      <c r="J55" s="290"/>
      <c r="K55" s="288"/>
    </row>
    <row r="56" s="1" customFormat="1" ht="12.75" customHeight="1">
      <c r="B56" s="286"/>
      <c r="C56" s="290"/>
      <c r="D56" s="290"/>
      <c r="E56" s="290"/>
      <c r="F56" s="290"/>
      <c r="G56" s="290"/>
      <c r="H56" s="290"/>
      <c r="I56" s="290"/>
      <c r="J56" s="290"/>
      <c r="K56" s="288"/>
    </row>
    <row r="57" s="1" customFormat="1" ht="15" customHeight="1">
      <c r="B57" s="286"/>
      <c r="C57" s="290" t="s">
        <v>1034</v>
      </c>
      <c r="D57" s="290"/>
      <c r="E57" s="290"/>
      <c r="F57" s="290"/>
      <c r="G57" s="290"/>
      <c r="H57" s="290"/>
      <c r="I57" s="290"/>
      <c r="J57" s="290"/>
      <c r="K57" s="288"/>
    </row>
    <row r="58" s="1" customFormat="1" ht="15" customHeight="1">
      <c r="B58" s="286"/>
      <c r="C58" s="292"/>
      <c r="D58" s="290" t="s">
        <v>1035</v>
      </c>
      <c r="E58" s="290"/>
      <c r="F58" s="290"/>
      <c r="G58" s="290"/>
      <c r="H58" s="290"/>
      <c r="I58" s="290"/>
      <c r="J58" s="290"/>
      <c r="K58" s="288"/>
    </row>
    <row r="59" s="1" customFormat="1" ht="15" customHeight="1">
      <c r="B59" s="286"/>
      <c r="C59" s="292"/>
      <c r="D59" s="290" t="s">
        <v>1036</v>
      </c>
      <c r="E59" s="290"/>
      <c r="F59" s="290"/>
      <c r="G59" s="290"/>
      <c r="H59" s="290"/>
      <c r="I59" s="290"/>
      <c r="J59" s="290"/>
      <c r="K59" s="288"/>
    </row>
    <row r="60" s="1" customFormat="1" ht="15" customHeight="1">
      <c r="B60" s="286"/>
      <c r="C60" s="292"/>
      <c r="D60" s="290" t="s">
        <v>1037</v>
      </c>
      <c r="E60" s="290"/>
      <c r="F60" s="290"/>
      <c r="G60" s="290"/>
      <c r="H60" s="290"/>
      <c r="I60" s="290"/>
      <c r="J60" s="290"/>
      <c r="K60" s="288"/>
    </row>
    <row r="61" s="1" customFormat="1" ht="15" customHeight="1">
      <c r="B61" s="286"/>
      <c r="C61" s="292"/>
      <c r="D61" s="290" t="s">
        <v>1038</v>
      </c>
      <c r="E61" s="290"/>
      <c r="F61" s="290"/>
      <c r="G61" s="290"/>
      <c r="H61" s="290"/>
      <c r="I61" s="290"/>
      <c r="J61" s="290"/>
      <c r="K61" s="288"/>
    </row>
    <row r="62" s="1" customFormat="1" ht="15" customHeight="1">
      <c r="B62" s="286"/>
      <c r="C62" s="292"/>
      <c r="D62" s="295" t="s">
        <v>1039</v>
      </c>
      <c r="E62" s="295"/>
      <c r="F62" s="295"/>
      <c r="G62" s="295"/>
      <c r="H62" s="295"/>
      <c r="I62" s="295"/>
      <c r="J62" s="295"/>
      <c r="K62" s="288"/>
    </row>
    <row r="63" s="1" customFormat="1" ht="15" customHeight="1">
      <c r="B63" s="286"/>
      <c r="C63" s="292"/>
      <c r="D63" s="290" t="s">
        <v>1040</v>
      </c>
      <c r="E63" s="290"/>
      <c r="F63" s="290"/>
      <c r="G63" s="290"/>
      <c r="H63" s="290"/>
      <c r="I63" s="290"/>
      <c r="J63" s="290"/>
      <c r="K63" s="288"/>
    </row>
    <row r="64" s="1" customFormat="1" ht="12.75" customHeight="1">
      <c r="B64" s="286"/>
      <c r="C64" s="292"/>
      <c r="D64" s="292"/>
      <c r="E64" s="296"/>
      <c r="F64" s="292"/>
      <c r="G64" s="292"/>
      <c r="H64" s="292"/>
      <c r="I64" s="292"/>
      <c r="J64" s="292"/>
      <c r="K64" s="288"/>
    </row>
    <row r="65" s="1" customFormat="1" ht="15" customHeight="1">
      <c r="B65" s="286"/>
      <c r="C65" s="292"/>
      <c r="D65" s="290" t="s">
        <v>1041</v>
      </c>
      <c r="E65" s="290"/>
      <c r="F65" s="290"/>
      <c r="G65" s="290"/>
      <c r="H65" s="290"/>
      <c r="I65" s="290"/>
      <c r="J65" s="290"/>
      <c r="K65" s="288"/>
    </row>
    <row r="66" s="1" customFormat="1" ht="15" customHeight="1">
      <c r="B66" s="286"/>
      <c r="C66" s="292"/>
      <c r="D66" s="295" t="s">
        <v>1042</v>
      </c>
      <c r="E66" s="295"/>
      <c r="F66" s="295"/>
      <c r="G66" s="295"/>
      <c r="H66" s="295"/>
      <c r="I66" s="295"/>
      <c r="J66" s="295"/>
      <c r="K66" s="288"/>
    </row>
    <row r="67" s="1" customFormat="1" ht="15" customHeight="1">
      <c r="B67" s="286"/>
      <c r="C67" s="292"/>
      <c r="D67" s="290" t="s">
        <v>1043</v>
      </c>
      <c r="E67" s="290"/>
      <c r="F67" s="290"/>
      <c r="G67" s="290"/>
      <c r="H67" s="290"/>
      <c r="I67" s="290"/>
      <c r="J67" s="290"/>
      <c r="K67" s="288"/>
    </row>
    <row r="68" s="1" customFormat="1" ht="15" customHeight="1">
      <c r="B68" s="286"/>
      <c r="C68" s="292"/>
      <c r="D68" s="290" t="s">
        <v>1044</v>
      </c>
      <c r="E68" s="290"/>
      <c r="F68" s="290"/>
      <c r="G68" s="290"/>
      <c r="H68" s="290"/>
      <c r="I68" s="290"/>
      <c r="J68" s="290"/>
      <c r="K68" s="288"/>
    </row>
    <row r="69" s="1" customFormat="1" ht="15" customHeight="1">
      <c r="B69" s="286"/>
      <c r="C69" s="292"/>
      <c r="D69" s="290" t="s">
        <v>1045</v>
      </c>
      <c r="E69" s="290"/>
      <c r="F69" s="290"/>
      <c r="G69" s="290"/>
      <c r="H69" s="290"/>
      <c r="I69" s="290"/>
      <c r="J69" s="290"/>
      <c r="K69" s="288"/>
    </row>
    <row r="70" s="1" customFormat="1" ht="15" customHeight="1">
      <c r="B70" s="286"/>
      <c r="C70" s="292"/>
      <c r="D70" s="290" t="s">
        <v>1046</v>
      </c>
      <c r="E70" s="290"/>
      <c r="F70" s="290"/>
      <c r="G70" s="290"/>
      <c r="H70" s="290"/>
      <c r="I70" s="290"/>
      <c r="J70" s="290"/>
      <c r="K70" s="288"/>
    </row>
    <row r="7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="1" customFormat="1" ht="45" customHeight="1">
      <c r="B75" s="305"/>
      <c r="C75" s="306" t="s">
        <v>1047</v>
      </c>
      <c r="D75" s="306"/>
      <c r="E75" s="306"/>
      <c r="F75" s="306"/>
      <c r="G75" s="306"/>
      <c r="H75" s="306"/>
      <c r="I75" s="306"/>
      <c r="J75" s="306"/>
      <c r="K75" s="307"/>
    </row>
    <row r="76" s="1" customFormat="1" ht="17.25" customHeight="1">
      <c r="B76" s="305"/>
      <c r="C76" s="308" t="s">
        <v>1048</v>
      </c>
      <c r="D76" s="308"/>
      <c r="E76" s="308"/>
      <c r="F76" s="308" t="s">
        <v>1049</v>
      </c>
      <c r="G76" s="309"/>
      <c r="H76" s="308" t="s">
        <v>54</v>
      </c>
      <c r="I76" s="308" t="s">
        <v>57</v>
      </c>
      <c r="J76" s="308" t="s">
        <v>1050</v>
      </c>
      <c r="K76" s="307"/>
    </row>
    <row r="77" s="1" customFormat="1" ht="17.25" customHeight="1">
      <c r="B77" s="305"/>
      <c r="C77" s="310" t="s">
        <v>1051</v>
      </c>
      <c r="D77" s="310"/>
      <c r="E77" s="310"/>
      <c r="F77" s="311" t="s">
        <v>1052</v>
      </c>
      <c r="G77" s="312"/>
      <c r="H77" s="310"/>
      <c r="I77" s="310"/>
      <c r="J77" s="310" t="s">
        <v>1053</v>
      </c>
      <c r="K77" s="307"/>
    </row>
    <row r="78" s="1" customFormat="1" ht="5.25" customHeight="1">
      <c r="B78" s="305"/>
      <c r="C78" s="313"/>
      <c r="D78" s="313"/>
      <c r="E78" s="313"/>
      <c r="F78" s="313"/>
      <c r="G78" s="314"/>
      <c r="H78" s="313"/>
      <c r="I78" s="313"/>
      <c r="J78" s="313"/>
      <c r="K78" s="307"/>
    </row>
    <row r="79" s="1" customFormat="1" ht="15" customHeight="1">
      <c r="B79" s="305"/>
      <c r="C79" s="293" t="s">
        <v>53</v>
      </c>
      <c r="D79" s="315"/>
      <c r="E79" s="315"/>
      <c r="F79" s="316" t="s">
        <v>1054</v>
      </c>
      <c r="G79" s="317"/>
      <c r="H79" s="293" t="s">
        <v>1055</v>
      </c>
      <c r="I79" s="293" t="s">
        <v>1056</v>
      </c>
      <c r="J79" s="293">
        <v>20</v>
      </c>
      <c r="K79" s="307"/>
    </row>
    <row r="80" s="1" customFormat="1" ht="15" customHeight="1">
      <c r="B80" s="305"/>
      <c r="C80" s="293" t="s">
        <v>1057</v>
      </c>
      <c r="D80" s="293"/>
      <c r="E80" s="293"/>
      <c r="F80" s="316" t="s">
        <v>1054</v>
      </c>
      <c r="G80" s="317"/>
      <c r="H80" s="293" t="s">
        <v>1058</v>
      </c>
      <c r="I80" s="293" t="s">
        <v>1056</v>
      </c>
      <c r="J80" s="293">
        <v>120</v>
      </c>
      <c r="K80" s="307"/>
    </row>
    <row r="81" s="1" customFormat="1" ht="15" customHeight="1">
      <c r="B81" s="318"/>
      <c r="C81" s="293" t="s">
        <v>1059</v>
      </c>
      <c r="D81" s="293"/>
      <c r="E81" s="293"/>
      <c r="F81" s="316" t="s">
        <v>1060</v>
      </c>
      <c r="G81" s="317"/>
      <c r="H81" s="293" t="s">
        <v>1061</v>
      </c>
      <c r="I81" s="293" t="s">
        <v>1056</v>
      </c>
      <c r="J81" s="293">
        <v>50</v>
      </c>
      <c r="K81" s="307"/>
    </row>
    <row r="82" s="1" customFormat="1" ht="15" customHeight="1">
      <c r="B82" s="318"/>
      <c r="C82" s="293" t="s">
        <v>1062</v>
      </c>
      <c r="D82" s="293"/>
      <c r="E82" s="293"/>
      <c r="F82" s="316" t="s">
        <v>1054</v>
      </c>
      <c r="G82" s="317"/>
      <c r="H82" s="293" t="s">
        <v>1063</v>
      </c>
      <c r="I82" s="293" t="s">
        <v>1064</v>
      </c>
      <c r="J82" s="293"/>
      <c r="K82" s="307"/>
    </row>
    <row r="83" s="1" customFormat="1" ht="15" customHeight="1">
      <c r="B83" s="318"/>
      <c r="C83" s="319" t="s">
        <v>1065</v>
      </c>
      <c r="D83" s="319"/>
      <c r="E83" s="319"/>
      <c r="F83" s="320" t="s">
        <v>1060</v>
      </c>
      <c r="G83" s="319"/>
      <c r="H83" s="319" t="s">
        <v>1066</v>
      </c>
      <c r="I83" s="319" t="s">
        <v>1056</v>
      </c>
      <c r="J83" s="319">
        <v>15</v>
      </c>
      <c r="K83" s="307"/>
    </row>
    <row r="84" s="1" customFormat="1" ht="15" customHeight="1">
      <c r="B84" s="318"/>
      <c r="C84" s="319" t="s">
        <v>1067</v>
      </c>
      <c r="D84" s="319"/>
      <c r="E84" s="319"/>
      <c r="F84" s="320" t="s">
        <v>1060</v>
      </c>
      <c r="G84" s="319"/>
      <c r="H84" s="319" t="s">
        <v>1068</v>
      </c>
      <c r="I84" s="319" t="s">
        <v>1056</v>
      </c>
      <c r="J84" s="319">
        <v>15</v>
      </c>
      <c r="K84" s="307"/>
    </row>
    <row r="85" s="1" customFormat="1" ht="15" customHeight="1">
      <c r="B85" s="318"/>
      <c r="C85" s="319" t="s">
        <v>1069</v>
      </c>
      <c r="D85" s="319"/>
      <c r="E85" s="319"/>
      <c r="F85" s="320" t="s">
        <v>1060</v>
      </c>
      <c r="G85" s="319"/>
      <c r="H85" s="319" t="s">
        <v>1070</v>
      </c>
      <c r="I85" s="319" t="s">
        <v>1056</v>
      </c>
      <c r="J85" s="319">
        <v>20</v>
      </c>
      <c r="K85" s="307"/>
    </row>
    <row r="86" s="1" customFormat="1" ht="15" customHeight="1">
      <c r="B86" s="318"/>
      <c r="C86" s="319" t="s">
        <v>1071</v>
      </c>
      <c r="D86" s="319"/>
      <c r="E86" s="319"/>
      <c r="F86" s="320" t="s">
        <v>1060</v>
      </c>
      <c r="G86" s="319"/>
      <c r="H86" s="319" t="s">
        <v>1072</v>
      </c>
      <c r="I86" s="319" t="s">
        <v>1056</v>
      </c>
      <c r="J86" s="319">
        <v>20</v>
      </c>
      <c r="K86" s="307"/>
    </row>
    <row r="87" s="1" customFormat="1" ht="15" customHeight="1">
      <c r="B87" s="318"/>
      <c r="C87" s="293" t="s">
        <v>1073</v>
      </c>
      <c r="D87" s="293"/>
      <c r="E87" s="293"/>
      <c r="F87" s="316" t="s">
        <v>1060</v>
      </c>
      <c r="G87" s="317"/>
      <c r="H87" s="293" t="s">
        <v>1074</v>
      </c>
      <c r="I87" s="293" t="s">
        <v>1056</v>
      </c>
      <c r="J87" s="293">
        <v>50</v>
      </c>
      <c r="K87" s="307"/>
    </row>
    <row r="88" s="1" customFormat="1" ht="15" customHeight="1">
      <c r="B88" s="318"/>
      <c r="C88" s="293" t="s">
        <v>1075</v>
      </c>
      <c r="D88" s="293"/>
      <c r="E88" s="293"/>
      <c r="F88" s="316" t="s">
        <v>1060</v>
      </c>
      <c r="G88" s="317"/>
      <c r="H88" s="293" t="s">
        <v>1076</v>
      </c>
      <c r="I88" s="293" t="s">
        <v>1056</v>
      </c>
      <c r="J88" s="293">
        <v>20</v>
      </c>
      <c r="K88" s="307"/>
    </row>
    <row r="89" s="1" customFormat="1" ht="15" customHeight="1">
      <c r="B89" s="318"/>
      <c r="C89" s="293" t="s">
        <v>1077</v>
      </c>
      <c r="D89" s="293"/>
      <c r="E89" s="293"/>
      <c r="F89" s="316" t="s">
        <v>1060</v>
      </c>
      <c r="G89" s="317"/>
      <c r="H89" s="293" t="s">
        <v>1078</v>
      </c>
      <c r="I89" s="293" t="s">
        <v>1056</v>
      </c>
      <c r="J89" s="293">
        <v>20</v>
      </c>
      <c r="K89" s="307"/>
    </row>
    <row r="90" s="1" customFormat="1" ht="15" customHeight="1">
      <c r="B90" s="318"/>
      <c r="C90" s="293" t="s">
        <v>1079</v>
      </c>
      <c r="D90" s="293"/>
      <c r="E90" s="293"/>
      <c r="F90" s="316" t="s">
        <v>1060</v>
      </c>
      <c r="G90" s="317"/>
      <c r="H90" s="293" t="s">
        <v>1080</v>
      </c>
      <c r="I90" s="293" t="s">
        <v>1056</v>
      </c>
      <c r="J90" s="293">
        <v>50</v>
      </c>
      <c r="K90" s="307"/>
    </row>
    <row r="91" s="1" customFormat="1" ht="15" customHeight="1">
      <c r="B91" s="318"/>
      <c r="C91" s="293" t="s">
        <v>1081</v>
      </c>
      <c r="D91" s="293"/>
      <c r="E91" s="293"/>
      <c r="F91" s="316" t="s">
        <v>1060</v>
      </c>
      <c r="G91" s="317"/>
      <c r="H91" s="293" t="s">
        <v>1081</v>
      </c>
      <c r="I91" s="293" t="s">
        <v>1056</v>
      </c>
      <c r="J91" s="293">
        <v>50</v>
      </c>
      <c r="K91" s="307"/>
    </row>
    <row r="92" s="1" customFormat="1" ht="15" customHeight="1">
      <c r="B92" s="318"/>
      <c r="C92" s="293" t="s">
        <v>1082</v>
      </c>
      <c r="D92" s="293"/>
      <c r="E92" s="293"/>
      <c r="F92" s="316" t="s">
        <v>1060</v>
      </c>
      <c r="G92" s="317"/>
      <c r="H92" s="293" t="s">
        <v>1083</v>
      </c>
      <c r="I92" s="293" t="s">
        <v>1056</v>
      </c>
      <c r="J92" s="293">
        <v>255</v>
      </c>
      <c r="K92" s="307"/>
    </row>
    <row r="93" s="1" customFormat="1" ht="15" customHeight="1">
      <c r="B93" s="318"/>
      <c r="C93" s="293" t="s">
        <v>1084</v>
      </c>
      <c r="D93" s="293"/>
      <c r="E93" s="293"/>
      <c r="F93" s="316" t="s">
        <v>1054</v>
      </c>
      <c r="G93" s="317"/>
      <c r="H93" s="293" t="s">
        <v>1085</v>
      </c>
      <c r="I93" s="293" t="s">
        <v>1086</v>
      </c>
      <c r="J93" s="293"/>
      <c r="K93" s="307"/>
    </row>
    <row r="94" s="1" customFormat="1" ht="15" customHeight="1">
      <c r="B94" s="318"/>
      <c r="C94" s="293" t="s">
        <v>1087</v>
      </c>
      <c r="D94" s="293"/>
      <c r="E94" s="293"/>
      <c r="F94" s="316" t="s">
        <v>1054</v>
      </c>
      <c r="G94" s="317"/>
      <c r="H94" s="293" t="s">
        <v>1088</v>
      </c>
      <c r="I94" s="293" t="s">
        <v>1089</v>
      </c>
      <c r="J94" s="293"/>
      <c r="K94" s="307"/>
    </row>
    <row r="95" s="1" customFormat="1" ht="15" customHeight="1">
      <c r="B95" s="318"/>
      <c r="C95" s="293" t="s">
        <v>1090</v>
      </c>
      <c r="D95" s="293"/>
      <c r="E95" s="293"/>
      <c r="F95" s="316" t="s">
        <v>1054</v>
      </c>
      <c r="G95" s="317"/>
      <c r="H95" s="293" t="s">
        <v>1090</v>
      </c>
      <c r="I95" s="293" t="s">
        <v>1089</v>
      </c>
      <c r="J95" s="293"/>
      <c r="K95" s="307"/>
    </row>
    <row r="96" s="1" customFormat="1" ht="15" customHeight="1">
      <c r="B96" s="318"/>
      <c r="C96" s="293" t="s">
        <v>38</v>
      </c>
      <c r="D96" s="293"/>
      <c r="E96" s="293"/>
      <c r="F96" s="316" t="s">
        <v>1054</v>
      </c>
      <c r="G96" s="317"/>
      <c r="H96" s="293" t="s">
        <v>1091</v>
      </c>
      <c r="I96" s="293" t="s">
        <v>1089</v>
      </c>
      <c r="J96" s="293"/>
      <c r="K96" s="307"/>
    </row>
    <row r="97" s="1" customFormat="1" ht="15" customHeight="1">
      <c r="B97" s="318"/>
      <c r="C97" s="293" t="s">
        <v>48</v>
      </c>
      <c r="D97" s="293"/>
      <c r="E97" s="293"/>
      <c r="F97" s="316" t="s">
        <v>1054</v>
      </c>
      <c r="G97" s="317"/>
      <c r="H97" s="293" t="s">
        <v>1092</v>
      </c>
      <c r="I97" s="293" t="s">
        <v>1089</v>
      </c>
      <c r="J97" s="293"/>
      <c r="K97" s="307"/>
    </row>
    <row r="98" s="1" customFormat="1" ht="1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3"/>
    </row>
    <row r="99" s="1" customFormat="1" ht="18.75" customHeight="1">
      <c r="B99" s="324"/>
      <c r="C99" s="325"/>
      <c r="D99" s="325"/>
      <c r="E99" s="325"/>
      <c r="F99" s="325"/>
      <c r="G99" s="325"/>
      <c r="H99" s="325"/>
      <c r="I99" s="325"/>
      <c r="J99" s="325"/>
      <c r="K99" s="324"/>
    </row>
    <row r="100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="1" customFormat="1" ht="45" customHeight="1">
      <c r="B102" s="305"/>
      <c r="C102" s="306" t="s">
        <v>1093</v>
      </c>
      <c r="D102" s="306"/>
      <c r="E102" s="306"/>
      <c r="F102" s="306"/>
      <c r="G102" s="306"/>
      <c r="H102" s="306"/>
      <c r="I102" s="306"/>
      <c r="J102" s="306"/>
      <c r="K102" s="307"/>
    </row>
    <row r="103" s="1" customFormat="1" ht="17.25" customHeight="1">
      <c r="B103" s="305"/>
      <c r="C103" s="308" t="s">
        <v>1048</v>
      </c>
      <c r="D103" s="308"/>
      <c r="E103" s="308"/>
      <c r="F103" s="308" t="s">
        <v>1049</v>
      </c>
      <c r="G103" s="309"/>
      <c r="H103" s="308" t="s">
        <v>54</v>
      </c>
      <c r="I103" s="308" t="s">
        <v>57</v>
      </c>
      <c r="J103" s="308" t="s">
        <v>1050</v>
      </c>
      <c r="K103" s="307"/>
    </row>
    <row r="104" s="1" customFormat="1" ht="17.25" customHeight="1">
      <c r="B104" s="305"/>
      <c r="C104" s="310" t="s">
        <v>1051</v>
      </c>
      <c r="D104" s="310"/>
      <c r="E104" s="310"/>
      <c r="F104" s="311" t="s">
        <v>1052</v>
      </c>
      <c r="G104" s="312"/>
      <c r="H104" s="310"/>
      <c r="I104" s="310"/>
      <c r="J104" s="310" t="s">
        <v>1053</v>
      </c>
      <c r="K104" s="307"/>
    </row>
    <row r="105" s="1" customFormat="1" ht="5.25" customHeight="1">
      <c r="B105" s="305"/>
      <c r="C105" s="308"/>
      <c r="D105" s="308"/>
      <c r="E105" s="308"/>
      <c r="F105" s="308"/>
      <c r="G105" s="326"/>
      <c r="H105" s="308"/>
      <c r="I105" s="308"/>
      <c r="J105" s="308"/>
      <c r="K105" s="307"/>
    </row>
    <row r="106" s="1" customFormat="1" ht="15" customHeight="1">
      <c r="B106" s="305"/>
      <c r="C106" s="293" t="s">
        <v>53</v>
      </c>
      <c r="D106" s="315"/>
      <c r="E106" s="315"/>
      <c r="F106" s="316" t="s">
        <v>1054</v>
      </c>
      <c r="G106" s="293"/>
      <c r="H106" s="293" t="s">
        <v>1094</v>
      </c>
      <c r="I106" s="293" t="s">
        <v>1056</v>
      </c>
      <c r="J106" s="293">
        <v>20</v>
      </c>
      <c r="K106" s="307"/>
    </row>
    <row r="107" s="1" customFormat="1" ht="15" customHeight="1">
      <c r="B107" s="305"/>
      <c r="C107" s="293" t="s">
        <v>1057</v>
      </c>
      <c r="D107" s="293"/>
      <c r="E107" s="293"/>
      <c r="F107" s="316" t="s">
        <v>1054</v>
      </c>
      <c r="G107" s="293"/>
      <c r="H107" s="293" t="s">
        <v>1094</v>
      </c>
      <c r="I107" s="293" t="s">
        <v>1056</v>
      </c>
      <c r="J107" s="293">
        <v>120</v>
      </c>
      <c r="K107" s="307"/>
    </row>
    <row r="108" s="1" customFormat="1" ht="15" customHeight="1">
      <c r="B108" s="318"/>
      <c r="C108" s="293" t="s">
        <v>1059</v>
      </c>
      <c r="D108" s="293"/>
      <c r="E108" s="293"/>
      <c r="F108" s="316" t="s">
        <v>1060</v>
      </c>
      <c r="G108" s="293"/>
      <c r="H108" s="293" t="s">
        <v>1094</v>
      </c>
      <c r="I108" s="293" t="s">
        <v>1056</v>
      </c>
      <c r="J108" s="293">
        <v>50</v>
      </c>
      <c r="K108" s="307"/>
    </row>
    <row r="109" s="1" customFormat="1" ht="15" customHeight="1">
      <c r="B109" s="318"/>
      <c r="C109" s="293" t="s">
        <v>1062</v>
      </c>
      <c r="D109" s="293"/>
      <c r="E109" s="293"/>
      <c r="F109" s="316" t="s">
        <v>1054</v>
      </c>
      <c r="G109" s="293"/>
      <c r="H109" s="293" t="s">
        <v>1094</v>
      </c>
      <c r="I109" s="293" t="s">
        <v>1064</v>
      </c>
      <c r="J109" s="293"/>
      <c r="K109" s="307"/>
    </row>
    <row r="110" s="1" customFormat="1" ht="15" customHeight="1">
      <c r="B110" s="318"/>
      <c r="C110" s="293" t="s">
        <v>1073</v>
      </c>
      <c r="D110" s="293"/>
      <c r="E110" s="293"/>
      <c r="F110" s="316" t="s">
        <v>1060</v>
      </c>
      <c r="G110" s="293"/>
      <c r="H110" s="293" t="s">
        <v>1094</v>
      </c>
      <c r="I110" s="293" t="s">
        <v>1056</v>
      </c>
      <c r="J110" s="293">
        <v>50</v>
      </c>
      <c r="K110" s="307"/>
    </row>
    <row r="111" s="1" customFormat="1" ht="15" customHeight="1">
      <c r="B111" s="318"/>
      <c r="C111" s="293" t="s">
        <v>1081</v>
      </c>
      <c r="D111" s="293"/>
      <c r="E111" s="293"/>
      <c r="F111" s="316" t="s">
        <v>1060</v>
      </c>
      <c r="G111" s="293"/>
      <c r="H111" s="293" t="s">
        <v>1094</v>
      </c>
      <c r="I111" s="293" t="s">
        <v>1056</v>
      </c>
      <c r="J111" s="293">
        <v>50</v>
      </c>
      <c r="K111" s="307"/>
    </row>
    <row r="112" s="1" customFormat="1" ht="15" customHeight="1">
      <c r="B112" s="318"/>
      <c r="C112" s="293" t="s">
        <v>1079</v>
      </c>
      <c r="D112" s="293"/>
      <c r="E112" s="293"/>
      <c r="F112" s="316" t="s">
        <v>1060</v>
      </c>
      <c r="G112" s="293"/>
      <c r="H112" s="293" t="s">
        <v>1094</v>
      </c>
      <c r="I112" s="293" t="s">
        <v>1056</v>
      </c>
      <c r="J112" s="293">
        <v>50</v>
      </c>
      <c r="K112" s="307"/>
    </row>
    <row r="113" s="1" customFormat="1" ht="15" customHeight="1">
      <c r="B113" s="318"/>
      <c r="C113" s="293" t="s">
        <v>53</v>
      </c>
      <c r="D113" s="293"/>
      <c r="E113" s="293"/>
      <c r="F113" s="316" t="s">
        <v>1054</v>
      </c>
      <c r="G113" s="293"/>
      <c r="H113" s="293" t="s">
        <v>1095</v>
      </c>
      <c r="I113" s="293" t="s">
        <v>1056</v>
      </c>
      <c r="J113" s="293">
        <v>20</v>
      </c>
      <c r="K113" s="307"/>
    </row>
    <row r="114" s="1" customFormat="1" ht="15" customHeight="1">
      <c r="B114" s="318"/>
      <c r="C114" s="293" t="s">
        <v>1096</v>
      </c>
      <c r="D114" s="293"/>
      <c r="E114" s="293"/>
      <c r="F114" s="316" t="s">
        <v>1054</v>
      </c>
      <c r="G114" s="293"/>
      <c r="H114" s="293" t="s">
        <v>1097</v>
      </c>
      <c r="I114" s="293" t="s">
        <v>1056</v>
      </c>
      <c r="J114" s="293">
        <v>120</v>
      </c>
      <c r="K114" s="307"/>
    </row>
    <row r="115" s="1" customFormat="1" ht="15" customHeight="1">
      <c r="B115" s="318"/>
      <c r="C115" s="293" t="s">
        <v>38</v>
      </c>
      <c r="D115" s="293"/>
      <c r="E115" s="293"/>
      <c r="F115" s="316" t="s">
        <v>1054</v>
      </c>
      <c r="G115" s="293"/>
      <c r="H115" s="293" t="s">
        <v>1098</v>
      </c>
      <c r="I115" s="293" t="s">
        <v>1089</v>
      </c>
      <c r="J115" s="293"/>
      <c r="K115" s="307"/>
    </row>
    <row r="116" s="1" customFormat="1" ht="15" customHeight="1">
      <c r="B116" s="318"/>
      <c r="C116" s="293" t="s">
        <v>48</v>
      </c>
      <c r="D116" s="293"/>
      <c r="E116" s="293"/>
      <c r="F116" s="316" t="s">
        <v>1054</v>
      </c>
      <c r="G116" s="293"/>
      <c r="H116" s="293" t="s">
        <v>1099</v>
      </c>
      <c r="I116" s="293" t="s">
        <v>1089</v>
      </c>
      <c r="J116" s="293"/>
      <c r="K116" s="307"/>
    </row>
    <row r="117" s="1" customFormat="1" ht="15" customHeight="1">
      <c r="B117" s="318"/>
      <c r="C117" s="293" t="s">
        <v>57</v>
      </c>
      <c r="D117" s="293"/>
      <c r="E117" s="293"/>
      <c r="F117" s="316" t="s">
        <v>1054</v>
      </c>
      <c r="G117" s="293"/>
      <c r="H117" s="293" t="s">
        <v>1100</v>
      </c>
      <c r="I117" s="293" t="s">
        <v>1101</v>
      </c>
      <c r="J117" s="293"/>
      <c r="K117" s="307"/>
    </row>
    <row r="118" s="1" customFormat="1" ht="15" customHeight="1">
      <c r="B118" s="321"/>
      <c r="C118" s="327"/>
      <c r="D118" s="327"/>
      <c r="E118" s="327"/>
      <c r="F118" s="327"/>
      <c r="G118" s="327"/>
      <c r="H118" s="327"/>
      <c r="I118" s="327"/>
      <c r="J118" s="327"/>
      <c r="K118" s="323"/>
    </row>
    <row r="119" s="1" customFormat="1" ht="18.75" customHeight="1">
      <c r="B119" s="328"/>
      <c r="C119" s="329"/>
      <c r="D119" s="329"/>
      <c r="E119" s="329"/>
      <c r="F119" s="330"/>
      <c r="G119" s="329"/>
      <c r="H119" s="329"/>
      <c r="I119" s="329"/>
      <c r="J119" s="329"/>
      <c r="K119" s="328"/>
    </row>
    <row r="120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="1" customFormat="1" ht="7.5" customHeight="1">
      <c r="B121" s="331"/>
      <c r="C121" s="332"/>
      <c r="D121" s="332"/>
      <c r="E121" s="332"/>
      <c r="F121" s="332"/>
      <c r="G121" s="332"/>
      <c r="H121" s="332"/>
      <c r="I121" s="332"/>
      <c r="J121" s="332"/>
      <c r="K121" s="333"/>
    </row>
    <row r="122" s="1" customFormat="1" ht="45" customHeight="1">
      <c r="B122" s="334"/>
      <c r="C122" s="284" t="s">
        <v>1102</v>
      </c>
      <c r="D122" s="284"/>
      <c r="E122" s="284"/>
      <c r="F122" s="284"/>
      <c r="G122" s="284"/>
      <c r="H122" s="284"/>
      <c r="I122" s="284"/>
      <c r="J122" s="284"/>
      <c r="K122" s="335"/>
    </row>
    <row r="123" s="1" customFormat="1" ht="17.25" customHeight="1">
      <c r="B123" s="336"/>
      <c r="C123" s="308" t="s">
        <v>1048</v>
      </c>
      <c r="D123" s="308"/>
      <c r="E123" s="308"/>
      <c r="F123" s="308" t="s">
        <v>1049</v>
      </c>
      <c r="G123" s="309"/>
      <c r="H123" s="308" t="s">
        <v>54</v>
      </c>
      <c r="I123" s="308" t="s">
        <v>57</v>
      </c>
      <c r="J123" s="308" t="s">
        <v>1050</v>
      </c>
      <c r="K123" s="337"/>
    </row>
    <row r="124" s="1" customFormat="1" ht="17.25" customHeight="1">
      <c r="B124" s="336"/>
      <c r="C124" s="310" t="s">
        <v>1051</v>
      </c>
      <c r="D124" s="310"/>
      <c r="E124" s="310"/>
      <c r="F124" s="311" t="s">
        <v>1052</v>
      </c>
      <c r="G124" s="312"/>
      <c r="H124" s="310"/>
      <c r="I124" s="310"/>
      <c r="J124" s="310" t="s">
        <v>1053</v>
      </c>
      <c r="K124" s="337"/>
    </row>
    <row r="125" s="1" customFormat="1" ht="5.25" customHeight="1">
      <c r="B125" s="338"/>
      <c r="C125" s="313"/>
      <c r="D125" s="313"/>
      <c r="E125" s="313"/>
      <c r="F125" s="313"/>
      <c r="G125" s="339"/>
      <c r="H125" s="313"/>
      <c r="I125" s="313"/>
      <c r="J125" s="313"/>
      <c r="K125" s="340"/>
    </row>
    <row r="126" s="1" customFormat="1" ht="15" customHeight="1">
      <c r="B126" s="338"/>
      <c r="C126" s="293" t="s">
        <v>1057</v>
      </c>
      <c r="D126" s="315"/>
      <c r="E126" s="315"/>
      <c r="F126" s="316" t="s">
        <v>1054</v>
      </c>
      <c r="G126" s="293"/>
      <c r="H126" s="293" t="s">
        <v>1094</v>
      </c>
      <c r="I126" s="293" t="s">
        <v>1056</v>
      </c>
      <c r="J126" s="293">
        <v>120</v>
      </c>
      <c r="K126" s="341"/>
    </row>
    <row r="127" s="1" customFormat="1" ht="15" customHeight="1">
      <c r="B127" s="338"/>
      <c r="C127" s="293" t="s">
        <v>1103</v>
      </c>
      <c r="D127" s="293"/>
      <c r="E127" s="293"/>
      <c r="F127" s="316" t="s">
        <v>1054</v>
      </c>
      <c r="G127" s="293"/>
      <c r="H127" s="293" t="s">
        <v>1104</v>
      </c>
      <c r="I127" s="293" t="s">
        <v>1056</v>
      </c>
      <c r="J127" s="293" t="s">
        <v>1105</v>
      </c>
      <c r="K127" s="341"/>
    </row>
    <row r="128" s="1" customFormat="1" ht="15" customHeight="1">
      <c r="B128" s="338"/>
      <c r="C128" s="293" t="s">
        <v>1002</v>
      </c>
      <c r="D128" s="293"/>
      <c r="E128" s="293"/>
      <c r="F128" s="316" t="s">
        <v>1054</v>
      </c>
      <c r="G128" s="293"/>
      <c r="H128" s="293" t="s">
        <v>1106</v>
      </c>
      <c r="I128" s="293" t="s">
        <v>1056</v>
      </c>
      <c r="J128" s="293" t="s">
        <v>1105</v>
      </c>
      <c r="K128" s="341"/>
    </row>
    <row r="129" s="1" customFormat="1" ht="15" customHeight="1">
      <c r="B129" s="338"/>
      <c r="C129" s="293" t="s">
        <v>1065</v>
      </c>
      <c r="D129" s="293"/>
      <c r="E129" s="293"/>
      <c r="F129" s="316" t="s">
        <v>1060</v>
      </c>
      <c r="G129" s="293"/>
      <c r="H129" s="293" t="s">
        <v>1066</v>
      </c>
      <c r="I129" s="293" t="s">
        <v>1056</v>
      </c>
      <c r="J129" s="293">
        <v>15</v>
      </c>
      <c r="K129" s="341"/>
    </row>
    <row r="130" s="1" customFormat="1" ht="15" customHeight="1">
      <c r="B130" s="338"/>
      <c r="C130" s="319" t="s">
        <v>1067</v>
      </c>
      <c r="D130" s="319"/>
      <c r="E130" s="319"/>
      <c r="F130" s="320" t="s">
        <v>1060</v>
      </c>
      <c r="G130" s="319"/>
      <c r="H130" s="319" t="s">
        <v>1068</v>
      </c>
      <c r="I130" s="319" t="s">
        <v>1056</v>
      </c>
      <c r="J130" s="319">
        <v>15</v>
      </c>
      <c r="K130" s="341"/>
    </row>
    <row r="131" s="1" customFormat="1" ht="15" customHeight="1">
      <c r="B131" s="338"/>
      <c r="C131" s="319" t="s">
        <v>1069</v>
      </c>
      <c r="D131" s="319"/>
      <c r="E131" s="319"/>
      <c r="F131" s="320" t="s">
        <v>1060</v>
      </c>
      <c r="G131" s="319"/>
      <c r="H131" s="319" t="s">
        <v>1070</v>
      </c>
      <c r="I131" s="319" t="s">
        <v>1056</v>
      </c>
      <c r="J131" s="319">
        <v>20</v>
      </c>
      <c r="K131" s="341"/>
    </row>
    <row r="132" s="1" customFormat="1" ht="15" customHeight="1">
      <c r="B132" s="338"/>
      <c r="C132" s="319" t="s">
        <v>1071</v>
      </c>
      <c r="D132" s="319"/>
      <c r="E132" s="319"/>
      <c r="F132" s="320" t="s">
        <v>1060</v>
      </c>
      <c r="G132" s="319"/>
      <c r="H132" s="319" t="s">
        <v>1072</v>
      </c>
      <c r="I132" s="319" t="s">
        <v>1056</v>
      </c>
      <c r="J132" s="319">
        <v>20</v>
      </c>
      <c r="K132" s="341"/>
    </row>
    <row r="133" s="1" customFormat="1" ht="15" customHeight="1">
      <c r="B133" s="338"/>
      <c r="C133" s="293" t="s">
        <v>1059</v>
      </c>
      <c r="D133" s="293"/>
      <c r="E133" s="293"/>
      <c r="F133" s="316" t="s">
        <v>1060</v>
      </c>
      <c r="G133" s="293"/>
      <c r="H133" s="293" t="s">
        <v>1094</v>
      </c>
      <c r="I133" s="293" t="s">
        <v>1056</v>
      </c>
      <c r="J133" s="293">
        <v>50</v>
      </c>
      <c r="K133" s="341"/>
    </row>
    <row r="134" s="1" customFormat="1" ht="15" customHeight="1">
      <c r="B134" s="338"/>
      <c r="C134" s="293" t="s">
        <v>1073</v>
      </c>
      <c r="D134" s="293"/>
      <c r="E134" s="293"/>
      <c r="F134" s="316" t="s">
        <v>1060</v>
      </c>
      <c r="G134" s="293"/>
      <c r="H134" s="293" t="s">
        <v>1094</v>
      </c>
      <c r="I134" s="293" t="s">
        <v>1056</v>
      </c>
      <c r="J134" s="293">
        <v>50</v>
      </c>
      <c r="K134" s="341"/>
    </row>
    <row r="135" s="1" customFormat="1" ht="15" customHeight="1">
      <c r="B135" s="338"/>
      <c r="C135" s="293" t="s">
        <v>1079</v>
      </c>
      <c r="D135" s="293"/>
      <c r="E135" s="293"/>
      <c r="F135" s="316" t="s">
        <v>1060</v>
      </c>
      <c r="G135" s="293"/>
      <c r="H135" s="293" t="s">
        <v>1094</v>
      </c>
      <c r="I135" s="293" t="s">
        <v>1056</v>
      </c>
      <c r="J135" s="293">
        <v>50</v>
      </c>
      <c r="K135" s="341"/>
    </row>
    <row r="136" s="1" customFormat="1" ht="15" customHeight="1">
      <c r="B136" s="338"/>
      <c r="C136" s="293" t="s">
        <v>1081</v>
      </c>
      <c r="D136" s="293"/>
      <c r="E136" s="293"/>
      <c r="F136" s="316" t="s">
        <v>1060</v>
      </c>
      <c r="G136" s="293"/>
      <c r="H136" s="293" t="s">
        <v>1094</v>
      </c>
      <c r="I136" s="293" t="s">
        <v>1056</v>
      </c>
      <c r="J136" s="293">
        <v>50</v>
      </c>
      <c r="K136" s="341"/>
    </row>
    <row r="137" s="1" customFormat="1" ht="15" customHeight="1">
      <c r="B137" s="338"/>
      <c r="C137" s="293" t="s">
        <v>1082</v>
      </c>
      <c r="D137" s="293"/>
      <c r="E137" s="293"/>
      <c r="F137" s="316" t="s">
        <v>1060</v>
      </c>
      <c r="G137" s="293"/>
      <c r="H137" s="293" t="s">
        <v>1107</v>
      </c>
      <c r="I137" s="293" t="s">
        <v>1056</v>
      </c>
      <c r="J137" s="293">
        <v>255</v>
      </c>
      <c r="K137" s="341"/>
    </row>
    <row r="138" s="1" customFormat="1" ht="15" customHeight="1">
      <c r="B138" s="338"/>
      <c r="C138" s="293" t="s">
        <v>1084</v>
      </c>
      <c r="D138" s="293"/>
      <c r="E138" s="293"/>
      <c r="F138" s="316" t="s">
        <v>1054</v>
      </c>
      <c r="G138" s="293"/>
      <c r="H138" s="293" t="s">
        <v>1108</v>
      </c>
      <c r="I138" s="293" t="s">
        <v>1086</v>
      </c>
      <c r="J138" s="293"/>
      <c r="K138" s="341"/>
    </row>
    <row r="139" s="1" customFormat="1" ht="15" customHeight="1">
      <c r="B139" s="338"/>
      <c r="C139" s="293" t="s">
        <v>1087</v>
      </c>
      <c r="D139" s="293"/>
      <c r="E139" s="293"/>
      <c r="F139" s="316" t="s">
        <v>1054</v>
      </c>
      <c r="G139" s="293"/>
      <c r="H139" s="293" t="s">
        <v>1109</v>
      </c>
      <c r="I139" s="293" t="s">
        <v>1089</v>
      </c>
      <c r="J139" s="293"/>
      <c r="K139" s="341"/>
    </row>
    <row r="140" s="1" customFormat="1" ht="15" customHeight="1">
      <c r="B140" s="338"/>
      <c r="C140" s="293" t="s">
        <v>1090</v>
      </c>
      <c r="D140" s="293"/>
      <c r="E140" s="293"/>
      <c r="F140" s="316" t="s">
        <v>1054</v>
      </c>
      <c r="G140" s="293"/>
      <c r="H140" s="293" t="s">
        <v>1090</v>
      </c>
      <c r="I140" s="293" t="s">
        <v>1089</v>
      </c>
      <c r="J140" s="293"/>
      <c r="K140" s="341"/>
    </row>
    <row r="141" s="1" customFormat="1" ht="15" customHeight="1">
      <c r="B141" s="338"/>
      <c r="C141" s="293" t="s">
        <v>38</v>
      </c>
      <c r="D141" s="293"/>
      <c r="E141" s="293"/>
      <c r="F141" s="316" t="s">
        <v>1054</v>
      </c>
      <c r="G141" s="293"/>
      <c r="H141" s="293" t="s">
        <v>1110</v>
      </c>
      <c r="I141" s="293" t="s">
        <v>1089</v>
      </c>
      <c r="J141" s="293"/>
      <c r="K141" s="341"/>
    </row>
    <row r="142" s="1" customFormat="1" ht="15" customHeight="1">
      <c r="B142" s="338"/>
      <c r="C142" s="293" t="s">
        <v>1111</v>
      </c>
      <c r="D142" s="293"/>
      <c r="E142" s="293"/>
      <c r="F142" s="316" t="s">
        <v>1054</v>
      </c>
      <c r="G142" s="293"/>
      <c r="H142" s="293" t="s">
        <v>1112</v>
      </c>
      <c r="I142" s="293" t="s">
        <v>1089</v>
      </c>
      <c r="J142" s="293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329"/>
      <c r="C144" s="329"/>
      <c r="D144" s="329"/>
      <c r="E144" s="329"/>
      <c r="F144" s="330"/>
      <c r="G144" s="329"/>
      <c r="H144" s="329"/>
      <c r="I144" s="329"/>
      <c r="J144" s="329"/>
      <c r="K144" s="329"/>
    </row>
    <row r="145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="1" customFormat="1" ht="45" customHeight="1">
      <c r="B147" s="305"/>
      <c r="C147" s="306" t="s">
        <v>1113</v>
      </c>
      <c r="D147" s="306"/>
      <c r="E147" s="306"/>
      <c r="F147" s="306"/>
      <c r="G147" s="306"/>
      <c r="H147" s="306"/>
      <c r="I147" s="306"/>
      <c r="J147" s="306"/>
      <c r="K147" s="307"/>
    </row>
    <row r="148" s="1" customFormat="1" ht="17.25" customHeight="1">
      <c r="B148" s="305"/>
      <c r="C148" s="308" t="s">
        <v>1048</v>
      </c>
      <c r="D148" s="308"/>
      <c r="E148" s="308"/>
      <c r="F148" s="308" t="s">
        <v>1049</v>
      </c>
      <c r="G148" s="309"/>
      <c r="H148" s="308" t="s">
        <v>54</v>
      </c>
      <c r="I148" s="308" t="s">
        <v>57</v>
      </c>
      <c r="J148" s="308" t="s">
        <v>1050</v>
      </c>
      <c r="K148" s="307"/>
    </row>
    <row r="149" s="1" customFormat="1" ht="17.25" customHeight="1">
      <c r="B149" s="305"/>
      <c r="C149" s="310" t="s">
        <v>1051</v>
      </c>
      <c r="D149" s="310"/>
      <c r="E149" s="310"/>
      <c r="F149" s="311" t="s">
        <v>1052</v>
      </c>
      <c r="G149" s="312"/>
      <c r="H149" s="310"/>
      <c r="I149" s="310"/>
      <c r="J149" s="310" t="s">
        <v>1053</v>
      </c>
      <c r="K149" s="307"/>
    </row>
    <row r="150" s="1" customFormat="1" ht="5.25" customHeight="1">
      <c r="B150" s="318"/>
      <c r="C150" s="313"/>
      <c r="D150" s="313"/>
      <c r="E150" s="313"/>
      <c r="F150" s="313"/>
      <c r="G150" s="314"/>
      <c r="H150" s="313"/>
      <c r="I150" s="313"/>
      <c r="J150" s="313"/>
      <c r="K150" s="341"/>
    </row>
    <row r="151" s="1" customFormat="1" ht="15" customHeight="1">
      <c r="B151" s="318"/>
      <c r="C151" s="345" t="s">
        <v>1057</v>
      </c>
      <c r="D151" s="293"/>
      <c r="E151" s="293"/>
      <c r="F151" s="346" t="s">
        <v>1054</v>
      </c>
      <c r="G151" s="293"/>
      <c r="H151" s="345" t="s">
        <v>1094</v>
      </c>
      <c r="I151" s="345" t="s">
        <v>1056</v>
      </c>
      <c r="J151" s="345">
        <v>120</v>
      </c>
      <c r="K151" s="341"/>
    </row>
    <row r="152" s="1" customFormat="1" ht="15" customHeight="1">
      <c r="B152" s="318"/>
      <c r="C152" s="345" t="s">
        <v>1103</v>
      </c>
      <c r="D152" s="293"/>
      <c r="E152" s="293"/>
      <c r="F152" s="346" t="s">
        <v>1054</v>
      </c>
      <c r="G152" s="293"/>
      <c r="H152" s="345" t="s">
        <v>1114</v>
      </c>
      <c r="I152" s="345" t="s">
        <v>1056</v>
      </c>
      <c r="J152" s="345" t="s">
        <v>1105</v>
      </c>
      <c r="K152" s="341"/>
    </row>
    <row r="153" s="1" customFormat="1" ht="15" customHeight="1">
      <c r="B153" s="318"/>
      <c r="C153" s="345" t="s">
        <v>1002</v>
      </c>
      <c r="D153" s="293"/>
      <c r="E153" s="293"/>
      <c r="F153" s="346" t="s">
        <v>1054</v>
      </c>
      <c r="G153" s="293"/>
      <c r="H153" s="345" t="s">
        <v>1115</v>
      </c>
      <c r="I153" s="345" t="s">
        <v>1056</v>
      </c>
      <c r="J153" s="345" t="s">
        <v>1105</v>
      </c>
      <c r="K153" s="341"/>
    </row>
    <row r="154" s="1" customFormat="1" ht="15" customHeight="1">
      <c r="B154" s="318"/>
      <c r="C154" s="345" t="s">
        <v>1059</v>
      </c>
      <c r="D154" s="293"/>
      <c r="E154" s="293"/>
      <c r="F154" s="346" t="s">
        <v>1060</v>
      </c>
      <c r="G154" s="293"/>
      <c r="H154" s="345" t="s">
        <v>1094</v>
      </c>
      <c r="I154" s="345" t="s">
        <v>1056</v>
      </c>
      <c r="J154" s="345">
        <v>50</v>
      </c>
      <c r="K154" s="341"/>
    </row>
    <row r="155" s="1" customFormat="1" ht="15" customHeight="1">
      <c r="B155" s="318"/>
      <c r="C155" s="345" t="s">
        <v>1062</v>
      </c>
      <c r="D155" s="293"/>
      <c r="E155" s="293"/>
      <c r="F155" s="346" t="s">
        <v>1054</v>
      </c>
      <c r="G155" s="293"/>
      <c r="H155" s="345" t="s">
        <v>1094</v>
      </c>
      <c r="I155" s="345" t="s">
        <v>1064</v>
      </c>
      <c r="J155" s="345"/>
      <c r="K155" s="341"/>
    </row>
    <row r="156" s="1" customFormat="1" ht="15" customHeight="1">
      <c r="B156" s="318"/>
      <c r="C156" s="345" t="s">
        <v>1073</v>
      </c>
      <c r="D156" s="293"/>
      <c r="E156" s="293"/>
      <c r="F156" s="346" t="s">
        <v>1060</v>
      </c>
      <c r="G156" s="293"/>
      <c r="H156" s="345" t="s">
        <v>1094</v>
      </c>
      <c r="I156" s="345" t="s">
        <v>1056</v>
      </c>
      <c r="J156" s="345">
        <v>50</v>
      </c>
      <c r="K156" s="341"/>
    </row>
    <row r="157" s="1" customFormat="1" ht="15" customHeight="1">
      <c r="B157" s="318"/>
      <c r="C157" s="345" t="s">
        <v>1081</v>
      </c>
      <c r="D157" s="293"/>
      <c r="E157" s="293"/>
      <c r="F157" s="346" t="s">
        <v>1060</v>
      </c>
      <c r="G157" s="293"/>
      <c r="H157" s="345" t="s">
        <v>1094</v>
      </c>
      <c r="I157" s="345" t="s">
        <v>1056</v>
      </c>
      <c r="J157" s="345">
        <v>50</v>
      </c>
      <c r="K157" s="341"/>
    </row>
    <row r="158" s="1" customFormat="1" ht="15" customHeight="1">
      <c r="B158" s="318"/>
      <c r="C158" s="345" t="s">
        <v>1079</v>
      </c>
      <c r="D158" s="293"/>
      <c r="E158" s="293"/>
      <c r="F158" s="346" t="s">
        <v>1060</v>
      </c>
      <c r="G158" s="293"/>
      <c r="H158" s="345" t="s">
        <v>1094</v>
      </c>
      <c r="I158" s="345" t="s">
        <v>1056</v>
      </c>
      <c r="J158" s="345">
        <v>50</v>
      </c>
      <c r="K158" s="341"/>
    </row>
    <row r="159" s="1" customFormat="1" ht="15" customHeight="1">
      <c r="B159" s="318"/>
      <c r="C159" s="345" t="s">
        <v>96</v>
      </c>
      <c r="D159" s="293"/>
      <c r="E159" s="293"/>
      <c r="F159" s="346" t="s">
        <v>1054</v>
      </c>
      <c r="G159" s="293"/>
      <c r="H159" s="345" t="s">
        <v>1116</v>
      </c>
      <c r="I159" s="345" t="s">
        <v>1056</v>
      </c>
      <c r="J159" s="345" t="s">
        <v>1117</v>
      </c>
      <c r="K159" s="341"/>
    </row>
    <row r="160" s="1" customFormat="1" ht="15" customHeight="1">
      <c r="B160" s="318"/>
      <c r="C160" s="345" t="s">
        <v>1118</v>
      </c>
      <c r="D160" s="293"/>
      <c r="E160" s="293"/>
      <c r="F160" s="346" t="s">
        <v>1054</v>
      </c>
      <c r="G160" s="293"/>
      <c r="H160" s="345" t="s">
        <v>1119</v>
      </c>
      <c r="I160" s="345" t="s">
        <v>1089</v>
      </c>
      <c r="J160" s="345"/>
      <c r="K160" s="341"/>
    </row>
    <row r="161" s="1" customFormat="1" ht="15" customHeight="1">
      <c r="B161" s="347"/>
      <c r="C161" s="327"/>
      <c r="D161" s="327"/>
      <c r="E161" s="327"/>
      <c r="F161" s="327"/>
      <c r="G161" s="327"/>
      <c r="H161" s="327"/>
      <c r="I161" s="327"/>
      <c r="J161" s="327"/>
      <c r="K161" s="348"/>
    </row>
    <row r="162" s="1" customFormat="1" ht="18.75" customHeight="1">
      <c r="B162" s="329"/>
      <c r="C162" s="339"/>
      <c r="D162" s="339"/>
      <c r="E162" s="339"/>
      <c r="F162" s="349"/>
      <c r="G162" s="339"/>
      <c r="H162" s="339"/>
      <c r="I162" s="339"/>
      <c r="J162" s="339"/>
      <c r="K162" s="329"/>
    </row>
    <row r="163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="1" customFormat="1" ht="7.5" customHeight="1">
      <c r="B164" s="280"/>
      <c r="C164" s="281"/>
      <c r="D164" s="281"/>
      <c r="E164" s="281"/>
      <c r="F164" s="281"/>
      <c r="G164" s="281"/>
      <c r="H164" s="281"/>
      <c r="I164" s="281"/>
      <c r="J164" s="281"/>
      <c r="K164" s="282"/>
    </row>
    <row r="165" s="1" customFormat="1" ht="45" customHeight="1">
      <c r="B165" s="283"/>
      <c r="C165" s="284" t="s">
        <v>1120</v>
      </c>
      <c r="D165" s="284"/>
      <c r="E165" s="284"/>
      <c r="F165" s="284"/>
      <c r="G165" s="284"/>
      <c r="H165" s="284"/>
      <c r="I165" s="284"/>
      <c r="J165" s="284"/>
      <c r="K165" s="285"/>
    </row>
    <row r="166" s="1" customFormat="1" ht="17.25" customHeight="1">
      <c r="B166" s="283"/>
      <c r="C166" s="308" t="s">
        <v>1048</v>
      </c>
      <c r="D166" s="308"/>
      <c r="E166" s="308"/>
      <c r="F166" s="308" t="s">
        <v>1049</v>
      </c>
      <c r="G166" s="350"/>
      <c r="H166" s="351" t="s">
        <v>54</v>
      </c>
      <c r="I166" s="351" t="s">
        <v>57</v>
      </c>
      <c r="J166" s="308" t="s">
        <v>1050</v>
      </c>
      <c r="K166" s="285"/>
    </row>
    <row r="167" s="1" customFormat="1" ht="17.25" customHeight="1">
      <c r="B167" s="286"/>
      <c r="C167" s="310" t="s">
        <v>1051</v>
      </c>
      <c r="D167" s="310"/>
      <c r="E167" s="310"/>
      <c r="F167" s="311" t="s">
        <v>1052</v>
      </c>
      <c r="G167" s="352"/>
      <c r="H167" s="353"/>
      <c r="I167" s="353"/>
      <c r="J167" s="310" t="s">
        <v>1053</v>
      </c>
      <c r="K167" s="288"/>
    </row>
    <row r="168" s="1" customFormat="1" ht="5.25" customHeight="1">
      <c r="B168" s="318"/>
      <c r="C168" s="313"/>
      <c r="D168" s="313"/>
      <c r="E168" s="313"/>
      <c r="F168" s="313"/>
      <c r="G168" s="314"/>
      <c r="H168" s="313"/>
      <c r="I168" s="313"/>
      <c r="J168" s="313"/>
      <c r="K168" s="341"/>
    </row>
    <row r="169" s="1" customFormat="1" ht="15" customHeight="1">
      <c r="B169" s="318"/>
      <c r="C169" s="293" t="s">
        <v>1057</v>
      </c>
      <c r="D169" s="293"/>
      <c r="E169" s="293"/>
      <c r="F169" s="316" t="s">
        <v>1054</v>
      </c>
      <c r="G169" s="293"/>
      <c r="H169" s="293" t="s">
        <v>1094</v>
      </c>
      <c r="I169" s="293" t="s">
        <v>1056</v>
      </c>
      <c r="J169" s="293">
        <v>120</v>
      </c>
      <c r="K169" s="341"/>
    </row>
    <row r="170" s="1" customFormat="1" ht="15" customHeight="1">
      <c r="B170" s="318"/>
      <c r="C170" s="293" t="s">
        <v>1103</v>
      </c>
      <c r="D170" s="293"/>
      <c r="E170" s="293"/>
      <c r="F170" s="316" t="s">
        <v>1054</v>
      </c>
      <c r="G170" s="293"/>
      <c r="H170" s="293" t="s">
        <v>1104</v>
      </c>
      <c r="I170" s="293" t="s">
        <v>1056</v>
      </c>
      <c r="J170" s="293" t="s">
        <v>1105</v>
      </c>
      <c r="K170" s="341"/>
    </row>
    <row r="171" s="1" customFormat="1" ht="15" customHeight="1">
      <c r="B171" s="318"/>
      <c r="C171" s="293" t="s">
        <v>1002</v>
      </c>
      <c r="D171" s="293"/>
      <c r="E171" s="293"/>
      <c r="F171" s="316" t="s">
        <v>1054</v>
      </c>
      <c r="G171" s="293"/>
      <c r="H171" s="293" t="s">
        <v>1121</v>
      </c>
      <c r="I171" s="293" t="s">
        <v>1056</v>
      </c>
      <c r="J171" s="293" t="s">
        <v>1105</v>
      </c>
      <c r="K171" s="341"/>
    </row>
    <row r="172" s="1" customFormat="1" ht="15" customHeight="1">
      <c r="B172" s="318"/>
      <c r="C172" s="293" t="s">
        <v>1059</v>
      </c>
      <c r="D172" s="293"/>
      <c r="E172" s="293"/>
      <c r="F172" s="316" t="s">
        <v>1060</v>
      </c>
      <c r="G172" s="293"/>
      <c r="H172" s="293" t="s">
        <v>1121</v>
      </c>
      <c r="I172" s="293" t="s">
        <v>1056</v>
      </c>
      <c r="J172" s="293">
        <v>50</v>
      </c>
      <c r="K172" s="341"/>
    </row>
    <row r="173" s="1" customFormat="1" ht="15" customHeight="1">
      <c r="B173" s="318"/>
      <c r="C173" s="293" t="s">
        <v>1062</v>
      </c>
      <c r="D173" s="293"/>
      <c r="E173" s="293"/>
      <c r="F173" s="316" t="s">
        <v>1054</v>
      </c>
      <c r="G173" s="293"/>
      <c r="H173" s="293" t="s">
        <v>1121</v>
      </c>
      <c r="I173" s="293" t="s">
        <v>1064</v>
      </c>
      <c r="J173" s="293"/>
      <c r="K173" s="341"/>
    </row>
    <row r="174" s="1" customFormat="1" ht="15" customHeight="1">
      <c r="B174" s="318"/>
      <c r="C174" s="293" t="s">
        <v>1073</v>
      </c>
      <c r="D174" s="293"/>
      <c r="E174" s="293"/>
      <c r="F174" s="316" t="s">
        <v>1060</v>
      </c>
      <c r="G174" s="293"/>
      <c r="H174" s="293" t="s">
        <v>1121</v>
      </c>
      <c r="I174" s="293" t="s">
        <v>1056</v>
      </c>
      <c r="J174" s="293">
        <v>50</v>
      </c>
      <c r="K174" s="341"/>
    </row>
    <row r="175" s="1" customFormat="1" ht="15" customHeight="1">
      <c r="B175" s="318"/>
      <c r="C175" s="293" t="s">
        <v>1081</v>
      </c>
      <c r="D175" s="293"/>
      <c r="E175" s="293"/>
      <c r="F175" s="316" t="s">
        <v>1060</v>
      </c>
      <c r="G175" s="293"/>
      <c r="H175" s="293" t="s">
        <v>1121</v>
      </c>
      <c r="I175" s="293" t="s">
        <v>1056</v>
      </c>
      <c r="J175" s="293">
        <v>50</v>
      </c>
      <c r="K175" s="341"/>
    </row>
    <row r="176" s="1" customFormat="1" ht="15" customHeight="1">
      <c r="B176" s="318"/>
      <c r="C176" s="293" t="s">
        <v>1079</v>
      </c>
      <c r="D176" s="293"/>
      <c r="E176" s="293"/>
      <c r="F176" s="316" t="s">
        <v>1060</v>
      </c>
      <c r="G176" s="293"/>
      <c r="H176" s="293" t="s">
        <v>1121</v>
      </c>
      <c r="I176" s="293" t="s">
        <v>1056</v>
      </c>
      <c r="J176" s="293">
        <v>50</v>
      </c>
      <c r="K176" s="341"/>
    </row>
    <row r="177" s="1" customFormat="1" ht="15" customHeight="1">
      <c r="B177" s="318"/>
      <c r="C177" s="293" t="s">
        <v>110</v>
      </c>
      <c r="D177" s="293"/>
      <c r="E177" s="293"/>
      <c r="F177" s="316" t="s">
        <v>1054</v>
      </c>
      <c r="G177" s="293"/>
      <c r="H177" s="293" t="s">
        <v>1122</v>
      </c>
      <c r="I177" s="293" t="s">
        <v>1123</v>
      </c>
      <c r="J177" s="293"/>
      <c r="K177" s="341"/>
    </row>
    <row r="178" s="1" customFormat="1" ht="15" customHeight="1">
      <c r="B178" s="318"/>
      <c r="C178" s="293" t="s">
        <v>57</v>
      </c>
      <c r="D178" s="293"/>
      <c r="E178" s="293"/>
      <c r="F178" s="316" t="s">
        <v>1054</v>
      </c>
      <c r="G178" s="293"/>
      <c r="H178" s="293" t="s">
        <v>1124</v>
      </c>
      <c r="I178" s="293" t="s">
        <v>1125</v>
      </c>
      <c r="J178" s="293">
        <v>1</v>
      </c>
      <c r="K178" s="341"/>
    </row>
    <row r="179" s="1" customFormat="1" ht="15" customHeight="1">
      <c r="B179" s="318"/>
      <c r="C179" s="293" t="s">
        <v>53</v>
      </c>
      <c r="D179" s="293"/>
      <c r="E179" s="293"/>
      <c r="F179" s="316" t="s">
        <v>1054</v>
      </c>
      <c r="G179" s="293"/>
      <c r="H179" s="293" t="s">
        <v>1126</v>
      </c>
      <c r="I179" s="293" t="s">
        <v>1056</v>
      </c>
      <c r="J179" s="293">
        <v>20</v>
      </c>
      <c r="K179" s="341"/>
    </row>
    <row r="180" s="1" customFormat="1" ht="15" customHeight="1">
      <c r="B180" s="318"/>
      <c r="C180" s="293" t="s">
        <v>54</v>
      </c>
      <c r="D180" s="293"/>
      <c r="E180" s="293"/>
      <c r="F180" s="316" t="s">
        <v>1054</v>
      </c>
      <c r="G180" s="293"/>
      <c r="H180" s="293" t="s">
        <v>1127</v>
      </c>
      <c r="I180" s="293" t="s">
        <v>1056</v>
      </c>
      <c r="J180" s="293">
        <v>255</v>
      </c>
      <c r="K180" s="341"/>
    </row>
    <row r="181" s="1" customFormat="1" ht="15" customHeight="1">
      <c r="B181" s="318"/>
      <c r="C181" s="293" t="s">
        <v>111</v>
      </c>
      <c r="D181" s="293"/>
      <c r="E181" s="293"/>
      <c r="F181" s="316" t="s">
        <v>1054</v>
      </c>
      <c r="G181" s="293"/>
      <c r="H181" s="293" t="s">
        <v>1018</v>
      </c>
      <c r="I181" s="293" t="s">
        <v>1056</v>
      </c>
      <c r="J181" s="293">
        <v>10</v>
      </c>
      <c r="K181" s="341"/>
    </row>
    <row r="182" s="1" customFormat="1" ht="15" customHeight="1">
      <c r="B182" s="318"/>
      <c r="C182" s="293" t="s">
        <v>112</v>
      </c>
      <c r="D182" s="293"/>
      <c r="E182" s="293"/>
      <c r="F182" s="316" t="s">
        <v>1054</v>
      </c>
      <c r="G182" s="293"/>
      <c r="H182" s="293" t="s">
        <v>1128</v>
      </c>
      <c r="I182" s="293" t="s">
        <v>1089</v>
      </c>
      <c r="J182" s="293"/>
      <c r="K182" s="341"/>
    </row>
    <row r="183" s="1" customFormat="1" ht="15" customHeight="1">
      <c r="B183" s="318"/>
      <c r="C183" s="293" t="s">
        <v>1129</v>
      </c>
      <c r="D183" s="293"/>
      <c r="E183" s="293"/>
      <c r="F183" s="316" t="s">
        <v>1054</v>
      </c>
      <c r="G183" s="293"/>
      <c r="H183" s="293" t="s">
        <v>1130</v>
      </c>
      <c r="I183" s="293" t="s">
        <v>1089</v>
      </c>
      <c r="J183" s="293"/>
      <c r="K183" s="341"/>
    </row>
    <row r="184" s="1" customFormat="1" ht="15" customHeight="1">
      <c r="B184" s="318"/>
      <c r="C184" s="293" t="s">
        <v>1118</v>
      </c>
      <c r="D184" s="293"/>
      <c r="E184" s="293"/>
      <c r="F184" s="316" t="s">
        <v>1054</v>
      </c>
      <c r="G184" s="293"/>
      <c r="H184" s="293" t="s">
        <v>1131</v>
      </c>
      <c r="I184" s="293" t="s">
        <v>1089</v>
      </c>
      <c r="J184" s="293"/>
      <c r="K184" s="341"/>
    </row>
    <row r="185" s="1" customFormat="1" ht="15" customHeight="1">
      <c r="B185" s="318"/>
      <c r="C185" s="293" t="s">
        <v>114</v>
      </c>
      <c r="D185" s="293"/>
      <c r="E185" s="293"/>
      <c r="F185" s="316" t="s">
        <v>1060</v>
      </c>
      <c r="G185" s="293"/>
      <c r="H185" s="293" t="s">
        <v>1132</v>
      </c>
      <c r="I185" s="293" t="s">
        <v>1056</v>
      </c>
      <c r="J185" s="293">
        <v>50</v>
      </c>
      <c r="K185" s="341"/>
    </row>
    <row r="186" s="1" customFormat="1" ht="15" customHeight="1">
      <c r="B186" s="318"/>
      <c r="C186" s="293" t="s">
        <v>1133</v>
      </c>
      <c r="D186" s="293"/>
      <c r="E186" s="293"/>
      <c r="F186" s="316" t="s">
        <v>1060</v>
      </c>
      <c r="G186" s="293"/>
      <c r="H186" s="293" t="s">
        <v>1134</v>
      </c>
      <c r="I186" s="293" t="s">
        <v>1135</v>
      </c>
      <c r="J186" s="293"/>
      <c r="K186" s="341"/>
    </row>
    <row r="187" s="1" customFormat="1" ht="15" customHeight="1">
      <c r="B187" s="318"/>
      <c r="C187" s="293" t="s">
        <v>1136</v>
      </c>
      <c r="D187" s="293"/>
      <c r="E187" s="293"/>
      <c r="F187" s="316" t="s">
        <v>1060</v>
      </c>
      <c r="G187" s="293"/>
      <c r="H187" s="293" t="s">
        <v>1137</v>
      </c>
      <c r="I187" s="293" t="s">
        <v>1135</v>
      </c>
      <c r="J187" s="293"/>
      <c r="K187" s="341"/>
    </row>
    <row r="188" s="1" customFormat="1" ht="15" customHeight="1">
      <c r="B188" s="318"/>
      <c r="C188" s="293" t="s">
        <v>1138</v>
      </c>
      <c r="D188" s="293"/>
      <c r="E188" s="293"/>
      <c r="F188" s="316" t="s">
        <v>1060</v>
      </c>
      <c r="G188" s="293"/>
      <c r="H188" s="293" t="s">
        <v>1139</v>
      </c>
      <c r="I188" s="293" t="s">
        <v>1135</v>
      </c>
      <c r="J188" s="293"/>
      <c r="K188" s="341"/>
    </row>
    <row r="189" s="1" customFormat="1" ht="15" customHeight="1">
      <c r="B189" s="318"/>
      <c r="C189" s="354" t="s">
        <v>1140</v>
      </c>
      <c r="D189" s="293"/>
      <c r="E189" s="293"/>
      <c r="F189" s="316" t="s">
        <v>1060</v>
      </c>
      <c r="G189" s="293"/>
      <c r="H189" s="293" t="s">
        <v>1141</v>
      </c>
      <c r="I189" s="293" t="s">
        <v>1142</v>
      </c>
      <c r="J189" s="355" t="s">
        <v>1143</v>
      </c>
      <c r="K189" s="341"/>
    </row>
    <row r="190" s="17" customFormat="1" ht="15" customHeight="1">
      <c r="B190" s="356"/>
      <c r="C190" s="357" t="s">
        <v>1144</v>
      </c>
      <c r="D190" s="358"/>
      <c r="E190" s="358"/>
      <c r="F190" s="359" t="s">
        <v>1060</v>
      </c>
      <c r="G190" s="358"/>
      <c r="H190" s="358" t="s">
        <v>1145</v>
      </c>
      <c r="I190" s="358" t="s">
        <v>1142</v>
      </c>
      <c r="J190" s="360" t="s">
        <v>1143</v>
      </c>
      <c r="K190" s="361"/>
    </row>
    <row r="191" s="1" customFormat="1" ht="15" customHeight="1">
      <c r="B191" s="318"/>
      <c r="C191" s="354" t="s">
        <v>42</v>
      </c>
      <c r="D191" s="293"/>
      <c r="E191" s="293"/>
      <c r="F191" s="316" t="s">
        <v>1054</v>
      </c>
      <c r="G191" s="293"/>
      <c r="H191" s="290" t="s">
        <v>1146</v>
      </c>
      <c r="I191" s="293" t="s">
        <v>1147</v>
      </c>
      <c r="J191" s="293"/>
      <c r="K191" s="341"/>
    </row>
    <row r="192" s="1" customFormat="1" ht="15" customHeight="1">
      <c r="B192" s="318"/>
      <c r="C192" s="354" t="s">
        <v>1148</v>
      </c>
      <c r="D192" s="293"/>
      <c r="E192" s="293"/>
      <c r="F192" s="316" t="s">
        <v>1054</v>
      </c>
      <c r="G192" s="293"/>
      <c r="H192" s="293" t="s">
        <v>1149</v>
      </c>
      <c r="I192" s="293" t="s">
        <v>1089</v>
      </c>
      <c r="J192" s="293"/>
      <c r="K192" s="341"/>
    </row>
    <row r="193" s="1" customFormat="1" ht="15" customHeight="1">
      <c r="B193" s="318"/>
      <c r="C193" s="354" t="s">
        <v>1150</v>
      </c>
      <c r="D193" s="293"/>
      <c r="E193" s="293"/>
      <c r="F193" s="316" t="s">
        <v>1054</v>
      </c>
      <c r="G193" s="293"/>
      <c r="H193" s="293" t="s">
        <v>1151</v>
      </c>
      <c r="I193" s="293" t="s">
        <v>1089</v>
      </c>
      <c r="J193" s="293"/>
      <c r="K193" s="341"/>
    </row>
    <row r="194" s="1" customFormat="1" ht="15" customHeight="1">
      <c r="B194" s="318"/>
      <c r="C194" s="354" t="s">
        <v>1152</v>
      </c>
      <c r="D194" s="293"/>
      <c r="E194" s="293"/>
      <c r="F194" s="316" t="s">
        <v>1060</v>
      </c>
      <c r="G194" s="293"/>
      <c r="H194" s="293" t="s">
        <v>1153</v>
      </c>
      <c r="I194" s="293" t="s">
        <v>1089</v>
      </c>
      <c r="J194" s="293"/>
      <c r="K194" s="341"/>
    </row>
    <row r="195" s="1" customFormat="1" ht="15" customHeight="1">
      <c r="B195" s="347"/>
      <c r="C195" s="362"/>
      <c r="D195" s="327"/>
      <c r="E195" s="327"/>
      <c r="F195" s="327"/>
      <c r="G195" s="327"/>
      <c r="H195" s="327"/>
      <c r="I195" s="327"/>
      <c r="J195" s="327"/>
      <c r="K195" s="348"/>
    </row>
    <row r="196" s="1" customFormat="1" ht="18.75" customHeight="1">
      <c r="B196" s="329"/>
      <c r="C196" s="339"/>
      <c r="D196" s="339"/>
      <c r="E196" s="339"/>
      <c r="F196" s="349"/>
      <c r="G196" s="339"/>
      <c r="H196" s="339"/>
      <c r="I196" s="339"/>
      <c r="J196" s="339"/>
      <c r="K196" s="329"/>
    </row>
    <row r="197" s="1" customFormat="1" ht="18.75" customHeight="1">
      <c r="B197" s="329"/>
      <c r="C197" s="339"/>
      <c r="D197" s="339"/>
      <c r="E197" s="339"/>
      <c r="F197" s="349"/>
      <c r="G197" s="339"/>
      <c r="H197" s="339"/>
      <c r="I197" s="339"/>
      <c r="J197" s="339"/>
      <c r="K197" s="329"/>
    </row>
    <row r="198" s="1" customFormat="1" ht="18.75" customHeight="1">
      <c r="B198" s="301"/>
      <c r="C198" s="301"/>
      <c r="D198" s="301"/>
      <c r="E198" s="301"/>
      <c r="F198" s="301"/>
      <c r="G198" s="301"/>
      <c r="H198" s="301"/>
      <c r="I198" s="301"/>
      <c r="J198" s="301"/>
      <c r="K198" s="301"/>
    </row>
    <row r="199" s="1" customFormat="1" ht="13.5">
      <c r="B199" s="280"/>
      <c r="C199" s="281"/>
      <c r="D199" s="281"/>
      <c r="E199" s="281"/>
      <c r="F199" s="281"/>
      <c r="G199" s="281"/>
      <c r="H199" s="281"/>
      <c r="I199" s="281"/>
      <c r="J199" s="281"/>
      <c r="K199" s="282"/>
    </row>
    <row r="200" s="1" customFormat="1" ht="21">
      <c r="B200" s="283"/>
      <c r="C200" s="284" t="s">
        <v>1154</v>
      </c>
      <c r="D200" s="284"/>
      <c r="E200" s="284"/>
      <c r="F200" s="284"/>
      <c r="G200" s="284"/>
      <c r="H200" s="284"/>
      <c r="I200" s="284"/>
      <c r="J200" s="284"/>
      <c r="K200" s="285"/>
    </row>
    <row r="201" s="1" customFormat="1" ht="25.5" customHeight="1">
      <c r="B201" s="283"/>
      <c r="C201" s="363" t="s">
        <v>1155</v>
      </c>
      <c r="D201" s="363"/>
      <c r="E201" s="363"/>
      <c r="F201" s="363" t="s">
        <v>1156</v>
      </c>
      <c r="G201" s="364"/>
      <c r="H201" s="363" t="s">
        <v>1157</v>
      </c>
      <c r="I201" s="363"/>
      <c r="J201" s="363"/>
      <c r="K201" s="285"/>
    </row>
    <row r="202" s="1" customFormat="1" ht="5.25" customHeight="1">
      <c r="B202" s="318"/>
      <c r="C202" s="313"/>
      <c r="D202" s="313"/>
      <c r="E202" s="313"/>
      <c r="F202" s="313"/>
      <c r="G202" s="339"/>
      <c r="H202" s="313"/>
      <c r="I202" s="313"/>
      <c r="J202" s="313"/>
      <c r="K202" s="341"/>
    </row>
    <row r="203" s="1" customFormat="1" ht="15" customHeight="1">
      <c r="B203" s="318"/>
      <c r="C203" s="293" t="s">
        <v>1147</v>
      </c>
      <c r="D203" s="293"/>
      <c r="E203" s="293"/>
      <c r="F203" s="316" t="s">
        <v>43</v>
      </c>
      <c r="G203" s="293"/>
      <c r="H203" s="293" t="s">
        <v>1158</v>
      </c>
      <c r="I203" s="293"/>
      <c r="J203" s="293"/>
      <c r="K203" s="341"/>
    </row>
    <row r="204" s="1" customFormat="1" ht="15" customHeight="1">
      <c r="B204" s="318"/>
      <c r="C204" s="293"/>
      <c r="D204" s="293"/>
      <c r="E204" s="293"/>
      <c r="F204" s="316" t="s">
        <v>44</v>
      </c>
      <c r="G204" s="293"/>
      <c r="H204" s="293" t="s">
        <v>1159</v>
      </c>
      <c r="I204" s="293"/>
      <c r="J204" s="293"/>
      <c r="K204" s="341"/>
    </row>
    <row r="205" s="1" customFormat="1" ht="15" customHeight="1">
      <c r="B205" s="318"/>
      <c r="C205" s="293"/>
      <c r="D205" s="293"/>
      <c r="E205" s="293"/>
      <c r="F205" s="316" t="s">
        <v>47</v>
      </c>
      <c r="G205" s="293"/>
      <c r="H205" s="293" t="s">
        <v>1160</v>
      </c>
      <c r="I205" s="293"/>
      <c r="J205" s="293"/>
      <c r="K205" s="341"/>
    </row>
    <row r="206" s="1" customFormat="1" ht="15" customHeight="1">
      <c r="B206" s="318"/>
      <c r="C206" s="293"/>
      <c r="D206" s="293"/>
      <c r="E206" s="293"/>
      <c r="F206" s="316" t="s">
        <v>45</v>
      </c>
      <c r="G206" s="293"/>
      <c r="H206" s="293" t="s">
        <v>1161</v>
      </c>
      <c r="I206" s="293"/>
      <c r="J206" s="293"/>
      <c r="K206" s="341"/>
    </row>
    <row r="207" s="1" customFormat="1" ht="15" customHeight="1">
      <c r="B207" s="318"/>
      <c r="C207" s="293"/>
      <c r="D207" s="293"/>
      <c r="E207" s="293"/>
      <c r="F207" s="316" t="s">
        <v>46</v>
      </c>
      <c r="G207" s="293"/>
      <c r="H207" s="293" t="s">
        <v>1162</v>
      </c>
      <c r="I207" s="293"/>
      <c r="J207" s="293"/>
      <c r="K207" s="341"/>
    </row>
    <row r="208" s="1" customFormat="1" ht="15" customHeight="1">
      <c r="B208" s="318"/>
      <c r="C208" s="293"/>
      <c r="D208" s="293"/>
      <c r="E208" s="293"/>
      <c r="F208" s="316"/>
      <c r="G208" s="293"/>
      <c r="H208" s="293"/>
      <c r="I208" s="293"/>
      <c r="J208" s="293"/>
      <c r="K208" s="341"/>
    </row>
    <row r="209" s="1" customFormat="1" ht="15" customHeight="1">
      <c r="B209" s="318"/>
      <c r="C209" s="293" t="s">
        <v>1101</v>
      </c>
      <c r="D209" s="293"/>
      <c r="E209" s="293"/>
      <c r="F209" s="316" t="s">
        <v>79</v>
      </c>
      <c r="G209" s="293"/>
      <c r="H209" s="293" t="s">
        <v>1163</v>
      </c>
      <c r="I209" s="293"/>
      <c r="J209" s="293"/>
      <c r="K209" s="341"/>
    </row>
    <row r="210" s="1" customFormat="1" ht="15" customHeight="1">
      <c r="B210" s="318"/>
      <c r="C210" s="293"/>
      <c r="D210" s="293"/>
      <c r="E210" s="293"/>
      <c r="F210" s="316" t="s">
        <v>997</v>
      </c>
      <c r="G210" s="293"/>
      <c r="H210" s="293" t="s">
        <v>998</v>
      </c>
      <c r="I210" s="293"/>
      <c r="J210" s="293"/>
      <c r="K210" s="341"/>
    </row>
    <row r="211" s="1" customFormat="1" ht="15" customHeight="1">
      <c r="B211" s="318"/>
      <c r="C211" s="293"/>
      <c r="D211" s="293"/>
      <c r="E211" s="293"/>
      <c r="F211" s="316" t="s">
        <v>995</v>
      </c>
      <c r="G211" s="293"/>
      <c r="H211" s="293" t="s">
        <v>1164</v>
      </c>
      <c r="I211" s="293"/>
      <c r="J211" s="293"/>
      <c r="K211" s="341"/>
    </row>
    <row r="212" s="1" customFormat="1" ht="15" customHeight="1">
      <c r="B212" s="365"/>
      <c r="C212" s="293"/>
      <c r="D212" s="293"/>
      <c r="E212" s="293"/>
      <c r="F212" s="316" t="s">
        <v>999</v>
      </c>
      <c r="G212" s="354"/>
      <c r="H212" s="345" t="s">
        <v>90</v>
      </c>
      <c r="I212" s="345"/>
      <c r="J212" s="345"/>
      <c r="K212" s="366"/>
    </row>
    <row r="213" s="1" customFormat="1" ht="15" customHeight="1">
      <c r="B213" s="365"/>
      <c r="C213" s="293"/>
      <c r="D213" s="293"/>
      <c r="E213" s="293"/>
      <c r="F213" s="316" t="s">
        <v>1000</v>
      </c>
      <c r="G213" s="354"/>
      <c r="H213" s="345" t="s">
        <v>977</v>
      </c>
      <c r="I213" s="345"/>
      <c r="J213" s="345"/>
      <c r="K213" s="366"/>
    </row>
    <row r="214" s="1" customFormat="1" ht="15" customHeight="1">
      <c r="B214" s="365"/>
      <c r="C214" s="293"/>
      <c r="D214" s="293"/>
      <c r="E214" s="293"/>
      <c r="F214" s="316"/>
      <c r="G214" s="354"/>
      <c r="H214" s="345"/>
      <c r="I214" s="345"/>
      <c r="J214" s="345"/>
      <c r="K214" s="366"/>
    </row>
    <row r="215" s="1" customFormat="1" ht="15" customHeight="1">
      <c r="B215" s="365"/>
      <c r="C215" s="293" t="s">
        <v>1125</v>
      </c>
      <c r="D215" s="293"/>
      <c r="E215" s="293"/>
      <c r="F215" s="316">
        <v>1</v>
      </c>
      <c r="G215" s="354"/>
      <c r="H215" s="345" t="s">
        <v>1165</v>
      </c>
      <c r="I215" s="345"/>
      <c r="J215" s="345"/>
      <c r="K215" s="366"/>
    </row>
    <row r="216" s="1" customFormat="1" ht="15" customHeight="1">
      <c r="B216" s="365"/>
      <c r="C216" s="293"/>
      <c r="D216" s="293"/>
      <c r="E216" s="293"/>
      <c r="F216" s="316">
        <v>2</v>
      </c>
      <c r="G216" s="354"/>
      <c r="H216" s="345" t="s">
        <v>1166</v>
      </c>
      <c r="I216" s="345"/>
      <c r="J216" s="345"/>
      <c r="K216" s="366"/>
    </row>
    <row r="217" s="1" customFormat="1" ht="15" customHeight="1">
      <c r="B217" s="365"/>
      <c r="C217" s="293"/>
      <c r="D217" s="293"/>
      <c r="E217" s="293"/>
      <c r="F217" s="316">
        <v>3</v>
      </c>
      <c r="G217" s="354"/>
      <c r="H217" s="345" t="s">
        <v>1167</v>
      </c>
      <c r="I217" s="345"/>
      <c r="J217" s="345"/>
      <c r="K217" s="366"/>
    </row>
    <row r="218" s="1" customFormat="1" ht="15" customHeight="1">
      <c r="B218" s="365"/>
      <c r="C218" s="293"/>
      <c r="D218" s="293"/>
      <c r="E218" s="293"/>
      <c r="F218" s="316">
        <v>4</v>
      </c>
      <c r="G218" s="354"/>
      <c r="H218" s="345" t="s">
        <v>1168</v>
      </c>
      <c r="I218" s="345"/>
      <c r="J218" s="345"/>
      <c r="K218" s="366"/>
    </row>
    <row r="219" s="1" customFormat="1" ht="12.75" customHeight="1">
      <c r="B219" s="367"/>
      <c r="C219" s="368"/>
      <c r="D219" s="368"/>
      <c r="E219" s="368"/>
      <c r="F219" s="368"/>
      <c r="G219" s="368"/>
      <c r="H219" s="368"/>
      <c r="I219" s="368"/>
      <c r="J219" s="368"/>
      <c r="K219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Frous</dc:creator>
  <cp:lastModifiedBy>Martin Frous</cp:lastModifiedBy>
  <dcterms:created xsi:type="dcterms:W3CDTF">2024-12-18T18:21:32Z</dcterms:created>
  <dcterms:modified xsi:type="dcterms:W3CDTF">2024-12-18T18:21:37Z</dcterms:modified>
</cp:coreProperties>
</file>